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0" yWindow="0" windowWidth="32020" windowHeight="20560" tabRatio="500"/>
  </bookViews>
  <sheets>
    <sheet name="Planning Budget" sheetId="1" r:id="rId1"/>
    <sheet name="Instructions" sheetId="4" r:id="rId2"/>
    <sheet name="Revision history" sheetId="5" r:id="rId3"/>
    <sheet name="Contingency list" sheetId="7" r:id="rId4"/>
    <sheet name="Notes and to-do" sheetId="6" r:id="rId5"/>
  </sheets>
  <definedNames>
    <definedName name="_xlnm._FilterDatabase" localSheetId="0" hidden="1">'Planning Budget'!$A$4:$G$432</definedName>
    <definedName name="_xlnm.Print_Area" localSheetId="0">'Planning Budget'!$A$32:$J$398</definedName>
    <definedName name="Z_3AA81FC8_76C0_CA42_A9AB_C3E3540D46CD_.wvu.FilterData" localSheetId="0" hidden="1">'Planning Budget'!$A$4:$Q$5</definedName>
  </definedNames>
  <calcPr calcId="140000" concurrentCalc="0"/>
  <customWorkbookViews>
    <customWorkbookView name="Mike Blanton - Personal View" guid="{3AA81FC8-76C0-CA42-A9AB-C3E3540D46CD}" mergeInterval="0" personalView="1" maximized="1" xWindow="-12" yWindow="54" windowWidth="1423" windowHeight="809" tabRatio="500" activeSheetId="1" showFormulaBar="0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1" l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I159" i="1"/>
  <c r="J159" i="1"/>
  <c r="I163" i="1"/>
  <c r="J163" i="1"/>
  <c r="I201" i="1"/>
  <c r="J201" i="1"/>
  <c r="I41" i="1"/>
  <c r="J41" i="1"/>
  <c r="I432" i="1"/>
  <c r="J432" i="1"/>
  <c r="I431" i="1"/>
  <c r="J431" i="1"/>
  <c r="I430" i="1"/>
  <c r="J430" i="1"/>
  <c r="I429" i="1"/>
  <c r="J429" i="1"/>
  <c r="I274" i="1"/>
  <c r="J274" i="1"/>
  <c r="I427" i="1"/>
  <c r="J427" i="1"/>
  <c r="I230" i="1"/>
  <c r="J230" i="1"/>
  <c r="I353" i="1"/>
  <c r="J353" i="1"/>
  <c r="I275" i="1"/>
  <c r="J275" i="1"/>
  <c r="I257" i="1"/>
  <c r="J257" i="1"/>
  <c r="I220" i="1"/>
  <c r="J220" i="1"/>
  <c r="I217" i="1"/>
  <c r="J217" i="1"/>
  <c r="I215" i="1"/>
  <c r="J215" i="1"/>
  <c r="I214" i="1"/>
  <c r="J214" i="1"/>
  <c r="I213" i="1"/>
  <c r="J213" i="1"/>
  <c r="I212" i="1"/>
  <c r="J212" i="1"/>
  <c r="I211" i="1"/>
  <c r="J211" i="1"/>
  <c r="I210" i="1"/>
  <c r="J210" i="1"/>
  <c r="I252" i="1"/>
  <c r="J252" i="1"/>
  <c r="I251" i="1"/>
  <c r="J251" i="1"/>
  <c r="I61" i="1"/>
  <c r="J61" i="1"/>
  <c r="I59" i="1"/>
  <c r="J59" i="1"/>
  <c r="I57" i="1"/>
  <c r="J57" i="1"/>
  <c r="I55" i="1"/>
  <c r="J55" i="1"/>
  <c r="I356" i="1"/>
  <c r="J356" i="1"/>
  <c r="I270" i="1"/>
  <c r="J270" i="1"/>
  <c r="I266" i="1"/>
  <c r="J266" i="1"/>
  <c r="I390" i="1"/>
  <c r="J390" i="1"/>
  <c r="I123" i="1"/>
  <c r="J123" i="1"/>
  <c r="I118" i="1"/>
  <c r="J118" i="1"/>
  <c r="I355" i="1"/>
  <c r="J355" i="1"/>
  <c r="I335" i="1"/>
  <c r="J335" i="1"/>
  <c r="I338" i="1"/>
  <c r="J338" i="1"/>
  <c r="I293" i="1"/>
  <c r="J293" i="1"/>
  <c r="I166" i="1"/>
  <c r="J166" i="1"/>
  <c r="I354" i="1"/>
  <c r="J354" i="1"/>
  <c r="I60" i="1"/>
  <c r="J60" i="1"/>
  <c r="I102" i="1"/>
  <c r="J102" i="1"/>
  <c r="I109" i="1"/>
  <c r="J109" i="1"/>
  <c r="I146" i="1"/>
  <c r="J146" i="1"/>
  <c r="I107" i="1"/>
  <c r="J107" i="1"/>
  <c r="I89" i="1"/>
  <c r="J89" i="1"/>
  <c r="I145" i="1"/>
  <c r="J145" i="1"/>
  <c r="I127" i="1"/>
  <c r="J127" i="1"/>
  <c r="I56" i="1"/>
  <c r="J56" i="1"/>
  <c r="I131" i="1"/>
  <c r="J131" i="1"/>
  <c r="I121" i="1"/>
  <c r="J121" i="1"/>
  <c r="I93" i="1"/>
  <c r="J93" i="1"/>
  <c r="I396" i="1"/>
  <c r="J396" i="1"/>
  <c r="I398" i="1"/>
  <c r="J398" i="1"/>
  <c r="I397" i="1"/>
  <c r="J397" i="1"/>
  <c r="I395" i="1"/>
  <c r="J395" i="1"/>
  <c r="I394" i="1"/>
  <c r="J394" i="1"/>
  <c r="I393" i="1"/>
  <c r="J393" i="1"/>
  <c r="I392" i="1"/>
  <c r="J392" i="1"/>
  <c r="I391" i="1"/>
  <c r="J391" i="1"/>
  <c r="I389" i="1"/>
  <c r="J389" i="1"/>
  <c r="I388" i="1"/>
  <c r="J388" i="1"/>
  <c r="I387" i="1"/>
  <c r="J387" i="1"/>
  <c r="I386" i="1"/>
  <c r="J386" i="1"/>
  <c r="I383" i="1"/>
  <c r="J383" i="1"/>
  <c r="I385" i="1"/>
  <c r="J385" i="1"/>
  <c r="I382" i="1"/>
  <c r="J382" i="1"/>
  <c r="I376" i="1"/>
  <c r="J376" i="1"/>
  <c r="I371" i="1"/>
  <c r="J371" i="1"/>
  <c r="I375" i="1"/>
  <c r="J375" i="1"/>
  <c r="I374" i="1"/>
  <c r="J374" i="1"/>
  <c r="I373" i="1"/>
  <c r="J373" i="1"/>
  <c r="I372" i="1"/>
  <c r="J372" i="1"/>
  <c r="I370" i="1"/>
  <c r="J370" i="1"/>
  <c r="I369" i="1"/>
  <c r="J369" i="1"/>
  <c r="I406" i="1"/>
  <c r="J406" i="1"/>
  <c r="I132" i="1"/>
  <c r="J132" i="1"/>
  <c r="I103" i="1"/>
  <c r="J103" i="1"/>
  <c r="I405" i="1"/>
  <c r="J405" i="1"/>
  <c r="I404" i="1"/>
  <c r="J404" i="1"/>
  <c r="I403" i="1"/>
  <c r="J403" i="1"/>
  <c r="I402" i="1"/>
  <c r="J402" i="1"/>
  <c r="I384" i="1"/>
  <c r="J384" i="1"/>
  <c r="I147" i="1"/>
  <c r="J147" i="1"/>
  <c r="I278" i="1"/>
  <c r="J278" i="1"/>
  <c r="I277" i="1"/>
  <c r="J277" i="1"/>
  <c r="I276" i="1"/>
  <c r="J276" i="1"/>
  <c r="I209" i="1"/>
  <c r="J209" i="1"/>
  <c r="I83" i="1"/>
  <c r="J83" i="1"/>
  <c r="I359" i="1"/>
  <c r="J359" i="1"/>
  <c r="I358" i="1"/>
  <c r="J358" i="1"/>
  <c r="I84" i="1"/>
  <c r="J84" i="1"/>
  <c r="I82" i="1"/>
  <c r="J82" i="1"/>
  <c r="I81" i="1"/>
  <c r="J81" i="1"/>
  <c r="I80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I73" i="1"/>
  <c r="J73" i="1"/>
  <c r="I72" i="1"/>
  <c r="J72" i="1"/>
  <c r="I71" i="1"/>
  <c r="J71" i="1"/>
  <c r="I70" i="1"/>
  <c r="J70" i="1"/>
  <c r="I69" i="1"/>
  <c r="J69" i="1"/>
  <c r="I68" i="1"/>
  <c r="J68" i="1"/>
  <c r="I67" i="1"/>
  <c r="J67" i="1"/>
  <c r="I66" i="1"/>
  <c r="J66" i="1"/>
  <c r="I53" i="1"/>
  <c r="J53" i="1"/>
  <c r="I65" i="1"/>
  <c r="J65" i="1"/>
  <c r="I64" i="1"/>
  <c r="J64" i="1"/>
  <c r="I63" i="1"/>
  <c r="J63" i="1"/>
  <c r="I62" i="1"/>
  <c r="J62" i="1"/>
  <c r="I58" i="1"/>
  <c r="J58" i="1"/>
  <c r="I54" i="1"/>
  <c r="J54" i="1"/>
  <c r="I52" i="1"/>
  <c r="J52" i="1"/>
  <c r="I126" i="1"/>
  <c r="J126" i="1"/>
  <c r="I340" i="1"/>
  <c r="J340" i="1"/>
  <c r="I298" i="1"/>
  <c r="J298" i="1"/>
  <c r="I244" i="1"/>
  <c r="J244" i="1"/>
  <c r="I237" i="1"/>
  <c r="J237" i="1"/>
  <c r="I222" i="1"/>
  <c r="J222" i="1"/>
  <c r="I208" i="1"/>
  <c r="J208" i="1"/>
  <c r="I26" i="1"/>
  <c r="J26" i="1"/>
  <c r="I24" i="1"/>
  <c r="J24" i="1"/>
  <c r="I158" i="1"/>
  <c r="J158" i="1"/>
  <c r="I155" i="1"/>
  <c r="J155" i="1"/>
  <c r="I144" i="1"/>
  <c r="J144" i="1"/>
  <c r="I142" i="1"/>
  <c r="J142" i="1"/>
  <c r="I136" i="1"/>
  <c r="J136" i="1"/>
  <c r="I135" i="1"/>
  <c r="J135" i="1"/>
  <c r="I128" i="1"/>
  <c r="J128" i="1"/>
  <c r="I125" i="1"/>
  <c r="J125" i="1"/>
  <c r="I98" i="1"/>
  <c r="J98" i="1"/>
  <c r="I273" i="1"/>
  <c r="J273" i="1"/>
  <c r="I12" i="1"/>
  <c r="J12" i="1"/>
  <c r="I11" i="1"/>
  <c r="J11" i="1"/>
  <c r="I187" i="1"/>
  <c r="J187" i="1"/>
  <c r="I428" i="1"/>
  <c r="J428" i="1"/>
  <c r="I140" i="1"/>
  <c r="J140" i="1"/>
  <c r="I400" i="1"/>
  <c r="J400" i="1"/>
  <c r="I367" i="1"/>
  <c r="J367" i="1"/>
  <c r="I333" i="1"/>
  <c r="J333" i="1"/>
  <c r="I292" i="1"/>
  <c r="J292" i="1"/>
  <c r="I291" i="1"/>
  <c r="J291" i="1"/>
  <c r="I290" i="1"/>
  <c r="J290" i="1"/>
  <c r="I283" i="1"/>
  <c r="J283" i="1"/>
  <c r="I272" i="1"/>
  <c r="J272" i="1"/>
  <c r="I271" i="1"/>
  <c r="J271" i="1"/>
  <c r="I269" i="1"/>
  <c r="J269" i="1"/>
  <c r="I263" i="1"/>
  <c r="J263" i="1"/>
  <c r="I262" i="1"/>
  <c r="J262" i="1"/>
  <c r="I234" i="1"/>
  <c r="J234" i="1"/>
  <c r="I233" i="1"/>
  <c r="J233" i="1"/>
  <c r="I228" i="1"/>
  <c r="J228" i="1"/>
  <c r="I227" i="1"/>
  <c r="J227" i="1"/>
  <c r="I33" i="1"/>
  <c r="J33" i="1"/>
  <c r="I415" i="1"/>
  <c r="J415" i="1"/>
  <c r="I412" i="1"/>
  <c r="J412" i="1"/>
  <c r="I409" i="1"/>
  <c r="J409" i="1"/>
  <c r="I417" i="1"/>
  <c r="J417" i="1"/>
  <c r="I416" i="1"/>
  <c r="J416" i="1"/>
  <c r="I414" i="1"/>
  <c r="J414" i="1"/>
  <c r="I413" i="1"/>
  <c r="J413" i="1"/>
  <c r="I411" i="1"/>
  <c r="J411" i="1"/>
  <c r="I410" i="1"/>
  <c r="J410" i="1"/>
  <c r="I408" i="1"/>
  <c r="J408" i="1"/>
  <c r="I407" i="1"/>
  <c r="J407" i="1"/>
  <c r="I352" i="1"/>
  <c r="J352" i="1"/>
  <c r="I351" i="1"/>
  <c r="J351" i="1"/>
  <c r="I350" i="1"/>
  <c r="J350" i="1"/>
  <c r="I328" i="1"/>
  <c r="J328" i="1"/>
  <c r="I327" i="1"/>
  <c r="J327" i="1"/>
  <c r="I192" i="1"/>
  <c r="J192" i="1"/>
  <c r="I40" i="1"/>
  <c r="J40" i="1"/>
  <c r="I22" i="1"/>
  <c r="J22" i="1"/>
  <c r="I5" i="1"/>
  <c r="J5" i="1"/>
  <c r="I6" i="1"/>
  <c r="J6" i="1"/>
  <c r="I7" i="1"/>
  <c r="J7" i="1"/>
  <c r="I8" i="1"/>
  <c r="J8" i="1"/>
  <c r="I9" i="1"/>
  <c r="J9" i="1"/>
  <c r="I10" i="1"/>
  <c r="J10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5" i="1"/>
  <c r="J25" i="1"/>
  <c r="I27" i="1"/>
  <c r="J27" i="1"/>
  <c r="I28" i="1"/>
  <c r="J28" i="1"/>
  <c r="I29" i="1"/>
  <c r="J29" i="1"/>
  <c r="I30" i="1"/>
  <c r="J30" i="1"/>
  <c r="I31" i="1"/>
  <c r="J31" i="1"/>
  <c r="I32" i="1"/>
  <c r="J32" i="1"/>
  <c r="I34" i="1"/>
  <c r="J34" i="1"/>
  <c r="I35" i="1"/>
  <c r="J35" i="1"/>
  <c r="I36" i="1"/>
  <c r="J36" i="1"/>
  <c r="I37" i="1"/>
  <c r="J37" i="1"/>
  <c r="I38" i="1"/>
  <c r="J38" i="1"/>
  <c r="I39" i="1"/>
  <c r="J39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85" i="1"/>
  <c r="J85" i="1"/>
  <c r="I86" i="1"/>
  <c r="J86" i="1"/>
  <c r="I92" i="1"/>
  <c r="J92" i="1"/>
  <c r="I94" i="1"/>
  <c r="J94" i="1"/>
  <c r="I95" i="1"/>
  <c r="J95" i="1"/>
  <c r="I96" i="1"/>
  <c r="J96" i="1"/>
  <c r="I97" i="1"/>
  <c r="J97" i="1"/>
  <c r="I99" i="1"/>
  <c r="J99" i="1"/>
  <c r="I100" i="1"/>
  <c r="J100" i="1"/>
  <c r="I101" i="1"/>
  <c r="J101" i="1"/>
  <c r="I104" i="1"/>
  <c r="J104" i="1"/>
  <c r="I105" i="1"/>
  <c r="J105" i="1"/>
  <c r="I106" i="1"/>
  <c r="J106" i="1"/>
  <c r="I108" i="1"/>
  <c r="J108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9" i="1"/>
  <c r="J119" i="1"/>
  <c r="I120" i="1"/>
  <c r="J120" i="1"/>
  <c r="I122" i="1"/>
  <c r="J122" i="1"/>
  <c r="I124" i="1"/>
  <c r="J124" i="1"/>
  <c r="I87" i="1"/>
  <c r="J87" i="1"/>
  <c r="I129" i="1"/>
  <c r="J129" i="1"/>
  <c r="I130" i="1"/>
  <c r="J130" i="1"/>
  <c r="I133" i="1"/>
  <c r="J133" i="1"/>
  <c r="I134" i="1"/>
  <c r="J134" i="1"/>
  <c r="I137" i="1"/>
  <c r="J137" i="1"/>
  <c r="I138" i="1"/>
  <c r="J138" i="1"/>
  <c r="I139" i="1"/>
  <c r="J139" i="1"/>
  <c r="I141" i="1"/>
  <c r="J141" i="1"/>
  <c r="I143" i="1"/>
  <c r="J143" i="1"/>
  <c r="I88" i="1"/>
  <c r="J88" i="1"/>
  <c r="I90" i="1"/>
  <c r="J90" i="1"/>
  <c r="I91" i="1"/>
  <c r="J91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6" i="1"/>
  <c r="J156" i="1"/>
  <c r="I157" i="1"/>
  <c r="J157" i="1"/>
  <c r="I160" i="1"/>
  <c r="J160" i="1"/>
  <c r="I161" i="1"/>
  <c r="J161" i="1"/>
  <c r="I162" i="1"/>
  <c r="J162" i="1"/>
  <c r="I164" i="1"/>
  <c r="J164" i="1"/>
  <c r="I165" i="1"/>
  <c r="J165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8" i="1"/>
  <c r="J188" i="1"/>
  <c r="I189" i="1"/>
  <c r="J189" i="1"/>
  <c r="I190" i="1"/>
  <c r="J190" i="1"/>
  <c r="I191" i="1"/>
  <c r="J191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16" i="1"/>
  <c r="J216" i="1"/>
  <c r="I218" i="1"/>
  <c r="J218" i="1"/>
  <c r="I219" i="1"/>
  <c r="J219" i="1"/>
  <c r="I221" i="1"/>
  <c r="J221" i="1"/>
  <c r="I223" i="1"/>
  <c r="J223" i="1"/>
  <c r="I224" i="1"/>
  <c r="J224" i="1"/>
  <c r="I225" i="1"/>
  <c r="J225" i="1"/>
  <c r="I226" i="1"/>
  <c r="J226" i="1"/>
  <c r="I229" i="1"/>
  <c r="J229" i="1"/>
  <c r="I231" i="1"/>
  <c r="J231" i="1"/>
  <c r="I232" i="1"/>
  <c r="J232" i="1"/>
  <c r="I235" i="1"/>
  <c r="J235" i="1"/>
  <c r="I236" i="1"/>
  <c r="J236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3" i="1"/>
  <c r="J253" i="1"/>
  <c r="I254" i="1"/>
  <c r="J254" i="1"/>
  <c r="I255" i="1"/>
  <c r="J255" i="1"/>
  <c r="I256" i="1"/>
  <c r="J256" i="1"/>
  <c r="I258" i="1"/>
  <c r="J258" i="1"/>
  <c r="I259" i="1"/>
  <c r="J259" i="1"/>
  <c r="I260" i="1"/>
  <c r="J260" i="1"/>
  <c r="I261" i="1"/>
  <c r="J261" i="1"/>
  <c r="I264" i="1"/>
  <c r="J264" i="1"/>
  <c r="I265" i="1"/>
  <c r="J265" i="1"/>
  <c r="I267" i="1"/>
  <c r="J267" i="1"/>
  <c r="I268" i="1"/>
  <c r="J268" i="1"/>
  <c r="I279" i="1"/>
  <c r="J279" i="1"/>
  <c r="I280" i="1"/>
  <c r="J280" i="1"/>
  <c r="I281" i="1"/>
  <c r="J281" i="1"/>
  <c r="I282" i="1"/>
  <c r="J282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4" i="1"/>
  <c r="J294" i="1"/>
  <c r="I295" i="1"/>
  <c r="J295" i="1"/>
  <c r="I296" i="1"/>
  <c r="J296" i="1"/>
  <c r="I297" i="1"/>
  <c r="J297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9" i="1"/>
  <c r="J329" i="1"/>
  <c r="I330" i="1"/>
  <c r="J330" i="1"/>
  <c r="I331" i="1"/>
  <c r="J331" i="1"/>
  <c r="I332" i="1"/>
  <c r="J332" i="1"/>
  <c r="I334" i="1"/>
  <c r="J334" i="1"/>
  <c r="I336" i="1"/>
  <c r="J336" i="1"/>
  <c r="I337" i="1"/>
  <c r="J337" i="1"/>
  <c r="I339" i="1"/>
  <c r="J339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7" i="1"/>
  <c r="J357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8" i="1"/>
  <c r="J368" i="1"/>
  <c r="I377" i="1"/>
  <c r="J377" i="1"/>
  <c r="I378" i="1"/>
  <c r="J378" i="1"/>
  <c r="I379" i="1"/>
  <c r="J379" i="1"/>
  <c r="I380" i="1"/>
  <c r="J380" i="1"/>
  <c r="I381" i="1"/>
  <c r="J381" i="1"/>
  <c r="I399" i="1"/>
  <c r="J399" i="1"/>
  <c r="I401" i="1"/>
  <c r="J401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3" i="1"/>
  <c r="J3" i="1"/>
</calcChain>
</file>

<file path=xl/sharedStrings.xml><?xml version="1.0" encoding="utf-8"?>
<sst xmlns="http://schemas.openxmlformats.org/spreadsheetml/2006/main" count="4329" uniqueCount="1006">
  <si>
    <t>Expense Item</t>
  </si>
  <si>
    <t>Item #</t>
  </si>
  <si>
    <t>SSP</t>
  </si>
  <si>
    <t>Institution</t>
  </si>
  <si>
    <t>Source</t>
  </si>
  <si>
    <t>Category</t>
  </si>
  <si>
    <t>eBOSS</t>
  </si>
  <si>
    <t>YALE</t>
  </si>
  <si>
    <t>In-kind</t>
  </si>
  <si>
    <t>Q2</t>
  </si>
  <si>
    <t>Q3</t>
  </si>
  <si>
    <t>Q4</t>
  </si>
  <si>
    <t>Q1</t>
  </si>
  <si>
    <t>Inflation</t>
  </si>
  <si>
    <t>Total (real-year)</t>
  </si>
  <si>
    <t>IDC rate</t>
  </si>
  <si>
    <t>Component</t>
  </si>
  <si>
    <t>Personnel</t>
  </si>
  <si>
    <t>Travel</t>
  </si>
  <si>
    <t>Equipment</t>
  </si>
  <si>
    <t>Supplies</t>
  </si>
  <si>
    <t>Contracts</t>
  </si>
  <si>
    <t>Other</t>
  </si>
  <si>
    <t>Components</t>
  </si>
  <si>
    <t>MaNGA</t>
  </si>
  <si>
    <t>APOGEE</t>
  </si>
  <si>
    <t>Data</t>
  </si>
  <si>
    <t>Central</t>
  </si>
  <si>
    <t>APO Infrastructure</t>
  </si>
  <si>
    <t>APO Operations</t>
  </si>
  <si>
    <t>LCO Infrastructure</t>
  </si>
  <si>
    <t>LCO Operations</t>
  </si>
  <si>
    <t>Brief summary of what the item pays for</t>
  </si>
  <si>
    <t>Cash</t>
  </si>
  <si>
    <t>DIBBS</t>
  </si>
  <si>
    <t>BIGDATA</t>
  </si>
  <si>
    <t>MRI</t>
  </si>
  <si>
    <t>Item number of the form XX.###, where EB=eBOSS, MA=MaNGA, AP=APOGEE, DA=Data, CE=Central, IN=APO Infrastructure, ON=APO Operations, IS= LCO Infrastructure, OS= LCO Operations</t>
  </si>
  <si>
    <t>Major survey component, one of:</t>
  </si>
  <si>
    <t>Expense category as listed on SSP, one of:</t>
  </si>
  <si>
    <t>Source of funding, one of:</t>
  </si>
  <si>
    <t>Budget Line Number</t>
  </si>
  <si>
    <t>Fiber testing</t>
  </si>
  <si>
    <t>MA.001</t>
  </si>
  <si>
    <t>Prototype ferrule evaluation</t>
  </si>
  <si>
    <t>MA.002</t>
  </si>
  <si>
    <t>Prototype IFU Components</t>
  </si>
  <si>
    <t>MA.003</t>
  </si>
  <si>
    <t>Prototype IFU Harnesses</t>
  </si>
  <si>
    <t>MA.004</t>
  </si>
  <si>
    <t>Fiber test stand upgrades</t>
  </si>
  <si>
    <t>MA.005</t>
  </si>
  <si>
    <t>SSP405</t>
  </si>
  <si>
    <t>Prototype sky parts</t>
  </si>
  <si>
    <t>MA.006</t>
  </si>
  <si>
    <t>Production harness components</t>
  </si>
  <si>
    <t>MA.008</t>
  </si>
  <si>
    <t>Production harness build</t>
  </si>
  <si>
    <t>MA.009</t>
  </si>
  <si>
    <t>Harness production tooling</t>
  </si>
  <si>
    <t>Cartridge Conversion</t>
  </si>
  <si>
    <t>MA.011</t>
  </si>
  <si>
    <t>Plug plate manufacturing tooling</t>
  </si>
  <si>
    <t>MA.012</t>
  </si>
  <si>
    <t>MA.013</t>
  </si>
  <si>
    <t>MA.014</t>
  </si>
  <si>
    <t>UTOR</t>
  </si>
  <si>
    <t>Software and data caretaker</t>
  </si>
  <si>
    <t>MA.015</t>
  </si>
  <si>
    <t>Labor at UKFC; Renbin Yen Summer salary</t>
  </si>
  <si>
    <t>MA.016</t>
  </si>
  <si>
    <t>Labor at UWIS</t>
  </si>
  <si>
    <t>MA.017</t>
  </si>
  <si>
    <t>Travel at UWAS</t>
  </si>
  <si>
    <t>MA.019</t>
  </si>
  <si>
    <t>Travel at UWIS</t>
  </si>
  <si>
    <t>MA.020</t>
  </si>
  <si>
    <t>MA.021</t>
  </si>
  <si>
    <t>Travel at IPMU</t>
  </si>
  <si>
    <t>MA.022</t>
  </si>
  <si>
    <t>IPMU</t>
  </si>
  <si>
    <t>Travel at UTOR</t>
  </si>
  <si>
    <t>MA.023</t>
  </si>
  <si>
    <t>Travel at UKTY</t>
  </si>
  <si>
    <t>MA.024</t>
  </si>
  <si>
    <t>All hands meetings</t>
  </si>
  <si>
    <t>MA.025</t>
  </si>
  <si>
    <t>MA.026</t>
  </si>
  <si>
    <t>Desktop computing</t>
  </si>
  <si>
    <t>MA.027</t>
  </si>
  <si>
    <t>Date reduction/ storage</t>
  </si>
  <si>
    <t>MA.028</t>
  </si>
  <si>
    <t>Travel, Pipeline Group</t>
  </si>
  <si>
    <t>APOGEE Leadership Travel</t>
  </si>
  <si>
    <t>Camera Optics</t>
  </si>
  <si>
    <t>IR Arrays (3 + 1 Spare)</t>
  </si>
  <si>
    <t xml:space="preserve">Detector Mount Development </t>
  </si>
  <si>
    <t>ICS electronics &amp; computers</t>
  </si>
  <si>
    <t>Cabling</t>
  </si>
  <si>
    <t>Instrument Dewar</t>
  </si>
  <si>
    <t>Dewar Vibration Isolation System</t>
  </si>
  <si>
    <t>VPH Diffraction Grating</t>
  </si>
  <si>
    <t>Grating Substrates &amp; AR Coatings</t>
  </si>
  <si>
    <t>Collimator</t>
  </si>
  <si>
    <t>Collimator, Fold Mirror &amp; Grating Mount Machining</t>
  </si>
  <si>
    <t>Fold Mirror plus coating</t>
  </si>
  <si>
    <t>Dither Mechanism</t>
  </si>
  <si>
    <t>Tip/Tilt Mechanism</t>
  </si>
  <si>
    <t>Cold Shutter</t>
  </si>
  <si>
    <t>Fiber Slithead Fabrication</t>
  </si>
  <si>
    <t>Raw fiber &amp; Mat'ls</t>
  </si>
  <si>
    <t>40-m Fiber Links &amp; Mapping Links</t>
  </si>
  <si>
    <t>Machining Supplies</t>
  </si>
  <si>
    <t>Shipping</t>
  </si>
  <si>
    <t>Shipping shock analysis (Smee)</t>
  </si>
  <si>
    <t>IR Lab Mgmt  (Skrutskie Summer Salary)</t>
  </si>
  <si>
    <t>Comp. Contr. Soft. Engr. (Nelson)</t>
  </si>
  <si>
    <t>Electronics Tech</t>
  </si>
  <si>
    <t xml:space="preserve">Machinist </t>
  </si>
  <si>
    <t>Purchasing Specialist (Dean)</t>
  </si>
  <si>
    <t>Travel: Commissioning/Observing</t>
  </si>
  <si>
    <t>Travel: Integration/testing/maint.</t>
  </si>
  <si>
    <t>Team meeting</t>
  </si>
  <si>
    <t>Telecon</t>
  </si>
  <si>
    <t>AP.008</t>
  </si>
  <si>
    <t>AP.009</t>
  </si>
  <si>
    <t>AP.011</t>
  </si>
  <si>
    <t>AP.012</t>
  </si>
  <si>
    <t>AP.013</t>
  </si>
  <si>
    <t>AP.014</t>
  </si>
  <si>
    <t>AP.045</t>
  </si>
  <si>
    <t>AP.055</t>
  </si>
  <si>
    <t>AP.057</t>
  </si>
  <si>
    <t>AP.058</t>
  </si>
  <si>
    <t>AP.059</t>
  </si>
  <si>
    <t>AP.060</t>
  </si>
  <si>
    <t>UVA</t>
  </si>
  <si>
    <t>IAC</t>
  </si>
  <si>
    <t>JHU</t>
  </si>
  <si>
    <t>ARC</t>
  </si>
  <si>
    <t>Meetings</t>
  </si>
  <si>
    <t>Travels (Percival)</t>
  </si>
  <si>
    <t>Travels (Dawson)</t>
  </si>
  <si>
    <t>LBNL</t>
  </si>
  <si>
    <t>EPFL</t>
  </si>
  <si>
    <t>FPG</t>
  </si>
  <si>
    <t>WYOM</t>
  </si>
  <si>
    <t>PITT</t>
  </si>
  <si>
    <t>NYU</t>
  </si>
  <si>
    <t>SAS Base Hardware</t>
  </si>
  <si>
    <t>SAS Hardware Contingency</t>
  </si>
  <si>
    <t>SAS Expansion Storage</t>
  </si>
  <si>
    <t>SAS Backup Services</t>
  </si>
  <si>
    <t>SAM Disk Storage</t>
  </si>
  <si>
    <t>Archivist Desktop Hardware</t>
  </si>
  <si>
    <t>CAS Master Maintenance</t>
  </si>
  <si>
    <t>SDSS-III Data Archivist</t>
  </si>
  <si>
    <t>SAS Administration</t>
  </si>
  <si>
    <t>Principal Data Scientist</t>
  </si>
  <si>
    <t>CAS Design Oversight</t>
  </si>
  <si>
    <t>IDL licensing</t>
  </si>
  <si>
    <t>BPG</t>
  </si>
  <si>
    <t>Director Travel</t>
  </si>
  <si>
    <t>Director Supplies</t>
  </si>
  <si>
    <t>ARC Program Manager Travel</t>
  </si>
  <si>
    <t>ARC Program Manager Supplies</t>
  </si>
  <si>
    <t>Project Scientist</t>
  </si>
  <si>
    <t>Project Scientist Travel</t>
  </si>
  <si>
    <t>Project Scientist Supplies</t>
  </si>
  <si>
    <t xml:space="preserve">Spokesperson </t>
  </si>
  <si>
    <t>Spokesperson Travel</t>
  </si>
  <si>
    <t>Spokesperson Supplies</t>
  </si>
  <si>
    <t>Survey Coordinator</t>
  </si>
  <si>
    <t>Survey Coordinator Travel</t>
  </si>
  <si>
    <t>Survey Coordinator Supplies</t>
  </si>
  <si>
    <t>ARC Business Manager</t>
  </si>
  <si>
    <t>ARC Administrative Assistant</t>
  </si>
  <si>
    <t>ARC Business Office Travel</t>
  </si>
  <si>
    <t>ARC Expenses</t>
  </si>
  <si>
    <t>Technical paper page charges</t>
  </si>
  <si>
    <t>Travel for reviews</t>
  </si>
  <si>
    <t>Software Licensing</t>
  </si>
  <si>
    <t>Project Telecons</t>
  </si>
  <si>
    <t>Collaboration meetings</t>
  </si>
  <si>
    <t>Director</t>
  </si>
  <si>
    <t xml:space="preserve">ARC Program Manager </t>
  </si>
  <si>
    <t>TCU</t>
  </si>
  <si>
    <t>Support Astronomer (4)</t>
  </si>
  <si>
    <t>IT support</t>
  </si>
  <si>
    <t>Fiber Technician (3)</t>
  </si>
  <si>
    <t>Associate Buyer (C. Jordan)</t>
  </si>
  <si>
    <t>Student office assistant</t>
  </si>
  <si>
    <t>Part Time Plugger</t>
  </si>
  <si>
    <t>Summer Temp Technician</t>
  </si>
  <si>
    <t>APO staff travel</t>
  </si>
  <si>
    <t>Observer Professional Development</t>
  </si>
  <si>
    <t>Expendable supplies</t>
  </si>
  <si>
    <t>Tools, small parts, repair parts</t>
  </si>
  <si>
    <t>Library materials</t>
  </si>
  <si>
    <t>Computer hardware and software</t>
  </si>
  <si>
    <t>Safety equipment, training</t>
  </si>
  <si>
    <t>Misc. supplies</t>
  </si>
  <si>
    <t>SDSS-specific misc. supplies</t>
  </si>
  <si>
    <t>Equipment repair, contracts</t>
  </si>
  <si>
    <t>Misc. repairs</t>
  </si>
  <si>
    <t>Cleaning service</t>
  </si>
  <si>
    <t>Trash removal service</t>
  </si>
  <si>
    <t>Maintenance contracts</t>
  </si>
  <si>
    <t>Miscellaneous Services</t>
  </si>
  <si>
    <t>SDSS Miscellaneous Services</t>
  </si>
  <si>
    <t>Utilities: Water</t>
  </si>
  <si>
    <t>Utilties: Electricity</t>
  </si>
  <si>
    <t>Utilities: Internet, Phone, Shipping</t>
  </si>
  <si>
    <t>Fuel</t>
  </si>
  <si>
    <t>Cryogenics</t>
  </si>
  <si>
    <t>Hardware replacement and upgrades</t>
  </si>
  <si>
    <t>New hardware</t>
  </si>
  <si>
    <t>Plate Design Coordinator salary</t>
  </si>
  <si>
    <t>Plate Design Coordinator travel</t>
  </si>
  <si>
    <t>Plate Design Coordinator supplies</t>
  </si>
  <si>
    <t xml:space="preserve">Plate Manufacture &amp; Shipping </t>
  </si>
  <si>
    <t>Undergrad Labor for Plate Drilling</t>
  </si>
  <si>
    <t>NMSU</t>
  </si>
  <si>
    <t>Observing Specialist</t>
  </si>
  <si>
    <t>Pluggers</t>
  </si>
  <si>
    <t>Travel and Living</t>
  </si>
  <si>
    <t>Telescope operations (15/year @$4k)</t>
  </si>
  <si>
    <t>Telescope operations (75/year @$4k)</t>
  </si>
  <si>
    <t>OCIS</t>
  </si>
  <si>
    <t>Guide camera h/w (capital)</t>
  </si>
  <si>
    <t>Develop telescope operations s/w (labor)</t>
  </si>
  <si>
    <t>Prepare instrument and plugging rooms at LCO</t>
  </si>
  <si>
    <t>Travel LCO Support</t>
  </si>
  <si>
    <t>Install LN2 delivery system</t>
  </si>
  <si>
    <t>Cartridge vendor selection (French)</t>
  </si>
  <si>
    <t>Lead Support Astronomer</t>
  </si>
  <si>
    <t>Deputy Lead Support Astronomer</t>
  </si>
  <si>
    <t>Telescope Ops Specialist (4)</t>
  </si>
  <si>
    <t>Software Engineer (Brinkman; 75%)</t>
  </si>
  <si>
    <t>Senior Software Devel. (Stauffer; 25%)</t>
  </si>
  <si>
    <t>Research engineer tech (Pfaffenberger)</t>
  </si>
  <si>
    <t>Telescope Engineering Manager (Long)</t>
  </si>
  <si>
    <t>Senior Electronics Technician (W. Jordan)</t>
  </si>
  <si>
    <t>APO Site Supervisor (Harris; 50%)</t>
  </si>
  <si>
    <t>APO Site Ops Manager (Klaene; 50%)</t>
  </si>
  <si>
    <t>APO Program Manager (Van Doren; 50%)</t>
  </si>
  <si>
    <t>Repairs and maint. Structure and Site Infrastructure</t>
  </si>
  <si>
    <t>Infrastructure Coordinator Support (Rockosi)</t>
  </si>
  <si>
    <t>Infrastructure Coordinator Travel</t>
  </si>
  <si>
    <t>Operations Software Developer (Parejko)</t>
  </si>
  <si>
    <t>Ops software developer travel and support</t>
  </si>
  <si>
    <t>Craig Loomis,10%  retainer</t>
  </si>
  <si>
    <t>Robert Lupton, 10% retainer</t>
  </si>
  <si>
    <t>Jim Gunn, retainer</t>
  </si>
  <si>
    <t>2.5m MCP spares</t>
  </si>
  <si>
    <t>Glentek replacements</t>
  </si>
  <si>
    <t>Glentek electronics rework</t>
  </si>
  <si>
    <t>Mapper hardware upgrades</t>
  </si>
  <si>
    <t>Cartridge handling upgrades,  hardware and contracts</t>
  </si>
  <si>
    <t>Cartridge handling upgrades, labor</t>
  </si>
  <si>
    <t>New drilling machine</t>
  </si>
  <si>
    <t>Vehicle and machinery repair and maint.</t>
  </si>
  <si>
    <t>Infrastructure personnel travel</t>
  </si>
  <si>
    <t>Contingency</t>
  </si>
  <si>
    <t>Management reserve</t>
  </si>
  <si>
    <t>UCSC</t>
  </si>
  <si>
    <t>PRIN</t>
  </si>
  <si>
    <t>MA.029</t>
  </si>
  <si>
    <t>MA.030</t>
  </si>
  <si>
    <t>SSP402</t>
  </si>
  <si>
    <t>CCD test stand upgrade</t>
  </si>
  <si>
    <t>MA.032</t>
  </si>
  <si>
    <t>Emergency BOSS Dewar Travel</t>
  </si>
  <si>
    <t>BOSS optic maintenance (Barkhauser+Smee)</t>
  </si>
  <si>
    <t>IDC dollars</t>
  </si>
  <si>
    <t>SSP404</t>
  </si>
  <si>
    <t>SSP401</t>
  </si>
  <si>
    <t>Software Labor (Brian Cherinka)</t>
  </si>
  <si>
    <t>MA.014.1</t>
  </si>
  <si>
    <t>In-Kind</t>
  </si>
  <si>
    <t>Software Labor Deployment Mid Level</t>
  </si>
  <si>
    <t>MA.014.2</t>
  </si>
  <si>
    <t>Software Labor Hi Level data product</t>
  </si>
  <si>
    <t>Labor at UWAS Student</t>
  </si>
  <si>
    <t>MA.018.3</t>
  </si>
  <si>
    <t>Labor at UWAS MacDonald</t>
  </si>
  <si>
    <t>MA.018.1</t>
  </si>
  <si>
    <t>Fiscal Specialist</t>
  </si>
  <si>
    <t>Begin revision history with version for ARC Board</t>
  </si>
  <si>
    <t>Date</t>
  </si>
  <si>
    <t>Notes</t>
  </si>
  <si>
    <t>Tag</t>
  </si>
  <si>
    <t>Version frozen for Sloan visit</t>
  </si>
  <si>
    <t>v0.0</t>
  </si>
  <si>
    <t>Pushed most (not all) of APOGEE-2S costs out a year</t>
  </si>
  <si>
    <t>2012-11-09</t>
  </si>
  <si>
    <t>Reduced MaNGA travel and data nodes budget</t>
  </si>
  <si>
    <t>2012-11-11</t>
  </si>
  <si>
    <t>Fixed LCO operations error (almost no cost change)</t>
  </si>
  <si>
    <t>Cartridge conversion (BOSS -&gt; APOGEE)</t>
  </si>
  <si>
    <t>AI.017</t>
  </si>
  <si>
    <t>Adjusted French's salary and in APOGEE Infrastructure</t>
  </si>
  <si>
    <t>Version frozen for 2012 ARC Board meeting</t>
  </si>
  <si>
    <t>v0.1</t>
  </si>
  <si>
    <t>2012-11-28</t>
  </si>
  <si>
    <t>Adjusted Princeton salary levels</t>
  </si>
  <si>
    <t>Known Problems</t>
  </si>
  <si>
    <t>Need to vet APO ops/infrastructure to make sure all cases covered</t>
  </si>
  <si>
    <t>2012-12-12</t>
  </si>
  <si>
    <t>Add realuminization to APO Operations</t>
  </si>
  <si>
    <t>Primary mirror realuminization</t>
  </si>
  <si>
    <t>2013-01-08</t>
  </si>
  <si>
    <t>Changed MaNGA effort in MA.014 into cash</t>
  </si>
  <si>
    <t>2013-01-09</t>
  </si>
  <si>
    <t>Fixed Q1 2014 in MA.014 lines (10.8 instead of 108)</t>
  </si>
  <si>
    <t>OSU</t>
  </si>
  <si>
    <t>Fixed error in cell formatting</t>
  </si>
  <si>
    <t>Changed Spokesperson to OSU item</t>
  </si>
  <si>
    <t>2013-01-11</t>
  </si>
  <si>
    <t>Changed Director salary to cash</t>
  </si>
  <si>
    <t>2013-01-29</t>
  </si>
  <si>
    <t>Changed baseline salary for Survey Coordinator</t>
  </si>
  <si>
    <t>Mike Carr, 5% retainer and 8 weeks spare dewar</t>
  </si>
  <si>
    <t>AI.018</t>
  </si>
  <si>
    <t>2013-02-14</t>
  </si>
  <si>
    <t>Added Mike Carr, including 5% of him plus 2 months for spare dewars</t>
  </si>
  <si>
    <t>2013-02-15</t>
  </si>
  <si>
    <t>Adjusted UTOR travel and desktop to in-kind</t>
  </si>
  <si>
    <t>Labor at UWIS (MA.017.2 and MA.017.3)</t>
  </si>
  <si>
    <t>2013-02-26</t>
  </si>
  <si>
    <t>Added extra line for MA.017 separating cash and in-kind</t>
  </si>
  <si>
    <t>MA.010.1</t>
  </si>
  <si>
    <t>MA.010.2</t>
  </si>
  <si>
    <t>0</t>
  </si>
  <si>
    <t>2013-03-05</t>
  </si>
  <si>
    <t>Fixed MA.010, breaking into cash and in-kind</t>
  </si>
  <si>
    <t>2013-03-06</t>
  </si>
  <si>
    <t>MA.014.2 adjusted to right salary and to be in-kind</t>
  </si>
  <si>
    <t>2013-03-15</t>
  </si>
  <si>
    <t xml:space="preserve">Version for evaluation of funding situation </t>
  </si>
  <si>
    <t>v0.2</t>
  </si>
  <si>
    <t>Instrument Scientist  (Dawson 2m/yr for 2 years starting 2014 + 1m/yr for 4 years)</t>
  </si>
  <si>
    <t>Ly-alpha pipeline improvement (Kirkby) 25% FTE for 3 yr then 5%</t>
  </si>
  <si>
    <t>Pipeline Spectro 1D quasar (N. Suzuki)  25% FTE for 4 year then 5% FTE</t>
  </si>
  <si>
    <t>Target Coordination [Tinker] 1 year FTE + 10% for 4 years</t>
  </si>
  <si>
    <t>Plate Tiling [Hee-Jong Seo] 1 year FTE and then 25% FTE over 5 year</t>
  </si>
  <si>
    <t>Target selection Ly-a QSO [Palenque-Delabrouille] 1 year FTE + 10% for 4 years</t>
  </si>
  <si>
    <t>Target selection Low-z QSO [Myers] 1 year FTE + 10% for 4 years</t>
  </si>
  <si>
    <t>Target selection ELG [Delubac] 1 year FTE + 10% for 4 years</t>
  </si>
  <si>
    <t>Target selection TDSS [Anderson] 1 year FTE + 10% for 4 years</t>
  </si>
  <si>
    <t xml:space="preserve">Photometric catalog from SCUSS [SCUSS team] =&gt; ELG+QSO  </t>
  </si>
  <si>
    <t>Forced photometric catalog WISE [Lang/Schlegel] =&gt; QSO 1yr FTE</t>
  </si>
  <si>
    <t>Disk storage and computation for eBOSS target selection</t>
  </si>
  <si>
    <t>Variability photometric catalog PTF [Eric Armengaud] =&gt; Ly-a QSO 1yr FTE</t>
  </si>
  <si>
    <t>Catalogue creation for clustering analysis [Will Postdoc] 50% FTE over 2 year</t>
  </si>
  <si>
    <t>Travels (JPK)</t>
  </si>
  <si>
    <t>Travels (Bailey)</t>
  </si>
  <si>
    <t>Travels (DJS)</t>
  </si>
  <si>
    <t>Travel (Tinker)</t>
  </si>
  <si>
    <t>Travel (Hee-Jong Seo)</t>
  </si>
  <si>
    <t>Travel Low-z QSO (Myers)</t>
  </si>
  <si>
    <t>Travel LRG (Newman)</t>
  </si>
  <si>
    <t>Travel ELG (Delubac)</t>
  </si>
  <si>
    <t>Travel TDSS (Anderson/Postdoc)</t>
  </si>
  <si>
    <t>Red CCD</t>
  </si>
  <si>
    <t>Support for BOSS blue-channel and red-channel CCDs (5% FTE [134k$] over 6 years)</t>
  </si>
  <si>
    <t>Spare Dewar and lenses</t>
  </si>
  <si>
    <t>2013-07-17</t>
  </si>
  <si>
    <t>Added DRAFT eBOSS proposal into eBOSS section; not done revising</t>
  </si>
  <si>
    <t>NAOC</t>
  </si>
  <si>
    <t>SHAO</t>
  </si>
  <si>
    <t>UCI</t>
  </si>
  <si>
    <t>Mapper software upgrades (Schlegel)</t>
  </si>
  <si>
    <t>2013-07-19</t>
  </si>
  <si>
    <t>Initial revisions on eBOSS budget</t>
  </si>
  <si>
    <t>Added mapper software to APO infrastructure</t>
  </si>
  <si>
    <t>Changed SAM hardware line for LBNL</t>
  </si>
  <si>
    <t>PI  (Kneib)</t>
  </si>
  <si>
    <t xml:space="preserve">Survey Scientist  (Percival) </t>
  </si>
  <si>
    <t>2013-07-23</t>
  </si>
  <si>
    <t>Major eBOSS revisions based on discussion with eBOSS mgt</t>
  </si>
  <si>
    <t>2013-08-02</t>
  </si>
  <si>
    <t>MA.036</t>
  </si>
  <si>
    <t>AR Coating of all fiber assemblies</t>
  </si>
  <si>
    <t xml:space="preserve"> </t>
  </si>
  <si>
    <t>UTA</t>
  </si>
  <si>
    <t>MA.033</t>
  </si>
  <si>
    <t>Labor at UT Austin: Niv Drory effort</t>
  </si>
  <si>
    <t>Travel at UTA</t>
  </si>
  <si>
    <t>Upgrades to V-groove alignment system</t>
  </si>
  <si>
    <t>APO infrastructure for cleaning IFUs</t>
  </si>
  <si>
    <t>Shipping costs for production</t>
  </si>
  <si>
    <t>MA.034</t>
  </si>
  <si>
    <t>MA.035</t>
  </si>
  <si>
    <t>MA.037</t>
  </si>
  <si>
    <t>Resolve differences with latest MaNGA budget</t>
  </si>
  <si>
    <t>Survey Scientist</t>
  </si>
  <si>
    <t>2013-08-06</t>
  </si>
  <si>
    <t>Revisions from Fred on APOGEE (incomplete: still have questions)</t>
  </si>
  <si>
    <t>Mapping Links</t>
  </si>
  <si>
    <t>Focal Ratio Adaptors</t>
  </si>
  <si>
    <t>Ninth Cartridge BT cartridge harnesses</t>
  </si>
  <si>
    <t>AI.019</t>
  </si>
  <si>
    <t>Revisions from Fred on LCO Infrastructure (incomplete: still have questions)</t>
  </si>
  <si>
    <t>Infrastructure Design &amp; Prototyping (Leger)</t>
  </si>
  <si>
    <t>CPG</t>
  </si>
  <si>
    <t>Software Lead (Harding)</t>
  </si>
  <si>
    <t>CASE</t>
  </si>
  <si>
    <t>Operations Manager</t>
  </si>
  <si>
    <t>Telescope operations (75/year @$4k, Carnegie buy-in)</t>
  </si>
  <si>
    <t>Chair of Education and Public Engagement</t>
  </si>
  <si>
    <t>CEPE Travel</t>
  </si>
  <si>
    <t>CEPE Supplies</t>
  </si>
  <si>
    <t>2013-08-12</t>
  </si>
  <si>
    <t>Change Central budget to include Portsmouth contribution from CEPE</t>
  </si>
  <si>
    <t>Changed Data in approximate way (awaiting final changes from Bolton)</t>
  </si>
  <si>
    <t>UWASH</t>
  </si>
  <si>
    <t>UWISC</t>
  </si>
  <si>
    <t>UKY</t>
  </si>
  <si>
    <t>UPORT</t>
  </si>
  <si>
    <t>UKPG</t>
  </si>
  <si>
    <t>UUTAH</t>
  </si>
  <si>
    <t>EP</t>
  </si>
  <si>
    <t>2013-08-13</t>
  </si>
  <si>
    <t>Alterations in some classifications and some cash/in-kind throughout</t>
  </si>
  <si>
    <t>Version for preliminary assessment of funding situation for 4-year-serial</t>
  </si>
  <si>
    <t>v0.3</t>
  </si>
  <si>
    <t>2013-08-16</t>
  </si>
  <si>
    <t>SAS Colocated Compute Nodes</t>
  </si>
  <si>
    <t>CAS Clone Hardware</t>
  </si>
  <si>
    <t>CAS Clone Maintenance</t>
  </si>
  <si>
    <t>SDSS-IV Data Archivist</t>
  </si>
  <si>
    <t>SDSS.ORG Oversight (Raddick)</t>
  </si>
  <si>
    <t>Haircut to Central: plate design ends mid-2020, less Fiscal Specialist time, program manager tapers</t>
  </si>
  <si>
    <t>2013-08-17</t>
  </si>
  <si>
    <t>Data updates from Bolton</t>
  </si>
  <si>
    <t>Version prior to haircuts from survey components other than central</t>
  </si>
  <si>
    <t>v0.4</t>
  </si>
  <si>
    <t>MSIP</t>
  </si>
  <si>
    <t>SNAP</t>
  </si>
  <si>
    <t>2013-08-19</t>
  </si>
  <si>
    <t>Add MSIP and SNAP as options for values</t>
  </si>
  <si>
    <t>2013-08-21</t>
  </si>
  <si>
    <t>Classified initial version of MSIP</t>
  </si>
  <si>
    <t>Added NSF REU site travel matching to Central budget</t>
  </si>
  <si>
    <t>2013-08-24</t>
  </si>
  <si>
    <t>Included MaNGA savings from Nick</t>
  </si>
  <si>
    <t>Added 0.5 FTE data caretaker back in</t>
  </si>
  <si>
    <t>2013-08-30</t>
  </si>
  <si>
    <t>eBOSS changes to ops postdoc, spec1d postdoc (minor), removing new coatings, reduce travel</t>
  </si>
  <si>
    <t>2013-08-31</t>
  </si>
  <si>
    <t>Telescope Engineer (Huehnerhoff)</t>
  </si>
  <si>
    <t>Contracts/supplies</t>
  </si>
  <si>
    <t>Equipment , replacement and upgrades</t>
  </si>
  <si>
    <t>Equipment , new</t>
  </si>
  <si>
    <t>2013-09-02</t>
  </si>
  <si>
    <t>Klaene changes; but kept part-time plugger and 10th observer</t>
  </si>
  <si>
    <t>Data budget updated from Adam, but kept Weaver through 2014</t>
  </si>
  <si>
    <t>Cloud camera spare</t>
  </si>
  <si>
    <t>AI.020</t>
  </si>
  <si>
    <t>Windbaffle drive motor and amplifier replacement/spares</t>
  </si>
  <si>
    <t>AI.021</t>
  </si>
  <si>
    <t>Outside cartridge manipulator replacement</t>
  </si>
  <si>
    <t>AI.022</t>
  </si>
  <si>
    <t>APO Infrastructure budget updated from Connie</t>
  </si>
  <si>
    <t>2013-09-04</t>
  </si>
  <si>
    <t>Dropped 10th observer mid-2017</t>
  </si>
  <si>
    <t>SN.001</t>
  </si>
  <si>
    <t>SN.002</t>
  </si>
  <si>
    <t>SN.003</t>
  </si>
  <si>
    <t xml:space="preserve">ARC </t>
  </si>
  <si>
    <t>SN.004</t>
  </si>
  <si>
    <t>SN.005</t>
  </si>
  <si>
    <t>SN.008</t>
  </si>
  <si>
    <t>SN.006</t>
  </si>
  <si>
    <t>SN.007</t>
  </si>
  <si>
    <t>SN.010</t>
  </si>
  <si>
    <t>SN.011</t>
  </si>
  <si>
    <t>SN.012</t>
  </si>
  <si>
    <t>AP.061</t>
  </si>
  <si>
    <t xml:space="preserve">  </t>
  </si>
  <si>
    <t>2013-09-06</t>
  </si>
  <si>
    <t>APOGEE changes (left out in-kind changes and LCO night reductions)</t>
  </si>
  <si>
    <t>Version with numbers for MSIP, but without MSIP classification finalized</t>
  </si>
  <si>
    <t>v0.5</t>
  </si>
  <si>
    <t>ARC Program Manager (NSF-funded)</t>
  </si>
  <si>
    <t>ARC Program Manager Travel (NSF-funded)</t>
  </si>
  <si>
    <t>Project Scientist (NSF-funded)</t>
  </si>
  <si>
    <t>Project Scientist Travel (NSF-funded)</t>
  </si>
  <si>
    <t>Plate Design Coordinator salary (NSF-funded)</t>
  </si>
  <si>
    <t>Plate Design Coordinator travel (NSF-funded)</t>
  </si>
  <si>
    <t>Plate Manufacture &amp; Shipping (NSF-funded)</t>
  </si>
  <si>
    <t>Undergrad Labor for Plate Drilling (NSF-funded)</t>
  </si>
  <si>
    <t>Drilling supervisor (NSF-funded)</t>
  </si>
  <si>
    <t>Telescope Ops Specialist (4) (NSF-funded)</t>
  </si>
  <si>
    <t>Fiber Technician (3) (NSF-funded)</t>
  </si>
  <si>
    <t>Research engineer tech (Pfaffenberger) (NSF-funded)</t>
  </si>
  <si>
    <t>Telescope Engineering Manager (Long) (NSF-funded)</t>
  </si>
  <si>
    <t>Operations Software Developer (Parejko) (NSF-funded)</t>
  </si>
  <si>
    <t>Infrastructure Design &amp; Prototyping (Leger) (NSF-funded)</t>
  </si>
  <si>
    <t>Changed inflation to 2.5%</t>
  </si>
  <si>
    <t>Version with MSIP classifications, resolving some in-kind changes; version to submit to Evans</t>
  </si>
  <si>
    <t>v0.6</t>
  </si>
  <si>
    <t>2013-09-08</t>
  </si>
  <si>
    <t>Correct Yan teaching and summer salary, restored last quarter of MaNGA data caretaker</t>
  </si>
  <si>
    <t>2013-09-09</t>
  </si>
  <si>
    <t>Fix up quarterly budget for MSIP to get right year-to-year</t>
  </si>
  <si>
    <t>2013-09-16</t>
  </si>
  <si>
    <t>Version for Preliminary MSIP proposal</t>
  </si>
  <si>
    <t>v0.7</t>
  </si>
  <si>
    <t>SSP413</t>
  </si>
  <si>
    <t>SSP408</t>
  </si>
  <si>
    <t>SSP420</t>
  </si>
  <si>
    <t>SSP435</t>
  </si>
  <si>
    <t>SSP410</t>
  </si>
  <si>
    <t>SSP419</t>
  </si>
  <si>
    <t>SSP409</t>
  </si>
  <si>
    <t>SSP414</t>
  </si>
  <si>
    <t>SSP406</t>
  </si>
  <si>
    <t>SSP415</t>
  </si>
  <si>
    <t>SSP416</t>
  </si>
  <si>
    <t>SSP417</t>
  </si>
  <si>
    <t>SSP412</t>
  </si>
  <si>
    <t>SSP407</t>
  </si>
  <si>
    <t>SSP405-I</t>
  </si>
  <si>
    <t>2013-11-06</t>
  </si>
  <si>
    <t>Fixed coding of SSPs to correspond to Evans</t>
  </si>
  <si>
    <t>DOE</t>
  </si>
  <si>
    <t>Move APOGEE instrument items into 2014</t>
  </si>
  <si>
    <t>APOGEE Spectrograph</t>
  </si>
  <si>
    <t>Create APOGEE Spectrograph category</t>
  </si>
  <si>
    <t>Drilling supervisor (Sayres)</t>
  </si>
  <si>
    <t>Increase Russell to 25% in 2014</t>
  </si>
  <si>
    <t>Make Drilling Supervisor == 75% of Conor Sayres</t>
  </si>
  <si>
    <t>French full time in 2014</t>
  </si>
  <si>
    <t>SSP403</t>
  </si>
  <si>
    <t>Nick full time in 2014</t>
  </si>
  <si>
    <t>Move MaNGA production and cartridge conversion costs into 2014</t>
  </si>
  <si>
    <t>2013-11-07</t>
  </si>
  <si>
    <t>Version for ARC Board meeting 2013</t>
  </si>
  <si>
    <t>v0.8</t>
  </si>
  <si>
    <t>Change Princeton, UWASH in-kinds to cash (fixed in v0.8 branch too)</t>
  </si>
  <si>
    <t>CO.012</t>
  </si>
  <si>
    <t>LCO Operations Reserve</t>
  </si>
  <si>
    <t>2013-11-20</t>
  </si>
  <si>
    <t>Carved about $1.2M out of management reserve contingency to specifically address LCO operations</t>
  </si>
  <si>
    <t xml:space="preserve">Travel SPIDERS </t>
  </si>
  <si>
    <t>EB.043</t>
  </si>
  <si>
    <t>MPE</t>
  </si>
  <si>
    <t>2013-12-02</t>
  </si>
  <si>
    <t>Travel line for SPIDERS</t>
  </si>
  <si>
    <t>Divide MANGA.008 into cash and in-kind</t>
  </si>
  <si>
    <t>AS.001</t>
  </si>
  <si>
    <t>AS.003</t>
  </si>
  <si>
    <t>AS.004</t>
  </si>
  <si>
    <t>AS.005</t>
  </si>
  <si>
    <t>AS.006</t>
  </si>
  <si>
    <t>AS.007</t>
  </si>
  <si>
    <t>AS.008</t>
  </si>
  <si>
    <t>AS.009</t>
  </si>
  <si>
    <t>AS.010</t>
  </si>
  <si>
    <t>AS.011</t>
  </si>
  <si>
    <t>AS.012</t>
  </si>
  <si>
    <t>AS.013</t>
  </si>
  <si>
    <t>AS.014</t>
  </si>
  <si>
    <t>AS.015</t>
  </si>
  <si>
    <t>Nick MacDonald Engineering Support</t>
  </si>
  <si>
    <t>CE.039</t>
  </si>
  <si>
    <t>Add Nick MacDonald into Central in mid-survey years; will use time to devote to APOGEE</t>
  </si>
  <si>
    <t>Opto-Mechanical Services</t>
  </si>
  <si>
    <t>UA</t>
  </si>
  <si>
    <t>ICS spare parts (ICC computer, galil, leach cards)</t>
  </si>
  <si>
    <t>External cabling services</t>
  </si>
  <si>
    <t>Instrument Sci. (Wilson) in-kind</t>
  </si>
  <si>
    <t>Mech Engineer: Chuck Henderson</t>
  </si>
  <si>
    <t>Mech Engineer: IAC</t>
  </si>
  <si>
    <t>Mech Engineer: Student help at UW shop for slithead</t>
  </si>
  <si>
    <t>Lab Tech</t>
  </si>
  <si>
    <t>Incorporate John Wilson revisions to APOGEE-2 spectrograph</t>
  </si>
  <si>
    <t>AS.016</t>
  </si>
  <si>
    <t>AS.017</t>
  </si>
  <si>
    <t>AS.018</t>
  </si>
  <si>
    <t>AS.019</t>
  </si>
  <si>
    <t>AS.020</t>
  </si>
  <si>
    <t>AS.021</t>
  </si>
  <si>
    <t>AS.024</t>
  </si>
  <si>
    <t>AS.025</t>
  </si>
  <si>
    <t>AS.028</t>
  </si>
  <si>
    <t>AS.030</t>
  </si>
  <si>
    <t>AS.031</t>
  </si>
  <si>
    <t>AS.033</t>
  </si>
  <si>
    <t>AS.034</t>
  </si>
  <si>
    <t>AS.035</t>
  </si>
  <si>
    <t>AS.036</t>
  </si>
  <si>
    <t>AS.037</t>
  </si>
  <si>
    <t>AS.038</t>
  </si>
  <si>
    <t>AS.039</t>
  </si>
  <si>
    <t>AS.040</t>
  </si>
  <si>
    <t>AS.041</t>
  </si>
  <si>
    <t>AS.042</t>
  </si>
  <si>
    <t>AS.043</t>
  </si>
  <si>
    <t>AS.044</t>
  </si>
  <si>
    <t>AS.045</t>
  </si>
  <si>
    <t>More realistic projection for Jen Sobeck</t>
  </si>
  <si>
    <t>Version for January 2014 evaluation of budget situation</t>
  </si>
  <si>
    <t>v0.9</t>
  </si>
  <si>
    <t xml:space="preserve">Pipeline Spectro 1D galaxy (Bolton grad students) </t>
  </si>
  <si>
    <t xml:space="preserve">Pipeline Spectro 1D galaxy (Bolton grad students; NSF funded) </t>
  </si>
  <si>
    <t>eBOSS pipeline operation (postdocs)</t>
  </si>
  <si>
    <t>eBOSS pipeline operation (postdocs; NSF funded)</t>
  </si>
  <si>
    <t>Software Labor Hi Level data product (NSF-funded)</t>
  </si>
  <si>
    <t>Software and data caretaker (NSF funded)</t>
  </si>
  <si>
    <t>SDSS.ORG Oversight (Raddick; NSF funded)</t>
  </si>
  <si>
    <t>Director (NSF funded)</t>
  </si>
  <si>
    <t>Spokesperson (NSF funded)</t>
  </si>
  <si>
    <t>ARC Business Manager (NSF funded)</t>
  </si>
  <si>
    <t>APO Site Ops Manager (Klaene; 50%; NSF funded)</t>
  </si>
  <si>
    <t>Jim Gunn, retainer (NSF funded)</t>
  </si>
  <si>
    <t>Assign telescope operators correctly to DOE (approximately)</t>
  </si>
  <si>
    <t>Reassign Cash items to MSIP to recover full request</t>
  </si>
  <si>
    <t>Version for Mike Evans' MSIP budget for full proposal</t>
  </si>
  <si>
    <t>v1.00</t>
  </si>
  <si>
    <t>Labor at UWAS MacDonald (NSF-funded)</t>
  </si>
  <si>
    <t>EB.007</t>
  </si>
  <si>
    <t>EB.010</t>
  </si>
  <si>
    <t>DA.017</t>
  </si>
  <si>
    <t>CE.001</t>
  </si>
  <si>
    <t>CE.004</t>
  </si>
  <si>
    <t>CE.005</t>
  </si>
  <si>
    <t>CE.007</t>
  </si>
  <si>
    <t>CE.008</t>
  </si>
  <si>
    <t>CE.010</t>
  </si>
  <si>
    <t>CE.016</t>
  </si>
  <si>
    <t>CE.032</t>
  </si>
  <si>
    <t>CE.033</t>
  </si>
  <si>
    <t>CE.036</t>
  </si>
  <si>
    <t>CE.037</t>
  </si>
  <si>
    <t>AO.006</t>
  </si>
  <si>
    <t>AO.012</t>
  </si>
  <si>
    <t>AO.002</t>
  </si>
  <si>
    <t>AO.001</t>
  </si>
  <si>
    <t>AI.003</t>
  </si>
  <si>
    <t>AI.008</t>
  </si>
  <si>
    <t>LO.008</t>
  </si>
  <si>
    <t>LI.040</t>
  </si>
  <si>
    <t>AO.101</t>
  </si>
  <si>
    <t>SNAP Science Liaison #1 (NSF-funded)</t>
  </si>
  <si>
    <t>SNAP Science Liaison #2 (NSF-funded)</t>
  </si>
  <si>
    <t>FAST Science Liaison (NSF-funded)</t>
  </si>
  <si>
    <t>Travel for Science Liaisons (NSF-funded)</t>
  </si>
  <si>
    <t>Travel for SNAP/FAST teams (NSF-funded)</t>
  </si>
  <si>
    <t>FAST Faculty Summer Salary (NSF-funded)</t>
  </si>
  <si>
    <t>FAST Undergraduate Research Stipends (NSF-funded)</t>
  </si>
  <si>
    <t>FAST Graduate Research Stipends (NSF-funded)</t>
  </si>
  <si>
    <t>FAST/SNAP Workshop Development (GRAs) (NSF-funded)</t>
  </si>
  <si>
    <t>FAST/SNAP Workshop Costs (NSF-funded)</t>
  </si>
  <si>
    <t>Administration support (25%) (NSF-funded)</t>
  </si>
  <si>
    <t>VAND</t>
  </si>
  <si>
    <t>Instrument Sci.  (Wilson)</t>
  </si>
  <si>
    <t>AS.029.2</t>
  </si>
  <si>
    <t>Fix MSIP budget issues</t>
  </si>
  <si>
    <t>Make version for Sloan visit, and possibly final for MSIP too</t>
  </si>
  <si>
    <t>v1.01</t>
  </si>
  <si>
    <t>Fixes from Mike Evans</t>
  </si>
  <si>
    <t>Make version corresponding to final MSIP</t>
  </si>
  <si>
    <t>v1.02</t>
  </si>
  <si>
    <t>Prinicipal Investigator</t>
  </si>
  <si>
    <t>Project Manager</t>
  </si>
  <si>
    <t>N Survey Operations Scientist</t>
  </si>
  <si>
    <t>S Survey Operations Scientist</t>
  </si>
  <si>
    <t>Sp. Projects Coordinator</t>
  </si>
  <si>
    <t>PSU</t>
  </si>
  <si>
    <t>NKU</t>
  </si>
  <si>
    <t>1-m Telescope Lead</t>
  </si>
  <si>
    <t>N. Target/Field Selection Coordinator</t>
  </si>
  <si>
    <t>S. Target/Field Selection Coordinator</t>
  </si>
  <si>
    <t>Target/Field Analyst</t>
  </si>
  <si>
    <t>N Plate Design Coordinator</t>
  </si>
  <si>
    <t>S Plate Design Coordinator</t>
  </si>
  <si>
    <t>Reduction Pipeline Lead</t>
  </si>
  <si>
    <t>Data Reduction Postdoc</t>
  </si>
  <si>
    <t>Data Reduction Specialist</t>
  </si>
  <si>
    <t>Pipeline Development Coordinator</t>
  </si>
  <si>
    <t>Stellar Abundances &amp; Parameters Lead</t>
  </si>
  <si>
    <t>Line List Development &amp; Lab Astrophysics</t>
  </si>
  <si>
    <t>Calibration Team Lead</t>
  </si>
  <si>
    <t xml:space="preserve">ASPCAP Postdoc 1 </t>
  </si>
  <si>
    <t>ASPCAP Postdoc 2</t>
  </si>
  <si>
    <t>ASPCAP Graduate Student</t>
  </si>
  <si>
    <t>N Public Engagement Specialist</t>
  </si>
  <si>
    <t>Principal Investigator (AY effort)</t>
  </si>
  <si>
    <t>AP.014.1</t>
  </si>
  <si>
    <t>SSP424</t>
  </si>
  <si>
    <t>Edit APOGEE survey budget personnel for Sobeck changes</t>
  </si>
  <si>
    <t>CORN</t>
  </si>
  <si>
    <t>Edit APOGEE Spectrograph budget personnel for Sobeck changes</t>
  </si>
  <si>
    <t>LCO Infrastructure Engineer</t>
  </si>
  <si>
    <t>LO.009</t>
  </si>
  <si>
    <t>LCO Guider Specialist</t>
  </si>
  <si>
    <t>LC.010</t>
  </si>
  <si>
    <t>Pipeline Developer</t>
  </si>
  <si>
    <t>SAS Mirror (CPG)</t>
  </si>
  <si>
    <t>DA.024</t>
  </si>
  <si>
    <t>CE.040</t>
  </si>
  <si>
    <t>Spanish-language Public Information Officer</t>
  </si>
  <si>
    <t>Spanish-language Public Outreach Coordinator</t>
  </si>
  <si>
    <t>CE.041</t>
  </si>
  <si>
    <t xml:space="preserve">Chilean Collaboration Meeting </t>
  </si>
  <si>
    <t>CE.042</t>
  </si>
  <si>
    <t>Spectrograph Instrumentalist</t>
  </si>
  <si>
    <t>AS.046</t>
  </si>
  <si>
    <t>Mock-up and Training Facility Space at ULS</t>
  </si>
  <si>
    <t>LI.047</t>
  </si>
  <si>
    <t>LCO Infrastructure Senior Engineers</t>
  </si>
  <si>
    <t>LI.048</t>
  </si>
  <si>
    <t>LCO Infrastructure Assistant Engineers</t>
  </si>
  <si>
    <t>LI.049</t>
  </si>
  <si>
    <t>LCO Senior Astronomer</t>
  </si>
  <si>
    <t>LI.050</t>
  </si>
  <si>
    <t>Pre-survey Activity Travel</t>
  </si>
  <si>
    <t>LI.051</t>
  </si>
  <si>
    <t>Changes to incorporate CPG Statement of Work numbers</t>
  </si>
  <si>
    <t>APOGEE Data Scientist</t>
  </si>
  <si>
    <t>AS.010.1</t>
  </si>
  <si>
    <t>IR Lab Space upkeep</t>
  </si>
  <si>
    <t>AS.033.1</t>
  </si>
  <si>
    <t>Travel  for installation and maintenance</t>
  </si>
  <si>
    <t>LI.052</t>
  </si>
  <si>
    <t>Make numbers consistent with UVA MOU</t>
  </si>
  <si>
    <t>Forge Cartridge Rings (5+spare)</t>
  </si>
  <si>
    <t>Machine Prototype Cartridge (1)</t>
  </si>
  <si>
    <t>Fabricate Cartridge Plastic Parts (6)</t>
  </si>
  <si>
    <t>Fabricate Gang Connectors</t>
  </si>
  <si>
    <t>LI.009</t>
  </si>
  <si>
    <t>LI.006</t>
  </si>
  <si>
    <t>LI.004</t>
  </si>
  <si>
    <t>LI.002</t>
  </si>
  <si>
    <t>Fabricate Guide Fibers</t>
  </si>
  <si>
    <t>LI.011</t>
  </si>
  <si>
    <t>Fabricate Fiber Harnesses</t>
  </si>
  <si>
    <t>LI.012</t>
  </si>
  <si>
    <t>Machine Cartridges</t>
  </si>
  <si>
    <t>LI.003</t>
  </si>
  <si>
    <t>Shipping to LCO (Prototypes)</t>
  </si>
  <si>
    <t>LI.014</t>
  </si>
  <si>
    <t>Guide camera hardware and testing (Harding)</t>
  </si>
  <si>
    <t>Develop tripod for Mock-up Facility</t>
  </si>
  <si>
    <t>LI.022</t>
  </si>
  <si>
    <t>Engineering Travel</t>
  </si>
  <si>
    <t>LI.023</t>
  </si>
  <si>
    <t>LI.026</t>
  </si>
  <si>
    <t>Fabricate Cartridge Rack</t>
  </si>
  <si>
    <t>LI.031</t>
  </si>
  <si>
    <t>Fabricate Cartridge Dollies</t>
  </si>
  <si>
    <t>LI.033</t>
  </si>
  <si>
    <t>Fabricate Fiber Boom</t>
  </si>
  <si>
    <t>LI.034</t>
  </si>
  <si>
    <t>Fabricate and Install Mapping Station</t>
  </si>
  <si>
    <t>LI.036</t>
  </si>
  <si>
    <t>Fabricate and Install Marking Station</t>
  </si>
  <si>
    <t>LI.037</t>
  </si>
  <si>
    <t>Fabricate and Install Plugging Station</t>
  </si>
  <si>
    <t>Raw Fiber and Materials</t>
  </si>
  <si>
    <t>LI.039</t>
  </si>
  <si>
    <t>LI.038</t>
  </si>
  <si>
    <t>Incorporate Jan. 23 LCO Infrastructure Revisions; adjusted fiber boom to conform to French estimate</t>
  </si>
  <si>
    <t>Link Extensions</t>
  </si>
  <si>
    <t>LI.042</t>
  </si>
  <si>
    <t>LI.043</t>
  </si>
  <si>
    <t>Candidate version for Sloan Proposal for spectrograph</t>
  </si>
  <si>
    <t>v1.03</t>
  </si>
  <si>
    <t>Fix classification of Cash work accidentally assigned to SSP646</t>
  </si>
  <si>
    <t>Sloan-APOGEE</t>
  </si>
  <si>
    <t>Include Sloan-APOGEE classification, and reclassify a bunch of things to it</t>
  </si>
  <si>
    <t>Reclassify AS.031 (Instrument PD) as Sloan-APOGEE ($139K)</t>
  </si>
  <si>
    <t>Instrument Sci. (Wilson) Sloan</t>
  </si>
  <si>
    <t>AS.029.3</t>
  </si>
  <si>
    <t>Move 2015-2017 of Wilson NSF funds (AS.029.2) to Sloan-APOGEE (AS.029.3) ($62K)</t>
  </si>
  <si>
    <t>Move 2015-2017 of instrumentation grad student (AS.041) to Sloan-APOGEE (AS.040) ($59K)</t>
  </si>
  <si>
    <t>Move fiber testing (AS.042) to Sloan-APOGEE ($43K)</t>
  </si>
  <si>
    <t>Move travel for integration/testing (AP.058) to Sloan-APOGEE ($107K)</t>
  </si>
  <si>
    <t>Move shipping shock analysis (AP.045) to Sloan-APOGEE ($21K)</t>
  </si>
  <si>
    <t>Move operations and training (Garrett, LO.008) to Sloan-APOGEE ($203K)</t>
  </si>
  <si>
    <t>Move Focal ratio adaptors (LI.040) to Sloan-APOGEE ($266K)</t>
  </si>
  <si>
    <t>Travel (Sloan-APOGEE)</t>
  </si>
  <si>
    <t>Fixed out-year travel in AS.045 and AP.058</t>
  </si>
  <si>
    <t>Move Fold Mirror and Coating into 2015</t>
  </si>
  <si>
    <t>VPH Diffraction Grating (final payment)</t>
  </si>
  <si>
    <t>Spectrograph refurbishment</t>
  </si>
  <si>
    <t>AS.047</t>
  </si>
  <si>
    <t>Move items for Sloan-APOGEE into appropriate quarters, per conversation w/ Sobeck and Wilson</t>
  </si>
  <si>
    <t>v1.04</t>
  </si>
  <si>
    <t>Define version for first crack at a five year plan</t>
  </si>
  <si>
    <t>Collimator blank</t>
  </si>
  <si>
    <t>AS.015.1</t>
  </si>
  <si>
    <t>AS.010.2</t>
  </si>
  <si>
    <t>Instrument Dewar Parts (Cash)</t>
  </si>
  <si>
    <t>Instrument Dewar Parts (Sloan-APOGEE)</t>
  </si>
  <si>
    <t>Incorporate information about early spending from JW's June 27, 2014 email</t>
  </si>
  <si>
    <t>2014-01-10</t>
  </si>
  <si>
    <t>2014-01-23</t>
  </si>
  <si>
    <t>2014-02-11</t>
  </si>
  <si>
    <t>2014-02-25</t>
  </si>
  <si>
    <t>2014-06-11</t>
  </si>
  <si>
    <t>2014-02-28</t>
  </si>
  <si>
    <t>2014-06-12</t>
  </si>
  <si>
    <t>2014-06-13</t>
  </si>
  <si>
    <t>2014-06-17</t>
  </si>
  <si>
    <t>2014-06-21</t>
  </si>
  <si>
    <t>2014-06-25</t>
  </si>
  <si>
    <t>2014-06-26</t>
  </si>
  <si>
    <t>2014-07-03</t>
  </si>
  <si>
    <t>AP.061.1</t>
  </si>
  <si>
    <t>Deputy Project Manager (Cash)</t>
  </si>
  <si>
    <t>Deputy Project Manager (Sloan-APOGEE)</t>
  </si>
  <si>
    <t>Focal Ratio Adaptors (Sloan-APOGEE-funded)</t>
  </si>
  <si>
    <t>Consolidate travel funds in Sloan-APOGEE</t>
  </si>
  <si>
    <t>Define version for Sloan Spectrograph Proposal</t>
  </si>
  <si>
    <t>v1.05</t>
  </si>
  <si>
    <t>2014-07-17</t>
  </si>
  <si>
    <t>Define revised version for Sloan Spectrograph Proposal</t>
  </si>
  <si>
    <t>v1.06</t>
  </si>
  <si>
    <t>LI.041.1</t>
  </si>
  <si>
    <t>2014-07-21</t>
  </si>
  <si>
    <t>Switch French into Sloan-APOGEE</t>
  </si>
  <si>
    <t>Final version of Sloan-APOGEE</t>
  </si>
  <si>
    <t>v1.07</t>
  </si>
  <si>
    <t>2014-09-10</t>
  </si>
  <si>
    <t>Zero out CAS design oversight; include CAS maintenance, as per final version of JHU MOU</t>
  </si>
  <si>
    <t>2014-10-05</t>
  </si>
  <si>
    <t>Cut SNAP/FAST to $120K in travel (will be more if PIRE comes)</t>
  </si>
  <si>
    <t>PIRE</t>
  </si>
  <si>
    <t>2014-10-29</t>
  </si>
  <si>
    <t>Revise Sobeck salary 2015+</t>
  </si>
  <si>
    <t>Change MSIP items to cash; do not remove duplicate lines or NSF comments</t>
  </si>
  <si>
    <t>SSP418</t>
  </si>
  <si>
    <t>SSP428</t>
  </si>
  <si>
    <t>SSP423</t>
  </si>
  <si>
    <t>SSP422</t>
  </si>
  <si>
    <t>NA</t>
  </si>
  <si>
    <t>Revise SSP460+ entries</t>
  </si>
  <si>
    <t>Change estimate for dollies</t>
  </si>
  <si>
    <t>SSP427</t>
  </si>
  <si>
    <t>SSP426</t>
  </si>
  <si>
    <t>Zero out TDSS target selection postdoc for cash (may be supplied in-kind)</t>
  </si>
  <si>
    <t>OU</t>
  </si>
  <si>
    <t>SSP421</t>
  </si>
  <si>
    <t>Filled in SSPs where possible</t>
  </si>
  <si>
    <t>AI.023</t>
  </si>
  <si>
    <t>2014-10-31</t>
  </si>
  <si>
    <t xml:space="preserve">Fixed JHU SSP number </t>
  </si>
  <si>
    <t>Fixed Joe H salary; moved to UWASH and APO Infrastructure</t>
  </si>
  <si>
    <t>Fixed Nick MacD salary; reflected 75% in 2015, 50% in 2016</t>
  </si>
  <si>
    <t>Adjust French salary; assume 100% throughout 2015, 50% in 2016 and Q1/Q2 2017</t>
  </si>
  <si>
    <t>SSP460</t>
  </si>
  <si>
    <t>SSP4##, where 4## is a three digit number  starting with 4 that specifies the particular contract for this item (or NA for not applicable); SSP 601 means paid by ARC as PO or invoice; SSP460 means special Evans account</t>
  </si>
  <si>
    <t>4-letter code for institution (see institution tab); usually this is the institution associated with the SSP, with exception being SSP601</t>
  </si>
  <si>
    <t>SSP601</t>
  </si>
  <si>
    <t>Fix ARC100 -&gt; SSP460</t>
  </si>
  <si>
    <t>Fix SSP450 -&gt; SSP601</t>
  </si>
  <si>
    <t>Add additional cases of SSP601</t>
  </si>
  <si>
    <t>2014-11-05</t>
  </si>
  <si>
    <t>Fix plate materials to be SSP601</t>
  </si>
  <si>
    <t>Remove close out costs in Q3/Q4 2020; keep contingency bolus in last year though</t>
  </si>
  <si>
    <t>AP.020</t>
  </si>
  <si>
    <t>AP.021</t>
  </si>
  <si>
    <t>AP.022</t>
  </si>
  <si>
    <t>AP.023</t>
  </si>
  <si>
    <t>AP.024</t>
  </si>
  <si>
    <t>AP.025</t>
  </si>
  <si>
    <t>AP.026</t>
  </si>
  <si>
    <t>AP.027</t>
  </si>
  <si>
    <t>AP.028</t>
  </si>
  <si>
    <t>AP.029</t>
  </si>
  <si>
    <t>AP.030</t>
  </si>
  <si>
    <t>AP.031</t>
  </si>
  <si>
    <t>AP.032</t>
  </si>
  <si>
    <t>AP.033</t>
  </si>
  <si>
    <t>AP.034</t>
  </si>
  <si>
    <t>AP.035</t>
  </si>
  <si>
    <t>AP.036</t>
  </si>
  <si>
    <t>AP.037</t>
  </si>
  <si>
    <t>AP.038</t>
  </si>
  <si>
    <t>AP.039</t>
  </si>
  <si>
    <t>2014-11-07</t>
  </si>
  <si>
    <t>Add BLNs for missing APOGEE items (Evans and Sobeck approved)</t>
  </si>
  <si>
    <t>Version for AC-IV meeting 2014</t>
  </si>
  <si>
    <t>v1.08</t>
  </si>
  <si>
    <t>Thermal Analysis Consulting (O'Brien)</t>
  </si>
  <si>
    <t>2014-11-19</t>
  </si>
  <si>
    <t>Fix classification of O'Brien analysis work for APOGEE spectrograph</t>
  </si>
  <si>
    <t>Return closeout costs</t>
  </si>
  <si>
    <t>Balance Sloan-APOGEE at $3.5M</t>
  </si>
  <si>
    <t>Handle Paco</t>
  </si>
  <si>
    <t>2015-01-07</t>
  </si>
  <si>
    <t>Put Nick MacDonald at 75% for 2016</t>
  </si>
  <si>
    <t>HARV</t>
  </si>
  <si>
    <t>Fix Garrett Ebelke institution</t>
  </si>
  <si>
    <t>Make TDSS target selection changes to in-kind contributions for UWASH and HARV</t>
  </si>
  <si>
    <t>Telescope Engineering Manager (TBD)</t>
  </si>
  <si>
    <t>Software support (TBD)</t>
  </si>
  <si>
    <t>AI.024</t>
  </si>
  <si>
    <t>Remove RHL, CL, and replace with generic software support</t>
  </si>
  <si>
    <t>2015-01-08</t>
  </si>
  <si>
    <t>Put in DL replacement for 2015, and no APO IT person</t>
  </si>
  <si>
    <t>SSP429</t>
  </si>
  <si>
    <t>Russell Owen, 25% in 2014</t>
  </si>
  <si>
    <t>Russell Owen, 5% retainer 2015++</t>
  </si>
  <si>
    <t>SSP472</t>
  </si>
  <si>
    <t>SSP471</t>
  </si>
  <si>
    <t>AS.022.2</t>
  </si>
  <si>
    <t>AS.023.1</t>
  </si>
  <si>
    <t>AS.023.2</t>
  </si>
  <si>
    <t>AS.027.1</t>
  </si>
  <si>
    <t>AS.027.2</t>
  </si>
  <si>
    <t>LI.035.1</t>
  </si>
  <si>
    <t>LI.035.2</t>
  </si>
  <si>
    <t>Plate Material</t>
  </si>
  <si>
    <t>CE.035.1</t>
  </si>
  <si>
    <t>CE.035.2</t>
  </si>
  <si>
    <t>2015-01-15</t>
  </si>
  <si>
    <t>Incorporate SSP and splits for Sloan-APOGEE based on Mike Evans</t>
  </si>
  <si>
    <t>Split plate expenses appropriately between 601 and 421</t>
  </si>
  <si>
    <t>Operations Software and Data Distribution (Cherinka)</t>
  </si>
  <si>
    <t>AI.025</t>
  </si>
  <si>
    <t>Allocated contingency to Brian Cherinka</t>
  </si>
  <si>
    <t>Added $170K for two years of Cherinka</t>
  </si>
  <si>
    <t>SSP425</t>
  </si>
  <si>
    <t>Project Manager Travel</t>
  </si>
  <si>
    <t>Project Manager Travel (Sloan-APOGEE)</t>
  </si>
  <si>
    <t>Project Manager (Sloan-APOGEE)</t>
  </si>
  <si>
    <t>Deputy Project Manager Travel (Cash)</t>
  </si>
  <si>
    <t>Deputy Project Manager Travel (Sloan-APOGEE)</t>
  </si>
  <si>
    <t>2015-02-19</t>
  </si>
  <si>
    <t>Rearranged APOGEE travel budget to have explicit lines for Hearty, Sobeck</t>
  </si>
  <si>
    <t>Adjusted Dan Long end date to end of 2016, delayed new hire to mid 2015</t>
  </si>
  <si>
    <t>Graphics art (Dana Berry)</t>
  </si>
  <si>
    <t>EPO Travel &amp; Meetings</t>
  </si>
  <si>
    <t>Add graphics artist (Dana Berry)</t>
  </si>
  <si>
    <t>Specify line for EPO travel/outreach</t>
  </si>
  <si>
    <t>SSP430</t>
  </si>
  <si>
    <t>CAS Equipment</t>
  </si>
  <si>
    <t>DA.025</t>
  </si>
  <si>
    <t>Voyages Consulting (Kate Meredith)</t>
  </si>
  <si>
    <t>DA.026</t>
  </si>
  <si>
    <t>CAS Management (Thakar, 20%)</t>
  </si>
  <si>
    <t>CAS DBA (10%)</t>
  </si>
  <si>
    <t>MaNGA SkyServer development (Werner, 50%)</t>
  </si>
  <si>
    <t>Web design and development (Souter, 20%)</t>
  </si>
  <si>
    <t>DA.027</t>
  </si>
  <si>
    <t>Microsoft SQLServer &amp; Tivoli Backup</t>
  </si>
  <si>
    <t>Match Data budget at JHU to SSP430 as done</t>
  </si>
  <si>
    <t>Young Astronomers Travel Fund</t>
  </si>
  <si>
    <t>CE.030.1</t>
  </si>
  <si>
    <t>Adjust contingency</t>
  </si>
  <si>
    <t>Add YATF funding</t>
  </si>
  <si>
    <t>Plate budget might be $500K over. Actual costs are $100 for material, $110 for manufactor/shipping, $17 for ugrad. Expect 5000 plates. That's $1.1M, we've budgeted $1.6M</t>
  </si>
  <si>
    <t>APOGEE South drilling fixture</t>
  </si>
  <si>
    <t>CE.043</t>
  </si>
  <si>
    <t>Azimuth drive ring replacement</t>
  </si>
  <si>
    <t>Guide fiber spares</t>
  </si>
  <si>
    <t>2015-02-26</t>
  </si>
  <si>
    <t>Put mock-up tripod in Sloan-APOGEE</t>
  </si>
  <si>
    <t>CE.044</t>
  </si>
  <si>
    <t>ARC Board Chair (0.5 mo summer salary)</t>
  </si>
  <si>
    <t>Add AC Board Chair summer salary</t>
  </si>
  <si>
    <t>2015-02-25</t>
  </si>
  <si>
    <t>Small changes in APO Infrastructure specifying sparing/etc information</t>
  </si>
  <si>
    <t>Remove obsolete eBOSS items (coatings, photometric catalogs)</t>
  </si>
  <si>
    <t>AO.100</t>
  </si>
  <si>
    <t>NSO closure</t>
  </si>
  <si>
    <t>Pull NSO closure out as explicit contingency ($120K/year)</t>
  </si>
  <si>
    <t>Consolidate APO software effort</t>
  </si>
  <si>
    <t>Make sure UW/UVA spending pattern worked out</t>
  </si>
  <si>
    <t>No raw fiber being bought at UVA</t>
  </si>
  <si>
    <t>Nick MacDonald Travel</t>
  </si>
  <si>
    <t>CE.039.1</t>
  </si>
  <si>
    <t>Reorg on APOGEE spec and LCOI based on NMAC budget</t>
  </si>
  <si>
    <t>Ask about fiber/ferrule build out questions in nmac</t>
  </si>
  <si>
    <t>Plate Material (NSF-funded)</t>
  </si>
  <si>
    <t>2015-03-01</t>
  </si>
  <si>
    <t>Move potential spending on EPO to "contingency" -- really to be thought of as elective</t>
  </si>
  <si>
    <t>2015-03-18</t>
  </si>
  <si>
    <t>CDR Meeting</t>
  </si>
  <si>
    <t>MA.038</t>
  </si>
  <si>
    <t>Adjust Wyoming, UVA, OCIS, IPMU, IAC, Case contributions to match MOU (small adjustments)</t>
  </si>
  <si>
    <t>Adjust BPG contributions to match MOU</t>
  </si>
  <si>
    <t>BPG Software Analyst</t>
  </si>
  <si>
    <t>Pipeline Coordinator (Bailey) (25% 2014-2017, 10% thereafter)</t>
  </si>
  <si>
    <t>Infrastructure Coordinator (Schlegel) 25% FTE for 3.25 yrs, 10% thereafter</t>
  </si>
  <si>
    <t>Target selection PTF support</t>
  </si>
  <si>
    <t>Adjust LBNL contributions to match MOU</t>
  </si>
  <si>
    <t>V-groove blocks (part of long-fiber work)</t>
  </si>
  <si>
    <t>Calibration System (Integrating sphere, lamps, holders)</t>
  </si>
  <si>
    <t>Calibration System (Box, Gang connector)</t>
  </si>
  <si>
    <t>Fiber Fabry-Perot System (needs to be decided)</t>
  </si>
  <si>
    <t>Instrument Development Grad Student #2</t>
  </si>
  <si>
    <t>Instrumentation Development Grad Student #1 (Damke)</t>
  </si>
  <si>
    <t>Operations Development &amp; Training (Ebelke)</t>
  </si>
  <si>
    <t>Fiber Sys. Testing (including guides)</t>
  </si>
  <si>
    <t>2015-03-20</t>
  </si>
  <si>
    <t>Fix assignments for LCO and APOGEE-South work based on JS, FH, NM, ME comments</t>
  </si>
  <si>
    <t>Travel Ly-a QSO (Palanque++)</t>
  </si>
  <si>
    <t>eBOSS spectroscopic extraction development (Guy)</t>
  </si>
  <si>
    <t>Clean up FPG contribution estimates</t>
  </si>
  <si>
    <t>Scaling ring interface effort (Trujillo)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</si>
</sst>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EB.&quot;000"/>
    <numFmt numFmtId="165" formatCode="&quot;DA.&quot;00#"/>
    <numFmt numFmtId="166" formatCode="&quot;CE.&quot;00#"/>
    <numFmt numFmtId="167" formatCode="&quot;AO.&quot;00#"/>
    <numFmt numFmtId="168" formatCode="&quot;CO.&quot;00#"/>
    <numFmt numFmtId="169" formatCode="&quot;AI.&quot;00#"/>
    <numFmt numFmtId="170" formatCode="&quot;LO.&quot;00#"/>
    <numFmt numFmtId="171" formatCode="&quot;LI.&quot;00#"/>
    <numFmt numFmtId="172" formatCode="yyyy\-mm\-dd"/>
    <numFmt numFmtId="173" formatCode="0.0%"/>
  </numFmts>
  <fonts count="18" x14ac:knownFonts="1">
    <font>
      <sz val="18"/>
      <color theme="1"/>
      <name val="Calibri"/>
      <scheme val="minor"/>
    </font>
    <font>
      <outline/>
      <u/>
      <sz val="18"/>
      <color theme="10"/>
      <name val="Calibri"/>
      <family val="2"/>
      <scheme val="minor"/>
    </font>
    <font>
      <outline/>
      <u/>
      <sz val="18"/>
      <color theme="11"/>
      <name val="Calibri"/>
      <family val="2"/>
      <scheme val="minor"/>
    </font>
    <font>
      <outline/>
      <sz val="9"/>
      <name val="Calibri"/>
      <family val="2"/>
      <scheme val="minor"/>
    </font>
    <font>
      <outline/>
      <sz val="12.5"/>
      <name val="Verdana"/>
    </font>
    <font>
      <strike/>
      <outline/>
      <u/>
      <sz val="18"/>
      <color theme="10"/>
      <name val="Calibri"/>
      <scheme val="minor"/>
    </font>
    <font>
      <strike/>
      <outline/>
      <u/>
      <sz val="18"/>
      <color theme="1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FF0000"/>
      <name val="Calibri"/>
      <scheme val="minor"/>
    </font>
    <font>
      <sz val="11"/>
      <color rgb="FF000000"/>
      <name val="Calibri"/>
      <scheme val="minor"/>
    </font>
    <font>
      <sz val="10"/>
      <color theme="1"/>
      <name val="Calibri"/>
      <scheme val="minor"/>
    </font>
    <font>
      <u/>
      <sz val="18"/>
      <color theme="10"/>
      <name val="Calibri"/>
      <scheme val="minor"/>
    </font>
    <font>
      <u/>
      <sz val="18"/>
      <color theme="11"/>
      <name val="Calibri"/>
      <scheme val="minor"/>
    </font>
    <font>
      <sz val="9"/>
      <name val="Calibri"/>
      <scheme val="minor"/>
    </font>
    <font>
      <sz val="10"/>
      <name val="Calibri"/>
      <scheme val="minor"/>
    </font>
    <font>
      <sz val="11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lightDown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0" tint="-0.249977111117893"/>
      </right>
      <top style="thin">
        <color theme="0" tint="-0.34998626667073579"/>
      </top>
      <bottom style="double">
        <color theme="0" tint="-0.499984740745262"/>
      </bottom>
      <diagonal/>
    </border>
  </borders>
  <cellStyleXfs count="1748">
    <xf numFmtId="49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3" applyNumberFormat="0" applyAlignment="0" applyProtection="0">
      <protection locked="0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9" fontId="5" fillId="0" borderId="0" applyNumberFormat="0" applyFill="0" applyBorder="0" applyAlignment="0" applyProtection="0"/>
    <xf numFmtId="49" fontId="6" fillId="0" borderId="0" applyNumberFormat="0" applyFill="0" applyBorder="0" applyAlignment="0" applyProtection="0"/>
    <xf numFmtId="49" fontId="5" fillId="0" borderId="0" applyNumberFormat="0" applyFill="0" applyBorder="0" applyAlignment="0" applyProtection="0"/>
    <xf numFmtId="49" fontId="6" fillId="0" borderId="0" applyNumberFormat="0" applyFill="0" applyBorder="0" applyAlignment="0" applyProtection="0"/>
    <xf numFmtId="49" fontId="5" fillId="0" borderId="0" applyNumberFormat="0" applyFill="0" applyBorder="0" applyAlignment="0" applyProtection="0"/>
    <xf numFmtId="49" fontId="6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  <xf numFmtId="49" fontId="13" fillId="0" borderId="0" applyNumberFormat="0" applyFill="0" applyBorder="0" applyAlignment="0" applyProtection="0"/>
    <xf numFmtId="49" fontId="14" fillId="0" borderId="0" applyNumberFormat="0" applyFill="0" applyBorder="0" applyAlignment="0" applyProtection="0"/>
  </cellStyleXfs>
  <cellXfs count="102">
    <xf numFmtId="49" fontId="0" fillId="0" borderId="0" xfId="0"/>
    <xf numFmtId="49" fontId="7" fillId="0" borderId="0" xfId="0" applyFont="1" applyFill="1" applyBorder="1"/>
    <xf numFmtId="9" fontId="8" fillId="0" borderId="0" xfId="0" applyNumberFormat="1" applyFont="1" applyFill="1" applyBorder="1" applyAlignment="1"/>
    <xf numFmtId="49" fontId="8" fillId="0" borderId="0" xfId="0" applyFont="1" applyFill="1" applyBorder="1"/>
    <xf numFmtId="49" fontId="8" fillId="0" borderId="1" xfId="0" applyFont="1" applyFill="1" applyBorder="1"/>
    <xf numFmtId="49" fontId="8" fillId="0" borderId="0" xfId="0" applyFont="1" applyBorder="1"/>
    <xf numFmtId="49" fontId="8" fillId="0" borderId="0" xfId="0" applyFont="1" applyFill="1" applyBorder="1" applyAlignment="1"/>
    <xf numFmtId="1" fontId="8" fillId="0" borderId="1" xfId="0" applyNumberFormat="1" applyFont="1" applyFill="1" applyBorder="1"/>
    <xf numFmtId="49" fontId="8" fillId="0" borderId="0" xfId="0" applyFont="1" applyFill="1"/>
    <xf numFmtId="1" fontId="8" fillId="0" borderId="0" xfId="0" applyNumberFormat="1" applyFont="1" applyFill="1" applyBorder="1"/>
    <xf numFmtId="1" fontId="8" fillId="0" borderId="0" xfId="0" applyNumberFormat="1" applyFont="1" applyFill="1"/>
    <xf numFmtId="49" fontId="9" fillId="0" borderId="0" xfId="0" applyFont="1" applyFill="1"/>
    <xf numFmtId="1" fontId="9" fillId="0" borderId="0" xfId="0" applyNumberFormat="1" applyFont="1" applyFill="1"/>
    <xf numFmtId="1" fontId="9" fillId="0" borderId="0" xfId="0" applyNumberFormat="1" applyFont="1" applyFill="1" applyBorder="1"/>
    <xf numFmtId="49" fontId="10" fillId="0" borderId="0" xfId="0" applyFont="1" applyFill="1" applyBorder="1"/>
    <xf numFmtId="1" fontId="10" fillId="0" borderId="0" xfId="0" applyNumberFormat="1" applyFont="1" applyFill="1" applyBorder="1"/>
    <xf numFmtId="49" fontId="10" fillId="0" borderId="0" xfId="0" applyFont="1" applyBorder="1"/>
    <xf numFmtId="0" fontId="8" fillId="0" borderId="0" xfId="0" applyNumberFormat="1" applyFont="1" applyFill="1" applyBorder="1"/>
    <xf numFmtId="0" fontId="9" fillId="0" borderId="0" xfId="0" applyNumberFormat="1" applyFont="1" applyFill="1" applyBorder="1"/>
    <xf numFmtId="1" fontId="11" fillId="0" borderId="0" xfId="0" applyNumberFormat="1" applyFont="1" applyFill="1"/>
    <xf numFmtId="0" fontId="11" fillId="0" borderId="0" xfId="0" applyNumberFormat="1" applyFont="1" applyFill="1" applyBorder="1"/>
    <xf numFmtId="1" fontId="11" fillId="0" borderId="0" xfId="0" applyNumberFormat="1" applyFont="1" applyFill="1" applyBorder="1"/>
    <xf numFmtId="49" fontId="12" fillId="0" borderId="0" xfId="0" applyFont="1" applyBorder="1"/>
    <xf numFmtId="49" fontId="11" fillId="0" borderId="0" xfId="0" applyFont="1" applyFill="1" applyBorder="1"/>
    <xf numFmtId="1" fontId="8" fillId="0" borderId="0" xfId="0" applyNumberFormat="1" applyFont="1" applyBorder="1"/>
    <xf numFmtId="49" fontId="9" fillId="0" borderId="0" xfId="0" applyFont="1" applyFill="1" applyBorder="1" applyProtection="1">
      <protection locked="0"/>
    </xf>
    <xf numFmtId="9" fontId="8" fillId="0" borderId="0" xfId="0" applyNumberFormat="1" applyFont="1" applyFill="1" applyBorder="1"/>
    <xf numFmtId="1" fontId="9" fillId="0" borderId="0" xfId="0" applyNumberFormat="1" applyFont="1" applyFill="1" applyBorder="1" applyProtection="1">
      <protection locked="0"/>
    </xf>
    <xf numFmtId="164" fontId="8" fillId="0" borderId="0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left"/>
    </xf>
    <xf numFmtId="166" fontId="8" fillId="0" borderId="0" xfId="0" applyNumberFormat="1" applyFont="1" applyFill="1" applyBorder="1" applyAlignment="1">
      <alignment horizontal="left"/>
    </xf>
    <xf numFmtId="167" fontId="8" fillId="0" borderId="0" xfId="0" applyNumberFormat="1" applyFont="1" applyFill="1" applyBorder="1" applyAlignment="1">
      <alignment horizontal="left"/>
    </xf>
    <xf numFmtId="10" fontId="8" fillId="0" borderId="0" xfId="0" applyNumberFormat="1" applyFont="1" applyFill="1" applyBorder="1"/>
    <xf numFmtId="49" fontId="9" fillId="0" borderId="0" xfId="0" applyFont="1" applyFill="1" applyProtection="1">
      <protection locked="0"/>
    </xf>
    <xf numFmtId="49" fontId="8" fillId="0" borderId="0" xfId="0" applyFont="1" applyFill="1" applyBorder="1" applyProtection="1">
      <protection locked="0"/>
    </xf>
    <xf numFmtId="169" fontId="8" fillId="0" borderId="0" xfId="0" applyNumberFormat="1" applyFont="1" applyFill="1" applyBorder="1" applyAlignment="1">
      <alignment horizontal="left"/>
    </xf>
    <xf numFmtId="49" fontId="8" fillId="0" borderId="0" xfId="0" applyFont="1" applyFill="1" applyProtection="1">
      <protection locked="0"/>
    </xf>
    <xf numFmtId="170" fontId="8" fillId="0" borderId="0" xfId="0" applyNumberFormat="1" applyFont="1" applyFill="1" applyBorder="1" applyAlignment="1">
      <alignment horizontal="left"/>
    </xf>
    <xf numFmtId="171" fontId="8" fillId="0" borderId="0" xfId="0" applyNumberFormat="1" applyFont="1" applyFill="1" applyBorder="1" applyAlignment="1">
      <alignment horizontal="left"/>
    </xf>
    <xf numFmtId="168" fontId="8" fillId="0" borderId="0" xfId="0" applyNumberFormat="1" applyFont="1" applyFill="1" applyBorder="1" applyAlignment="1">
      <alignment horizontal="left"/>
    </xf>
    <xf numFmtId="1" fontId="9" fillId="0" borderId="2" xfId="0" applyNumberFormat="1" applyFont="1" applyFill="1" applyBorder="1" applyProtection="1">
      <protection locked="0"/>
    </xf>
    <xf numFmtId="49" fontId="9" fillId="0" borderId="0" xfId="0" applyFont="1" applyFill="1" applyBorder="1"/>
    <xf numFmtId="168" fontId="9" fillId="0" borderId="0" xfId="0" applyNumberFormat="1" applyFont="1" applyFill="1" applyBorder="1" applyAlignment="1">
      <alignment horizontal="left"/>
    </xf>
    <xf numFmtId="1" fontId="9" fillId="0" borderId="1" xfId="0" applyNumberFormat="1" applyFont="1" applyFill="1" applyBorder="1"/>
    <xf numFmtId="49" fontId="9" fillId="0" borderId="0" xfId="0" applyFont="1" applyBorder="1"/>
    <xf numFmtId="49" fontId="8" fillId="0" borderId="0" xfId="0" applyFont="1" applyBorder="1" applyAlignment="1"/>
    <xf numFmtId="49" fontId="8" fillId="0" borderId="1" xfId="0" applyFont="1" applyBorder="1"/>
    <xf numFmtId="49" fontId="7" fillId="0" borderId="0" xfId="0" applyFont="1"/>
    <xf numFmtId="49" fontId="8" fillId="0" borderId="0" xfId="0" applyFont="1"/>
    <xf numFmtId="49" fontId="8" fillId="0" borderId="0" xfId="0" applyFont="1" applyAlignment="1"/>
    <xf numFmtId="14" fontId="7" fillId="0" borderId="0" xfId="0" applyNumberFormat="1" applyFont="1" applyAlignment="1">
      <alignment horizontal="center" vertical="top"/>
    </xf>
    <xf numFmtId="172" fontId="8" fillId="0" borderId="0" xfId="0" applyNumberFormat="1" applyFont="1" applyAlignment="1">
      <alignment horizontal="right" vertical="top"/>
    </xf>
    <xf numFmtId="49" fontId="8" fillId="0" borderId="0" xfId="0" applyFont="1" applyAlignment="1">
      <alignment horizontal="right" vertical="top"/>
    </xf>
    <xf numFmtId="164" fontId="9" fillId="0" borderId="0" xfId="0" applyNumberFormat="1" applyFont="1" applyFill="1" applyBorder="1" applyAlignment="1">
      <alignment horizontal="left"/>
    </xf>
    <xf numFmtId="9" fontId="9" fillId="0" borderId="0" xfId="0" applyNumberFormat="1" applyFont="1" applyFill="1" applyBorder="1"/>
    <xf numFmtId="49" fontId="9" fillId="0" borderId="0" xfId="0" applyFont="1" applyFill="1" applyBorder="1" applyAlignment="1"/>
    <xf numFmtId="169" fontId="9" fillId="0" borderId="0" xfId="0" applyNumberFormat="1" applyFont="1" applyFill="1" applyBorder="1" applyAlignment="1">
      <alignment horizontal="left"/>
    </xf>
    <xf numFmtId="173" fontId="8" fillId="0" borderId="0" xfId="0" applyNumberFormat="1" applyFont="1" applyFill="1" applyBorder="1" applyAlignment="1"/>
    <xf numFmtId="49" fontId="9" fillId="0" borderId="0" xfId="0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>
      <alignment horizontal="left"/>
    </xf>
    <xf numFmtId="10" fontId="9" fillId="0" borderId="0" xfId="0" applyNumberFormat="1" applyFont="1" applyFill="1" applyBorder="1"/>
    <xf numFmtId="1" fontId="9" fillId="0" borderId="0" xfId="0" applyNumberFormat="1" applyFont="1" applyBorder="1"/>
    <xf numFmtId="165" fontId="9" fillId="0" borderId="0" xfId="0" applyNumberFormat="1" applyFont="1" applyFill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171" fontId="9" fillId="0" borderId="0" xfId="0" applyNumberFormat="1" applyFont="1" applyFill="1" applyBorder="1" applyAlignment="1">
      <alignment horizontal="left"/>
    </xf>
    <xf numFmtId="49" fontId="9" fillId="0" borderId="0" xfId="0" applyFont="1" applyBorder="1" applyAlignment="1"/>
    <xf numFmtId="49" fontId="16" fillId="0" borderId="0" xfId="0" applyFont="1" applyBorder="1"/>
    <xf numFmtId="49" fontId="11" fillId="0" borderId="0" xfId="0" applyFont="1" applyAlignment="1">
      <alignment horizontal="right" vertical="top"/>
    </xf>
    <xf numFmtId="49" fontId="11" fillId="0" borderId="0" xfId="0" applyFont="1"/>
    <xf numFmtId="49" fontId="9" fillId="0" borderId="0" xfId="0" applyFont="1" applyProtection="1">
      <protection locked="0"/>
    </xf>
    <xf numFmtId="167" fontId="11" fillId="0" borderId="0" xfId="0" applyNumberFormat="1" applyFont="1" applyAlignment="1">
      <alignment horizontal="left"/>
    </xf>
    <xf numFmtId="1" fontId="9" fillId="0" borderId="0" xfId="0" applyNumberFormat="1" applyFont="1" applyProtection="1">
      <protection locked="0"/>
    </xf>
    <xf numFmtId="2" fontId="8" fillId="0" borderId="0" xfId="0" applyNumberFormat="1" applyFont="1" applyFill="1" applyBorder="1"/>
    <xf numFmtId="49" fontId="8" fillId="0" borderId="0" xfId="0" applyFont="1" applyAlignment="1">
      <alignment wrapText="1"/>
    </xf>
    <xf numFmtId="49" fontId="17" fillId="0" borderId="0" xfId="0" applyFont="1" applyFill="1" applyBorder="1"/>
    <xf numFmtId="49" fontId="17" fillId="0" borderId="0" xfId="0" applyFont="1" applyFill="1" applyBorder="1" applyProtection="1">
      <protection locked="0"/>
    </xf>
    <xf numFmtId="49" fontId="17" fillId="0" borderId="0" xfId="0" applyFont="1" applyFill="1"/>
    <xf numFmtId="1" fontId="17" fillId="0" borderId="0" xfId="0" applyNumberFormat="1" applyFont="1" applyFill="1" applyBorder="1"/>
    <xf numFmtId="1" fontId="17" fillId="0" borderId="1" xfId="0" applyNumberFormat="1" applyFont="1" applyFill="1" applyBorder="1"/>
    <xf numFmtId="49" fontId="17" fillId="0" borderId="0" xfId="0" applyFont="1" applyBorder="1"/>
    <xf numFmtId="1" fontId="17" fillId="0" borderId="0" xfId="0" applyNumberFormat="1" applyFont="1" applyFill="1" applyBorder="1" applyProtection="1">
      <protection locked="0"/>
    </xf>
    <xf numFmtId="165" fontId="17" fillId="0" borderId="0" xfId="0" applyNumberFormat="1" applyFont="1" applyFill="1" applyAlignment="1">
      <alignment horizontal="left"/>
    </xf>
    <xf numFmtId="9" fontId="17" fillId="0" borderId="0" xfId="0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1" fontId="17" fillId="0" borderId="0" xfId="0" applyNumberFormat="1" applyFont="1" applyProtection="1">
      <protection locked="0"/>
    </xf>
    <xf numFmtId="49" fontId="9" fillId="3" borderId="0" xfId="0" applyFont="1" applyFill="1" applyBorder="1"/>
    <xf numFmtId="49" fontId="9" fillId="3" borderId="0" xfId="0" applyFont="1" applyFill="1" applyBorder="1" applyProtection="1">
      <protection locked="0"/>
    </xf>
    <xf numFmtId="166" fontId="9" fillId="3" borderId="0" xfId="0" applyNumberFormat="1" applyFont="1" applyFill="1" applyBorder="1" applyAlignment="1">
      <alignment horizontal="left"/>
    </xf>
    <xf numFmtId="49" fontId="9" fillId="3" borderId="0" xfId="0" applyFont="1" applyFill="1"/>
    <xf numFmtId="1" fontId="9" fillId="3" borderId="0" xfId="0" applyNumberFormat="1" applyFont="1" applyFill="1" applyBorder="1"/>
    <xf numFmtId="1" fontId="9" fillId="3" borderId="1" xfId="0" applyNumberFormat="1" applyFont="1" applyFill="1" applyBorder="1"/>
    <xf numFmtId="1" fontId="9" fillId="3" borderId="0" xfId="0" applyNumberFormat="1" applyFont="1" applyFill="1" applyBorder="1" applyProtection="1">
      <protection locked="0"/>
    </xf>
    <xf numFmtId="49" fontId="8" fillId="3" borderId="0" xfId="0" applyFont="1" applyFill="1" applyBorder="1"/>
    <xf numFmtId="49" fontId="8" fillId="3" borderId="0" xfId="0" applyFont="1" applyFill="1" applyBorder="1" applyAlignment="1"/>
    <xf numFmtId="1" fontId="8" fillId="3" borderId="0" xfId="0" applyNumberFormat="1" applyFont="1" applyFill="1" applyBorder="1"/>
    <xf numFmtId="1" fontId="8" fillId="3" borderId="1" xfId="0" applyNumberFormat="1" applyFont="1" applyFill="1" applyBorder="1"/>
    <xf numFmtId="49" fontId="9" fillId="3" borderId="0" xfId="0" applyFont="1" applyFill="1" applyBorder="1" applyAlignment="1"/>
    <xf numFmtId="170" fontId="8" fillId="3" borderId="0" xfId="0" applyNumberFormat="1" applyFont="1" applyFill="1" applyBorder="1" applyAlignment="1">
      <alignment horizontal="left"/>
    </xf>
    <xf numFmtId="49" fontId="8" fillId="3" borderId="0" xfId="0" applyFont="1" applyFill="1"/>
    <xf numFmtId="170" fontId="9" fillId="3" borderId="0" xfId="0" applyNumberFormat="1" applyFont="1" applyFill="1" applyBorder="1" applyAlignment="1">
      <alignment horizontal="left"/>
    </xf>
    <xf numFmtId="171" fontId="8" fillId="3" borderId="0" xfId="0" applyNumberFormat="1" applyFont="1" applyFill="1" applyBorder="1" applyAlignment="1">
      <alignment horizontal="left"/>
    </xf>
    <xf numFmtId="171" fontId="9" fillId="3" borderId="0" xfId="0" applyNumberFormat="1" applyFont="1" applyFill="1" applyBorder="1" applyAlignment="1">
      <alignment horizontal="left"/>
    </xf>
  </cellXfs>
  <cellStyles count="1748">
    <cellStyle name="CategorySum" xfId="4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Normal" xfId="0" builtinId="0" customBuiltin="1"/>
  </cellStyles>
  <dxfs count="65"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8</xdr:row>
      <xdr:rowOff>88900</xdr:rowOff>
    </xdr:from>
    <xdr:ext cx="6667961" cy="12803499"/>
    <xdr:sp macro="" textlink="">
      <xdr:nvSpPr>
        <xdr:cNvPr id="2" name="TextBox 1"/>
        <xdr:cNvSpPr txBox="1"/>
      </xdr:nvSpPr>
      <xdr:spPr>
        <a:xfrm>
          <a:off x="50800" y="1511300"/>
          <a:ext cx="6667961" cy="128034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This Excel</a:t>
          </a:r>
          <a:r>
            <a:rPr lang="en-US" sz="1400" baseline="0"/>
            <a:t> spreadsheet serves as the planning budget for SDSS-IV.</a:t>
          </a:r>
        </a:p>
        <a:p>
          <a:r>
            <a:rPr lang="en-US" sz="1400" baseline="0"/>
            <a:t>It has our planned expenditures through the survey.  The as-spent budget will </a:t>
          </a:r>
        </a:p>
        <a:p>
          <a:r>
            <a:rPr lang="en-US" sz="1400" baseline="0"/>
            <a:t>be tracked separately.</a:t>
          </a:r>
        </a:p>
        <a:p>
          <a:endParaRPr lang="en-US" sz="1400" baseline="0"/>
        </a:p>
        <a:p>
          <a:r>
            <a:rPr lang="en-US" sz="1400" baseline="0"/>
            <a:t>We will consider this budget a versioned document. Each new version needs </a:t>
          </a:r>
        </a:p>
        <a:p>
          <a:r>
            <a:rPr lang="en-US" sz="1400" baseline="0"/>
            <a:t>to be reviewed by the Program Manager and the Director, and approved by </a:t>
          </a:r>
        </a:p>
        <a:p>
          <a:r>
            <a:rPr lang="en-US" sz="1400" baseline="0"/>
            <a:t>the Director.  </a:t>
          </a:r>
        </a:p>
        <a:p>
          <a:endParaRPr lang="en-US" sz="1400" baseline="0"/>
        </a:p>
        <a:p>
          <a:r>
            <a:rPr lang="en-US" sz="1400" baseline="0"/>
            <a:t>Development of the budget, and calls on the budget lines here, are the </a:t>
          </a:r>
        </a:p>
        <a:p>
          <a:r>
            <a:rPr lang="en-US" sz="1400" baseline="0"/>
            <a:t>responsibility of the leaders of each component of the survey as defined </a:t>
          </a:r>
        </a:p>
        <a:p>
          <a:r>
            <a:rPr lang="en-US" sz="1400" baseline="0"/>
            <a:t>above.  These leaders are currently:</a:t>
          </a:r>
        </a:p>
        <a:p>
          <a:endParaRPr lang="en-US" sz="1400" baseline="0"/>
        </a:p>
        <a:p>
          <a:r>
            <a:rPr lang="en-US" sz="1400" baseline="0"/>
            <a:t>	eBOSS: J.P. Kneib</a:t>
          </a:r>
        </a:p>
        <a:p>
          <a:r>
            <a:rPr lang="en-US" sz="1400" baseline="0"/>
            <a:t>	MaNGA: K. Bundy</a:t>
          </a:r>
        </a:p>
        <a:p>
          <a:r>
            <a:rPr lang="en-US" sz="1400" baseline="0"/>
            <a:t>	APOGEE: S. Majewski / J. Sobeck</a:t>
          </a:r>
        </a:p>
        <a:p>
          <a:r>
            <a:rPr lang="en-US" sz="1400" baseline="0"/>
            <a:t>	APOGEE Spectrograph: S. Majewski / J. Wilson</a:t>
          </a:r>
        </a:p>
        <a:p>
          <a:r>
            <a:rPr lang="en-US" sz="1400" baseline="0"/>
            <a:t>	Data: A. Bolton</a:t>
          </a:r>
        </a:p>
        <a:p>
          <a:r>
            <a:rPr lang="en-US" sz="1400" baseline="0"/>
            <a:t>	Central: M. Blanton</a:t>
          </a:r>
        </a:p>
        <a:p>
          <a:r>
            <a:rPr lang="en-US" sz="1400" baseline="0"/>
            <a:t>	APO Infrastructure: C. Rockosi</a:t>
          </a:r>
        </a:p>
        <a:p>
          <a:r>
            <a:rPr lang="en-US" sz="1400" baseline="0"/>
            <a:t>	APO Operations: M. Klaene</a:t>
          </a:r>
        </a:p>
        <a:p>
          <a:r>
            <a:rPr lang="en-US" sz="1400" baseline="0"/>
            <a:t>	LCO Infrastructure: S. Majewski / F. Hearty</a:t>
          </a:r>
        </a:p>
        <a:p>
          <a:r>
            <a:rPr lang="en-US" sz="1400" baseline="0"/>
            <a:t>	LCO Operations: S. Majewski / F. Hearty</a:t>
          </a:r>
        </a:p>
        <a:p>
          <a:r>
            <a:rPr lang="en-US" sz="1400" baseline="0"/>
            <a:t>	Contingency: M. Blanton</a:t>
          </a:r>
        </a:p>
        <a:p>
          <a:endParaRPr lang="en-US" sz="1400" baseline="0"/>
        </a:p>
        <a:p>
          <a:r>
            <a:rPr lang="en-US" sz="1400" baseline="0"/>
            <a:t>Unassigned cases devolve to the Director.</a:t>
          </a:r>
        </a:p>
        <a:p>
          <a:endParaRPr lang="en-US" sz="1400" baseline="0"/>
        </a:p>
        <a:p>
          <a:r>
            <a:rPr lang="en-US" sz="1400" baseline="0"/>
            <a:t>Summary tables and plots should not be done within this spreadsheet, but should</a:t>
          </a:r>
        </a:p>
        <a:p>
          <a:r>
            <a:rPr lang="en-US" sz="1400" baseline="0"/>
            <a:t>instead be done in separate files, to keep this planning budget as simple as possible.</a:t>
          </a:r>
        </a:p>
        <a:p>
          <a:endParaRPr lang="en-US" sz="1400" baseline="0"/>
        </a:p>
        <a:p>
          <a:r>
            <a:rPr lang="en-US" sz="1400" baseline="0"/>
            <a:t>It consists of three sheets, including these instructions:</a:t>
          </a:r>
        </a:p>
        <a:p>
          <a:r>
            <a:rPr lang="en-US" sz="1400" baseline="0"/>
            <a:t>- Planning Budget: the actual full budget with all items</a:t>
          </a:r>
        </a:p>
        <a:p>
          <a:r>
            <a:rPr lang="en-US" sz="1400" baseline="0"/>
            <a:t>- Instructions: these instructions</a:t>
          </a:r>
        </a:p>
        <a:p>
          <a:r>
            <a:rPr lang="en-US" sz="1400" baseline="0"/>
            <a:t>- Revision history</a:t>
          </a:r>
        </a:p>
        <a:p>
          <a:endParaRPr lang="en-US" sz="1400" baseline="0"/>
        </a:p>
        <a:p>
          <a:r>
            <a:rPr lang="en-US" sz="1400" baseline="0"/>
            <a:t>On the planning budget, the inputs are quarterly estimates in 2012 U.S. dollars,</a:t>
          </a:r>
        </a:p>
        <a:p>
          <a:r>
            <a:rPr lang="en-US" sz="1400" baseline="0"/>
            <a:t>from Q2 2012 through Q4 2020.  Inflation will be applied uniformly using the </a:t>
          </a:r>
        </a:p>
        <a:p>
          <a:r>
            <a:rPr lang="en-US" sz="1400" baseline="0"/>
            <a:t>formula listed at the top.  In addition, the entries listed above need to be</a:t>
          </a:r>
        </a:p>
        <a:p>
          <a:r>
            <a:rPr lang="en-US" sz="1400" baseline="0"/>
            <a:t>specified for each item, with the restrictions listed for each entry.</a:t>
          </a:r>
        </a:p>
        <a:p>
          <a:endParaRPr lang="en-US" sz="1400" baseline="0"/>
        </a:p>
        <a:p>
          <a:r>
            <a:rPr lang="en-US" sz="1400" baseline="0"/>
            <a:t>The budget line numbers should be kept with two characters and three digits.</a:t>
          </a:r>
        </a:p>
        <a:p>
          <a:endParaRPr lang="en-US" sz="1400" baseline="0"/>
        </a:p>
        <a:p>
          <a:r>
            <a:rPr lang="en-US" sz="1400" baseline="0"/>
            <a:t>Salaries should be reported including benefits.  However, we track IDC in a separate</a:t>
          </a:r>
        </a:p>
        <a:p>
          <a:r>
            <a:rPr lang="en-US" sz="1400" baseline="0"/>
            <a:t>column (and for most items it is waived).</a:t>
          </a:r>
        </a:p>
        <a:p>
          <a:endParaRPr lang="en-US" sz="1400" baseline="0"/>
        </a:p>
        <a:p>
          <a:r>
            <a:rPr lang="en-US" sz="1400" baseline="0"/>
            <a:t>Individual personnel should not be split across budget line numbers unless absolutely</a:t>
          </a:r>
        </a:p>
        <a:p>
          <a:r>
            <a:rPr lang="en-US" sz="1400" baseline="0"/>
            <a:t>necessary (for example, if they are contributing to multiple survey components, different</a:t>
          </a:r>
        </a:p>
        <a:p>
          <a:r>
            <a:rPr lang="en-US" sz="1400" baseline="0"/>
            <a:t>institutions, or different lines of funding, e.g. cash and in-kind). Also, multiple personnel </a:t>
          </a:r>
        </a:p>
        <a:p>
          <a:r>
            <a:rPr lang="en-US" sz="1400" baseline="0"/>
            <a:t>in the organizational chart (survey scientists, etc.), should have individual lines.</a:t>
          </a:r>
        </a:p>
        <a:p>
          <a:endParaRPr lang="en-US" sz="1400" baseline="0"/>
        </a:p>
        <a:p>
          <a:r>
            <a:rPr lang="en-US" sz="1400" baseline="0"/>
            <a:t>The SSPs represent the contracts with the insitutions performing the work or</a:t>
          </a:r>
        </a:p>
        <a:p>
          <a:r>
            <a:rPr lang="en-US" sz="1400" baseline="0"/>
            <a:t>making purchases.   The SSP numbers should be specified where they are known,</a:t>
          </a:r>
        </a:p>
        <a:p>
          <a:r>
            <a:rPr lang="en-US" sz="1400" baseline="0"/>
            <a:t>and not specified if they are not known yet.  As a matter of good practice, we </a:t>
          </a:r>
        </a:p>
        <a:p>
          <a:r>
            <a:rPr lang="en-US" sz="1400" baseline="0"/>
            <a:t>should not mix items from different components within the same SSP, even</a:t>
          </a:r>
        </a:p>
        <a:p>
          <a:r>
            <a:rPr lang="en-US" sz="1400" baseline="0"/>
            <a:t>if that means more than one contract for an institution, to simplify our fiscal </a:t>
          </a:r>
        </a:p>
        <a:p>
          <a:r>
            <a:rPr lang="en-US" sz="1400" baseline="0"/>
            <a:t>oversight.</a:t>
          </a:r>
        </a:p>
        <a:p>
          <a:endParaRPr lang="en-US" sz="1400" baseline="0"/>
        </a:p>
        <a:p>
          <a:r>
            <a:rPr lang="en-US" sz="1400" baseline="0"/>
            <a:t>Each item must fit squarely into one of the categories (e.g. a personnel line should</a:t>
          </a:r>
        </a:p>
        <a:p>
          <a:r>
            <a:rPr lang="en-US" sz="1400" baseline="0"/>
            <a:t>be purely salary and benefits) in order to satisfy reporting requirements.</a:t>
          </a:r>
        </a:p>
        <a:p>
          <a:endParaRPr lang="en-US" sz="14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W466"/>
  <sheetViews>
    <sheetView tabSelected="1" workbookViewId="0">
      <pane ySplit="4" topLeftCell="A367" activePane="bottomLeft" state="frozenSplit"/>
      <selection pane="bottomLeft" activeCell="B378" sqref="B378"/>
    </sheetView>
  </sheetViews>
  <sheetFormatPr baseColWidth="10" defaultRowHeight="14" x14ac:dyDescent="0"/>
  <cols>
    <col min="1" max="1" width="11.3984375" style="5" customWidth="1"/>
    <col min="2" max="2" width="25" style="45" customWidth="1"/>
    <col min="3" max="3" width="10" style="5" customWidth="1"/>
    <col min="4" max="4" width="5.59765625" style="5" customWidth="1"/>
    <col min="5" max="5" width="6.296875" style="5" customWidth="1"/>
    <col min="6" max="6" width="8" style="5" customWidth="1"/>
    <col min="7" max="9" width="7.59765625" style="5" customWidth="1"/>
    <col min="10" max="10" width="10.69921875" style="46" customWidth="1"/>
    <col min="11" max="13" width="3.796875" style="5" customWidth="1"/>
    <col min="14" max="21" width="3.796875" style="3" customWidth="1"/>
    <col min="22" max="45" width="3.796875" style="5" customWidth="1"/>
    <col min="46" max="16384" width="10.69921875" style="5"/>
  </cols>
  <sheetData>
    <row r="1" spans="1:45">
      <c r="A1" s="1" t="s">
        <v>13</v>
      </c>
      <c r="B1" s="57">
        <v>2.5000000000000001E-2</v>
      </c>
      <c r="C1" s="3"/>
      <c r="D1" s="3"/>
      <c r="E1" s="3"/>
      <c r="F1" s="3"/>
      <c r="G1" s="72"/>
      <c r="H1" s="3"/>
      <c r="I1" s="3"/>
      <c r="J1" s="4"/>
      <c r="K1" s="3">
        <v>1</v>
      </c>
      <c r="L1" s="3">
        <v>1</v>
      </c>
      <c r="M1" s="3">
        <v>1</v>
      </c>
      <c r="N1" s="3">
        <f>(1+$B$1)^1</f>
        <v>1.0249999999999999</v>
      </c>
      <c r="O1" s="3">
        <f>(1+$B$1)^1</f>
        <v>1.0249999999999999</v>
      </c>
      <c r="P1" s="3">
        <f>(1+$B$1)^1</f>
        <v>1.0249999999999999</v>
      </c>
      <c r="Q1" s="3">
        <f>(1+$B$1)^1</f>
        <v>1.0249999999999999</v>
      </c>
      <c r="R1" s="3">
        <f>(1+$B$1)^2</f>
        <v>1.0506249999999999</v>
      </c>
      <c r="S1" s="3">
        <f>(1+$B$1)^2</f>
        <v>1.0506249999999999</v>
      </c>
      <c r="T1" s="3">
        <f>(1+$B$1)^2</f>
        <v>1.0506249999999999</v>
      </c>
      <c r="U1" s="3">
        <f>(1+$B$1)^2</f>
        <v>1.0506249999999999</v>
      </c>
      <c r="V1" s="3">
        <f>(1+$B$1)^3</f>
        <v>1.0768906249999999</v>
      </c>
      <c r="W1" s="3">
        <f>(1+$B$1)^3</f>
        <v>1.0768906249999999</v>
      </c>
      <c r="X1" s="3">
        <f>(1+$B$1)^3</f>
        <v>1.0768906249999999</v>
      </c>
      <c r="Y1" s="3">
        <f>(1+$B$1)^3</f>
        <v>1.0768906249999999</v>
      </c>
      <c r="Z1" s="3">
        <f>(1+$B$1)^4</f>
        <v>1.1038128906249998</v>
      </c>
      <c r="AA1" s="3">
        <f>(1+$B$1)^4</f>
        <v>1.1038128906249998</v>
      </c>
      <c r="AB1" s="3">
        <f>(1+$B$1)^4</f>
        <v>1.1038128906249998</v>
      </c>
      <c r="AC1" s="3">
        <f>(1+$B$1)^4</f>
        <v>1.1038128906249998</v>
      </c>
      <c r="AD1" s="3">
        <f>(1+$B$1)^5</f>
        <v>1.1314082128906247</v>
      </c>
      <c r="AE1" s="3">
        <f>(1+$B$1)^5</f>
        <v>1.1314082128906247</v>
      </c>
      <c r="AF1" s="3">
        <f>(1+$B$1)^5</f>
        <v>1.1314082128906247</v>
      </c>
      <c r="AG1" s="3">
        <f>(1+$B$1)^5</f>
        <v>1.1314082128906247</v>
      </c>
      <c r="AH1" s="3">
        <f>(1+$B$1)^6</f>
        <v>1.1596934182128902</v>
      </c>
      <c r="AI1" s="3">
        <f>(1+$B$1)^6</f>
        <v>1.1596934182128902</v>
      </c>
      <c r="AJ1" s="3">
        <f>(1+$B$1)^6</f>
        <v>1.1596934182128902</v>
      </c>
      <c r="AK1" s="3">
        <f>(1+$B$1)^6</f>
        <v>1.1596934182128902</v>
      </c>
      <c r="AL1" s="3">
        <f>(1+$B$1)^7</f>
        <v>1.1886857536682125</v>
      </c>
      <c r="AM1" s="3">
        <f>(1+$B$1)^7</f>
        <v>1.1886857536682125</v>
      </c>
      <c r="AN1" s="3">
        <f>(1+$B$1)^7</f>
        <v>1.1886857536682125</v>
      </c>
      <c r="AO1" s="3">
        <f>(1+$B$1)^7</f>
        <v>1.1886857536682125</v>
      </c>
      <c r="AP1" s="3">
        <f>(1+$B$1)^8</f>
        <v>1.2184028975099177</v>
      </c>
      <c r="AQ1" s="3">
        <f>(1+$B$1)^8</f>
        <v>1.2184028975099177</v>
      </c>
      <c r="AR1" s="3">
        <f>(1+$B$1)^8</f>
        <v>1.2184028975099177</v>
      </c>
      <c r="AS1" s="3">
        <f>(1+$B$1)^8</f>
        <v>1.2184028975099177</v>
      </c>
    </row>
    <row r="2" spans="1:45">
      <c r="A2" s="1"/>
      <c r="B2" s="2" t="s">
        <v>384</v>
      </c>
      <c r="C2" s="3"/>
      <c r="D2" s="3"/>
      <c r="E2" s="3"/>
      <c r="F2" s="3"/>
      <c r="G2" s="3"/>
      <c r="H2" s="3"/>
      <c r="I2" s="3"/>
      <c r="J2" s="4"/>
      <c r="K2" s="3"/>
      <c r="L2" s="3"/>
      <c r="M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>
      <c r="A3" s="3"/>
      <c r="B3" s="6"/>
      <c r="C3" s="3"/>
      <c r="D3" s="3"/>
      <c r="E3" s="3"/>
      <c r="F3" s="3"/>
      <c r="G3" s="3"/>
      <c r="H3" s="3"/>
      <c r="I3" s="7">
        <f>SUM(I5:I2078)</f>
        <v>2536.9993761119508</v>
      </c>
      <c r="J3" s="7">
        <f>SUM(J5:J2078)</f>
        <v>59465.594618620999</v>
      </c>
      <c r="K3" s="3">
        <v>2012</v>
      </c>
      <c r="L3" s="3"/>
      <c r="M3" s="3"/>
      <c r="N3" s="3">
        <v>2013</v>
      </c>
      <c r="R3" s="3">
        <v>2014</v>
      </c>
      <c r="V3" s="3">
        <v>2015</v>
      </c>
      <c r="W3" s="3"/>
      <c r="X3" s="3"/>
      <c r="Y3" s="3"/>
      <c r="Z3" s="3">
        <v>2016</v>
      </c>
      <c r="AA3" s="3"/>
      <c r="AB3" s="3"/>
      <c r="AC3" s="3"/>
      <c r="AD3" s="3">
        <v>2017</v>
      </c>
      <c r="AE3" s="3"/>
      <c r="AF3" s="3"/>
      <c r="AG3" s="3"/>
      <c r="AH3" s="3">
        <v>2018</v>
      </c>
      <c r="AI3" s="3"/>
      <c r="AJ3" s="3"/>
      <c r="AK3" s="3"/>
      <c r="AL3" s="3">
        <v>2019</v>
      </c>
      <c r="AM3" s="3"/>
      <c r="AN3" s="3"/>
      <c r="AO3" s="3"/>
      <c r="AP3" s="3">
        <v>2020</v>
      </c>
      <c r="AQ3" s="3"/>
      <c r="AR3" s="3"/>
      <c r="AS3" s="3"/>
    </row>
    <row r="4" spans="1:45">
      <c r="A4" s="3" t="s">
        <v>16</v>
      </c>
      <c r="B4" s="6" t="s">
        <v>0</v>
      </c>
      <c r="C4" s="3" t="s">
        <v>41</v>
      </c>
      <c r="D4" s="3" t="s">
        <v>2</v>
      </c>
      <c r="E4" s="3" t="s">
        <v>3</v>
      </c>
      <c r="F4" s="3" t="s">
        <v>5</v>
      </c>
      <c r="G4" s="3" t="s">
        <v>4</v>
      </c>
      <c r="H4" s="3" t="s">
        <v>15</v>
      </c>
      <c r="I4" s="3" t="s">
        <v>274</v>
      </c>
      <c r="J4" s="4" t="s">
        <v>14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9</v>
      </c>
      <c r="P4" s="3" t="s">
        <v>10</v>
      </c>
      <c r="Q4" s="3" t="s">
        <v>11</v>
      </c>
      <c r="R4" s="3" t="s">
        <v>12</v>
      </c>
      <c r="S4" s="3" t="s">
        <v>9</v>
      </c>
      <c r="T4" s="3" t="s">
        <v>10</v>
      </c>
      <c r="U4" s="3" t="s">
        <v>11</v>
      </c>
      <c r="V4" s="3" t="s">
        <v>12</v>
      </c>
      <c r="W4" s="3" t="s">
        <v>9</v>
      </c>
      <c r="X4" s="3" t="s">
        <v>10</v>
      </c>
      <c r="Y4" s="3" t="s">
        <v>11</v>
      </c>
      <c r="Z4" s="3" t="s">
        <v>12</v>
      </c>
      <c r="AA4" s="3" t="s">
        <v>9</v>
      </c>
      <c r="AB4" s="3" t="s">
        <v>10</v>
      </c>
      <c r="AC4" s="3" t="s">
        <v>11</v>
      </c>
      <c r="AD4" s="3" t="s">
        <v>12</v>
      </c>
      <c r="AE4" s="3" t="s">
        <v>9</v>
      </c>
      <c r="AF4" s="3" t="s">
        <v>10</v>
      </c>
      <c r="AG4" s="3" t="s">
        <v>11</v>
      </c>
      <c r="AH4" s="3" t="s">
        <v>12</v>
      </c>
      <c r="AI4" s="3" t="s">
        <v>9</v>
      </c>
      <c r="AJ4" s="3" t="s">
        <v>10</v>
      </c>
      <c r="AK4" s="3" t="s">
        <v>11</v>
      </c>
      <c r="AL4" s="3" t="s">
        <v>12</v>
      </c>
      <c r="AM4" s="3" t="s">
        <v>9</v>
      </c>
      <c r="AN4" s="3" t="s">
        <v>10</v>
      </c>
      <c r="AO4" s="3" t="s">
        <v>11</v>
      </c>
      <c r="AP4" s="3" t="s">
        <v>12</v>
      </c>
      <c r="AQ4" s="3" t="s">
        <v>9</v>
      </c>
      <c r="AR4" s="3" t="s">
        <v>10</v>
      </c>
      <c r="AS4" s="3" t="s">
        <v>11</v>
      </c>
    </row>
    <row r="5" spans="1:45">
      <c r="A5" s="8" t="s">
        <v>24</v>
      </c>
      <c r="B5" s="8" t="s">
        <v>42</v>
      </c>
      <c r="C5" s="8" t="s">
        <v>43</v>
      </c>
      <c r="D5" s="8" t="s">
        <v>269</v>
      </c>
      <c r="E5" s="8" t="s">
        <v>416</v>
      </c>
      <c r="F5" s="8" t="s">
        <v>19</v>
      </c>
      <c r="G5" s="8" t="s">
        <v>33</v>
      </c>
      <c r="H5" s="3">
        <v>0</v>
      </c>
      <c r="I5" s="9">
        <f t="shared" ref="I5:I75" si="0">SUMPRODUCT($K5:$AS5, $K$1:$AS$1)*($H5)</f>
        <v>0</v>
      </c>
      <c r="J5" s="7">
        <f t="shared" ref="J5:J48" si="1">SUMPRODUCT($K5:$AS5, $K$1:$AS$1)+I5</f>
        <v>5.0999999999999996</v>
      </c>
      <c r="K5" s="10">
        <v>0</v>
      </c>
      <c r="L5" s="10">
        <v>5.0999999999999996</v>
      </c>
      <c r="M5" s="10">
        <v>0</v>
      </c>
      <c r="N5" s="9">
        <v>0</v>
      </c>
      <c r="O5" s="9">
        <v>0</v>
      </c>
      <c r="P5" s="9">
        <v>0</v>
      </c>
      <c r="Q5" s="9">
        <v>0</v>
      </c>
      <c r="R5" s="10">
        <v>0</v>
      </c>
      <c r="S5" s="10">
        <v>0</v>
      </c>
      <c r="T5" s="10">
        <v>0</v>
      </c>
      <c r="U5" s="10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9"/>
    </row>
    <row r="6" spans="1:45" ht="13" customHeight="1">
      <c r="A6" s="8" t="s">
        <v>24</v>
      </c>
      <c r="B6" s="8" t="s">
        <v>44</v>
      </c>
      <c r="C6" s="8" t="s">
        <v>45</v>
      </c>
      <c r="D6" s="8" t="s">
        <v>269</v>
      </c>
      <c r="E6" s="8" t="s">
        <v>416</v>
      </c>
      <c r="F6" s="8" t="s">
        <v>19</v>
      </c>
      <c r="G6" s="8" t="s">
        <v>33</v>
      </c>
      <c r="H6" s="3">
        <v>0</v>
      </c>
      <c r="I6" s="9">
        <f t="shared" si="0"/>
        <v>0</v>
      </c>
      <c r="J6" s="7">
        <f t="shared" si="1"/>
        <v>92.153750000000002</v>
      </c>
      <c r="K6" s="10">
        <v>6.4</v>
      </c>
      <c r="L6" s="10"/>
      <c r="M6" s="10">
        <v>7.7</v>
      </c>
      <c r="N6" s="9">
        <v>7.7</v>
      </c>
      <c r="O6" s="9">
        <v>7.7</v>
      </c>
      <c r="P6" s="9">
        <v>15</v>
      </c>
      <c r="Q6" s="9">
        <v>15</v>
      </c>
      <c r="R6" s="10">
        <v>15</v>
      </c>
      <c r="S6" s="10">
        <v>15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9"/>
    </row>
    <row r="7" spans="1:45">
      <c r="A7" s="8" t="s">
        <v>24</v>
      </c>
      <c r="B7" s="8" t="s">
        <v>46</v>
      </c>
      <c r="C7" s="8" t="s">
        <v>47</v>
      </c>
      <c r="D7" s="8" t="s">
        <v>269</v>
      </c>
      <c r="E7" s="8" t="s">
        <v>416</v>
      </c>
      <c r="F7" s="8" t="s">
        <v>19</v>
      </c>
      <c r="G7" s="8" t="s">
        <v>33</v>
      </c>
      <c r="H7" s="3">
        <v>0</v>
      </c>
      <c r="I7" s="9">
        <f t="shared" si="0"/>
        <v>0</v>
      </c>
      <c r="J7" s="7">
        <f t="shared" si="1"/>
        <v>38.36</v>
      </c>
      <c r="K7" s="10">
        <v>31.16</v>
      </c>
      <c r="L7" s="10"/>
      <c r="M7" s="10">
        <v>7.2</v>
      </c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9"/>
    </row>
    <row r="8" spans="1:45">
      <c r="A8" s="8" t="s">
        <v>24</v>
      </c>
      <c r="B8" s="8" t="s">
        <v>48</v>
      </c>
      <c r="C8" s="8" t="s">
        <v>49</v>
      </c>
      <c r="D8" s="8" t="s">
        <v>269</v>
      </c>
      <c r="E8" s="8" t="s">
        <v>416</v>
      </c>
      <c r="F8" s="8" t="s">
        <v>19</v>
      </c>
      <c r="G8" s="8" t="s">
        <v>33</v>
      </c>
      <c r="H8" s="3">
        <v>0</v>
      </c>
      <c r="I8" s="9">
        <f t="shared" si="0"/>
        <v>0</v>
      </c>
      <c r="J8" s="7">
        <f t="shared" si="1"/>
        <v>52.32</v>
      </c>
      <c r="K8" s="10"/>
      <c r="L8" s="10">
        <v>52.32</v>
      </c>
      <c r="M8" s="10"/>
      <c r="N8" s="9"/>
      <c r="O8" s="9"/>
      <c r="P8" s="9"/>
      <c r="Q8" s="9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9"/>
    </row>
    <row r="9" spans="1:45">
      <c r="A9" s="11" t="s">
        <v>24</v>
      </c>
      <c r="B9" s="11" t="s">
        <v>50</v>
      </c>
      <c r="C9" s="11" t="s">
        <v>51</v>
      </c>
      <c r="D9" s="11" t="s">
        <v>52</v>
      </c>
      <c r="E9" s="11" t="s">
        <v>417</v>
      </c>
      <c r="F9" s="11" t="s">
        <v>19</v>
      </c>
      <c r="G9" s="11" t="s">
        <v>33</v>
      </c>
      <c r="H9" s="3">
        <v>0</v>
      </c>
      <c r="I9" s="9">
        <f t="shared" si="0"/>
        <v>0</v>
      </c>
      <c r="J9" s="7">
        <f t="shared" si="1"/>
        <v>36</v>
      </c>
      <c r="K9" s="12"/>
      <c r="L9" s="12">
        <v>18</v>
      </c>
      <c r="M9" s="12">
        <v>18</v>
      </c>
      <c r="N9" s="13"/>
      <c r="O9" s="13"/>
      <c r="P9" s="13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9"/>
    </row>
    <row r="10" spans="1:45">
      <c r="A10" s="8" t="s">
        <v>24</v>
      </c>
      <c r="B10" s="8" t="s">
        <v>53</v>
      </c>
      <c r="C10" s="8" t="s">
        <v>54</v>
      </c>
      <c r="D10" s="8" t="s">
        <v>269</v>
      </c>
      <c r="E10" s="8" t="s">
        <v>416</v>
      </c>
      <c r="F10" s="8" t="s">
        <v>19</v>
      </c>
      <c r="G10" s="8" t="s">
        <v>33</v>
      </c>
      <c r="H10" s="3">
        <v>0</v>
      </c>
      <c r="I10" s="9">
        <f t="shared" si="0"/>
        <v>0</v>
      </c>
      <c r="J10" s="7">
        <f t="shared" si="1"/>
        <v>7</v>
      </c>
      <c r="K10" s="10"/>
      <c r="L10" s="10">
        <v>7</v>
      </c>
      <c r="M10" s="10"/>
      <c r="N10" s="9"/>
      <c r="O10" s="9"/>
      <c r="P10" s="9"/>
      <c r="Q10" s="9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9"/>
    </row>
    <row r="11" spans="1:45">
      <c r="A11" s="8" t="s">
        <v>24</v>
      </c>
      <c r="B11" s="8" t="s">
        <v>55</v>
      </c>
      <c r="C11" s="8" t="s">
        <v>56</v>
      </c>
      <c r="D11" s="8" t="s">
        <v>269</v>
      </c>
      <c r="E11" s="8" t="s">
        <v>416</v>
      </c>
      <c r="F11" s="8" t="s">
        <v>19</v>
      </c>
      <c r="G11" s="8" t="s">
        <v>33</v>
      </c>
      <c r="H11" s="3">
        <v>0</v>
      </c>
      <c r="I11" s="9">
        <f t="shared" si="0"/>
        <v>0</v>
      </c>
      <c r="J11" s="7">
        <f t="shared" si="1"/>
        <v>259.58124999999995</v>
      </c>
      <c r="K11" s="10"/>
      <c r="L11" s="10"/>
      <c r="M11" s="10"/>
      <c r="N11" s="9" t="s">
        <v>384</v>
      </c>
      <c r="O11" s="9"/>
      <c r="P11" s="9"/>
      <c r="Q11" s="9">
        <v>120</v>
      </c>
      <c r="R11" s="10">
        <v>130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9"/>
    </row>
    <row r="12" spans="1:45">
      <c r="A12" s="8" t="s">
        <v>24</v>
      </c>
      <c r="B12" s="8" t="s">
        <v>55</v>
      </c>
      <c r="C12" s="8" t="s">
        <v>56</v>
      </c>
      <c r="D12" s="8" t="s">
        <v>839</v>
      </c>
      <c r="E12" s="8" t="s">
        <v>420</v>
      </c>
      <c r="F12" s="8" t="s">
        <v>19</v>
      </c>
      <c r="G12" s="8" t="s">
        <v>8</v>
      </c>
      <c r="H12" s="3">
        <v>0</v>
      </c>
      <c r="I12" s="9">
        <f t="shared" si="0"/>
        <v>0</v>
      </c>
      <c r="J12" s="7">
        <f t="shared" ref="J12" si="2">SUMPRODUCT($K12:$AS12, $K$1:$AS$1)+I12</f>
        <v>174.24999999999997</v>
      </c>
      <c r="K12" s="10"/>
      <c r="L12" s="10"/>
      <c r="M12" s="10"/>
      <c r="N12" s="9"/>
      <c r="O12" s="9"/>
      <c r="P12" s="9"/>
      <c r="Q12" s="9">
        <v>170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9"/>
    </row>
    <row r="13" spans="1:45">
      <c r="A13" s="8" t="s">
        <v>24</v>
      </c>
      <c r="B13" s="8" t="s">
        <v>57</v>
      </c>
      <c r="C13" s="8" t="s">
        <v>58</v>
      </c>
      <c r="D13" s="8" t="s">
        <v>269</v>
      </c>
      <c r="E13" s="8" t="s">
        <v>416</v>
      </c>
      <c r="F13" s="8" t="s">
        <v>19</v>
      </c>
      <c r="G13" s="8" t="s">
        <v>33</v>
      </c>
      <c r="H13" s="3">
        <v>0</v>
      </c>
      <c r="I13" s="9">
        <f t="shared" si="0"/>
        <v>0</v>
      </c>
      <c r="J13" s="7">
        <f t="shared" si="1"/>
        <v>526.36312499999997</v>
      </c>
      <c r="K13" s="10"/>
      <c r="L13" s="10"/>
      <c r="M13" s="10"/>
      <c r="N13" s="9"/>
      <c r="O13" s="9"/>
      <c r="Q13" s="9"/>
      <c r="R13" s="9">
        <v>167</v>
      </c>
      <c r="S13" s="10">
        <v>167</v>
      </c>
      <c r="T13" s="10">
        <v>167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9"/>
    </row>
    <row r="14" spans="1:45">
      <c r="A14" s="11" t="s">
        <v>24</v>
      </c>
      <c r="B14" s="11" t="s">
        <v>383</v>
      </c>
      <c r="C14" s="11" t="s">
        <v>382</v>
      </c>
      <c r="D14" s="11" t="s">
        <v>269</v>
      </c>
      <c r="E14" s="8" t="s">
        <v>416</v>
      </c>
      <c r="F14" s="11" t="s">
        <v>19</v>
      </c>
      <c r="G14" s="11" t="s">
        <v>33</v>
      </c>
      <c r="H14" s="3">
        <v>0</v>
      </c>
      <c r="I14" s="9">
        <f t="shared" si="0"/>
        <v>0</v>
      </c>
      <c r="J14" s="7">
        <f t="shared" ref="J14" si="3">SUMPRODUCT($K14:$AS14, $K$1:$AS$1)+I14</f>
        <v>28.366875</v>
      </c>
      <c r="K14" s="10"/>
      <c r="L14" s="10"/>
      <c r="M14" s="10"/>
      <c r="N14" s="9"/>
      <c r="O14" s="9"/>
      <c r="Q14" s="9"/>
      <c r="R14" s="9">
        <v>9</v>
      </c>
      <c r="S14" s="10">
        <v>9</v>
      </c>
      <c r="T14" s="10">
        <v>9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9"/>
    </row>
    <row r="15" spans="1:45">
      <c r="A15" s="11" t="s">
        <v>24</v>
      </c>
      <c r="B15" s="11" t="s">
        <v>59</v>
      </c>
      <c r="C15" s="11" t="s">
        <v>331</v>
      </c>
      <c r="D15" s="11" t="s">
        <v>52</v>
      </c>
      <c r="E15" s="11" t="s">
        <v>417</v>
      </c>
      <c r="F15" s="11" t="s">
        <v>19</v>
      </c>
      <c r="G15" s="11" t="s">
        <v>8</v>
      </c>
      <c r="H15" s="3">
        <v>0</v>
      </c>
      <c r="I15" s="9">
        <f t="shared" si="0"/>
        <v>0</v>
      </c>
      <c r="J15" s="7">
        <f t="shared" si="1"/>
        <v>6.9699999999999989</v>
      </c>
      <c r="K15" s="12"/>
      <c r="L15" s="12"/>
      <c r="M15" s="12">
        <v>0</v>
      </c>
      <c r="N15" s="13">
        <v>6.8</v>
      </c>
      <c r="O15" s="13">
        <v>0</v>
      </c>
      <c r="P15" s="13"/>
      <c r="Q15" s="1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9"/>
    </row>
    <row r="16" spans="1:45">
      <c r="A16" s="11" t="s">
        <v>24</v>
      </c>
      <c r="B16" s="11" t="s">
        <v>59</v>
      </c>
      <c r="C16" s="11" t="s">
        <v>332</v>
      </c>
      <c r="D16" s="11" t="s">
        <v>52</v>
      </c>
      <c r="E16" s="11" t="s">
        <v>417</v>
      </c>
      <c r="F16" s="11" t="s">
        <v>19</v>
      </c>
      <c r="G16" s="11" t="s">
        <v>33</v>
      </c>
      <c r="H16" s="3" t="s">
        <v>333</v>
      </c>
      <c r="I16" s="9">
        <f t="shared" si="0"/>
        <v>0</v>
      </c>
      <c r="J16" s="7">
        <f t="shared" ref="J16" si="4">SUMPRODUCT($K16:$AS16, $K$1:$AS$1)+I16</f>
        <v>20.375</v>
      </c>
      <c r="K16" s="12"/>
      <c r="L16" s="12"/>
      <c r="M16" s="12">
        <v>5</v>
      </c>
      <c r="N16" s="13">
        <v>10</v>
      </c>
      <c r="O16" s="13">
        <v>5</v>
      </c>
      <c r="P16" s="13"/>
      <c r="Q16" s="1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9"/>
    </row>
    <row r="17" spans="1:45">
      <c r="A17" s="8" t="s">
        <v>24</v>
      </c>
      <c r="B17" s="8" t="s">
        <v>60</v>
      </c>
      <c r="C17" s="8" t="s">
        <v>61</v>
      </c>
      <c r="D17" s="8" t="s">
        <v>269</v>
      </c>
      <c r="E17" s="8" t="s">
        <v>416</v>
      </c>
      <c r="F17" s="8" t="s">
        <v>19</v>
      </c>
      <c r="G17" s="8" t="s">
        <v>33</v>
      </c>
      <c r="H17" s="3">
        <v>0</v>
      </c>
      <c r="I17" s="9">
        <f t="shared" si="0"/>
        <v>0</v>
      </c>
      <c r="J17" s="7">
        <f t="shared" si="1"/>
        <v>112.41687499999999</v>
      </c>
      <c r="K17" s="10"/>
      <c r="L17" s="10"/>
      <c r="M17" s="10"/>
      <c r="N17" s="9"/>
      <c r="O17" s="9"/>
      <c r="P17" s="9"/>
      <c r="Q17" s="9" t="s">
        <v>384</v>
      </c>
      <c r="R17" s="10">
        <v>107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9"/>
    </row>
    <row r="18" spans="1:45">
      <c r="A18" s="8" t="s">
        <v>24</v>
      </c>
      <c r="B18" s="8" t="s">
        <v>62</v>
      </c>
      <c r="C18" s="8" t="s">
        <v>63</v>
      </c>
      <c r="D18" s="8" t="s">
        <v>269</v>
      </c>
      <c r="E18" s="8" t="s">
        <v>416</v>
      </c>
      <c r="F18" s="8" t="s">
        <v>19</v>
      </c>
      <c r="G18" s="8" t="s">
        <v>33</v>
      </c>
      <c r="H18" s="3">
        <v>0</v>
      </c>
      <c r="I18" s="9">
        <f t="shared" si="0"/>
        <v>0</v>
      </c>
      <c r="J18" s="7">
        <f t="shared" si="1"/>
        <v>10.147499999999999</v>
      </c>
      <c r="K18" s="10"/>
      <c r="L18" s="10"/>
      <c r="M18" s="10"/>
      <c r="N18" s="9"/>
      <c r="O18" s="9"/>
      <c r="P18" s="9">
        <v>9.9</v>
      </c>
      <c r="Q18" s="9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9"/>
    </row>
    <row r="19" spans="1:45">
      <c r="A19" s="11" t="s">
        <v>24</v>
      </c>
      <c r="B19" s="11" t="s">
        <v>42</v>
      </c>
      <c r="C19" s="11" t="s">
        <v>64</v>
      </c>
      <c r="D19" s="11" t="s">
        <v>52</v>
      </c>
      <c r="E19" s="11" t="s">
        <v>417</v>
      </c>
      <c r="F19" s="11" t="s">
        <v>17</v>
      </c>
      <c r="G19" s="11" t="s">
        <v>33</v>
      </c>
      <c r="H19" s="3">
        <v>0</v>
      </c>
      <c r="I19" s="9">
        <f t="shared" si="0"/>
        <v>0</v>
      </c>
      <c r="J19" s="7">
        <f t="shared" si="1"/>
        <v>39.583999999999996</v>
      </c>
      <c r="K19" s="12"/>
      <c r="L19" s="12">
        <v>5.8</v>
      </c>
      <c r="M19" s="12"/>
      <c r="N19" s="13">
        <v>3</v>
      </c>
      <c r="O19" s="13">
        <v>11.66</v>
      </c>
      <c r="P19" s="13"/>
      <c r="Q19" s="13">
        <v>6</v>
      </c>
      <c r="R19" s="12">
        <v>6</v>
      </c>
      <c r="S19" s="12">
        <v>6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9"/>
    </row>
    <row r="20" spans="1:45" s="16" customFormat="1">
      <c r="A20" s="11" t="s">
        <v>24</v>
      </c>
      <c r="B20" s="11" t="s">
        <v>277</v>
      </c>
      <c r="C20" s="11" t="s">
        <v>278</v>
      </c>
      <c r="D20" s="11" t="s">
        <v>839</v>
      </c>
      <c r="E20" s="11" t="s">
        <v>66</v>
      </c>
      <c r="F20" s="11" t="s">
        <v>17</v>
      </c>
      <c r="G20" s="11" t="s">
        <v>279</v>
      </c>
      <c r="H20" s="41">
        <v>0</v>
      </c>
      <c r="I20" s="13">
        <f t="shared" si="0"/>
        <v>0</v>
      </c>
      <c r="J20" s="43">
        <f t="shared" si="1"/>
        <v>109.03859531249998</v>
      </c>
      <c r="K20" s="12"/>
      <c r="L20" s="12"/>
      <c r="M20" s="12">
        <v>8.6999999999999993</v>
      </c>
      <c r="N20" s="12">
        <v>8.6999999999999993</v>
      </c>
      <c r="O20" s="12">
        <v>8.6999999999999993</v>
      </c>
      <c r="P20" s="12">
        <v>8.6999999999999993</v>
      </c>
      <c r="Q20" s="12">
        <v>8.6999999999999993</v>
      </c>
      <c r="R20" s="12">
        <v>8.6999999999999993</v>
      </c>
      <c r="S20" s="12">
        <v>8.6999999999999993</v>
      </c>
      <c r="T20" s="12">
        <v>8.6999999999999993</v>
      </c>
      <c r="U20" s="12">
        <v>8.6999999999999993</v>
      </c>
      <c r="V20" s="12">
        <v>8.6999999999999993</v>
      </c>
      <c r="W20" s="12">
        <v>8.6999999999999993</v>
      </c>
      <c r="X20" s="12">
        <v>8.6999999999999993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5"/>
    </row>
    <row r="21" spans="1:45">
      <c r="A21" s="11" t="s">
        <v>24</v>
      </c>
      <c r="B21" s="11" t="s">
        <v>280</v>
      </c>
      <c r="C21" s="11" t="s">
        <v>281</v>
      </c>
      <c r="D21" s="11" t="s">
        <v>839</v>
      </c>
      <c r="E21" s="11" t="s">
        <v>419</v>
      </c>
      <c r="F21" s="11" t="s">
        <v>17</v>
      </c>
      <c r="G21" s="11" t="s">
        <v>8</v>
      </c>
      <c r="H21" s="3">
        <v>0</v>
      </c>
      <c r="I21" s="9">
        <f t="shared" si="0"/>
        <v>0</v>
      </c>
      <c r="J21" s="7">
        <f t="shared" si="1"/>
        <v>131.10166406249999</v>
      </c>
      <c r="K21" s="12"/>
      <c r="L21" s="12"/>
      <c r="M21" s="12"/>
      <c r="N21" s="13"/>
      <c r="O21" s="13"/>
      <c r="P21" s="13"/>
      <c r="Q21" s="13">
        <v>15.5</v>
      </c>
      <c r="R21" s="13">
        <v>15.5</v>
      </c>
      <c r="S21" s="13">
        <v>15.5</v>
      </c>
      <c r="T21" s="13">
        <v>15.5</v>
      </c>
      <c r="U21" s="13">
        <v>15.5</v>
      </c>
      <c r="V21" s="13">
        <v>15.5</v>
      </c>
      <c r="W21" s="13">
        <v>15.5</v>
      </c>
      <c r="X21" s="13">
        <v>15.5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9">
        <v>0</v>
      </c>
    </row>
    <row r="22" spans="1:45">
      <c r="A22" s="11" t="s">
        <v>24</v>
      </c>
      <c r="B22" s="11" t="s">
        <v>280</v>
      </c>
      <c r="C22" s="11" t="s">
        <v>281</v>
      </c>
      <c r="D22" s="11" t="s">
        <v>518</v>
      </c>
      <c r="E22" s="11" t="s">
        <v>419</v>
      </c>
      <c r="F22" s="11" t="s">
        <v>17</v>
      </c>
      <c r="G22" s="11" t="s">
        <v>33</v>
      </c>
      <c r="H22" s="3">
        <v>0</v>
      </c>
      <c r="I22" s="9">
        <f t="shared" si="0"/>
        <v>0</v>
      </c>
      <c r="J22" s="7">
        <f t="shared" ref="J22" si="5">SUMPRODUCT($K22:$AS22, $K$1:$AS$1)+I22</f>
        <v>70.213268749999997</v>
      </c>
      <c r="K22" s="12"/>
      <c r="L22" s="12"/>
      <c r="M22" s="12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>
        <v>16</v>
      </c>
      <c r="Z22" s="13">
        <v>16</v>
      </c>
      <c r="AA22" s="13">
        <v>16</v>
      </c>
      <c r="AB22" s="13">
        <v>16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9"/>
    </row>
    <row r="23" spans="1:45" s="44" customFormat="1">
      <c r="A23" s="11" t="s">
        <v>24</v>
      </c>
      <c r="B23" s="11" t="s">
        <v>282</v>
      </c>
      <c r="C23" s="11" t="s">
        <v>65</v>
      </c>
      <c r="D23" s="11" t="s">
        <v>836</v>
      </c>
      <c r="E23" s="11" t="s">
        <v>147</v>
      </c>
      <c r="F23" s="11" t="s">
        <v>17</v>
      </c>
      <c r="G23" s="11" t="s">
        <v>33</v>
      </c>
      <c r="H23" s="41">
        <v>0</v>
      </c>
      <c r="I23" s="13">
        <f t="shared" si="0"/>
        <v>0</v>
      </c>
      <c r="J23" s="43">
        <f t="shared" si="1"/>
        <v>45.176874999999995</v>
      </c>
      <c r="K23" s="12"/>
      <c r="L23" s="12"/>
      <c r="M23" s="12"/>
      <c r="N23" s="13"/>
      <c r="O23" s="13"/>
      <c r="P23" s="13"/>
      <c r="Q23" s="13" t="s">
        <v>384</v>
      </c>
      <c r="R23" s="13">
        <v>16</v>
      </c>
      <c r="S23" s="13">
        <v>16</v>
      </c>
      <c r="T23" s="13">
        <v>11</v>
      </c>
      <c r="U23" s="13" t="s">
        <v>384</v>
      </c>
      <c r="V23" s="13" t="s">
        <v>384</v>
      </c>
      <c r="W23" s="13" t="s">
        <v>384</v>
      </c>
      <c r="X23" s="13" t="s">
        <v>384</v>
      </c>
      <c r="Y23" s="13" t="s">
        <v>384</v>
      </c>
      <c r="Z23" s="13" t="s">
        <v>384</v>
      </c>
      <c r="AA23" s="13" t="s">
        <v>384</v>
      </c>
      <c r="AB23" s="13" t="s">
        <v>384</v>
      </c>
      <c r="AC23" s="12" t="s">
        <v>384</v>
      </c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5" s="44" customFormat="1">
      <c r="A24" s="11" t="s">
        <v>24</v>
      </c>
      <c r="B24" s="11" t="s">
        <v>610</v>
      </c>
      <c r="C24" s="11" t="s">
        <v>65</v>
      </c>
      <c r="D24" s="11" t="s">
        <v>836</v>
      </c>
      <c r="E24" s="11" t="s">
        <v>147</v>
      </c>
      <c r="F24" s="11" t="s">
        <v>17</v>
      </c>
      <c r="G24" s="11" t="s">
        <v>33</v>
      </c>
      <c r="H24" s="41">
        <v>0</v>
      </c>
      <c r="I24" s="13">
        <f t="shared" si="0"/>
        <v>0</v>
      </c>
      <c r="J24" s="43">
        <f t="shared" ref="J24" si="6">SUMPRODUCT($K24:$AS24, $K$1:$AS$1)+I24</f>
        <v>162.03206606445309</v>
      </c>
      <c r="K24" s="12"/>
      <c r="L24" s="12"/>
      <c r="M24" s="12"/>
      <c r="N24" s="13"/>
      <c r="O24" s="13"/>
      <c r="P24" s="13"/>
      <c r="Q24" s="13" t="s">
        <v>384</v>
      </c>
      <c r="R24" s="13" t="s">
        <v>384</v>
      </c>
      <c r="S24" s="13" t="s">
        <v>384</v>
      </c>
      <c r="T24" s="13" t="s">
        <v>384</v>
      </c>
      <c r="U24" s="13">
        <v>16</v>
      </c>
      <c r="V24" s="13">
        <v>16</v>
      </c>
      <c r="W24" s="13">
        <v>16</v>
      </c>
      <c r="X24" s="13">
        <v>16</v>
      </c>
      <c r="Y24" s="13">
        <v>16</v>
      </c>
      <c r="Z24" s="13">
        <v>16</v>
      </c>
      <c r="AA24" s="13">
        <v>16</v>
      </c>
      <c r="AB24" s="13">
        <v>16</v>
      </c>
      <c r="AC24" s="12">
        <v>16</v>
      </c>
      <c r="AD24" s="12">
        <v>5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</row>
    <row r="25" spans="1:45" s="44" customFormat="1">
      <c r="A25" s="11" t="s">
        <v>24</v>
      </c>
      <c r="B25" s="11" t="s">
        <v>67</v>
      </c>
      <c r="C25" s="11" t="s">
        <v>68</v>
      </c>
      <c r="D25" s="11" t="s">
        <v>517</v>
      </c>
      <c r="E25" s="11" t="s">
        <v>418</v>
      </c>
      <c r="F25" s="11" t="s">
        <v>17</v>
      </c>
      <c r="G25" s="11" t="s">
        <v>33</v>
      </c>
      <c r="H25" s="41">
        <v>0</v>
      </c>
      <c r="I25" s="13">
        <f t="shared" si="0"/>
        <v>0</v>
      </c>
      <c r="J25" s="43">
        <f t="shared" si="1"/>
        <v>61.573922040013414</v>
      </c>
      <c r="K25" s="12"/>
      <c r="L25" s="12"/>
      <c r="M25" s="12"/>
      <c r="N25" s="13"/>
      <c r="O25" s="13"/>
      <c r="P25" s="13"/>
      <c r="Q25" s="13"/>
      <c r="R25" s="12"/>
      <c r="S25" s="12"/>
      <c r="T25" s="12"/>
      <c r="U25" s="12" t="s">
        <v>384</v>
      </c>
      <c r="V25" s="12" t="s">
        <v>384</v>
      </c>
      <c r="W25" s="12" t="s">
        <v>384</v>
      </c>
      <c r="X25" s="12" t="s">
        <v>384</v>
      </c>
      <c r="Y25" s="12" t="s">
        <v>384</v>
      </c>
      <c r="Z25" s="12" t="s">
        <v>384</v>
      </c>
      <c r="AA25" s="12" t="s">
        <v>384</v>
      </c>
      <c r="AB25" s="12" t="s">
        <v>384</v>
      </c>
      <c r="AC25" s="12" t="s">
        <v>384</v>
      </c>
      <c r="AD25" s="12" t="s">
        <v>384</v>
      </c>
      <c r="AE25" s="12" t="s">
        <v>384</v>
      </c>
      <c r="AF25" s="12" t="s">
        <v>384</v>
      </c>
      <c r="AG25" s="12" t="s">
        <v>384</v>
      </c>
      <c r="AH25" s="12" t="s">
        <v>384</v>
      </c>
      <c r="AI25" s="12" t="s">
        <v>384</v>
      </c>
      <c r="AJ25" s="12" t="s">
        <v>384</v>
      </c>
      <c r="AK25" s="12" t="s">
        <v>384</v>
      </c>
      <c r="AL25" s="12" t="s">
        <v>384</v>
      </c>
      <c r="AM25" s="12">
        <v>3</v>
      </c>
      <c r="AN25" s="12">
        <v>8</v>
      </c>
      <c r="AO25" s="12">
        <v>8</v>
      </c>
      <c r="AP25" s="12">
        <v>8</v>
      </c>
      <c r="AQ25" s="12">
        <v>8</v>
      </c>
      <c r="AR25" s="12">
        <v>8</v>
      </c>
      <c r="AS25" s="13">
        <v>8</v>
      </c>
    </row>
    <row r="26" spans="1:45" s="44" customFormat="1">
      <c r="A26" s="11" t="s">
        <v>24</v>
      </c>
      <c r="B26" s="11" t="s">
        <v>611</v>
      </c>
      <c r="C26" s="11" t="s">
        <v>68</v>
      </c>
      <c r="D26" s="11" t="s">
        <v>517</v>
      </c>
      <c r="E26" s="11" t="s">
        <v>418</v>
      </c>
      <c r="F26" s="11" t="s">
        <v>17</v>
      </c>
      <c r="G26" s="11" t="s">
        <v>33</v>
      </c>
      <c r="H26" s="41">
        <v>0</v>
      </c>
      <c r="I26" s="13">
        <f t="shared" si="0"/>
        <v>0</v>
      </c>
      <c r="J26" s="43">
        <f t="shared" ref="J26" si="7">SUMPRODUCT($K26:$AS26, $K$1:$AS$1)+I26</f>
        <v>279.1549622886717</v>
      </c>
      <c r="K26" s="12"/>
      <c r="L26" s="12"/>
      <c r="M26" s="12"/>
      <c r="N26" s="13"/>
      <c r="O26" s="13"/>
      <c r="P26" s="13"/>
      <c r="Q26" s="13"/>
      <c r="R26" s="12"/>
      <c r="S26" s="12"/>
      <c r="T26" s="12"/>
      <c r="U26" s="12">
        <v>16.25</v>
      </c>
      <c r="V26" s="12">
        <v>16.25</v>
      </c>
      <c r="W26" s="12">
        <v>16.25</v>
      </c>
      <c r="X26" s="12">
        <v>16.25</v>
      </c>
      <c r="Y26" s="12">
        <v>16.25</v>
      </c>
      <c r="Z26" s="12">
        <v>16.25</v>
      </c>
      <c r="AA26" s="12">
        <v>16.25</v>
      </c>
      <c r="AB26" s="12">
        <v>16.25</v>
      </c>
      <c r="AC26" s="12">
        <v>16.25</v>
      </c>
      <c r="AD26" s="12">
        <v>16.25</v>
      </c>
      <c r="AE26" s="12">
        <v>16.25</v>
      </c>
      <c r="AF26" s="12">
        <v>16.25</v>
      </c>
      <c r="AG26" s="12">
        <v>8</v>
      </c>
      <c r="AH26" s="12">
        <v>8</v>
      </c>
      <c r="AI26" s="12">
        <v>8</v>
      </c>
      <c r="AJ26" s="12">
        <v>8</v>
      </c>
      <c r="AK26" s="12">
        <v>8</v>
      </c>
      <c r="AL26" s="12">
        <v>8</v>
      </c>
      <c r="AM26" s="12">
        <v>8</v>
      </c>
      <c r="AN26" s="12" t="s">
        <v>384</v>
      </c>
      <c r="AO26" s="12" t="s">
        <v>384</v>
      </c>
      <c r="AP26" s="12" t="s">
        <v>384</v>
      </c>
      <c r="AQ26" s="12" t="s">
        <v>384</v>
      </c>
      <c r="AR26" s="12" t="s">
        <v>384</v>
      </c>
      <c r="AS26" s="13" t="s">
        <v>384</v>
      </c>
    </row>
    <row r="27" spans="1:45">
      <c r="A27" s="8" t="s">
        <v>24</v>
      </c>
      <c r="B27" s="8" t="s">
        <v>69</v>
      </c>
      <c r="C27" s="8" t="s">
        <v>70</v>
      </c>
      <c r="D27" s="8" t="s">
        <v>517</v>
      </c>
      <c r="E27" s="8" t="s">
        <v>418</v>
      </c>
      <c r="F27" s="8" t="s">
        <v>17</v>
      </c>
      <c r="G27" s="8" t="s">
        <v>33</v>
      </c>
      <c r="H27" s="3">
        <v>0</v>
      </c>
      <c r="I27" s="9">
        <f t="shared" si="0"/>
        <v>0</v>
      </c>
      <c r="J27" s="7">
        <f t="shared" si="1"/>
        <v>89.226294181159801</v>
      </c>
      <c r="K27" s="10"/>
      <c r="L27" s="10"/>
      <c r="M27" s="10"/>
      <c r="N27" s="9"/>
      <c r="O27" s="9" t="s">
        <v>384</v>
      </c>
      <c r="P27" s="9">
        <v>0</v>
      </c>
      <c r="Q27" s="9"/>
      <c r="R27" s="10">
        <v>17</v>
      </c>
      <c r="S27" s="10">
        <v>9</v>
      </c>
      <c r="T27" s="10">
        <v>0</v>
      </c>
      <c r="U27" s="10"/>
      <c r="V27" s="10"/>
      <c r="W27" s="10">
        <v>9</v>
      </c>
      <c r="X27" s="10">
        <v>0</v>
      </c>
      <c r="Y27" s="10"/>
      <c r="Z27" s="10"/>
      <c r="AA27" s="10">
        <v>9</v>
      </c>
      <c r="AB27" s="10">
        <v>0</v>
      </c>
      <c r="AC27" s="10"/>
      <c r="AD27" s="10"/>
      <c r="AE27" s="10">
        <v>9</v>
      </c>
      <c r="AF27" s="10">
        <v>0</v>
      </c>
      <c r="AG27" s="10"/>
      <c r="AH27" s="10"/>
      <c r="AI27" s="10">
        <v>9</v>
      </c>
      <c r="AJ27" s="10">
        <v>0</v>
      </c>
      <c r="AK27" s="10"/>
      <c r="AL27" s="10"/>
      <c r="AM27" s="10">
        <v>9</v>
      </c>
      <c r="AN27" s="10">
        <v>0</v>
      </c>
      <c r="AO27" s="10"/>
      <c r="AP27" s="10"/>
      <c r="AQ27" s="10">
        <v>9</v>
      </c>
      <c r="AR27" s="10">
        <v>0</v>
      </c>
      <c r="AS27" s="9"/>
    </row>
    <row r="28" spans="1:45">
      <c r="A28" s="8" t="s">
        <v>24</v>
      </c>
      <c r="B28" s="8" t="s">
        <v>387</v>
      </c>
      <c r="C28" s="8" t="s">
        <v>386</v>
      </c>
      <c r="D28" s="8" t="s">
        <v>519</v>
      </c>
      <c r="E28" s="8" t="s">
        <v>385</v>
      </c>
      <c r="F28" s="8" t="s">
        <v>17</v>
      </c>
      <c r="G28" s="8" t="s">
        <v>33</v>
      </c>
      <c r="H28" s="3">
        <v>0</v>
      </c>
      <c r="I28" s="9">
        <f t="shared" si="0"/>
        <v>0</v>
      </c>
      <c r="J28" s="7">
        <f t="shared" ref="J28" si="8">SUMPRODUCT($K28:$AS28, $K$1:$AS$1)+I28</f>
        <v>45.954337499999994</v>
      </c>
      <c r="K28" s="10"/>
      <c r="L28" s="10"/>
      <c r="M28" s="10"/>
      <c r="N28" s="9"/>
      <c r="O28" s="9"/>
      <c r="P28" s="9"/>
      <c r="Q28" s="9"/>
      <c r="R28" s="10"/>
      <c r="S28" s="10">
        <v>21.6</v>
      </c>
      <c r="T28" s="10"/>
      <c r="U28" s="10"/>
      <c r="V28" s="10"/>
      <c r="W28" s="10">
        <v>21.6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9"/>
    </row>
    <row r="29" spans="1:45" s="44" customFormat="1">
      <c r="A29" s="11" t="s">
        <v>24</v>
      </c>
      <c r="B29" s="11" t="s">
        <v>328</v>
      </c>
      <c r="C29" s="11" t="s">
        <v>72</v>
      </c>
      <c r="D29" s="11" t="s">
        <v>52</v>
      </c>
      <c r="E29" s="11" t="s">
        <v>417</v>
      </c>
      <c r="F29" s="11" t="s">
        <v>17</v>
      </c>
      <c r="G29" s="11" t="s">
        <v>33</v>
      </c>
      <c r="H29" s="41">
        <v>0</v>
      </c>
      <c r="I29" s="13">
        <f t="shared" si="0"/>
        <v>0</v>
      </c>
      <c r="J29" s="43">
        <f t="shared" si="1"/>
        <v>154.57749999999996</v>
      </c>
      <c r="K29" s="12"/>
      <c r="L29" s="12">
        <v>26</v>
      </c>
      <c r="M29" s="12">
        <v>27</v>
      </c>
      <c r="N29" s="13">
        <v>19.2</v>
      </c>
      <c r="O29" s="13">
        <v>19</v>
      </c>
      <c r="P29" s="13">
        <v>12</v>
      </c>
      <c r="Q29" s="13">
        <v>12</v>
      </c>
      <c r="R29" s="12">
        <v>12</v>
      </c>
      <c r="S29" s="12">
        <v>12</v>
      </c>
      <c r="T29" s="13">
        <v>12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</row>
    <row r="30" spans="1:45" s="44" customFormat="1">
      <c r="A30" s="11" t="s">
        <v>24</v>
      </c>
      <c r="B30" s="11" t="s">
        <v>71</v>
      </c>
      <c r="C30" s="11" t="s">
        <v>72</v>
      </c>
      <c r="D30" s="11" t="s">
        <v>524</v>
      </c>
      <c r="E30" s="11" t="s">
        <v>417</v>
      </c>
      <c r="F30" s="11" t="s">
        <v>17</v>
      </c>
      <c r="G30" s="11" t="s">
        <v>8</v>
      </c>
      <c r="H30" s="41">
        <v>0</v>
      </c>
      <c r="I30" s="13">
        <f t="shared" si="0"/>
        <v>0</v>
      </c>
      <c r="J30" s="43">
        <f t="shared" ref="J30" si="9">SUMPRODUCT($K30:$AS30, $K$1:$AS$1)+I30</f>
        <v>168.84889379790661</v>
      </c>
      <c r="K30" s="12"/>
      <c r="L30" s="12">
        <v>36</v>
      </c>
      <c r="M30" s="12">
        <v>37</v>
      </c>
      <c r="N30" s="13">
        <v>19.2</v>
      </c>
      <c r="O30" s="13">
        <v>19</v>
      </c>
      <c r="P30" s="13">
        <v>12</v>
      </c>
      <c r="Q30" s="13">
        <v>12</v>
      </c>
      <c r="R30" s="12">
        <v>12</v>
      </c>
      <c r="S30" s="12">
        <v>12</v>
      </c>
      <c r="T30" s="13">
        <v>0</v>
      </c>
      <c r="U30" s="13">
        <v>0</v>
      </c>
      <c r="V30" s="13">
        <v>1</v>
      </c>
      <c r="W30" s="13">
        <v>0</v>
      </c>
      <c r="X30" s="13">
        <v>0</v>
      </c>
      <c r="Y30" s="13">
        <v>0</v>
      </c>
      <c r="Z30" s="13">
        <v>1</v>
      </c>
      <c r="AA30" s="13">
        <v>0</v>
      </c>
      <c r="AB30" s="13"/>
      <c r="AC30" s="13"/>
      <c r="AD30" s="13">
        <v>1</v>
      </c>
      <c r="AE30" s="13">
        <v>0</v>
      </c>
      <c r="AF30" s="13"/>
      <c r="AG30" s="13"/>
      <c r="AH30" s="13">
        <v>1</v>
      </c>
      <c r="AI30" s="13">
        <v>0</v>
      </c>
      <c r="AJ30" s="13"/>
      <c r="AK30" s="13"/>
      <c r="AL30" s="13">
        <v>1</v>
      </c>
      <c r="AM30" s="13">
        <v>0</v>
      </c>
      <c r="AN30" s="13"/>
      <c r="AO30" s="13"/>
      <c r="AP30" s="13">
        <v>1</v>
      </c>
      <c r="AQ30" s="13">
        <v>0</v>
      </c>
      <c r="AR30" s="13"/>
      <c r="AS30" s="13"/>
    </row>
    <row r="31" spans="1:45">
      <c r="A31" s="8" t="s">
        <v>24</v>
      </c>
      <c r="B31" s="8" t="s">
        <v>283</v>
      </c>
      <c r="C31" s="8" t="s">
        <v>284</v>
      </c>
      <c r="D31" s="8" t="s">
        <v>269</v>
      </c>
      <c r="E31" s="8" t="s">
        <v>416</v>
      </c>
      <c r="F31" s="8" t="s">
        <v>17</v>
      </c>
      <c r="G31" s="8" t="s">
        <v>33</v>
      </c>
      <c r="H31" s="3">
        <v>0</v>
      </c>
      <c r="I31" s="9">
        <f t="shared" si="0"/>
        <v>0</v>
      </c>
      <c r="J31" s="7">
        <f t="shared" si="1"/>
        <v>45.5</v>
      </c>
      <c r="K31" s="10">
        <v>0</v>
      </c>
      <c r="L31" s="10">
        <v>4.7</v>
      </c>
      <c r="M31" s="10">
        <v>8</v>
      </c>
      <c r="N31" s="9">
        <v>8</v>
      </c>
      <c r="O31" s="9">
        <v>8</v>
      </c>
      <c r="P31" s="9">
        <v>8</v>
      </c>
      <c r="Q31" s="9">
        <v>8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9"/>
    </row>
    <row r="32" spans="1:45">
      <c r="A32" s="8" t="s">
        <v>24</v>
      </c>
      <c r="B32" s="8" t="s">
        <v>285</v>
      </c>
      <c r="C32" s="8" t="s">
        <v>286</v>
      </c>
      <c r="D32" s="8" t="s">
        <v>269</v>
      </c>
      <c r="E32" s="8" t="s">
        <v>416</v>
      </c>
      <c r="F32" s="8" t="s">
        <v>17</v>
      </c>
      <c r="G32" s="8" t="s">
        <v>33</v>
      </c>
      <c r="H32" s="3">
        <v>0</v>
      </c>
      <c r="I32" s="9">
        <f t="shared" si="0"/>
        <v>0</v>
      </c>
      <c r="J32" s="7">
        <f t="shared" si="1"/>
        <v>212.69000000000003</v>
      </c>
      <c r="K32" s="10">
        <v>15</v>
      </c>
      <c r="L32" s="10">
        <v>15</v>
      </c>
      <c r="M32" s="10">
        <v>15</v>
      </c>
      <c r="N32" s="9">
        <v>15</v>
      </c>
      <c r="O32" s="9">
        <v>20.5</v>
      </c>
      <c r="P32" s="9">
        <v>21</v>
      </c>
      <c r="Q32" s="9">
        <v>21</v>
      </c>
      <c r="R32" s="9">
        <v>30</v>
      </c>
      <c r="S32" s="9">
        <v>30</v>
      </c>
      <c r="T32" s="9">
        <v>24</v>
      </c>
      <c r="U32" s="9" t="s">
        <v>384</v>
      </c>
      <c r="V32" s="9" t="s">
        <v>384</v>
      </c>
      <c r="W32" s="9" t="s">
        <v>384</v>
      </c>
      <c r="X32" s="9" t="s">
        <v>384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9"/>
    </row>
    <row r="33" spans="1:45" s="44" customFormat="1">
      <c r="A33" s="11" t="s">
        <v>24</v>
      </c>
      <c r="B33" s="11" t="s">
        <v>622</v>
      </c>
      <c r="C33" s="11" t="s">
        <v>286</v>
      </c>
      <c r="D33" s="11" t="s">
        <v>269</v>
      </c>
      <c r="E33" s="11" t="s">
        <v>416</v>
      </c>
      <c r="F33" s="11" t="s">
        <v>17</v>
      </c>
      <c r="G33" s="11" t="s">
        <v>33</v>
      </c>
      <c r="H33" s="41">
        <v>0</v>
      </c>
      <c r="I33" s="13">
        <f t="shared" si="0"/>
        <v>0</v>
      </c>
      <c r="J33" s="43">
        <f t="shared" ref="J33" si="10">SUMPRODUCT($K33:$AS33, $K$1:$AS$1)+I33</f>
        <v>102.75112499999997</v>
      </c>
      <c r="K33" s="12" t="s">
        <v>384</v>
      </c>
      <c r="L33" s="12" t="s">
        <v>384</v>
      </c>
      <c r="M33" s="12" t="s">
        <v>384</v>
      </c>
      <c r="N33" s="13" t="s">
        <v>384</v>
      </c>
      <c r="O33" s="13" t="s">
        <v>384</v>
      </c>
      <c r="P33" s="13" t="s">
        <v>384</v>
      </c>
      <c r="Q33" s="13" t="s">
        <v>384</v>
      </c>
      <c r="R33" s="13" t="s">
        <v>384</v>
      </c>
      <c r="S33" s="13" t="s">
        <v>384</v>
      </c>
      <c r="T33" s="13" t="s">
        <v>384</v>
      </c>
      <c r="U33" s="13">
        <v>24</v>
      </c>
      <c r="V33" s="13">
        <v>24</v>
      </c>
      <c r="W33" s="13">
        <v>24</v>
      </c>
      <c r="X33" s="13">
        <v>24</v>
      </c>
      <c r="Y33" s="12" t="s">
        <v>384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</row>
    <row r="34" spans="1:45">
      <c r="A34" s="8" t="s">
        <v>24</v>
      </c>
      <c r="B34" s="8" t="s">
        <v>73</v>
      </c>
      <c r="C34" s="8" t="s">
        <v>74</v>
      </c>
      <c r="D34" s="8" t="s">
        <v>269</v>
      </c>
      <c r="E34" s="8" t="s">
        <v>416</v>
      </c>
      <c r="F34" s="8" t="s">
        <v>18</v>
      </c>
      <c r="G34" s="8" t="s">
        <v>33</v>
      </c>
      <c r="H34" s="3">
        <v>0</v>
      </c>
      <c r="I34" s="9">
        <f t="shared" si="0"/>
        <v>0</v>
      </c>
      <c r="J34" s="7">
        <f t="shared" si="1"/>
        <v>55.646681393719938</v>
      </c>
      <c r="K34" s="10">
        <v>2</v>
      </c>
      <c r="L34" s="10">
        <v>4</v>
      </c>
      <c r="M34" s="10">
        <v>4</v>
      </c>
      <c r="N34" s="17">
        <v>2</v>
      </c>
      <c r="O34" s="17">
        <v>2</v>
      </c>
      <c r="P34" s="17">
        <v>2</v>
      </c>
      <c r="Q34" s="17">
        <v>2</v>
      </c>
      <c r="R34" s="10">
        <v>4</v>
      </c>
      <c r="S34" s="10">
        <v>4</v>
      </c>
      <c r="T34" s="10">
        <v>4</v>
      </c>
      <c r="U34" s="10">
        <v>4</v>
      </c>
      <c r="V34" s="10"/>
      <c r="W34" s="10"/>
      <c r="X34" s="10">
        <v>3</v>
      </c>
      <c r="Y34" s="10"/>
      <c r="Z34" s="10"/>
      <c r="AA34" s="10"/>
      <c r="AB34" s="10">
        <v>3</v>
      </c>
      <c r="AC34" s="10"/>
      <c r="AD34" s="10"/>
      <c r="AE34" s="10"/>
      <c r="AF34" s="10">
        <v>3</v>
      </c>
      <c r="AG34" s="10"/>
      <c r="AH34" s="10"/>
      <c r="AI34" s="10"/>
      <c r="AJ34" s="10">
        <v>3</v>
      </c>
      <c r="AK34" s="10"/>
      <c r="AL34" s="10"/>
      <c r="AM34" s="10"/>
      <c r="AN34" s="10">
        <v>3</v>
      </c>
      <c r="AO34" s="10"/>
      <c r="AP34" s="10"/>
      <c r="AQ34" s="10"/>
      <c r="AR34" s="10">
        <v>3</v>
      </c>
      <c r="AS34" s="9"/>
    </row>
    <row r="35" spans="1:45">
      <c r="A35" s="11" t="s">
        <v>24</v>
      </c>
      <c r="B35" s="11" t="s">
        <v>75</v>
      </c>
      <c r="C35" s="11" t="s">
        <v>76</v>
      </c>
      <c r="D35" s="11" t="s">
        <v>52</v>
      </c>
      <c r="E35" s="11" t="s">
        <v>417</v>
      </c>
      <c r="F35" s="11" t="s">
        <v>18</v>
      </c>
      <c r="G35" s="11" t="s">
        <v>33</v>
      </c>
      <c r="H35" s="3">
        <v>0</v>
      </c>
      <c r="I35" s="9">
        <f t="shared" si="0"/>
        <v>0</v>
      </c>
      <c r="J35" s="7">
        <f t="shared" si="1"/>
        <v>79.523075191626575</v>
      </c>
      <c r="K35" s="12">
        <v>0</v>
      </c>
      <c r="L35" s="12">
        <v>0</v>
      </c>
      <c r="M35" s="12">
        <v>2.5</v>
      </c>
      <c r="N35" s="18">
        <v>2.5</v>
      </c>
      <c r="O35" s="18">
        <v>2.5</v>
      </c>
      <c r="P35" s="18">
        <v>2.5</v>
      </c>
      <c r="Q35" s="18">
        <v>8</v>
      </c>
      <c r="R35" s="12">
        <v>8</v>
      </c>
      <c r="S35" s="12">
        <v>8</v>
      </c>
      <c r="T35" s="13">
        <v>8</v>
      </c>
      <c r="U35" s="13">
        <v>8</v>
      </c>
      <c r="V35" s="13">
        <v>4</v>
      </c>
      <c r="W35" s="13"/>
      <c r="X35" s="13"/>
      <c r="Y35" s="13"/>
      <c r="Z35" s="13">
        <v>4</v>
      </c>
      <c r="AA35" s="13"/>
      <c r="AB35" s="13"/>
      <c r="AC35" s="13"/>
      <c r="AD35" s="13">
        <v>4</v>
      </c>
      <c r="AE35" s="13"/>
      <c r="AF35" s="13"/>
      <c r="AG35" s="13"/>
      <c r="AH35" s="13">
        <v>4</v>
      </c>
      <c r="AI35" s="13"/>
      <c r="AJ35" s="13"/>
      <c r="AK35" s="13"/>
      <c r="AL35" s="13">
        <v>4</v>
      </c>
      <c r="AM35" s="13"/>
      <c r="AN35" s="13"/>
      <c r="AO35" s="13"/>
      <c r="AP35" s="13">
        <v>4</v>
      </c>
      <c r="AQ35" s="13"/>
      <c r="AR35" s="13"/>
      <c r="AS35" s="9"/>
    </row>
    <row r="36" spans="1:45">
      <c r="A36" s="8" t="s">
        <v>24</v>
      </c>
      <c r="B36" s="8" t="s">
        <v>388</v>
      </c>
      <c r="C36" s="8" t="s">
        <v>77</v>
      </c>
      <c r="D36" s="8" t="s">
        <v>519</v>
      </c>
      <c r="E36" s="8" t="s">
        <v>385</v>
      </c>
      <c r="F36" s="8" t="s">
        <v>18</v>
      </c>
      <c r="G36" s="8" t="s">
        <v>33</v>
      </c>
      <c r="H36" s="3">
        <v>0</v>
      </c>
      <c r="I36" s="9">
        <f t="shared" si="0"/>
        <v>0</v>
      </c>
      <c r="J36" s="7">
        <f t="shared" si="1"/>
        <v>57.001681393719942</v>
      </c>
      <c r="K36" s="10">
        <v>0</v>
      </c>
      <c r="L36" s="10">
        <v>5</v>
      </c>
      <c r="M36" s="10">
        <v>0</v>
      </c>
      <c r="N36" s="17">
        <v>0</v>
      </c>
      <c r="O36" s="17">
        <v>0</v>
      </c>
      <c r="P36" s="17">
        <v>3</v>
      </c>
      <c r="Q36" s="17">
        <v>3</v>
      </c>
      <c r="R36" s="10">
        <v>6</v>
      </c>
      <c r="S36" s="10">
        <v>6</v>
      </c>
      <c r="T36" s="9">
        <v>6</v>
      </c>
      <c r="U36" s="9">
        <v>6</v>
      </c>
      <c r="V36" s="9"/>
      <c r="W36" s="9"/>
      <c r="X36" s="9">
        <v>3</v>
      </c>
      <c r="Y36" s="9"/>
      <c r="Z36" s="9"/>
      <c r="AA36" s="9"/>
      <c r="AB36" s="9">
        <v>3</v>
      </c>
      <c r="AC36" s="9"/>
      <c r="AD36" s="9"/>
      <c r="AE36" s="9"/>
      <c r="AF36" s="9">
        <v>3</v>
      </c>
      <c r="AG36" s="9"/>
      <c r="AH36" s="9"/>
      <c r="AI36" s="9"/>
      <c r="AJ36" s="9">
        <v>3</v>
      </c>
      <c r="AK36" s="9"/>
      <c r="AL36" s="9"/>
      <c r="AM36" s="9"/>
      <c r="AN36" s="9">
        <v>3</v>
      </c>
      <c r="AO36" s="9"/>
      <c r="AP36" s="9"/>
      <c r="AQ36" s="9"/>
      <c r="AR36" s="9">
        <v>3</v>
      </c>
      <c r="AS36" s="9"/>
    </row>
    <row r="37" spans="1:45">
      <c r="A37" s="8" t="s">
        <v>24</v>
      </c>
      <c r="B37" s="8" t="s">
        <v>78</v>
      </c>
      <c r="C37" s="8" t="s">
        <v>79</v>
      </c>
      <c r="D37" s="8" t="s">
        <v>857</v>
      </c>
      <c r="E37" s="8" t="s">
        <v>80</v>
      </c>
      <c r="F37" s="8" t="s">
        <v>18</v>
      </c>
      <c r="G37" s="8" t="s">
        <v>33</v>
      </c>
      <c r="H37" s="3">
        <v>0</v>
      </c>
      <c r="I37" s="9">
        <f t="shared" si="0"/>
        <v>0</v>
      </c>
      <c r="J37" s="7">
        <f t="shared" si="1"/>
        <v>72.63836278743986</v>
      </c>
      <c r="K37" s="10">
        <v>0</v>
      </c>
      <c r="L37" s="10">
        <v>0</v>
      </c>
      <c r="M37" s="10">
        <v>0</v>
      </c>
      <c r="N37" s="17">
        <v>0</v>
      </c>
      <c r="O37" s="17">
        <v>0</v>
      </c>
      <c r="P37" s="17">
        <v>3</v>
      </c>
      <c r="Q37" s="17">
        <v>3</v>
      </c>
      <c r="R37" s="10">
        <v>6</v>
      </c>
      <c r="S37" s="10">
        <v>6</v>
      </c>
      <c r="T37" s="9">
        <v>6</v>
      </c>
      <c r="U37" s="9">
        <v>6</v>
      </c>
      <c r="V37" s="9"/>
      <c r="W37" s="9"/>
      <c r="X37" s="9">
        <v>6</v>
      </c>
      <c r="Y37" s="9"/>
      <c r="Z37" s="9"/>
      <c r="AA37" s="9"/>
      <c r="AB37" s="9">
        <v>6</v>
      </c>
      <c r="AC37" s="9"/>
      <c r="AD37" s="9"/>
      <c r="AE37" s="9"/>
      <c r="AF37" s="9">
        <v>6</v>
      </c>
      <c r="AG37" s="9"/>
      <c r="AH37" s="9"/>
      <c r="AI37" s="9"/>
      <c r="AJ37" s="9">
        <v>6</v>
      </c>
      <c r="AK37" s="9"/>
      <c r="AL37" s="9"/>
      <c r="AM37" s="9"/>
      <c r="AN37" s="9">
        <v>6</v>
      </c>
      <c r="AO37" s="9"/>
      <c r="AP37" s="9"/>
      <c r="AQ37" s="9"/>
      <c r="AR37" s="9">
        <v>6</v>
      </c>
      <c r="AS37" s="9"/>
    </row>
    <row r="38" spans="1:45" ht="13" customHeight="1">
      <c r="A38" s="8" t="s">
        <v>24</v>
      </c>
      <c r="B38" s="8" t="s">
        <v>81</v>
      </c>
      <c r="C38" s="8" t="s">
        <v>82</v>
      </c>
      <c r="D38" s="8" t="s">
        <v>522</v>
      </c>
      <c r="E38" s="8" t="s">
        <v>66</v>
      </c>
      <c r="F38" s="8" t="s">
        <v>18</v>
      </c>
      <c r="G38" s="8" t="s">
        <v>8</v>
      </c>
      <c r="H38" s="3">
        <v>0</v>
      </c>
      <c r="I38" s="9">
        <f t="shared" si="0"/>
        <v>0</v>
      </c>
      <c r="J38" s="7">
        <f t="shared" si="1"/>
        <v>25.066343750000001</v>
      </c>
      <c r="K38" s="10" t="s">
        <v>384</v>
      </c>
      <c r="L38" s="10" t="s">
        <v>384</v>
      </c>
      <c r="M38" s="10">
        <v>2</v>
      </c>
      <c r="N38" s="10">
        <v>2</v>
      </c>
      <c r="O38" s="10">
        <v>2</v>
      </c>
      <c r="P38" s="10">
        <v>2</v>
      </c>
      <c r="Q38" s="10">
        <v>2</v>
      </c>
      <c r="R38" s="10">
        <v>2</v>
      </c>
      <c r="S38" s="10">
        <v>2</v>
      </c>
      <c r="T38" s="10">
        <v>2</v>
      </c>
      <c r="U38" s="10">
        <v>2</v>
      </c>
      <c r="V38" s="10">
        <v>2</v>
      </c>
      <c r="W38" s="10">
        <v>2</v>
      </c>
      <c r="X38" s="10">
        <v>2</v>
      </c>
      <c r="Y38" s="10"/>
      <c r="Z38" s="10"/>
      <c r="AA38" s="10"/>
      <c r="AB38" s="10" t="s">
        <v>384</v>
      </c>
      <c r="AC38" s="10"/>
      <c r="AD38" s="10"/>
      <c r="AE38" s="10"/>
      <c r="AF38" s="10" t="s">
        <v>384</v>
      </c>
      <c r="AG38" s="10"/>
      <c r="AH38" s="10"/>
      <c r="AI38" s="10"/>
      <c r="AJ38" s="10" t="s">
        <v>384</v>
      </c>
      <c r="AK38" s="10"/>
      <c r="AL38" s="10"/>
      <c r="AM38" s="10"/>
      <c r="AN38" s="10" t="s">
        <v>384</v>
      </c>
      <c r="AO38" s="10"/>
      <c r="AP38" s="10"/>
      <c r="AQ38" s="10"/>
      <c r="AR38" s="10" t="s">
        <v>384</v>
      </c>
      <c r="AS38" s="9"/>
    </row>
    <row r="39" spans="1:45">
      <c r="A39" s="8" t="s">
        <v>24</v>
      </c>
      <c r="B39" s="8" t="s">
        <v>83</v>
      </c>
      <c r="C39" s="8" t="s">
        <v>84</v>
      </c>
      <c r="D39" s="8" t="s">
        <v>517</v>
      </c>
      <c r="E39" s="8" t="s">
        <v>418</v>
      </c>
      <c r="F39" s="8" t="s">
        <v>18</v>
      </c>
      <c r="G39" s="8" t="s">
        <v>33</v>
      </c>
      <c r="H39" s="3">
        <v>0</v>
      </c>
      <c r="I39" s="9">
        <f t="shared" si="0"/>
        <v>0</v>
      </c>
      <c r="J39" s="7">
        <f t="shared" si="1"/>
        <v>62.525575191626587</v>
      </c>
      <c r="K39" s="19">
        <v>2</v>
      </c>
      <c r="L39" s="19">
        <v>4</v>
      </c>
      <c r="M39" s="19">
        <v>4</v>
      </c>
      <c r="N39" s="20">
        <v>2</v>
      </c>
      <c r="O39" s="20">
        <v>2</v>
      </c>
      <c r="P39" s="20">
        <v>2</v>
      </c>
      <c r="Q39" s="20">
        <v>2</v>
      </c>
      <c r="R39" s="19">
        <v>4</v>
      </c>
      <c r="S39" s="19">
        <v>4</v>
      </c>
      <c r="T39" s="19">
        <v>4</v>
      </c>
      <c r="U39" s="19">
        <v>4</v>
      </c>
      <c r="V39" s="10"/>
      <c r="W39" s="10"/>
      <c r="X39" s="10">
        <v>4</v>
      </c>
      <c r="Y39" s="10"/>
      <c r="Z39" s="10"/>
      <c r="AA39" s="10"/>
      <c r="AB39" s="10">
        <v>4</v>
      </c>
      <c r="AC39" s="10"/>
      <c r="AD39" s="10"/>
      <c r="AE39" s="10"/>
      <c r="AF39" s="10">
        <v>4</v>
      </c>
      <c r="AG39" s="10"/>
      <c r="AH39" s="10"/>
      <c r="AI39" s="10"/>
      <c r="AJ39" s="10">
        <v>4</v>
      </c>
      <c r="AK39" s="10"/>
      <c r="AL39" s="10"/>
      <c r="AM39" s="10"/>
      <c r="AN39" s="10">
        <v>4</v>
      </c>
      <c r="AO39" s="10"/>
      <c r="AP39" s="10"/>
      <c r="AQ39" s="10"/>
      <c r="AR39" s="10">
        <v>4</v>
      </c>
      <c r="AS39" s="9"/>
    </row>
    <row r="40" spans="1:45">
      <c r="A40" s="8" t="s">
        <v>24</v>
      </c>
      <c r="B40" s="8" t="s">
        <v>83</v>
      </c>
      <c r="C40" s="8" t="s">
        <v>84</v>
      </c>
      <c r="D40" s="8" t="s">
        <v>517</v>
      </c>
      <c r="E40" s="8" t="s">
        <v>418</v>
      </c>
      <c r="F40" s="8" t="s">
        <v>18</v>
      </c>
      <c r="G40" s="8" t="s">
        <v>8</v>
      </c>
      <c r="H40" s="3">
        <v>0</v>
      </c>
      <c r="I40" s="9">
        <f t="shared" si="0"/>
        <v>0</v>
      </c>
      <c r="J40" s="7">
        <f t="shared" ref="J40" si="11">SUMPRODUCT($K40:$AS40, $K$1:$AS$1)+I40</f>
        <v>11.274999999999999</v>
      </c>
      <c r="K40" s="19"/>
      <c r="L40" s="19"/>
      <c r="M40" s="19"/>
      <c r="N40" s="20">
        <v>11</v>
      </c>
      <c r="O40" s="20"/>
      <c r="P40" s="20"/>
      <c r="Q40" s="20"/>
      <c r="R40" s="19"/>
      <c r="S40" s="19"/>
      <c r="T40" s="19"/>
      <c r="U40" s="19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9"/>
    </row>
    <row r="41" spans="1:45">
      <c r="A41" s="8" t="s">
        <v>24</v>
      </c>
      <c r="B41" s="8" t="s">
        <v>983</v>
      </c>
      <c r="C41" s="8" t="s">
        <v>984</v>
      </c>
      <c r="D41" s="8" t="s">
        <v>839</v>
      </c>
      <c r="E41" s="8" t="s">
        <v>80</v>
      </c>
      <c r="F41" s="8" t="s">
        <v>18</v>
      </c>
      <c r="G41" s="8" t="s">
        <v>8</v>
      </c>
      <c r="H41" s="3">
        <v>0</v>
      </c>
      <c r="I41" s="9">
        <f t="shared" si="0"/>
        <v>0</v>
      </c>
      <c r="J41" s="7">
        <f t="shared" ref="J41" si="12">SUMPRODUCT($K41:$AS41, $K$1:$AS$1)+I41</f>
        <v>10.25</v>
      </c>
      <c r="K41" s="19"/>
      <c r="L41" s="19"/>
      <c r="M41" s="19"/>
      <c r="N41" s="20">
        <v>10</v>
      </c>
      <c r="O41" s="20"/>
      <c r="P41" s="20"/>
      <c r="Q41" s="20"/>
      <c r="R41" s="19"/>
      <c r="S41" s="19"/>
      <c r="T41" s="19"/>
      <c r="U41" s="19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9"/>
    </row>
    <row r="42" spans="1:45">
      <c r="A42" s="8" t="s">
        <v>24</v>
      </c>
      <c r="B42" s="8" t="s">
        <v>85</v>
      </c>
      <c r="C42" s="8" t="s">
        <v>86</v>
      </c>
      <c r="D42" s="8" t="s">
        <v>857</v>
      </c>
      <c r="E42" s="8" t="s">
        <v>80</v>
      </c>
      <c r="F42" s="8" t="s">
        <v>18</v>
      </c>
      <c r="G42" s="8" t="s">
        <v>33</v>
      </c>
      <c r="H42" s="3">
        <v>0</v>
      </c>
      <c r="I42" s="9">
        <f t="shared" si="0"/>
        <v>0</v>
      </c>
      <c r="J42" s="7">
        <f t="shared" si="1"/>
        <v>80.41913158534652</v>
      </c>
      <c r="K42" s="19"/>
      <c r="L42" s="19">
        <v>8</v>
      </c>
      <c r="M42" s="19"/>
      <c r="N42" s="21">
        <v>16.5</v>
      </c>
      <c r="O42" s="21"/>
      <c r="P42" s="21"/>
      <c r="Q42" s="21"/>
      <c r="R42" s="19">
        <v>7</v>
      </c>
      <c r="S42" s="19"/>
      <c r="T42" s="19"/>
      <c r="U42" s="19"/>
      <c r="V42" s="10">
        <v>7</v>
      </c>
      <c r="W42" s="10"/>
      <c r="X42" s="10"/>
      <c r="Y42" s="10"/>
      <c r="Z42" s="10">
        <v>7</v>
      </c>
      <c r="AA42" s="10"/>
      <c r="AB42" s="10"/>
      <c r="AC42" s="10"/>
      <c r="AD42" s="10">
        <v>7</v>
      </c>
      <c r="AE42" s="10"/>
      <c r="AF42" s="10"/>
      <c r="AG42" s="10"/>
      <c r="AH42" s="10">
        <v>7</v>
      </c>
      <c r="AI42" s="10"/>
      <c r="AJ42" s="10"/>
      <c r="AK42" s="10"/>
      <c r="AL42" s="10">
        <v>7</v>
      </c>
      <c r="AM42" s="10"/>
      <c r="AN42" s="10"/>
      <c r="AO42" s="10"/>
      <c r="AP42" s="10">
        <v>7</v>
      </c>
      <c r="AQ42" s="10"/>
      <c r="AR42" s="10"/>
      <c r="AS42" s="9"/>
    </row>
    <row r="43" spans="1:45" s="22" customFormat="1">
      <c r="A43" s="8" t="s">
        <v>24</v>
      </c>
      <c r="B43" s="8" t="s">
        <v>20</v>
      </c>
      <c r="C43" s="8" t="s">
        <v>87</v>
      </c>
      <c r="D43" s="8" t="s">
        <v>857</v>
      </c>
      <c r="E43" s="8" t="s">
        <v>80</v>
      </c>
      <c r="F43" s="8" t="s">
        <v>20</v>
      </c>
      <c r="G43" s="8" t="s">
        <v>33</v>
      </c>
      <c r="H43" s="3">
        <v>0</v>
      </c>
      <c r="I43" s="9">
        <f t="shared" si="0"/>
        <v>0</v>
      </c>
      <c r="J43" s="7">
        <f t="shared" si="1"/>
        <v>49.772593989533235</v>
      </c>
      <c r="K43" s="10">
        <v>5</v>
      </c>
      <c r="L43" s="10"/>
      <c r="M43" s="10"/>
      <c r="N43" s="9">
        <v>5</v>
      </c>
      <c r="O43" s="9"/>
      <c r="P43" s="9"/>
      <c r="Q43" s="9"/>
      <c r="R43" s="10">
        <v>5</v>
      </c>
      <c r="S43" s="10"/>
      <c r="T43" s="10"/>
      <c r="U43" s="10"/>
      <c r="V43" s="10">
        <v>5</v>
      </c>
      <c r="W43" s="10"/>
      <c r="X43" s="10"/>
      <c r="Y43" s="10"/>
      <c r="Z43" s="10">
        <v>5</v>
      </c>
      <c r="AA43" s="10"/>
      <c r="AB43" s="10"/>
      <c r="AC43" s="10"/>
      <c r="AD43" s="10">
        <v>5</v>
      </c>
      <c r="AE43" s="10"/>
      <c r="AF43" s="10"/>
      <c r="AG43" s="10"/>
      <c r="AH43" s="10">
        <v>5</v>
      </c>
      <c r="AI43" s="10"/>
      <c r="AJ43" s="10"/>
      <c r="AK43" s="10"/>
      <c r="AL43" s="10">
        <v>5</v>
      </c>
      <c r="AM43" s="10"/>
      <c r="AN43" s="10"/>
      <c r="AO43" s="10"/>
      <c r="AP43" s="10">
        <v>5</v>
      </c>
      <c r="AQ43" s="10"/>
      <c r="AR43" s="10"/>
      <c r="AS43" s="9"/>
    </row>
    <row r="44" spans="1:45" s="22" customFormat="1">
      <c r="A44" s="8" t="s">
        <v>24</v>
      </c>
      <c r="B44" s="8" t="s">
        <v>88</v>
      </c>
      <c r="C44" s="8" t="s">
        <v>89</v>
      </c>
      <c r="D44" s="8" t="s">
        <v>522</v>
      </c>
      <c r="E44" s="8" t="s">
        <v>66</v>
      </c>
      <c r="F44" s="8" t="s">
        <v>19</v>
      </c>
      <c r="G44" s="8" t="s">
        <v>8</v>
      </c>
      <c r="H44" s="3">
        <v>0</v>
      </c>
      <c r="I44" s="9">
        <f t="shared" si="0"/>
        <v>0</v>
      </c>
      <c r="J44" s="7">
        <f t="shared" si="1"/>
        <v>5.1896953124999996</v>
      </c>
      <c r="K44" s="10"/>
      <c r="L44" s="10"/>
      <c r="M44" s="10">
        <v>0.5</v>
      </c>
      <c r="N44" s="10">
        <v>0.5</v>
      </c>
      <c r="O44" s="10">
        <v>0.5</v>
      </c>
      <c r="P44" s="10">
        <v>0.5</v>
      </c>
      <c r="Q44" s="10">
        <v>0.5</v>
      </c>
      <c r="R44" s="10">
        <v>0.5</v>
      </c>
      <c r="S44" s="10">
        <v>0.5</v>
      </c>
      <c r="T44" s="10">
        <v>0.5</v>
      </c>
      <c r="U44" s="10">
        <v>0.5</v>
      </c>
      <c r="V44" s="10">
        <v>0.5</v>
      </c>
      <c r="W44" s="10" t="s">
        <v>384</v>
      </c>
      <c r="X44" s="10" t="s">
        <v>384</v>
      </c>
      <c r="Y44" s="10"/>
      <c r="Z44" s="10"/>
      <c r="AA44" s="10"/>
      <c r="AB44" s="10"/>
      <c r="AC44" s="10"/>
      <c r="AD44" s="10"/>
      <c r="AE44" s="10"/>
      <c r="AF44" s="10" t="s">
        <v>384</v>
      </c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9"/>
    </row>
    <row r="45" spans="1:45" s="22" customFormat="1">
      <c r="A45" s="8" t="s">
        <v>24</v>
      </c>
      <c r="B45" s="8" t="s">
        <v>90</v>
      </c>
      <c r="C45" s="8" t="s">
        <v>91</v>
      </c>
      <c r="D45" s="8" t="s">
        <v>522</v>
      </c>
      <c r="E45" s="8" t="s">
        <v>66</v>
      </c>
      <c r="F45" s="8" t="s">
        <v>19</v>
      </c>
      <c r="G45" s="8" t="s">
        <v>33</v>
      </c>
      <c r="H45" s="3">
        <v>0</v>
      </c>
      <c r="I45" s="9">
        <f t="shared" si="0"/>
        <v>0</v>
      </c>
      <c r="J45" s="7">
        <f t="shared" si="1"/>
        <v>20.5</v>
      </c>
      <c r="K45" s="10"/>
      <c r="L45" s="10"/>
      <c r="M45" s="10"/>
      <c r="N45" s="9"/>
      <c r="O45" s="9"/>
      <c r="P45" s="9"/>
      <c r="Q45" s="9">
        <v>20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9"/>
    </row>
    <row r="46" spans="1:45" s="22" customFormat="1">
      <c r="A46" s="11" t="s">
        <v>24</v>
      </c>
      <c r="B46" s="11" t="s">
        <v>20</v>
      </c>
      <c r="C46" s="11" t="s">
        <v>267</v>
      </c>
      <c r="D46" s="11" t="s">
        <v>52</v>
      </c>
      <c r="E46" s="11" t="s">
        <v>417</v>
      </c>
      <c r="F46" s="11" t="s">
        <v>20</v>
      </c>
      <c r="G46" s="11" t="s">
        <v>33</v>
      </c>
      <c r="H46" s="3">
        <v>0</v>
      </c>
      <c r="I46" s="9">
        <f t="shared" si="0"/>
        <v>0</v>
      </c>
      <c r="J46" s="7">
        <f t="shared" si="1"/>
        <v>9.2518750000000001</v>
      </c>
      <c r="K46" s="12"/>
      <c r="L46" s="12">
        <v>1</v>
      </c>
      <c r="M46" s="12">
        <v>1</v>
      </c>
      <c r="N46" s="13">
        <v>1</v>
      </c>
      <c r="O46" s="13">
        <v>1</v>
      </c>
      <c r="P46" s="13">
        <v>1</v>
      </c>
      <c r="Q46" s="13">
        <v>1</v>
      </c>
      <c r="R46" s="12">
        <v>1</v>
      </c>
      <c r="S46" s="12">
        <v>1</v>
      </c>
      <c r="T46" s="12">
        <v>1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9"/>
    </row>
    <row r="47" spans="1:45" s="22" customFormat="1">
      <c r="A47" s="8" t="s">
        <v>24</v>
      </c>
      <c r="B47" s="8" t="s">
        <v>20</v>
      </c>
      <c r="C47" s="8" t="s">
        <v>268</v>
      </c>
      <c r="D47" s="8" t="s">
        <v>269</v>
      </c>
      <c r="E47" s="8" t="s">
        <v>416</v>
      </c>
      <c r="F47" s="8" t="s">
        <v>20</v>
      </c>
      <c r="G47" s="8" t="s">
        <v>33</v>
      </c>
      <c r="H47" s="3">
        <v>0</v>
      </c>
      <c r="I47" s="9">
        <f t="shared" si="0"/>
        <v>0</v>
      </c>
      <c r="J47" s="7">
        <f t="shared" si="1"/>
        <v>9.2518750000000001</v>
      </c>
      <c r="K47" s="10"/>
      <c r="L47" s="10">
        <v>1</v>
      </c>
      <c r="M47" s="10">
        <v>1</v>
      </c>
      <c r="N47" s="9">
        <v>1</v>
      </c>
      <c r="O47" s="9">
        <v>1</v>
      </c>
      <c r="P47" s="9">
        <v>1</v>
      </c>
      <c r="Q47" s="9">
        <v>1</v>
      </c>
      <c r="R47" s="10">
        <v>1</v>
      </c>
      <c r="S47" s="10">
        <v>1</v>
      </c>
      <c r="T47" s="10">
        <v>1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9"/>
    </row>
    <row r="48" spans="1:45" s="22" customFormat="1">
      <c r="A48" s="8" t="s">
        <v>24</v>
      </c>
      <c r="B48" s="8" t="s">
        <v>270</v>
      </c>
      <c r="C48" s="8" t="s">
        <v>271</v>
      </c>
      <c r="D48" s="8" t="s">
        <v>52</v>
      </c>
      <c r="E48" s="11" t="s">
        <v>417</v>
      </c>
      <c r="F48" s="8" t="s">
        <v>19</v>
      </c>
      <c r="G48" s="8" t="s">
        <v>33</v>
      </c>
      <c r="H48" s="3">
        <v>0</v>
      </c>
      <c r="I48" s="9">
        <f t="shared" si="0"/>
        <v>0</v>
      </c>
      <c r="J48" s="7">
        <f t="shared" si="1"/>
        <v>13.12</v>
      </c>
      <c r="K48" s="10"/>
      <c r="L48" s="10"/>
      <c r="M48" s="10"/>
      <c r="N48" s="9">
        <v>12.8</v>
      </c>
      <c r="O48" s="9"/>
      <c r="P48" s="9"/>
      <c r="Q48" s="9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9"/>
    </row>
    <row r="49" spans="1:45" s="22" customFormat="1">
      <c r="A49" s="8" t="s">
        <v>24</v>
      </c>
      <c r="B49" s="8" t="s">
        <v>389</v>
      </c>
      <c r="C49" s="8" t="s">
        <v>392</v>
      </c>
      <c r="D49" s="8" t="s">
        <v>269</v>
      </c>
      <c r="E49" s="8" t="s">
        <v>416</v>
      </c>
      <c r="F49" s="8" t="s">
        <v>19</v>
      </c>
      <c r="G49" s="8" t="s">
        <v>33</v>
      </c>
      <c r="H49" s="3">
        <v>0</v>
      </c>
      <c r="I49" s="9">
        <f t="shared" si="0"/>
        <v>0</v>
      </c>
      <c r="J49" s="7">
        <f t="shared" ref="J49:J51" si="13">SUMPRODUCT($K49:$AS49, $K$1:$AS$1)+I49</f>
        <v>8</v>
      </c>
      <c r="K49" s="10"/>
      <c r="L49" s="10"/>
      <c r="M49" s="10">
        <v>8</v>
      </c>
      <c r="N49" s="9"/>
      <c r="O49" s="9"/>
      <c r="P49" s="9"/>
      <c r="Q49" s="9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9"/>
    </row>
    <row r="50" spans="1:45" s="22" customFormat="1">
      <c r="A50" s="8" t="s">
        <v>24</v>
      </c>
      <c r="B50" s="8" t="s">
        <v>390</v>
      </c>
      <c r="C50" s="8" t="s">
        <v>393</v>
      </c>
      <c r="D50" s="8" t="s">
        <v>269</v>
      </c>
      <c r="E50" s="8" t="s">
        <v>416</v>
      </c>
      <c r="F50" s="8" t="s">
        <v>19</v>
      </c>
      <c r="G50" s="8" t="s">
        <v>33</v>
      </c>
      <c r="H50" s="3">
        <v>0</v>
      </c>
      <c r="I50" s="9">
        <f t="shared" si="0"/>
        <v>0</v>
      </c>
      <c r="J50" s="7">
        <f t="shared" si="13"/>
        <v>5.125</v>
      </c>
      <c r="K50" s="10"/>
      <c r="L50" s="10"/>
      <c r="M50" s="10"/>
      <c r="N50" s="9"/>
      <c r="O50" s="9">
        <v>5</v>
      </c>
      <c r="P50" s="9"/>
      <c r="Q50" s="9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9"/>
    </row>
    <row r="51" spans="1:45" s="22" customFormat="1">
      <c r="A51" s="8" t="s">
        <v>24</v>
      </c>
      <c r="B51" s="8" t="s">
        <v>391</v>
      </c>
      <c r="C51" s="8" t="s">
        <v>394</v>
      </c>
      <c r="D51" s="8" t="s">
        <v>269</v>
      </c>
      <c r="E51" s="8" t="s">
        <v>416</v>
      </c>
      <c r="F51" s="8" t="s">
        <v>19</v>
      </c>
      <c r="G51" s="8" t="s">
        <v>33</v>
      </c>
      <c r="H51" s="3">
        <v>0</v>
      </c>
      <c r="I51" s="9">
        <f t="shared" si="0"/>
        <v>0</v>
      </c>
      <c r="J51" s="7">
        <f t="shared" si="13"/>
        <v>21.012499999999999</v>
      </c>
      <c r="K51" s="10"/>
      <c r="L51" s="10"/>
      <c r="M51" s="10"/>
      <c r="N51" s="9"/>
      <c r="O51" s="9"/>
      <c r="P51" s="9"/>
      <c r="Q51" s="9"/>
      <c r="R51" s="10">
        <v>10</v>
      </c>
      <c r="S51" s="10">
        <v>10</v>
      </c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9"/>
    </row>
    <row r="52" spans="1:45" s="66" customFormat="1">
      <c r="A52" s="11" t="s">
        <v>25</v>
      </c>
      <c r="B52" s="11" t="s">
        <v>666</v>
      </c>
      <c r="C52" s="11" t="s">
        <v>129</v>
      </c>
      <c r="D52" s="11" t="s">
        <v>535</v>
      </c>
      <c r="E52" s="11" t="s">
        <v>136</v>
      </c>
      <c r="F52" s="11" t="s">
        <v>17</v>
      </c>
      <c r="G52" s="11" t="s">
        <v>33</v>
      </c>
      <c r="H52" s="41"/>
      <c r="I52" s="13">
        <f t="shared" si="0"/>
        <v>0</v>
      </c>
      <c r="J52" s="43">
        <f t="shared" ref="J52:J65" si="14">SUMPRODUCT($K52:$AS52, $K$1:$AS$1)+I52</f>
        <v>168.24155990109568</v>
      </c>
      <c r="K52" s="12">
        <v>0</v>
      </c>
      <c r="L52" s="12">
        <v>0</v>
      </c>
      <c r="M52" s="12">
        <v>0</v>
      </c>
      <c r="N52" s="13">
        <v>0</v>
      </c>
      <c r="O52" s="13">
        <v>0</v>
      </c>
      <c r="P52" s="13">
        <v>12.88552</v>
      </c>
      <c r="Q52" s="13">
        <v>0</v>
      </c>
      <c r="R52" s="12">
        <v>0</v>
      </c>
      <c r="S52" s="12">
        <v>26.802700000000002</v>
      </c>
      <c r="T52" s="12">
        <v>0</v>
      </c>
      <c r="U52" s="12">
        <v>0</v>
      </c>
      <c r="V52" s="12">
        <v>0</v>
      </c>
      <c r="W52" s="12">
        <v>28.00882</v>
      </c>
      <c r="X52" s="12">
        <v>0</v>
      </c>
      <c r="Y52" s="12">
        <v>0</v>
      </c>
      <c r="Z52" s="12">
        <v>0</v>
      </c>
      <c r="AA52" s="12">
        <v>28.00882</v>
      </c>
      <c r="AB52" s="12">
        <v>0</v>
      </c>
      <c r="AC52" s="12">
        <v>0</v>
      </c>
      <c r="AD52" s="12">
        <v>0</v>
      </c>
      <c r="AE52" s="12">
        <v>14.00441</v>
      </c>
      <c r="AF52" s="12">
        <v>0</v>
      </c>
      <c r="AG52" s="12">
        <v>0</v>
      </c>
      <c r="AH52" s="12">
        <v>0</v>
      </c>
      <c r="AI52" s="12">
        <v>14.00441</v>
      </c>
      <c r="AJ52" s="12">
        <v>0</v>
      </c>
      <c r="AK52" s="12">
        <v>0</v>
      </c>
      <c r="AL52" s="12">
        <v>0</v>
      </c>
      <c r="AM52" s="12">
        <v>0</v>
      </c>
      <c r="AN52" s="12">
        <v>14.00441</v>
      </c>
      <c r="AO52" s="12">
        <v>0</v>
      </c>
      <c r="AP52" s="12">
        <v>0</v>
      </c>
      <c r="AQ52" s="12">
        <v>0</v>
      </c>
      <c r="AR52" s="12">
        <v>14.00441</v>
      </c>
      <c r="AS52" s="13">
        <v>0</v>
      </c>
    </row>
    <row r="53" spans="1:45" s="22" customFormat="1">
      <c r="A53" s="8" t="s">
        <v>25</v>
      </c>
      <c r="B53" s="8" t="s">
        <v>690</v>
      </c>
      <c r="C53" s="8" t="s">
        <v>691</v>
      </c>
      <c r="D53" s="8" t="s">
        <v>839</v>
      </c>
      <c r="E53" s="8" t="s">
        <v>136</v>
      </c>
      <c r="F53" s="8" t="s">
        <v>17</v>
      </c>
      <c r="G53" s="8" t="s">
        <v>8</v>
      </c>
      <c r="H53" s="3"/>
      <c r="I53" s="9">
        <f t="shared" si="0"/>
        <v>0</v>
      </c>
      <c r="J53" s="7">
        <f t="shared" ref="J53" si="15">SUMPRODUCT($K53:$AS53, $K$1:$AS$1)+I53</f>
        <v>104.26029759359966</v>
      </c>
      <c r="K53" s="10"/>
      <c r="L53" s="10"/>
      <c r="M53" s="10"/>
      <c r="N53" s="9"/>
      <c r="O53" s="9"/>
      <c r="P53" s="9"/>
      <c r="Q53" s="9"/>
      <c r="R53" s="10"/>
      <c r="S53" s="10"/>
      <c r="T53" s="10"/>
      <c r="U53" s="10"/>
      <c r="V53" s="10">
        <v>16</v>
      </c>
      <c r="W53" s="10"/>
      <c r="X53" s="10"/>
      <c r="Y53" s="10"/>
      <c r="Z53" s="10">
        <v>15</v>
      </c>
      <c r="AA53" s="10"/>
      <c r="AB53" s="10"/>
      <c r="AC53" s="10"/>
      <c r="AD53" s="10">
        <v>15</v>
      </c>
      <c r="AE53" s="10"/>
      <c r="AF53" s="10"/>
      <c r="AG53" s="10"/>
      <c r="AH53" s="10">
        <v>15</v>
      </c>
      <c r="AI53" s="10"/>
      <c r="AJ53" s="10"/>
      <c r="AK53" s="10"/>
      <c r="AL53" s="10">
        <v>15</v>
      </c>
      <c r="AM53" s="10"/>
      <c r="AN53" s="10"/>
      <c r="AO53" s="10"/>
      <c r="AP53" s="10">
        <v>15</v>
      </c>
      <c r="AQ53" s="10"/>
      <c r="AR53" s="10"/>
      <c r="AS53" s="9"/>
    </row>
    <row r="54" spans="1:45" s="22" customFormat="1">
      <c r="A54" s="8" t="s">
        <v>25</v>
      </c>
      <c r="B54" s="8" t="s">
        <v>667</v>
      </c>
      <c r="C54" s="8" t="s">
        <v>131</v>
      </c>
      <c r="D54" s="8" t="s">
        <v>835</v>
      </c>
      <c r="E54" s="8" t="s">
        <v>671</v>
      </c>
      <c r="F54" s="8" t="s">
        <v>17</v>
      </c>
      <c r="G54" s="8" t="s">
        <v>33</v>
      </c>
      <c r="H54" s="3"/>
      <c r="I54" s="9">
        <f t="shared" si="0"/>
        <v>0</v>
      </c>
      <c r="J54" s="7">
        <f t="shared" si="14"/>
        <v>468.67829601437472</v>
      </c>
      <c r="K54" s="10">
        <v>0</v>
      </c>
      <c r="L54" s="10">
        <v>0</v>
      </c>
      <c r="M54" s="10">
        <v>0</v>
      </c>
      <c r="N54" s="9">
        <v>0</v>
      </c>
      <c r="O54" s="9">
        <v>0</v>
      </c>
      <c r="P54" s="9">
        <v>0</v>
      </c>
      <c r="Q54" s="9">
        <v>0</v>
      </c>
      <c r="R54" s="10">
        <v>20.475000000000001</v>
      </c>
      <c r="S54" s="10">
        <v>20.475000000000001</v>
      </c>
      <c r="T54" s="10">
        <v>20.475000000000001</v>
      </c>
      <c r="U54" s="10">
        <v>20.475000000000001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20</v>
      </c>
      <c r="AE54" s="10">
        <v>20</v>
      </c>
      <c r="AF54" s="10">
        <v>20</v>
      </c>
      <c r="AG54" s="10">
        <v>20</v>
      </c>
      <c r="AH54" s="10">
        <v>20.475000000000001</v>
      </c>
      <c r="AI54" s="10">
        <v>20.475000000000001</v>
      </c>
      <c r="AJ54" s="10">
        <v>20.475000000000001</v>
      </c>
      <c r="AK54" s="10">
        <v>20.475000000000001</v>
      </c>
      <c r="AL54" s="10">
        <v>20.475000000000001</v>
      </c>
      <c r="AM54" s="10">
        <v>20.475000000000001</v>
      </c>
      <c r="AN54" s="10">
        <v>20.475000000000001</v>
      </c>
      <c r="AO54" s="10">
        <v>20.475000000000001</v>
      </c>
      <c r="AP54" s="10">
        <v>20.475000000000001</v>
      </c>
      <c r="AQ54" s="10">
        <v>20.475000000000001</v>
      </c>
      <c r="AR54" s="10">
        <v>20.475000000000001</v>
      </c>
      <c r="AS54" s="9">
        <v>20.475000000000001</v>
      </c>
    </row>
    <row r="55" spans="1:45" s="22" customFormat="1">
      <c r="A55" s="8" t="s">
        <v>25</v>
      </c>
      <c r="B55" s="8" t="s">
        <v>928</v>
      </c>
      <c r="C55" s="8" t="s">
        <v>131</v>
      </c>
      <c r="D55" s="8" t="s">
        <v>835</v>
      </c>
      <c r="E55" s="8" t="s">
        <v>671</v>
      </c>
      <c r="F55" s="8" t="s">
        <v>18</v>
      </c>
      <c r="G55" s="8" t="s">
        <v>33</v>
      </c>
      <c r="H55" s="3"/>
      <c r="I55" s="9">
        <f t="shared" si="0"/>
        <v>0</v>
      </c>
      <c r="J55" s="7">
        <f t="shared" ref="J55" si="16">SUMPRODUCT($K55:$AS55, $K$1:$AS$1)+I55</f>
        <v>86.989340397974985</v>
      </c>
      <c r="K55" s="10"/>
      <c r="L55" s="10"/>
      <c r="M55" s="10"/>
      <c r="N55" s="9"/>
      <c r="O55" s="9"/>
      <c r="P55" s="9"/>
      <c r="Q55" s="9"/>
      <c r="R55" s="10">
        <v>6</v>
      </c>
      <c r="S55" s="10">
        <v>6</v>
      </c>
      <c r="T55" s="10">
        <v>6</v>
      </c>
      <c r="U55" s="10">
        <v>6</v>
      </c>
      <c r="AD55" s="10">
        <v>5</v>
      </c>
      <c r="AE55" s="10">
        <v>5</v>
      </c>
      <c r="AF55" s="10">
        <v>5</v>
      </c>
      <c r="AG55" s="10">
        <v>5</v>
      </c>
      <c r="AH55" s="10">
        <v>3</v>
      </c>
      <c r="AI55" s="10">
        <v>3</v>
      </c>
      <c r="AJ55" s="10">
        <v>3</v>
      </c>
      <c r="AK55" s="10">
        <v>3</v>
      </c>
      <c r="AL55" s="10">
        <v>3</v>
      </c>
      <c r="AM55" s="10">
        <v>3</v>
      </c>
      <c r="AN55" s="10">
        <v>3</v>
      </c>
      <c r="AO55" s="10">
        <v>3</v>
      </c>
      <c r="AP55" s="10">
        <v>3</v>
      </c>
      <c r="AQ55" s="10">
        <v>3</v>
      </c>
      <c r="AR55" s="10">
        <v>3</v>
      </c>
      <c r="AS55" s="9" t="s">
        <v>384</v>
      </c>
    </row>
    <row r="56" spans="1:45" s="22" customFormat="1">
      <c r="A56" s="8" t="s">
        <v>25</v>
      </c>
      <c r="B56" s="8" t="s">
        <v>930</v>
      </c>
      <c r="C56" s="8" t="s">
        <v>131</v>
      </c>
      <c r="D56" s="8" t="s">
        <v>835</v>
      </c>
      <c r="E56" s="8" t="s">
        <v>671</v>
      </c>
      <c r="F56" s="8" t="s">
        <v>17</v>
      </c>
      <c r="G56" s="8" t="s">
        <v>772</v>
      </c>
      <c r="H56" s="3"/>
      <c r="I56" s="9">
        <f t="shared" si="0"/>
        <v>0</v>
      </c>
      <c r="J56" s="7">
        <f t="shared" ref="J56:J57" si="17">SUMPRODUCT($K56:$AS56, $K$1:$AS$1)+I56</f>
        <v>178.5996179296875</v>
      </c>
      <c r="K56" s="10">
        <v>0</v>
      </c>
      <c r="L56" s="10">
        <v>0</v>
      </c>
      <c r="M56" s="10">
        <v>0</v>
      </c>
      <c r="N56" s="9">
        <v>0</v>
      </c>
      <c r="O56" s="9">
        <v>0</v>
      </c>
      <c r="P56" s="9">
        <v>0</v>
      </c>
      <c r="Q56" s="9">
        <v>0</v>
      </c>
      <c r="R56" s="10">
        <v>0</v>
      </c>
      <c r="S56" s="10">
        <v>0</v>
      </c>
      <c r="T56" s="10">
        <v>0</v>
      </c>
      <c r="U56" s="10">
        <v>0</v>
      </c>
      <c r="V56" s="10">
        <v>20.475000000000001</v>
      </c>
      <c r="W56" s="10">
        <v>20.475000000000001</v>
      </c>
      <c r="X56" s="10">
        <v>20.475000000000001</v>
      </c>
      <c r="Y56" s="10">
        <v>20.475000000000001</v>
      </c>
      <c r="Z56" s="10">
        <v>20.475000000000001</v>
      </c>
      <c r="AA56" s="10">
        <v>20.475000000000001</v>
      </c>
      <c r="AB56" s="10">
        <v>20.475000000000001</v>
      </c>
      <c r="AC56" s="10">
        <v>20.475000000000001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9">
        <v>0</v>
      </c>
    </row>
    <row r="57" spans="1:45" s="22" customFormat="1">
      <c r="A57" s="8" t="s">
        <v>25</v>
      </c>
      <c r="B57" s="8" t="s">
        <v>929</v>
      </c>
      <c r="C57" s="8" t="s">
        <v>131</v>
      </c>
      <c r="D57" s="8" t="s">
        <v>835</v>
      </c>
      <c r="E57" s="8" t="s">
        <v>671</v>
      </c>
      <c r="F57" s="8" t="s">
        <v>18</v>
      </c>
      <c r="G57" s="8" t="s">
        <v>772</v>
      </c>
      <c r="H57" s="3"/>
      <c r="I57" s="9">
        <f t="shared" si="0"/>
        <v>0</v>
      </c>
      <c r="J57" s="7">
        <f t="shared" si="17"/>
        <v>43.61407031249999</v>
      </c>
      <c r="K57" s="10"/>
      <c r="L57" s="10"/>
      <c r="M57" s="10"/>
      <c r="N57" s="9"/>
      <c r="O57" s="9"/>
      <c r="P57" s="9"/>
      <c r="Q57" s="9"/>
      <c r="R57" s="10"/>
      <c r="S57" s="10"/>
      <c r="T57" s="10"/>
      <c r="U57" s="10"/>
      <c r="V57" s="10">
        <v>5</v>
      </c>
      <c r="W57" s="10">
        <v>5</v>
      </c>
      <c r="X57" s="10">
        <v>5</v>
      </c>
      <c r="Y57" s="10">
        <v>5</v>
      </c>
      <c r="Z57" s="10">
        <v>5</v>
      </c>
      <c r="AA57" s="10">
        <v>5</v>
      </c>
      <c r="AB57" s="10">
        <v>5</v>
      </c>
      <c r="AC57" s="10">
        <v>5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9"/>
    </row>
    <row r="58" spans="1:45" s="22" customFormat="1">
      <c r="A58" s="8" t="s">
        <v>25</v>
      </c>
      <c r="B58" s="8" t="s">
        <v>813</v>
      </c>
      <c r="C58" s="8" t="s">
        <v>479</v>
      </c>
      <c r="D58" s="8" t="s">
        <v>535</v>
      </c>
      <c r="E58" s="8" t="s">
        <v>136</v>
      </c>
      <c r="F58" s="8" t="s">
        <v>17</v>
      </c>
      <c r="G58" s="8" t="s">
        <v>33</v>
      </c>
      <c r="H58" s="3"/>
      <c r="I58" s="9">
        <f>SUMPRODUCT($K58:$AS58, $K$1:$AS$1)*($H58)</f>
        <v>0</v>
      </c>
      <c r="J58" s="7">
        <f>SUMPRODUCT($K58:$AS58, $K$1:$AS$1)+I58</f>
        <v>628.05514911554417</v>
      </c>
      <c r="K58" s="10">
        <v>0</v>
      </c>
      <c r="L58" s="10">
        <v>0</v>
      </c>
      <c r="M58" s="10">
        <v>0</v>
      </c>
      <c r="N58" s="9">
        <v>0</v>
      </c>
      <c r="O58" s="9">
        <v>0</v>
      </c>
      <c r="P58" s="9">
        <v>0</v>
      </c>
      <c r="Q58" s="9">
        <v>19.484999999999999</v>
      </c>
      <c r="R58" s="10">
        <v>19.484999999999999</v>
      </c>
      <c r="S58" s="10">
        <v>19.484999999999999</v>
      </c>
      <c r="T58" s="10">
        <v>19.484999999999999</v>
      </c>
      <c r="U58" s="10">
        <v>19.484999999999999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28</v>
      </c>
      <c r="AE58" s="10">
        <v>28</v>
      </c>
      <c r="AF58" s="10">
        <v>28</v>
      </c>
      <c r="AG58" s="10">
        <v>28</v>
      </c>
      <c r="AH58" s="10">
        <v>28</v>
      </c>
      <c r="AI58" s="10">
        <v>28</v>
      </c>
      <c r="AJ58" s="10">
        <v>28</v>
      </c>
      <c r="AK58" s="10">
        <v>28</v>
      </c>
      <c r="AL58" s="10">
        <v>28</v>
      </c>
      <c r="AM58" s="10">
        <v>28</v>
      </c>
      <c r="AN58" s="10">
        <v>28</v>
      </c>
      <c r="AO58" s="10">
        <v>28</v>
      </c>
      <c r="AP58" s="10">
        <v>28</v>
      </c>
      <c r="AQ58" s="10">
        <v>28</v>
      </c>
      <c r="AR58" s="10">
        <v>28</v>
      </c>
      <c r="AS58" s="9">
        <v>28</v>
      </c>
    </row>
    <row r="59" spans="1:45" s="22" customFormat="1">
      <c r="A59" s="8" t="s">
        <v>25</v>
      </c>
      <c r="B59" s="8" t="s">
        <v>931</v>
      </c>
      <c r="C59" s="8" t="s">
        <v>479</v>
      </c>
      <c r="D59" s="8" t="s">
        <v>535</v>
      </c>
      <c r="E59" s="8" t="s">
        <v>136</v>
      </c>
      <c r="F59" s="8" t="s">
        <v>18</v>
      </c>
      <c r="G59" s="8" t="s">
        <v>33</v>
      </c>
      <c r="H59" s="3"/>
      <c r="I59" s="9">
        <f>SUMPRODUCT($K59:$AS59, $K$1:$AS$1)*($H59)</f>
        <v>0</v>
      </c>
      <c r="J59" s="7">
        <f>SUMPRODUCT($K59:$AS59, $K$1:$AS$1)+I59</f>
        <v>48.040522258253176</v>
      </c>
      <c r="K59" s="10">
        <v>0</v>
      </c>
      <c r="L59" s="10">
        <v>0</v>
      </c>
      <c r="M59" s="10">
        <v>0</v>
      </c>
      <c r="N59" s="9">
        <v>0</v>
      </c>
      <c r="O59" s="9">
        <v>0</v>
      </c>
      <c r="P59" s="9">
        <v>0</v>
      </c>
      <c r="Q59" s="9">
        <v>2</v>
      </c>
      <c r="R59" s="10">
        <v>2</v>
      </c>
      <c r="S59" s="10">
        <v>2</v>
      </c>
      <c r="T59" s="10">
        <v>2</v>
      </c>
      <c r="U59" s="10">
        <v>2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2</v>
      </c>
      <c r="AE59" s="10">
        <v>2</v>
      </c>
      <c r="AF59" s="10">
        <v>2</v>
      </c>
      <c r="AG59" s="10">
        <v>2</v>
      </c>
      <c r="AH59" s="10">
        <v>2</v>
      </c>
      <c r="AI59" s="10">
        <v>2</v>
      </c>
      <c r="AJ59" s="10">
        <v>2</v>
      </c>
      <c r="AK59" s="10">
        <v>2</v>
      </c>
      <c r="AL59" s="10">
        <v>2</v>
      </c>
      <c r="AM59" s="10">
        <v>2</v>
      </c>
      <c r="AN59" s="10">
        <v>2</v>
      </c>
      <c r="AO59" s="10">
        <v>2</v>
      </c>
      <c r="AP59" s="10">
        <v>2</v>
      </c>
      <c r="AQ59" s="10">
        <v>2</v>
      </c>
      <c r="AR59" s="10">
        <v>2</v>
      </c>
      <c r="AS59" s="9">
        <v>2</v>
      </c>
    </row>
    <row r="60" spans="1:45" s="22" customFormat="1">
      <c r="A60" s="8" t="s">
        <v>25</v>
      </c>
      <c r="B60" s="8" t="s">
        <v>814</v>
      </c>
      <c r="C60" s="8" t="s">
        <v>812</v>
      </c>
      <c r="D60" s="8" t="s">
        <v>909</v>
      </c>
      <c r="E60" s="8" t="s">
        <v>136</v>
      </c>
      <c r="F60" s="8" t="s">
        <v>17</v>
      </c>
      <c r="G60" s="8" t="s">
        <v>772</v>
      </c>
      <c r="H60" s="3"/>
      <c r="I60" s="9">
        <f>SUMPRODUCT($K60:$AS60, $K$1:$AS$1)*($H60)</f>
        <v>0</v>
      </c>
      <c r="J60" s="7">
        <f>SUMPRODUCT($K60:$AS60, $K$1:$AS$1)+I60</f>
        <v>244.23879374999996</v>
      </c>
      <c r="K60" s="10">
        <v>0</v>
      </c>
      <c r="L60" s="10">
        <v>0</v>
      </c>
      <c r="M60" s="10">
        <v>0</v>
      </c>
      <c r="N60" s="9">
        <v>0</v>
      </c>
      <c r="O60" s="9">
        <v>0</v>
      </c>
      <c r="P60" s="9">
        <v>0</v>
      </c>
      <c r="Q60" s="9">
        <v>0</v>
      </c>
      <c r="R60" s="10">
        <v>0</v>
      </c>
      <c r="S60" s="10">
        <v>0</v>
      </c>
      <c r="T60" s="10">
        <v>0</v>
      </c>
      <c r="U60" s="10">
        <v>0</v>
      </c>
      <c r="V60" s="10">
        <v>28</v>
      </c>
      <c r="W60" s="10">
        <v>28</v>
      </c>
      <c r="X60" s="10">
        <v>28</v>
      </c>
      <c r="Y60" s="10">
        <v>28</v>
      </c>
      <c r="Z60" s="10">
        <v>28</v>
      </c>
      <c r="AA60" s="10">
        <v>28</v>
      </c>
      <c r="AB60" s="10">
        <v>28</v>
      </c>
      <c r="AC60" s="10">
        <v>28</v>
      </c>
      <c r="AD60" s="10">
        <v>0</v>
      </c>
      <c r="AE60" s="10">
        <v>0</v>
      </c>
      <c r="AF60" s="10">
        <v>0</v>
      </c>
      <c r="AG60" s="10">
        <v>0</v>
      </c>
    </row>
    <row r="61" spans="1:45" s="22" customFormat="1">
      <c r="A61" s="8" t="s">
        <v>25</v>
      </c>
      <c r="B61" s="8" t="s">
        <v>932</v>
      </c>
      <c r="C61" s="8" t="s">
        <v>812</v>
      </c>
      <c r="D61" s="8" t="s">
        <v>909</v>
      </c>
      <c r="E61" s="8" t="s">
        <v>136</v>
      </c>
      <c r="F61" s="8" t="s">
        <v>18</v>
      </c>
      <c r="G61" s="8" t="s">
        <v>772</v>
      </c>
      <c r="H61" s="3"/>
      <c r="I61" s="9">
        <f>SUMPRODUCT($K61:$AS61, $K$1:$AS$1)*($H61)</f>
        <v>0</v>
      </c>
      <c r="J61" s="7">
        <f>SUMPRODUCT($K61:$AS61, $K$1:$AS$1)+I61</f>
        <v>17.445628124999999</v>
      </c>
      <c r="K61" s="10">
        <v>0</v>
      </c>
      <c r="L61" s="10">
        <v>0</v>
      </c>
      <c r="M61" s="10">
        <v>0</v>
      </c>
      <c r="N61" s="9">
        <v>0</v>
      </c>
      <c r="O61" s="9">
        <v>0</v>
      </c>
      <c r="P61" s="9">
        <v>0</v>
      </c>
      <c r="Q61" s="9">
        <v>0</v>
      </c>
      <c r="R61" s="10">
        <v>0</v>
      </c>
      <c r="S61" s="10">
        <v>0</v>
      </c>
      <c r="T61" s="10">
        <v>0</v>
      </c>
      <c r="U61" s="10">
        <v>0</v>
      </c>
      <c r="V61" s="10">
        <v>2</v>
      </c>
      <c r="W61" s="10">
        <v>2</v>
      </c>
      <c r="X61" s="10">
        <v>2</v>
      </c>
      <c r="Y61" s="10">
        <v>2</v>
      </c>
      <c r="Z61" s="10">
        <v>2</v>
      </c>
      <c r="AA61" s="10">
        <v>2</v>
      </c>
      <c r="AB61" s="10">
        <v>2</v>
      </c>
      <c r="AC61" s="10">
        <v>2</v>
      </c>
      <c r="AD61" s="10">
        <v>0</v>
      </c>
      <c r="AE61" s="10">
        <v>0</v>
      </c>
      <c r="AF61" s="10">
        <v>0</v>
      </c>
      <c r="AG61" s="10">
        <v>0</v>
      </c>
    </row>
    <row r="62" spans="1:45" s="22" customFormat="1">
      <c r="A62" s="8" t="s">
        <v>25</v>
      </c>
      <c r="B62" s="8" t="s">
        <v>396</v>
      </c>
      <c r="C62" s="8" t="s">
        <v>126</v>
      </c>
      <c r="D62" s="8" t="s">
        <v>692</v>
      </c>
      <c r="E62" s="8" t="s">
        <v>222</v>
      </c>
      <c r="F62" s="8" t="s">
        <v>17</v>
      </c>
      <c r="G62" s="8" t="s">
        <v>33</v>
      </c>
      <c r="H62" s="3"/>
      <c r="I62" s="9">
        <f t="shared" si="0"/>
        <v>0</v>
      </c>
      <c r="J62" s="7">
        <f t="shared" si="14"/>
        <v>29.692566757812493</v>
      </c>
      <c r="K62" s="10">
        <v>0</v>
      </c>
      <c r="L62" s="10">
        <v>0</v>
      </c>
      <c r="M62" s="10">
        <v>0</v>
      </c>
      <c r="N62" s="9">
        <v>0</v>
      </c>
      <c r="O62" s="9">
        <v>0</v>
      </c>
      <c r="P62" s="9">
        <v>0</v>
      </c>
      <c r="Q62" s="9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13.45</v>
      </c>
      <c r="AB62" s="10">
        <v>13.45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9">
        <v>0</v>
      </c>
    </row>
    <row r="63" spans="1:45" s="22" customFormat="1">
      <c r="A63" s="8" t="s">
        <v>25</v>
      </c>
      <c r="B63" s="8" t="s">
        <v>668</v>
      </c>
      <c r="C63" s="8" t="s">
        <v>127</v>
      </c>
      <c r="D63" s="8" t="s">
        <v>842</v>
      </c>
      <c r="E63" s="8" t="s">
        <v>672</v>
      </c>
      <c r="F63" s="8" t="s">
        <v>17</v>
      </c>
      <c r="G63" s="8" t="s">
        <v>33</v>
      </c>
      <c r="H63" s="3"/>
      <c r="I63" s="9">
        <f t="shared" si="0"/>
        <v>0</v>
      </c>
      <c r="J63" s="7">
        <f t="shared" si="14"/>
        <v>114.61326470494265</v>
      </c>
      <c r="K63" s="10">
        <v>0</v>
      </c>
      <c r="L63" s="10">
        <v>0</v>
      </c>
      <c r="M63" s="10">
        <v>0</v>
      </c>
      <c r="N63" s="9">
        <v>0</v>
      </c>
      <c r="O63" s="9">
        <v>0</v>
      </c>
      <c r="P63" s="9">
        <v>0</v>
      </c>
      <c r="Q63" s="9">
        <v>0</v>
      </c>
      <c r="R63" s="10">
        <v>0</v>
      </c>
      <c r="S63" s="10">
        <v>0</v>
      </c>
      <c r="T63" s="10">
        <v>14.454000000000001</v>
      </c>
      <c r="U63" s="10">
        <v>0</v>
      </c>
      <c r="V63" s="10">
        <v>0</v>
      </c>
      <c r="W63" s="10">
        <v>0</v>
      </c>
      <c r="X63" s="10">
        <v>14.454000000000001</v>
      </c>
      <c r="Y63" s="10">
        <v>0</v>
      </c>
      <c r="Z63" s="10">
        <v>0</v>
      </c>
      <c r="AA63" s="10">
        <v>0</v>
      </c>
      <c r="AB63" s="10">
        <v>14.454000000000001</v>
      </c>
      <c r="AC63" s="10">
        <v>0</v>
      </c>
      <c r="AD63" s="10">
        <v>0</v>
      </c>
      <c r="AE63" s="10">
        <v>0</v>
      </c>
      <c r="AF63" s="10">
        <v>14.454000000000001</v>
      </c>
      <c r="AG63" s="10">
        <v>0</v>
      </c>
      <c r="AH63" s="10">
        <v>0</v>
      </c>
      <c r="AI63" s="10">
        <v>0</v>
      </c>
      <c r="AJ63" s="10">
        <v>14.454000000000001</v>
      </c>
      <c r="AK63" s="10">
        <v>0</v>
      </c>
      <c r="AL63" s="10">
        <v>0</v>
      </c>
      <c r="AM63" s="10">
        <v>0</v>
      </c>
      <c r="AN63" s="10">
        <v>14.454000000000001</v>
      </c>
      <c r="AO63" s="10">
        <v>0</v>
      </c>
      <c r="AP63" s="10">
        <v>0</v>
      </c>
      <c r="AQ63" s="10">
        <v>14.454000000000001</v>
      </c>
      <c r="AR63" s="10">
        <v>0</v>
      </c>
      <c r="AS63" s="9">
        <v>0</v>
      </c>
    </row>
    <row r="64" spans="1:45" s="22" customFormat="1">
      <c r="A64" s="8" t="s">
        <v>25</v>
      </c>
      <c r="B64" s="8" t="s">
        <v>669</v>
      </c>
      <c r="C64" s="8" t="s">
        <v>128</v>
      </c>
      <c r="D64" s="8" t="s">
        <v>839</v>
      </c>
      <c r="E64" s="8" t="s">
        <v>405</v>
      </c>
      <c r="F64" s="8" t="s">
        <v>17</v>
      </c>
      <c r="G64" s="8" t="s">
        <v>8</v>
      </c>
      <c r="H64" s="3"/>
      <c r="I64" s="9">
        <f t="shared" si="0"/>
        <v>0</v>
      </c>
      <c r="J64" s="7">
        <f t="shared" si="14"/>
        <v>270.42793941626581</v>
      </c>
      <c r="K64" s="10">
        <v>0</v>
      </c>
      <c r="L64" s="10">
        <v>0</v>
      </c>
      <c r="M64" s="10">
        <v>0</v>
      </c>
      <c r="N64" s="9">
        <v>0</v>
      </c>
      <c r="O64" s="9">
        <v>0</v>
      </c>
      <c r="P64" s="9">
        <v>0</v>
      </c>
      <c r="Q64" s="9">
        <v>0</v>
      </c>
      <c r="R64" s="10">
        <v>1</v>
      </c>
      <c r="S64" s="10">
        <v>5</v>
      </c>
      <c r="T64" s="10">
        <v>5</v>
      </c>
      <c r="U64" s="10">
        <v>5</v>
      </c>
      <c r="V64" s="10">
        <v>5</v>
      </c>
      <c r="W64" s="10">
        <v>5</v>
      </c>
      <c r="X64" s="10">
        <v>5</v>
      </c>
      <c r="Y64" s="10">
        <v>5</v>
      </c>
      <c r="Z64" s="10">
        <v>10</v>
      </c>
      <c r="AA64" s="10">
        <v>10</v>
      </c>
      <c r="AB64" s="10">
        <v>10</v>
      </c>
      <c r="AC64" s="10">
        <v>10</v>
      </c>
      <c r="AD64" s="10">
        <v>10</v>
      </c>
      <c r="AE64" s="10">
        <v>10</v>
      </c>
      <c r="AF64" s="10">
        <v>10</v>
      </c>
      <c r="AG64" s="10">
        <v>10</v>
      </c>
      <c r="AH64" s="10">
        <v>10</v>
      </c>
      <c r="AI64" s="10">
        <v>10</v>
      </c>
      <c r="AJ64" s="10">
        <v>10</v>
      </c>
      <c r="AK64" s="10">
        <v>10</v>
      </c>
      <c r="AL64" s="10">
        <v>10</v>
      </c>
      <c r="AM64" s="10">
        <v>10</v>
      </c>
      <c r="AN64" s="10">
        <v>10</v>
      </c>
      <c r="AO64" s="10">
        <v>10</v>
      </c>
      <c r="AP64" s="10">
        <v>10</v>
      </c>
      <c r="AQ64" s="10">
        <v>10</v>
      </c>
      <c r="AR64" s="10">
        <v>10</v>
      </c>
      <c r="AS64" s="10">
        <v>10</v>
      </c>
    </row>
    <row r="65" spans="1:45" s="66" customFormat="1">
      <c r="A65" s="11" t="s">
        <v>25</v>
      </c>
      <c r="B65" s="11" t="s">
        <v>670</v>
      </c>
      <c r="C65" s="11" t="s">
        <v>864</v>
      </c>
      <c r="D65" s="11" t="s">
        <v>839</v>
      </c>
      <c r="E65" s="11" t="s">
        <v>422</v>
      </c>
      <c r="F65" s="11" t="s">
        <v>17</v>
      </c>
      <c r="G65" s="11" t="s">
        <v>8</v>
      </c>
      <c r="H65" s="41"/>
      <c r="I65" s="13">
        <f t="shared" si="0"/>
        <v>0</v>
      </c>
      <c r="J65" s="43">
        <f t="shared" si="14"/>
        <v>0</v>
      </c>
      <c r="K65" s="12">
        <v>0</v>
      </c>
      <c r="L65" s="12">
        <v>0</v>
      </c>
      <c r="M65" s="12">
        <v>0</v>
      </c>
      <c r="N65" s="13">
        <v>0</v>
      </c>
      <c r="O65" s="13">
        <v>0</v>
      </c>
      <c r="P65" s="13">
        <v>0</v>
      </c>
      <c r="Q65" s="13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3">
        <v>0</v>
      </c>
    </row>
    <row r="66" spans="1:45" s="66" customFormat="1">
      <c r="A66" s="8" t="s">
        <v>25</v>
      </c>
      <c r="B66" s="11" t="s">
        <v>673</v>
      </c>
      <c r="C66" s="11" t="s">
        <v>865</v>
      </c>
      <c r="D66" s="11" t="s">
        <v>692</v>
      </c>
      <c r="E66" s="11" t="s">
        <v>222</v>
      </c>
      <c r="F66" s="8" t="s">
        <v>17</v>
      </c>
      <c r="G66" s="11" t="s">
        <v>33</v>
      </c>
      <c r="H66" s="41"/>
      <c r="I66" s="9">
        <f t="shared" si="0"/>
        <v>0</v>
      </c>
      <c r="J66" s="7">
        <f t="shared" ref="J66:J84" si="18">SUMPRODUCT($K66:$AS66, $K$1:$AS$1)+I66</f>
        <v>137.58110432698345</v>
      </c>
      <c r="K66" s="12">
        <v>0</v>
      </c>
      <c r="L66" s="12">
        <v>0</v>
      </c>
      <c r="M66" s="12">
        <v>0</v>
      </c>
      <c r="N66" s="13">
        <v>0</v>
      </c>
      <c r="O66" s="13">
        <v>0</v>
      </c>
      <c r="P66" s="13">
        <v>0</v>
      </c>
      <c r="Q66" s="13">
        <v>0</v>
      </c>
      <c r="R66" s="12">
        <v>0</v>
      </c>
      <c r="S66" s="12">
        <v>0</v>
      </c>
      <c r="T66" s="12">
        <v>5.0618400000000001</v>
      </c>
      <c r="U66" s="12">
        <v>5.0618400000000001</v>
      </c>
      <c r="V66" s="12">
        <v>5.0618400000000001</v>
      </c>
      <c r="W66" s="12">
        <v>5.0618400000000001</v>
      </c>
      <c r="X66" s="12">
        <v>5.0618400000000001</v>
      </c>
      <c r="Y66" s="12">
        <v>5.0618400000000001</v>
      </c>
      <c r="Z66" s="12">
        <v>5.0618400000000001</v>
      </c>
      <c r="AA66" s="12">
        <v>5.0618400000000001</v>
      </c>
      <c r="AB66" s="12">
        <v>5.0618400000000001</v>
      </c>
      <c r="AC66" s="12">
        <v>5.0618400000000001</v>
      </c>
      <c r="AD66" s="12">
        <v>5.0618400000000001</v>
      </c>
      <c r="AE66" s="12">
        <v>5.0618400000000001</v>
      </c>
      <c r="AF66" s="12">
        <v>5.0618400000000001</v>
      </c>
      <c r="AG66" s="12">
        <v>5.0618400000000001</v>
      </c>
      <c r="AH66" s="12">
        <v>5.0618400000000001</v>
      </c>
      <c r="AI66" s="12">
        <v>5.0618400000000001</v>
      </c>
      <c r="AJ66" s="12">
        <v>5.0618400000000001</v>
      </c>
      <c r="AK66" s="12">
        <v>5.0618400000000001</v>
      </c>
      <c r="AL66" s="12">
        <v>5.0618400000000001</v>
      </c>
      <c r="AM66" s="12">
        <v>5.0618400000000001</v>
      </c>
      <c r="AN66" s="12">
        <v>5.0618400000000001</v>
      </c>
      <c r="AO66" s="12">
        <v>5.0618400000000001</v>
      </c>
      <c r="AP66" s="12">
        <v>5.0618400000000001</v>
      </c>
      <c r="AQ66" s="12">
        <v>5.0620000000000003</v>
      </c>
      <c r="AR66" s="12">
        <v>0</v>
      </c>
      <c r="AS66" s="13">
        <v>0</v>
      </c>
    </row>
    <row r="67" spans="1:45" s="66" customFormat="1">
      <c r="A67" s="8" t="s">
        <v>25</v>
      </c>
      <c r="B67" s="11" t="s">
        <v>674</v>
      </c>
      <c r="C67" s="11" t="s">
        <v>866</v>
      </c>
      <c r="D67" s="11" t="s">
        <v>839</v>
      </c>
      <c r="E67" s="11" t="s">
        <v>422</v>
      </c>
      <c r="F67" s="8" t="s">
        <v>17</v>
      </c>
      <c r="G67" s="11" t="s">
        <v>279</v>
      </c>
      <c r="H67" s="41"/>
      <c r="I67" s="9">
        <f t="shared" si="0"/>
        <v>0</v>
      </c>
      <c r="J67" s="7">
        <f t="shared" si="18"/>
        <v>0</v>
      </c>
      <c r="K67" s="12">
        <v>0</v>
      </c>
      <c r="L67" s="12">
        <v>0</v>
      </c>
      <c r="M67" s="12">
        <v>0</v>
      </c>
      <c r="N67" s="13">
        <v>0</v>
      </c>
      <c r="O67" s="13">
        <v>0</v>
      </c>
      <c r="P67" s="13">
        <v>0</v>
      </c>
      <c r="Q67" s="13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3">
        <v>0</v>
      </c>
    </row>
    <row r="68" spans="1:45" s="66" customFormat="1">
      <c r="A68" s="8" t="s">
        <v>25</v>
      </c>
      <c r="B68" s="11" t="s">
        <v>675</v>
      </c>
      <c r="C68" s="11" t="s">
        <v>867</v>
      </c>
      <c r="D68" s="11" t="s">
        <v>839</v>
      </c>
      <c r="E68" s="11" t="s">
        <v>405</v>
      </c>
      <c r="F68" s="8" t="s">
        <v>17</v>
      </c>
      <c r="G68" s="11" t="s">
        <v>279</v>
      </c>
      <c r="H68" s="41"/>
      <c r="I68" s="9">
        <f t="shared" si="0"/>
        <v>0</v>
      </c>
      <c r="J68" s="7">
        <f t="shared" si="18"/>
        <v>210.36998874557284</v>
      </c>
      <c r="K68" s="12">
        <v>0</v>
      </c>
      <c r="L68" s="12">
        <v>0</v>
      </c>
      <c r="M68" s="12">
        <v>0</v>
      </c>
      <c r="N68" s="13">
        <v>0</v>
      </c>
      <c r="O68" s="13">
        <v>0</v>
      </c>
      <c r="P68" s="13">
        <v>0</v>
      </c>
      <c r="Q68" s="13">
        <v>0</v>
      </c>
      <c r="R68" s="12">
        <v>8</v>
      </c>
      <c r="S68" s="12">
        <v>8</v>
      </c>
      <c r="T68" s="12">
        <v>7</v>
      </c>
      <c r="U68" s="12">
        <v>7</v>
      </c>
      <c r="V68" s="12">
        <v>6.5</v>
      </c>
      <c r="W68" s="12">
        <v>6.5</v>
      </c>
      <c r="X68" s="12">
        <v>6.5</v>
      </c>
      <c r="Y68" s="12">
        <v>6.5</v>
      </c>
      <c r="Z68" s="12">
        <v>6.5</v>
      </c>
      <c r="AA68" s="12">
        <v>6.5</v>
      </c>
      <c r="AB68" s="12">
        <v>6.5</v>
      </c>
      <c r="AC68" s="12">
        <v>6.5</v>
      </c>
      <c r="AD68" s="12">
        <v>6.5</v>
      </c>
      <c r="AE68" s="12">
        <v>6.5</v>
      </c>
      <c r="AF68" s="12">
        <v>6.5</v>
      </c>
      <c r="AG68" s="12">
        <v>6.5</v>
      </c>
      <c r="AH68" s="12">
        <v>6.5</v>
      </c>
      <c r="AI68" s="12">
        <v>6.5</v>
      </c>
      <c r="AJ68" s="12">
        <v>6.5</v>
      </c>
      <c r="AK68" s="12">
        <v>6.5</v>
      </c>
      <c r="AL68" s="12">
        <v>6.5</v>
      </c>
      <c r="AM68" s="12">
        <v>6.5</v>
      </c>
      <c r="AN68" s="12">
        <v>6.5</v>
      </c>
      <c r="AO68" s="12">
        <v>6.5</v>
      </c>
      <c r="AP68" s="12">
        <v>6.5</v>
      </c>
      <c r="AQ68" s="12">
        <v>6.5</v>
      </c>
      <c r="AR68" s="12">
        <v>6.5</v>
      </c>
      <c r="AS68" s="12">
        <v>6.5</v>
      </c>
    </row>
    <row r="69" spans="1:45" s="66" customFormat="1">
      <c r="A69" s="8" t="s">
        <v>25</v>
      </c>
      <c r="B69" s="11" t="s">
        <v>676</v>
      </c>
      <c r="C69" s="11" t="s">
        <v>868</v>
      </c>
      <c r="D69" s="11" t="s">
        <v>512</v>
      </c>
      <c r="E69" s="11" t="s">
        <v>657</v>
      </c>
      <c r="F69" s="8" t="s">
        <v>17</v>
      </c>
      <c r="G69" s="11" t="s">
        <v>33</v>
      </c>
      <c r="H69" s="41"/>
      <c r="I69" s="9">
        <f t="shared" si="0"/>
        <v>0</v>
      </c>
      <c r="J69" s="7">
        <f t="shared" si="18"/>
        <v>58.613055468749998</v>
      </c>
      <c r="K69" s="12">
        <v>0</v>
      </c>
      <c r="L69" s="12">
        <v>0</v>
      </c>
      <c r="M69" s="12">
        <v>0</v>
      </c>
      <c r="N69" s="13">
        <v>0</v>
      </c>
      <c r="O69" s="13">
        <v>0</v>
      </c>
      <c r="P69" s="13">
        <v>0</v>
      </c>
      <c r="Q69" s="13">
        <v>0</v>
      </c>
      <c r="R69" s="12">
        <v>6.8875000000000002</v>
      </c>
      <c r="S69" s="12">
        <v>6.8875000000000002</v>
      </c>
      <c r="T69" s="12">
        <v>6.8875000000000002</v>
      </c>
      <c r="U69" s="12">
        <v>6.8875000000000002</v>
      </c>
      <c r="V69" s="12">
        <v>6.8875000000000002</v>
      </c>
      <c r="W69" s="12">
        <v>6.8875000000000002</v>
      </c>
      <c r="X69" s="12">
        <v>6.8875000000000002</v>
      </c>
      <c r="Y69" s="12">
        <v>6.8875000000000002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3">
        <v>0</v>
      </c>
    </row>
    <row r="70" spans="1:45" s="66" customFormat="1">
      <c r="A70" s="8" t="s">
        <v>25</v>
      </c>
      <c r="B70" s="11" t="s">
        <v>677</v>
      </c>
      <c r="C70" s="11" t="s">
        <v>869</v>
      </c>
      <c r="D70" s="11" t="s">
        <v>692</v>
      </c>
      <c r="E70" s="11" t="s">
        <v>222</v>
      </c>
      <c r="F70" s="8" t="s">
        <v>17</v>
      </c>
      <c r="G70" s="11" t="s">
        <v>33</v>
      </c>
      <c r="H70" s="41"/>
      <c r="I70" s="9">
        <f t="shared" si="0"/>
        <v>0</v>
      </c>
      <c r="J70" s="7">
        <f t="shared" si="18"/>
        <v>231.46499713139642</v>
      </c>
      <c r="K70" s="12">
        <v>0</v>
      </c>
      <c r="L70" s="12">
        <v>0</v>
      </c>
      <c r="M70" s="12">
        <v>0</v>
      </c>
      <c r="N70" s="13">
        <v>0</v>
      </c>
      <c r="O70" s="13">
        <v>0</v>
      </c>
      <c r="P70" s="13">
        <v>0</v>
      </c>
      <c r="Q70" s="13">
        <v>0</v>
      </c>
      <c r="R70" s="12">
        <v>0</v>
      </c>
      <c r="S70" s="12">
        <v>0</v>
      </c>
      <c r="T70" s="12">
        <v>13.1</v>
      </c>
      <c r="U70" s="12">
        <v>13.1</v>
      </c>
      <c r="V70" s="12">
        <v>13.1</v>
      </c>
      <c r="W70" s="12">
        <v>13.1</v>
      </c>
      <c r="X70" s="12">
        <v>13.1</v>
      </c>
      <c r="Y70" s="12">
        <v>13.1</v>
      </c>
      <c r="Z70" s="12">
        <v>13.1</v>
      </c>
      <c r="AA70" s="12">
        <v>13.1</v>
      </c>
      <c r="AB70" s="12">
        <v>13.1</v>
      </c>
      <c r="AC70" s="12">
        <v>13.1</v>
      </c>
      <c r="AD70" s="12">
        <v>13.1</v>
      </c>
      <c r="AE70" s="12">
        <v>13.1</v>
      </c>
      <c r="AF70" s="12">
        <v>13.1</v>
      </c>
      <c r="AG70" s="12">
        <v>13.1</v>
      </c>
      <c r="AH70" s="12">
        <v>13.1</v>
      </c>
      <c r="AI70" s="12">
        <v>13.1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3">
        <v>0</v>
      </c>
    </row>
    <row r="71" spans="1:45" s="66" customFormat="1">
      <c r="A71" s="8" t="s">
        <v>25</v>
      </c>
      <c r="B71" s="11" t="s">
        <v>678</v>
      </c>
      <c r="C71" s="11" t="s">
        <v>870</v>
      </c>
      <c r="D71" s="11" t="s">
        <v>839</v>
      </c>
      <c r="E71" s="11" t="s">
        <v>405</v>
      </c>
      <c r="F71" s="8" t="s">
        <v>17</v>
      </c>
      <c r="G71" s="11" t="s">
        <v>279</v>
      </c>
      <c r="H71" s="41"/>
      <c r="I71" s="9">
        <f t="shared" si="0"/>
        <v>0</v>
      </c>
      <c r="J71" s="7">
        <f t="shared" si="18"/>
        <v>149.70931490447745</v>
      </c>
      <c r="K71" s="12">
        <v>0</v>
      </c>
      <c r="L71" s="12">
        <v>0</v>
      </c>
      <c r="M71" s="12">
        <v>0</v>
      </c>
      <c r="N71" s="13">
        <v>0</v>
      </c>
      <c r="O71" s="13">
        <v>0</v>
      </c>
      <c r="P71" s="13">
        <v>0</v>
      </c>
      <c r="Q71" s="13">
        <v>0</v>
      </c>
      <c r="R71" s="12">
        <v>4.72</v>
      </c>
      <c r="S71" s="12">
        <v>4.72</v>
      </c>
      <c r="T71" s="12">
        <v>4.72</v>
      </c>
      <c r="U71" s="12">
        <v>4.72</v>
      </c>
      <c r="V71" s="12">
        <v>4.72</v>
      </c>
      <c r="W71" s="12">
        <v>4.72</v>
      </c>
      <c r="X71" s="12">
        <v>4.72</v>
      </c>
      <c r="Y71" s="12">
        <v>4.72</v>
      </c>
      <c r="Z71" s="12">
        <v>4.72</v>
      </c>
      <c r="AA71" s="12">
        <v>4.72</v>
      </c>
      <c r="AB71" s="12">
        <v>4.72</v>
      </c>
      <c r="AC71" s="12">
        <v>4.72</v>
      </c>
      <c r="AD71" s="12">
        <v>4.72</v>
      </c>
      <c r="AE71" s="12">
        <v>4.72</v>
      </c>
      <c r="AF71" s="12">
        <v>4.72</v>
      </c>
      <c r="AG71" s="12">
        <v>4.72</v>
      </c>
      <c r="AH71" s="12">
        <v>4.72</v>
      </c>
      <c r="AI71" s="12">
        <v>4.72</v>
      </c>
      <c r="AJ71" s="12">
        <v>4.72</v>
      </c>
      <c r="AK71" s="12">
        <v>4.72</v>
      </c>
      <c r="AL71" s="12">
        <v>4.72</v>
      </c>
      <c r="AM71" s="12">
        <v>4.72</v>
      </c>
      <c r="AN71" s="12">
        <v>4.72</v>
      </c>
      <c r="AO71" s="12">
        <v>4.72</v>
      </c>
      <c r="AP71" s="12">
        <v>4.72</v>
      </c>
      <c r="AQ71" s="12">
        <v>4.72</v>
      </c>
      <c r="AR71" s="12">
        <v>4.72</v>
      </c>
      <c r="AS71" s="12">
        <v>4.72</v>
      </c>
    </row>
    <row r="72" spans="1:45" s="66" customFormat="1">
      <c r="A72" s="8" t="s">
        <v>25</v>
      </c>
      <c r="B72" s="11" t="s">
        <v>679</v>
      </c>
      <c r="C72" s="11" t="s">
        <v>871</v>
      </c>
      <c r="D72" s="11" t="s">
        <v>839</v>
      </c>
      <c r="E72" s="11" t="s">
        <v>422</v>
      </c>
      <c r="F72" s="8" t="s">
        <v>17</v>
      </c>
      <c r="G72" s="11" t="s">
        <v>8</v>
      </c>
      <c r="H72" s="41"/>
      <c r="I72" s="9">
        <f t="shared" si="0"/>
        <v>0</v>
      </c>
      <c r="J72" s="7">
        <f t="shared" si="18"/>
        <v>0</v>
      </c>
      <c r="K72" s="12">
        <v>0</v>
      </c>
      <c r="L72" s="12">
        <v>0</v>
      </c>
      <c r="M72" s="12">
        <v>0</v>
      </c>
      <c r="N72" s="13">
        <v>0</v>
      </c>
      <c r="O72" s="13">
        <v>0</v>
      </c>
      <c r="P72" s="13">
        <v>0</v>
      </c>
      <c r="Q72" s="13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3">
        <v>0</v>
      </c>
    </row>
    <row r="73" spans="1:45" s="66" customFormat="1">
      <c r="A73" s="8" t="s">
        <v>25</v>
      </c>
      <c r="B73" s="11" t="s">
        <v>680</v>
      </c>
      <c r="C73" s="11" t="s">
        <v>872</v>
      </c>
      <c r="D73" s="11" t="s">
        <v>927</v>
      </c>
      <c r="E73" s="11" t="s">
        <v>66</v>
      </c>
      <c r="F73" s="8" t="s">
        <v>17</v>
      </c>
      <c r="G73" s="11" t="s">
        <v>33</v>
      </c>
      <c r="H73" s="41"/>
      <c r="I73" s="9">
        <f t="shared" si="0"/>
        <v>0</v>
      </c>
      <c r="J73" s="7">
        <f t="shared" si="18"/>
        <v>185.9685966171875</v>
      </c>
      <c r="K73" s="12">
        <v>0</v>
      </c>
      <c r="L73" s="12">
        <v>0</v>
      </c>
      <c r="M73" s="12">
        <v>0</v>
      </c>
      <c r="N73" s="13">
        <v>0</v>
      </c>
      <c r="O73" s="13">
        <v>0</v>
      </c>
      <c r="P73" s="13">
        <v>0</v>
      </c>
      <c r="Q73" s="13">
        <v>0</v>
      </c>
      <c r="R73" s="12">
        <v>0</v>
      </c>
      <c r="S73" s="12">
        <v>0</v>
      </c>
      <c r="T73" s="12">
        <v>15.59375</v>
      </c>
      <c r="U73" s="12">
        <v>15.59375</v>
      </c>
      <c r="V73" s="12">
        <v>15.59375</v>
      </c>
      <c r="W73" s="12">
        <v>15.59375</v>
      </c>
      <c r="X73" s="12">
        <v>15.59375</v>
      </c>
      <c r="Y73" s="12">
        <v>15.59375</v>
      </c>
      <c r="Z73" s="12">
        <v>19.484999999999999</v>
      </c>
      <c r="AA73" s="12">
        <v>19.484999999999999</v>
      </c>
      <c r="AB73" s="12">
        <v>19.484999999999999</v>
      </c>
      <c r="AC73" s="12">
        <v>19.484999999999999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3">
        <v>0</v>
      </c>
    </row>
    <row r="74" spans="1:45" s="66" customFormat="1">
      <c r="A74" s="8" t="s">
        <v>25</v>
      </c>
      <c r="B74" s="11" t="s">
        <v>681</v>
      </c>
      <c r="C74" s="11" t="s">
        <v>873</v>
      </c>
      <c r="D74" s="11" t="s">
        <v>692</v>
      </c>
      <c r="E74" s="11" t="s">
        <v>222</v>
      </c>
      <c r="F74" s="8" t="s">
        <v>17</v>
      </c>
      <c r="G74" s="11" t="s">
        <v>33</v>
      </c>
      <c r="H74" s="41"/>
      <c r="I74" s="9">
        <f t="shared" si="0"/>
        <v>0</v>
      </c>
      <c r="J74" s="7">
        <f t="shared" si="18"/>
        <v>149.91563042798305</v>
      </c>
      <c r="K74" s="12">
        <v>0</v>
      </c>
      <c r="L74" s="12">
        <v>0</v>
      </c>
      <c r="M74" s="12">
        <v>0</v>
      </c>
      <c r="N74" s="13">
        <v>0</v>
      </c>
      <c r="O74" s="13">
        <v>0</v>
      </c>
      <c r="P74" s="13">
        <v>0</v>
      </c>
      <c r="Q74" s="13">
        <v>0</v>
      </c>
      <c r="R74" s="12">
        <v>0</v>
      </c>
      <c r="S74" s="12">
        <v>0</v>
      </c>
      <c r="T74" s="12">
        <v>5.0618400000000001</v>
      </c>
      <c r="U74" s="12">
        <v>5.0618400000000001</v>
      </c>
      <c r="V74" s="12">
        <v>5.0618400000000001</v>
      </c>
      <c r="W74" s="12">
        <v>5.0618400000000001</v>
      </c>
      <c r="X74" s="12">
        <v>5.0618400000000001</v>
      </c>
      <c r="Y74" s="12">
        <v>5.0618400000000001</v>
      </c>
      <c r="Z74" s="12">
        <v>5.0618400000000001</v>
      </c>
      <c r="AA74" s="12">
        <v>5.0618400000000001</v>
      </c>
      <c r="AB74" s="12">
        <v>5.0618400000000001</v>
      </c>
      <c r="AC74" s="12">
        <v>5.0618400000000001</v>
      </c>
      <c r="AD74" s="12">
        <v>5.0618400000000001</v>
      </c>
      <c r="AE74" s="12">
        <v>5.0618400000000001</v>
      </c>
      <c r="AF74" s="12">
        <v>5.0618400000000001</v>
      </c>
      <c r="AG74" s="12">
        <v>5.0618400000000001</v>
      </c>
      <c r="AH74" s="12">
        <v>5.0618400000000001</v>
      </c>
      <c r="AI74" s="12">
        <v>5.0618400000000001</v>
      </c>
      <c r="AJ74" s="12">
        <v>5.0618400000000001</v>
      </c>
      <c r="AK74" s="12">
        <v>5.0618400000000001</v>
      </c>
      <c r="AL74" s="12">
        <v>5.0618400000000001</v>
      </c>
      <c r="AM74" s="12">
        <v>5.0618400000000001</v>
      </c>
      <c r="AN74" s="12">
        <v>5.0618400000000001</v>
      </c>
      <c r="AO74" s="12">
        <v>5.0618400000000001</v>
      </c>
      <c r="AP74" s="12">
        <v>5.0618400000000001</v>
      </c>
      <c r="AQ74" s="12">
        <v>5.0618400000000001</v>
      </c>
      <c r="AR74" s="12">
        <v>5.0618400000000001</v>
      </c>
      <c r="AS74" s="13">
        <v>5.0618400000000001</v>
      </c>
    </row>
    <row r="75" spans="1:45" s="66" customFormat="1">
      <c r="A75" s="8" t="s">
        <v>25</v>
      </c>
      <c r="B75" s="11" t="s">
        <v>722</v>
      </c>
      <c r="C75" s="11" t="s">
        <v>874</v>
      </c>
      <c r="D75" s="11" t="s">
        <v>535</v>
      </c>
      <c r="E75" s="11" t="s">
        <v>136</v>
      </c>
      <c r="F75" s="8" t="s">
        <v>17</v>
      </c>
      <c r="G75" s="11" t="s">
        <v>33</v>
      </c>
      <c r="H75" s="41"/>
      <c r="I75" s="9">
        <f t="shared" si="0"/>
        <v>0</v>
      </c>
      <c r="J75" s="7">
        <f t="shared" si="18"/>
        <v>167.89129991015625</v>
      </c>
      <c r="K75" s="12">
        <v>0</v>
      </c>
      <c r="L75" s="12">
        <v>0</v>
      </c>
      <c r="M75" s="12">
        <v>0</v>
      </c>
      <c r="N75" s="13">
        <v>0</v>
      </c>
      <c r="O75" s="13">
        <v>0</v>
      </c>
      <c r="P75" s="13">
        <v>0</v>
      </c>
      <c r="Q75" s="13">
        <v>0</v>
      </c>
      <c r="R75" s="12">
        <v>0</v>
      </c>
      <c r="S75" s="12">
        <v>0</v>
      </c>
      <c r="T75" s="12">
        <v>19.484999999999999</v>
      </c>
      <c r="U75" s="12">
        <v>19.484999999999999</v>
      </c>
      <c r="V75" s="12">
        <v>19.484999999999999</v>
      </c>
      <c r="W75" s="12">
        <v>19.484999999999999</v>
      </c>
      <c r="X75" s="12">
        <v>19.484999999999999</v>
      </c>
      <c r="Y75" s="12">
        <v>19.484999999999999</v>
      </c>
      <c r="Z75" s="12">
        <v>19.484999999999999</v>
      </c>
      <c r="AA75" s="12">
        <v>19.484999999999999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3">
        <v>0</v>
      </c>
    </row>
    <row r="76" spans="1:45" s="66" customFormat="1">
      <c r="A76" s="8" t="s">
        <v>25</v>
      </c>
      <c r="B76" s="11" t="s">
        <v>682</v>
      </c>
      <c r="C76" s="11" t="s">
        <v>875</v>
      </c>
      <c r="D76" s="11" t="s">
        <v>839</v>
      </c>
      <c r="E76" s="11" t="s">
        <v>422</v>
      </c>
      <c r="F76" s="8" t="s">
        <v>17</v>
      </c>
      <c r="G76" s="11" t="s">
        <v>8</v>
      </c>
      <c r="H76" s="41"/>
      <c r="I76" s="9">
        <f t="shared" ref="I76:I84" si="19">SUMPRODUCT($K76:$AS76, $K$1:$AS$1)*($H76)</f>
        <v>0</v>
      </c>
      <c r="J76" s="7">
        <f t="shared" si="18"/>
        <v>0</v>
      </c>
      <c r="K76" s="12">
        <v>0</v>
      </c>
      <c r="L76" s="12">
        <v>0</v>
      </c>
      <c r="M76" s="12">
        <v>0</v>
      </c>
      <c r="N76" s="13">
        <v>0</v>
      </c>
      <c r="O76" s="13">
        <v>0</v>
      </c>
      <c r="P76" s="13">
        <v>0</v>
      </c>
      <c r="Q76" s="13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3">
        <v>0</v>
      </c>
    </row>
    <row r="77" spans="1:45" s="66" customFormat="1">
      <c r="A77" s="8" t="s">
        <v>25</v>
      </c>
      <c r="B77" s="11" t="s">
        <v>683</v>
      </c>
      <c r="C77" s="11" t="s">
        <v>876</v>
      </c>
      <c r="D77" s="11" t="s">
        <v>839</v>
      </c>
      <c r="E77" s="11" t="s">
        <v>137</v>
      </c>
      <c r="F77" s="8" t="s">
        <v>17</v>
      </c>
      <c r="G77" s="11" t="s">
        <v>279</v>
      </c>
      <c r="H77" s="41"/>
      <c r="I77" s="9">
        <f t="shared" si="19"/>
        <v>0</v>
      </c>
      <c r="J77" s="7">
        <f t="shared" si="18"/>
        <v>155.10801840310674</v>
      </c>
      <c r="K77" s="12">
        <v>0</v>
      </c>
      <c r="L77" s="12">
        <v>0</v>
      </c>
      <c r="M77" s="12">
        <v>0</v>
      </c>
      <c r="N77" s="13">
        <v>0</v>
      </c>
      <c r="O77" s="13">
        <v>0</v>
      </c>
      <c r="P77" s="13">
        <v>0</v>
      </c>
      <c r="Q77" s="13">
        <v>0</v>
      </c>
      <c r="R77" s="12">
        <v>0</v>
      </c>
      <c r="S77" s="12">
        <v>0</v>
      </c>
      <c r="T77" s="12">
        <v>6.0225</v>
      </c>
      <c r="U77" s="12">
        <v>6.0225</v>
      </c>
      <c r="V77" s="12">
        <v>6.0225</v>
      </c>
      <c r="W77" s="12">
        <v>6.0225</v>
      </c>
      <c r="X77" s="12">
        <v>6.0225</v>
      </c>
      <c r="Y77" s="12">
        <v>6.0225</v>
      </c>
      <c r="Z77" s="12">
        <v>6.0225</v>
      </c>
      <c r="AA77" s="12">
        <v>6.0225</v>
      </c>
      <c r="AB77" s="12">
        <v>6.0225</v>
      </c>
      <c r="AC77" s="12">
        <v>6.0225</v>
      </c>
      <c r="AD77" s="12">
        <v>6.0225</v>
      </c>
      <c r="AE77" s="12">
        <v>6.0225</v>
      </c>
      <c r="AF77" s="12">
        <v>6.0225</v>
      </c>
      <c r="AG77" s="12">
        <v>6.0225</v>
      </c>
      <c r="AH77" s="12">
        <v>6.0225</v>
      </c>
      <c r="AI77" s="12">
        <v>6.0225</v>
      </c>
      <c r="AJ77" s="12">
        <v>6.0225</v>
      </c>
      <c r="AK77" s="12">
        <v>6.0225</v>
      </c>
      <c r="AL77" s="12">
        <v>6.0225</v>
      </c>
      <c r="AM77" s="12">
        <v>6.0225</v>
      </c>
      <c r="AN77" s="12">
        <v>6.0225</v>
      </c>
      <c r="AO77" s="12">
        <v>6.0225</v>
      </c>
      <c r="AP77" s="12">
        <v>5</v>
      </c>
      <c r="AQ77" s="12">
        <v>0</v>
      </c>
      <c r="AR77" s="12">
        <v>0</v>
      </c>
      <c r="AS77" s="13">
        <v>0</v>
      </c>
    </row>
    <row r="78" spans="1:45" s="66" customFormat="1">
      <c r="A78" s="8" t="s">
        <v>25</v>
      </c>
      <c r="B78" s="11" t="s">
        <v>684</v>
      </c>
      <c r="C78" s="11" t="s">
        <v>877</v>
      </c>
      <c r="D78" s="11" t="s">
        <v>839</v>
      </c>
      <c r="E78" s="11" t="s">
        <v>422</v>
      </c>
      <c r="F78" s="8" t="s">
        <v>17</v>
      </c>
      <c r="G78" s="11" t="s">
        <v>8</v>
      </c>
      <c r="H78" s="41"/>
      <c r="I78" s="9">
        <f t="shared" si="19"/>
        <v>0</v>
      </c>
      <c r="J78" s="7">
        <f t="shared" si="18"/>
        <v>0</v>
      </c>
      <c r="K78" s="12">
        <v>0</v>
      </c>
      <c r="L78" s="12">
        <v>0</v>
      </c>
      <c r="M78" s="12">
        <v>0</v>
      </c>
      <c r="N78" s="13">
        <v>0</v>
      </c>
      <c r="O78" s="13">
        <v>0</v>
      </c>
      <c r="P78" s="13">
        <v>0</v>
      </c>
      <c r="Q78" s="13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3">
        <v>0</v>
      </c>
    </row>
    <row r="79" spans="1:45" s="66" customFormat="1">
      <c r="A79" s="8" t="s">
        <v>25</v>
      </c>
      <c r="B79" s="11" t="s">
        <v>685</v>
      </c>
      <c r="C79" s="11" t="s">
        <v>878</v>
      </c>
      <c r="D79" s="11" t="s">
        <v>839</v>
      </c>
      <c r="E79" s="11" t="s">
        <v>136</v>
      </c>
      <c r="F79" s="8" t="s">
        <v>17</v>
      </c>
      <c r="G79" s="11" t="s">
        <v>8</v>
      </c>
      <c r="H79" s="41"/>
      <c r="I79" s="9">
        <f t="shared" si="19"/>
        <v>0</v>
      </c>
      <c r="J79" s="7">
        <f t="shared" si="18"/>
        <v>0</v>
      </c>
      <c r="K79" s="12">
        <v>0</v>
      </c>
      <c r="L79" s="12">
        <v>0</v>
      </c>
      <c r="M79" s="12">
        <v>0</v>
      </c>
      <c r="N79" s="13">
        <v>0</v>
      </c>
      <c r="O79" s="13">
        <v>0</v>
      </c>
      <c r="P79" s="13">
        <v>0</v>
      </c>
      <c r="Q79" s="13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3">
        <v>0</v>
      </c>
    </row>
    <row r="80" spans="1:45" s="66" customFormat="1">
      <c r="A80" s="8" t="s">
        <v>25</v>
      </c>
      <c r="B80" s="11" t="s">
        <v>686</v>
      </c>
      <c r="C80" s="11" t="s">
        <v>879</v>
      </c>
      <c r="D80" s="11" t="s">
        <v>535</v>
      </c>
      <c r="E80" s="11" t="s">
        <v>136</v>
      </c>
      <c r="F80" s="8" t="s">
        <v>17</v>
      </c>
      <c r="G80" s="11" t="s">
        <v>33</v>
      </c>
      <c r="H80" s="41"/>
      <c r="I80" s="9">
        <f t="shared" si="19"/>
        <v>0</v>
      </c>
      <c r="J80" s="7">
        <f t="shared" si="18"/>
        <v>554.90724635884408</v>
      </c>
      <c r="K80" s="12">
        <v>0</v>
      </c>
      <c r="L80" s="12">
        <v>0</v>
      </c>
      <c r="M80" s="12">
        <v>0</v>
      </c>
      <c r="N80" s="13">
        <v>0</v>
      </c>
      <c r="O80" s="13">
        <v>0</v>
      </c>
      <c r="P80" s="13">
        <v>0</v>
      </c>
      <c r="Q80" s="13">
        <v>0</v>
      </c>
      <c r="R80" s="12">
        <v>0</v>
      </c>
      <c r="S80" s="12">
        <v>0</v>
      </c>
      <c r="T80" s="12">
        <v>0</v>
      </c>
      <c r="U80" s="12">
        <v>17.861999999999998</v>
      </c>
      <c r="V80" s="12">
        <v>19.484999999999999</v>
      </c>
      <c r="W80" s="12">
        <v>19.484999999999999</v>
      </c>
      <c r="X80" s="12">
        <v>19.484999999999999</v>
      </c>
      <c r="Y80" s="12">
        <v>19.484999999999999</v>
      </c>
      <c r="Z80" s="12">
        <v>19.484999999999999</v>
      </c>
      <c r="AA80" s="12">
        <v>19.484999999999999</v>
      </c>
      <c r="AB80" s="12">
        <v>19.484999999999999</v>
      </c>
      <c r="AC80" s="12">
        <v>19.484999999999999</v>
      </c>
      <c r="AD80" s="12">
        <v>19.484999999999999</v>
      </c>
      <c r="AE80" s="12">
        <v>19.484999999999999</v>
      </c>
      <c r="AF80" s="12">
        <v>19.484999999999999</v>
      </c>
      <c r="AG80" s="12">
        <v>19.484999999999999</v>
      </c>
      <c r="AH80" s="12">
        <v>19.484999999999999</v>
      </c>
      <c r="AI80" s="12">
        <v>19.484999999999999</v>
      </c>
      <c r="AJ80" s="12">
        <v>19.484999999999999</v>
      </c>
      <c r="AK80" s="12">
        <v>19.484999999999999</v>
      </c>
      <c r="AL80" s="12">
        <v>19.484999999999999</v>
      </c>
      <c r="AM80" s="12">
        <v>19.484999999999999</v>
      </c>
      <c r="AN80" s="12">
        <v>19.484999999999999</v>
      </c>
      <c r="AO80" s="12">
        <v>19.484999999999999</v>
      </c>
      <c r="AP80" s="12">
        <v>19.484999999999999</v>
      </c>
      <c r="AQ80" s="12">
        <v>19.484999999999999</v>
      </c>
      <c r="AR80" s="12">
        <v>19.484999999999999</v>
      </c>
      <c r="AS80" s="13">
        <v>19.484999999999999</v>
      </c>
    </row>
    <row r="81" spans="1:49" s="66" customFormat="1">
      <c r="A81" s="8" t="s">
        <v>25</v>
      </c>
      <c r="B81" s="11" t="s">
        <v>687</v>
      </c>
      <c r="C81" s="11" t="s">
        <v>880</v>
      </c>
      <c r="D81" s="11" t="s">
        <v>510</v>
      </c>
      <c r="E81" s="11" t="s">
        <v>137</v>
      </c>
      <c r="F81" s="8" t="s">
        <v>17</v>
      </c>
      <c r="G81" s="11" t="s">
        <v>279</v>
      </c>
      <c r="H81" s="41"/>
      <c r="I81" s="9">
        <f t="shared" si="19"/>
        <v>0</v>
      </c>
      <c r="J81" s="7">
        <f t="shared" si="18"/>
        <v>194.37737112005931</v>
      </c>
      <c r="K81" s="12">
        <v>0</v>
      </c>
      <c r="L81" s="12">
        <v>0</v>
      </c>
      <c r="M81" s="12">
        <v>0</v>
      </c>
      <c r="N81" s="13">
        <v>0</v>
      </c>
      <c r="O81" s="13">
        <v>0</v>
      </c>
      <c r="P81" s="13">
        <v>0</v>
      </c>
      <c r="Q81" s="13">
        <v>0</v>
      </c>
      <c r="R81" s="12">
        <v>10.92</v>
      </c>
      <c r="S81" s="12">
        <v>10.92</v>
      </c>
      <c r="T81" s="12">
        <v>10.92</v>
      </c>
      <c r="U81" s="12">
        <v>10.92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10.92</v>
      </c>
      <c r="AB81" s="12">
        <v>10.92</v>
      </c>
      <c r="AC81" s="12">
        <v>10.92</v>
      </c>
      <c r="AD81" s="12">
        <v>10.92</v>
      </c>
      <c r="AE81" s="12">
        <v>10.92</v>
      </c>
      <c r="AF81" s="12">
        <v>10.92</v>
      </c>
      <c r="AG81" s="12">
        <v>10.92</v>
      </c>
      <c r="AH81" s="12">
        <v>10.29</v>
      </c>
      <c r="AI81" s="12">
        <v>10.92</v>
      </c>
      <c r="AJ81" s="12">
        <v>10.92</v>
      </c>
      <c r="AK81" s="12">
        <v>10.92</v>
      </c>
      <c r="AL81" s="12">
        <v>10.92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3">
        <v>0</v>
      </c>
    </row>
    <row r="82" spans="1:49" s="66" customFormat="1">
      <c r="A82" s="8" t="s">
        <v>25</v>
      </c>
      <c r="B82" s="11" t="s">
        <v>688</v>
      </c>
      <c r="C82" s="11" t="s">
        <v>881</v>
      </c>
      <c r="D82" s="11" t="s">
        <v>535</v>
      </c>
      <c r="E82" s="11" t="s">
        <v>136</v>
      </c>
      <c r="F82" s="8" t="s">
        <v>17</v>
      </c>
      <c r="G82" s="11" t="s">
        <v>33</v>
      </c>
      <c r="H82" s="41"/>
      <c r="I82" s="9">
        <f t="shared" si="19"/>
        <v>0</v>
      </c>
      <c r="J82" s="7">
        <f t="shared" si="18"/>
        <v>56.006848828125001</v>
      </c>
      <c r="K82" s="12">
        <v>0</v>
      </c>
      <c r="L82" s="12">
        <v>0</v>
      </c>
      <c r="M82" s="12">
        <v>0</v>
      </c>
      <c r="N82" s="13">
        <v>0</v>
      </c>
      <c r="O82" s="13">
        <v>0</v>
      </c>
      <c r="P82" s="13">
        <v>0</v>
      </c>
      <c r="Q82" s="13">
        <v>0</v>
      </c>
      <c r="R82" s="12">
        <v>0</v>
      </c>
      <c r="S82" s="12">
        <v>0</v>
      </c>
      <c r="T82" s="12">
        <v>6.5</v>
      </c>
      <c r="U82" s="12">
        <v>6.5</v>
      </c>
      <c r="V82" s="12">
        <v>6.5</v>
      </c>
      <c r="W82" s="12">
        <v>6.5</v>
      </c>
      <c r="X82" s="12">
        <v>6.5</v>
      </c>
      <c r="Y82" s="12">
        <v>6.5</v>
      </c>
      <c r="Z82" s="12">
        <v>6.5</v>
      </c>
      <c r="AA82" s="12">
        <v>6.5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3">
        <v>0</v>
      </c>
    </row>
    <row r="83" spans="1:49" s="66" customFormat="1">
      <c r="A83" s="8" t="s">
        <v>25</v>
      </c>
      <c r="B83" s="11" t="s">
        <v>700</v>
      </c>
      <c r="C83" s="11" t="s">
        <v>882</v>
      </c>
      <c r="D83" s="11" t="s">
        <v>839</v>
      </c>
      <c r="E83" s="11" t="s">
        <v>405</v>
      </c>
      <c r="F83" s="8" t="s">
        <v>17</v>
      </c>
      <c r="G83" s="11" t="s">
        <v>8</v>
      </c>
      <c r="H83" s="41"/>
      <c r="I83" s="9">
        <f t="shared" si="19"/>
        <v>0</v>
      </c>
      <c r="J83" s="7">
        <f t="shared" ref="J83" si="20">SUMPRODUCT($K83:$AS83, $K$1:$AS$1)+I83</f>
        <v>149.7074501289062</v>
      </c>
      <c r="K83" s="12"/>
      <c r="L83" s="12"/>
      <c r="M83" s="12"/>
      <c r="N83" s="13"/>
      <c r="O83" s="13"/>
      <c r="P83" s="13"/>
      <c r="Q83" s="13"/>
      <c r="R83" s="12"/>
      <c r="S83" s="12"/>
      <c r="T83" s="12"/>
      <c r="U83" s="12"/>
      <c r="V83" s="12">
        <v>11.3</v>
      </c>
      <c r="W83" s="12">
        <v>11.3</v>
      </c>
      <c r="X83" s="12">
        <v>11.3</v>
      </c>
      <c r="Y83" s="12">
        <v>11.3</v>
      </c>
      <c r="Z83" s="12">
        <v>11.3</v>
      </c>
      <c r="AA83" s="12">
        <v>11.3</v>
      </c>
      <c r="AB83" s="12">
        <v>11.3</v>
      </c>
      <c r="AC83" s="12">
        <v>11.3</v>
      </c>
      <c r="AD83" s="12">
        <v>11.3</v>
      </c>
      <c r="AE83" s="12">
        <v>11.3</v>
      </c>
      <c r="AF83" s="12">
        <v>11.3</v>
      </c>
      <c r="AG83" s="12">
        <v>11.3</v>
      </c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</row>
    <row r="84" spans="1:49" s="66" customFormat="1">
      <c r="A84" s="8" t="s">
        <v>25</v>
      </c>
      <c r="B84" s="11" t="s">
        <v>689</v>
      </c>
      <c r="C84" s="11" t="s">
        <v>883</v>
      </c>
      <c r="D84" s="11" t="s">
        <v>839</v>
      </c>
      <c r="E84" s="11" t="s">
        <v>422</v>
      </c>
      <c r="F84" s="8" t="s">
        <v>17</v>
      </c>
      <c r="G84" s="11" t="s">
        <v>8</v>
      </c>
      <c r="H84" s="41"/>
      <c r="I84" s="9">
        <f t="shared" si="19"/>
        <v>0</v>
      </c>
      <c r="J84" s="7">
        <f t="shared" si="18"/>
        <v>0</v>
      </c>
      <c r="K84" s="12">
        <v>0</v>
      </c>
      <c r="L84" s="12">
        <v>0</v>
      </c>
      <c r="M84" s="12">
        <v>0</v>
      </c>
      <c r="N84" s="13">
        <v>0</v>
      </c>
      <c r="O84" s="13">
        <v>0</v>
      </c>
      <c r="P84" s="13">
        <v>0</v>
      </c>
      <c r="Q84" s="13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3">
        <v>0</v>
      </c>
    </row>
    <row r="85" spans="1:49">
      <c r="A85" s="3" t="s">
        <v>25</v>
      </c>
      <c r="B85" s="6" t="s">
        <v>92</v>
      </c>
      <c r="C85" s="3" t="s">
        <v>124</v>
      </c>
      <c r="D85" s="3" t="s">
        <v>535</v>
      </c>
      <c r="E85" s="3" t="s">
        <v>136</v>
      </c>
      <c r="F85" s="3" t="s">
        <v>18</v>
      </c>
      <c r="G85" s="3" t="s">
        <v>33</v>
      </c>
      <c r="H85" s="3"/>
      <c r="I85" s="9">
        <f t="shared" ref="I85:I103" si="21">SUMPRODUCT($K85:$AS85, $K$1:$AS$1)*($H85)</f>
        <v>0</v>
      </c>
      <c r="J85" s="7">
        <f t="shared" ref="J85:J101" si="22">SUMPRODUCT($K85:$AS85, $K$1:$AS$1)+I85</f>
        <v>47.577112787439866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3</v>
      </c>
      <c r="T85" s="9">
        <v>0</v>
      </c>
      <c r="U85" s="9">
        <v>3</v>
      </c>
      <c r="V85" s="9">
        <v>0</v>
      </c>
      <c r="W85" s="9">
        <v>3</v>
      </c>
      <c r="X85" s="9">
        <v>0</v>
      </c>
      <c r="Y85" s="9">
        <v>3</v>
      </c>
      <c r="Z85" s="9">
        <v>0</v>
      </c>
      <c r="AA85" s="9">
        <v>3</v>
      </c>
      <c r="AB85" s="9">
        <v>0</v>
      </c>
      <c r="AC85" s="9">
        <v>3</v>
      </c>
      <c r="AD85" s="9">
        <v>0</v>
      </c>
      <c r="AE85" s="9">
        <v>3</v>
      </c>
      <c r="AF85" s="9">
        <v>0</v>
      </c>
      <c r="AG85" s="9">
        <v>3</v>
      </c>
      <c r="AH85" s="9">
        <v>0</v>
      </c>
      <c r="AI85" s="9">
        <v>3</v>
      </c>
      <c r="AJ85" s="9">
        <v>0</v>
      </c>
      <c r="AK85" s="9">
        <v>3</v>
      </c>
      <c r="AL85" s="9">
        <v>0</v>
      </c>
      <c r="AM85" s="9">
        <v>3</v>
      </c>
      <c r="AN85" s="9">
        <v>0</v>
      </c>
      <c r="AO85" s="9">
        <v>3</v>
      </c>
      <c r="AP85" s="9">
        <v>0</v>
      </c>
      <c r="AQ85" s="9">
        <v>3</v>
      </c>
      <c r="AR85" s="9">
        <v>0</v>
      </c>
      <c r="AS85" s="9">
        <v>3</v>
      </c>
    </row>
    <row r="86" spans="1:49">
      <c r="A86" s="3" t="s">
        <v>25</v>
      </c>
      <c r="B86" s="6" t="s">
        <v>93</v>
      </c>
      <c r="C86" s="3" t="s">
        <v>125</v>
      </c>
      <c r="D86" s="3" t="s">
        <v>535</v>
      </c>
      <c r="E86" s="3" t="s">
        <v>136</v>
      </c>
      <c r="F86" s="3" t="s">
        <v>18</v>
      </c>
      <c r="G86" s="3" t="s">
        <v>33</v>
      </c>
      <c r="H86" s="3"/>
      <c r="I86" s="9">
        <f t="shared" si="21"/>
        <v>0</v>
      </c>
      <c r="J86" s="7">
        <f t="shared" si="22"/>
        <v>63.436150383253164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4</v>
      </c>
      <c r="T86" s="9">
        <v>0</v>
      </c>
      <c r="U86" s="9">
        <v>4</v>
      </c>
      <c r="V86" s="9">
        <v>0</v>
      </c>
      <c r="W86" s="9">
        <v>4</v>
      </c>
      <c r="X86" s="9">
        <v>0</v>
      </c>
      <c r="Y86" s="9">
        <v>4</v>
      </c>
      <c r="Z86" s="9">
        <v>0</v>
      </c>
      <c r="AA86" s="9">
        <v>4</v>
      </c>
      <c r="AB86" s="9">
        <v>0</v>
      </c>
      <c r="AC86" s="9">
        <v>4</v>
      </c>
      <c r="AD86" s="9">
        <v>0</v>
      </c>
      <c r="AE86" s="9">
        <v>4</v>
      </c>
      <c r="AF86" s="9">
        <v>0</v>
      </c>
      <c r="AG86" s="9">
        <v>4</v>
      </c>
      <c r="AH86" s="9">
        <v>0</v>
      </c>
      <c r="AI86" s="9">
        <v>4</v>
      </c>
      <c r="AJ86" s="9">
        <v>0</v>
      </c>
      <c r="AK86" s="9">
        <v>4</v>
      </c>
      <c r="AL86" s="9">
        <v>0</v>
      </c>
      <c r="AM86" s="9">
        <v>4</v>
      </c>
      <c r="AN86" s="9">
        <v>0</v>
      </c>
      <c r="AO86" s="9">
        <v>4</v>
      </c>
      <c r="AP86" s="9">
        <v>0</v>
      </c>
      <c r="AQ86" s="9">
        <v>4</v>
      </c>
      <c r="AR86" s="9">
        <v>0</v>
      </c>
      <c r="AS86" s="9">
        <v>4</v>
      </c>
    </row>
    <row r="87" spans="1:49">
      <c r="A87" s="3" t="s">
        <v>25</v>
      </c>
      <c r="B87" s="6" t="s">
        <v>114</v>
      </c>
      <c r="C87" s="3" t="s">
        <v>130</v>
      </c>
      <c r="D87" s="3" t="s">
        <v>857</v>
      </c>
      <c r="E87" s="3" t="s">
        <v>138</v>
      </c>
      <c r="F87" s="3" t="s">
        <v>17</v>
      </c>
      <c r="G87" s="3" t="s">
        <v>772</v>
      </c>
      <c r="H87" s="3"/>
      <c r="I87" s="9">
        <f t="shared" si="21"/>
        <v>0</v>
      </c>
      <c r="J87" s="7">
        <f t="shared" si="22"/>
        <v>21.275156249999998</v>
      </c>
      <c r="K87" s="9"/>
      <c r="L87" s="24"/>
      <c r="M87" s="24"/>
      <c r="N87" s="9"/>
      <c r="O87" s="9"/>
      <c r="P87" s="9"/>
      <c r="Q87" s="9"/>
      <c r="R87" s="9" t="s">
        <v>384</v>
      </c>
      <c r="S87" s="9" t="s">
        <v>384</v>
      </c>
      <c r="T87" s="9"/>
      <c r="U87" s="9">
        <v>10</v>
      </c>
      <c r="V87" s="9">
        <v>10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9">
      <c r="A88" s="3" t="s">
        <v>25</v>
      </c>
      <c r="B88" s="6" t="s">
        <v>120</v>
      </c>
      <c r="C88" s="3" t="s">
        <v>132</v>
      </c>
      <c r="D88" s="3" t="s">
        <v>535</v>
      </c>
      <c r="E88" s="3" t="s">
        <v>136</v>
      </c>
      <c r="F88" s="3" t="s">
        <v>18</v>
      </c>
      <c r="G88" s="3" t="s">
        <v>33</v>
      </c>
      <c r="H88" s="3"/>
      <c r="I88" s="9">
        <f t="shared" si="21"/>
        <v>0</v>
      </c>
      <c r="J88" s="7">
        <f t="shared" si="22"/>
        <v>25.530187499999997</v>
      </c>
      <c r="K88" s="9"/>
      <c r="L88" s="9"/>
      <c r="M88" s="9"/>
      <c r="N88" s="9"/>
      <c r="O88" s="9"/>
      <c r="P88" s="9"/>
      <c r="Q88" s="9"/>
      <c r="R88" s="9"/>
      <c r="S88" s="9"/>
      <c r="T88" s="9">
        <v>6</v>
      </c>
      <c r="U88" s="9">
        <v>6</v>
      </c>
      <c r="V88" s="9">
        <v>6</v>
      </c>
      <c r="W88" s="9">
        <v>6</v>
      </c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9">
      <c r="A89" s="3" t="s">
        <v>25</v>
      </c>
      <c r="B89" s="6" t="s">
        <v>121</v>
      </c>
      <c r="C89" s="3" t="s">
        <v>133</v>
      </c>
      <c r="D89" s="3" t="s">
        <v>535</v>
      </c>
      <c r="E89" s="3" t="s">
        <v>136</v>
      </c>
      <c r="F89" s="3" t="s">
        <v>18</v>
      </c>
      <c r="G89" s="3" t="s">
        <v>33</v>
      </c>
      <c r="H89" s="3"/>
      <c r="I89" s="9">
        <f t="shared" si="21"/>
        <v>0</v>
      </c>
      <c r="J89" s="7">
        <f t="shared" ref="J89" si="23">SUMPRODUCT($K89:$AS89, $K$1:$AS$1)+I89</f>
        <v>63.034129916346117</v>
      </c>
      <c r="K89" s="9"/>
      <c r="L89" s="9">
        <v>4.5</v>
      </c>
      <c r="M89" s="9">
        <v>4.5</v>
      </c>
      <c r="N89" s="9">
        <v>4.5</v>
      </c>
      <c r="O89" s="9">
        <v>4.5</v>
      </c>
      <c r="P89" s="9">
        <v>4.5</v>
      </c>
      <c r="Q89" s="9">
        <v>4.5</v>
      </c>
      <c r="R89" s="9">
        <v>4.5</v>
      </c>
      <c r="S89" s="9">
        <v>4.5</v>
      </c>
      <c r="T89" s="9">
        <v>4.5</v>
      </c>
      <c r="U89" s="9" t="s">
        <v>384</v>
      </c>
      <c r="V89" s="9" t="s">
        <v>384</v>
      </c>
      <c r="W89" s="9" t="s">
        <v>384</v>
      </c>
      <c r="X89" s="9" t="s">
        <v>384</v>
      </c>
      <c r="Y89" s="9" t="s">
        <v>384</v>
      </c>
      <c r="Z89" s="9" t="s">
        <v>384</v>
      </c>
      <c r="AA89" s="9" t="s">
        <v>384</v>
      </c>
      <c r="AB89" s="9" t="s">
        <v>384</v>
      </c>
      <c r="AC89" s="9" t="s">
        <v>384</v>
      </c>
      <c r="AD89" s="9" t="s">
        <v>384</v>
      </c>
      <c r="AE89" s="9" t="s">
        <v>384</v>
      </c>
      <c r="AF89" s="9" t="s">
        <v>384</v>
      </c>
      <c r="AG89" s="9" t="s">
        <v>384</v>
      </c>
      <c r="AH89" s="9">
        <v>1.5</v>
      </c>
      <c r="AI89" s="9">
        <v>1.5</v>
      </c>
      <c r="AJ89" s="9">
        <v>1.5</v>
      </c>
      <c r="AK89" s="9">
        <v>1.5</v>
      </c>
      <c r="AL89" s="9">
        <v>1.5</v>
      </c>
      <c r="AM89" s="9">
        <v>1.5</v>
      </c>
      <c r="AN89" s="9">
        <v>1.5</v>
      </c>
      <c r="AO89" s="9">
        <v>1.5</v>
      </c>
      <c r="AP89" s="9">
        <v>1.5</v>
      </c>
      <c r="AQ89" s="9">
        <v>1.5</v>
      </c>
      <c r="AR89" s="9">
        <v>1.5</v>
      </c>
      <c r="AS89" s="9">
        <v>1.5</v>
      </c>
    </row>
    <row r="90" spans="1:49">
      <c r="A90" s="3" t="s">
        <v>25</v>
      </c>
      <c r="B90" s="6" t="s">
        <v>122</v>
      </c>
      <c r="C90" s="3" t="s">
        <v>134</v>
      </c>
      <c r="D90" s="3" t="s">
        <v>535</v>
      </c>
      <c r="E90" s="3" t="s">
        <v>136</v>
      </c>
      <c r="F90" s="3" t="s">
        <v>22</v>
      </c>
      <c r="G90" s="3" t="s">
        <v>33</v>
      </c>
      <c r="H90" s="3"/>
      <c r="I90" s="9">
        <f t="shared" si="21"/>
        <v>0</v>
      </c>
      <c r="J90" s="7">
        <f t="shared" si="22"/>
        <v>96.241150383253157</v>
      </c>
      <c r="K90" s="9"/>
      <c r="L90" s="9">
        <v>4</v>
      </c>
      <c r="M90" s="9">
        <v>4</v>
      </c>
      <c r="N90" s="9">
        <v>4</v>
      </c>
      <c r="O90" s="9">
        <v>4</v>
      </c>
      <c r="P90" s="9">
        <v>4</v>
      </c>
      <c r="Q90" s="9">
        <v>4</v>
      </c>
      <c r="R90" s="9">
        <v>4</v>
      </c>
      <c r="S90" s="9">
        <v>4</v>
      </c>
      <c r="T90" s="9">
        <v>4</v>
      </c>
      <c r="U90" s="9">
        <v>4</v>
      </c>
      <c r="V90" s="9">
        <v>2</v>
      </c>
      <c r="W90" s="9">
        <v>2</v>
      </c>
      <c r="X90" s="9">
        <v>2</v>
      </c>
      <c r="Y90" s="9">
        <v>2</v>
      </c>
      <c r="Z90" s="9">
        <v>2</v>
      </c>
      <c r="AA90" s="9">
        <v>2</v>
      </c>
      <c r="AB90" s="9">
        <v>2</v>
      </c>
      <c r="AC90" s="9">
        <v>2</v>
      </c>
      <c r="AD90" s="9">
        <v>2</v>
      </c>
      <c r="AE90" s="9">
        <v>2</v>
      </c>
      <c r="AF90" s="9">
        <v>2</v>
      </c>
      <c r="AG90" s="9">
        <v>2</v>
      </c>
      <c r="AH90" s="9">
        <v>2</v>
      </c>
      <c r="AI90" s="9">
        <v>2</v>
      </c>
      <c r="AJ90" s="9">
        <v>2</v>
      </c>
      <c r="AK90" s="9">
        <v>2</v>
      </c>
      <c r="AL90" s="9">
        <v>2</v>
      </c>
      <c r="AM90" s="9">
        <v>2</v>
      </c>
      <c r="AN90" s="9">
        <v>2</v>
      </c>
      <c r="AO90" s="9">
        <v>2</v>
      </c>
      <c r="AP90" s="9">
        <v>2</v>
      </c>
      <c r="AQ90" s="9">
        <v>2</v>
      </c>
      <c r="AR90" s="9">
        <v>2</v>
      </c>
      <c r="AS90" s="9">
        <v>2</v>
      </c>
    </row>
    <row r="91" spans="1:49">
      <c r="A91" s="3" t="s">
        <v>25</v>
      </c>
      <c r="B91" s="6" t="s">
        <v>123</v>
      </c>
      <c r="C91" s="3" t="s">
        <v>135</v>
      </c>
      <c r="D91" s="3" t="s">
        <v>857</v>
      </c>
      <c r="E91" s="3" t="s">
        <v>136</v>
      </c>
      <c r="F91" s="3" t="s">
        <v>22</v>
      </c>
      <c r="G91" s="3" t="s">
        <v>33</v>
      </c>
      <c r="H91" s="3"/>
      <c r="I91" s="9">
        <f t="shared" si="21"/>
        <v>0</v>
      </c>
      <c r="J91" s="7">
        <f t="shared" si="22"/>
        <v>18.909037595813292</v>
      </c>
      <c r="K91" s="9"/>
      <c r="L91" s="9"/>
      <c r="M91" s="9">
        <v>1</v>
      </c>
      <c r="N91" s="9"/>
      <c r="O91" s="9">
        <v>1</v>
      </c>
      <c r="P91" s="9"/>
      <c r="Q91" s="9">
        <v>1</v>
      </c>
      <c r="R91" s="9"/>
      <c r="S91" s="9">
        <v>1</v>
      </c>
      <c r="T91" s="9"/>
      <c r="U91" s="9">
        <v>1</v>
      </c>
      <c r="V91" s="9"/>
      <c r="W91" s="9">
        <v>1</v>
      </c>
      <c r="X91" s="9"/>
      <c r="Y91" s="9">
        <v>1</v>
      </c>
      <c r="Z91" s="9"/>
      <c r="AA91" s="9">
        <v>1</v>
      </c>
      <c r="AB91" s="9"/>
      <c r="AC91" s="9">
        <v>1</v>
      </c>
      <c r="AD91" s="9"/>
      <c r="AE91" s="9">
        <v>1</v>
      </c>
      <c r="AF91" s="9"/>
      <c r="AG91" s="9">
        <v>1</v>
      </c>
      <c r="AH91" s="9"/>
      <c r="AI91" s="9">
        <v>1</v>
      </c>
      <c r="AJ91" s="9"/>
      <c r="AK91" s="9">
        <v>1</v>
      </c>
      <c r="AL91" s="9"/>
      <c r="AM91" s="9">
        <v>1</v>
      </c>
      <c r="AN91" s="9"/>
      <c r="AO91" s="9">
        <v>1</v>
      </c>
      <c r="AP91" s="9"/>
      <c r="AQ91" s="9">
        <v>1</v>
      </c>
      <c r="AR91" s="9"/>
      <c r="AS91" s="9">
        <v>1</v>
      </c>
    </row>
    <row r="92" spans="1:49" s="16" customFormat="1">
      <c r="A92" s="3" t="s">
        <v>529</v>
      </c>
      <c r="B92" s="6" t="s">
        <v>94</v>
      </c>
      <c r="C92" s="3" t="s">
        <v>552</v>
      </c>
      <c r="D92" s="3" t="s">
        <v>857</v>
      </c>
      <c r="E92" s="3" t="s">
        <v>139</v>
      </c>
      <c r="F92" s="3" t="s">
        <v>19</v>
      </c>
      <c r="G92" s="3" t="s">
        <v>33</v>
      </c>
      <c r="H92" s="3"/>
      <c r="I92" s="9">
        <f t="shared" si="21"/>
        <v>0</v>
      </c>
      <c r="J92" s="7">
        <f t="shared" si="22"/>
        <v>266.85874999999999</v>
      </c>
      <c r="K92" s="9"/>
      <c r="L92" s="9"/>
      <c r="M92" s="9"/>
      <c r="N92" s="9"/>
      <c r="O92" s="9"/>
      <c r="P92" s="9"/>
      <c r="Q92" s="9"/>
      <c r="R92" s="9">
        <v>129</v>
      </c>
      <c r="T92" s="9">
        <v>125</v>
      </c>
      <c r="U92" s="9" t="s">
        <v>384</v>
      </c>
      <c r="V92" s="9" t="s">
        <v>384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5"/>
      <c r="AU92" s="5"/>
      <c r="AV92" s="5"/>
      <c r="AW92" s="5"/>
    </row>
    <row r="93" spans="1:49" s="16" customFormat="1">
      <c r="A93" s="3" t="s">
        <v>529</v>
      </c>
      <c r="B93" s="6" t="s">
        <v>94</v>
      </c>
      <c r="C93" s="3" t="s">
        <v>552</v>
      </c>
      <c r="D93" s="3" t="s">
        <v>857</v>
      </c>
      <c r="E93" s="3" t="s">
        <v>139</v>
      </c>
      <c r="F93" s="3" t="s">
        <v>19</v>
      </c>
      <c r="G93" s="3" t="s">
        <v>772</v>
      </c>
      <c r="H93" s="3"/>
      <c r="I93" s="9">
        <f t="shared" si="21"/>
        <v>0</v>
      </c>
      <c r="J93" s="7">
        <f t="shared" ref="J93" si="24">SUMPRODUCT($K93:$AS93, $K$1:$AS$1)+I93</f>
        <v>775.46631249999996</v>
      </c>
      <c r="K93" s="9"/>
      <c r="L93" s="9"/>
      <c r="M93" s="9"/>
      <c r="N93" s="9"/>
      <c r="O93" s="9"/>
      <c r="P93" s="9"/>
      <c r="Q93" s="9"/>
      <c r="R93" s="9" t="s">
        <v>384</v>
      </c>
      <c r="T93" s="9" t="s">
        <v>384</v>
      </c>
      <c r="U93" s="9">
        <v>242</v>
      </c>
      <c r="V93" s="9">
        <v>242</v>
      </c>
      <c r="W93" s="9">
        <v>242</v>
      </c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5"/>
      <c r="AU93" s="5"/>
      <c r="AV93" s="5"/>
      <c r="AW93" s="5"/>
    </row>
    <row r="94" spans="1:49">
      <c r="A94" s="3" t="s">
        <v>529</v>
      </c>
      <c r="B94" s="6" t="s">
        <v>569</v>
      </c>
      <c r="C94" s="3" t="s">
        <v>553</v>
      </c>
      <c r="D94" s="3" t="s">
        <v>857</v>
      </c>
      <c r="E94" s="3" t="s">
        <v>138</v>
      </c>
      <c r="F94" s="3" t="s">
        <v>21</v>
      </c>
      <c r="G94" s="3" t="s">
        <v>772</v>
      </c>
      <c r="H94" s="3"/>
      <c r="I94" s="9">
        <f t="shared" si="21"/>
        <v>0</v>
      </c>
      <c r="J94" s="7">
        <f t="shared" si="22"/>
        <v>98.469828124999992</v>
      </c>
      <c r="K94" s="9"/>
      <c r="L94" s="9"/>
      <c r="M94" s="24"/>
      <c r="N94" s="9"/>
      <c r="O94" s="9"/>
      <c r="P94" s="9"/>
      <c r="Q94" s="9" t="s">
        <v>384</v>
      </c>
      <c r="R94" s="9" t="s">
        <v>384</v>
      </c>
      <c r="S94" s="9" t="s">
        <v>384</v>
      </c>
      <c r="U94" s="9">
        <v>23</v>
      </c>
      <c r="V94" s="9">
        <v>23</v>
      </c>
      <c r="W94" s="9">
        <v>23</v>
      </c>
      <c r="X94" s="9">
        <v>23</v>
      </c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9">
      <c r="A95" s="3" t="s">
        <v>529</v>
      </c>
      <c r="B95" s="6" t="s">
        <v>95</v>
      </c>
      <c r="C95" s="3" t="s">
        <v>554</v>
      </c>
      <c r="D95" s="3" t="s">
        <v>839</v>
      </c>
      <c r="E95" s="3" t="s">
        <v>570</v>
      </c>
      <c r="F95" s="3" t="s">
        <v>19</v>
      </c>
      <c r="G95" s="3" t="s">
        <v>8</v>
      </c>
      <c r="H95" s="3"/>
      <c r="I95" s="9">
        <f t="shared" si="21"/>
        <v>0</v>
      </c>
      <c r="J95" s="7">
        <f t="shared" si="22"/>
        <v>1050.625</v>
      </c>
      <c r="K95" s="9"/>
      <c r="L95" s="9"/>
      <c r="M95" s="24"/>
      <c r="N95" s="9"/>
      <c r="O95" s="9"/>
      <c r="P95" s="9"/>
      <c r="Q95" s="9" t="s">
        <v>384</v>
      </c>
      <c r="R95" s="9">
        <v>250</v>
      </c>
      <c r="S95" s="9">
        <v>250</v>
      </c>
      <c r="T95" s="9">
        <v>250</v>
      </c>
      <c r="U95" s="9">
        <v>250</v>
      </c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9">
      <c r="A96" s="3" t="s">
        <v>529</v>
      </c>
      <c r="B96" s="6" t="s">
        <v>96</v>
      </c>
      <c r="C96" s="3" t="s">
        <v>555</v>
      </c>
      <c r="D96" s="3" t="s">
        <v>843</v>
      </c>
      <c r="E96" s="3" t="s">
        <v>570</v>
      </c>
      <c r="F96" s="3" t="s">
        <v>19</v>
      </c>
      <c r="G96" s="3" t="s">
        <v>772</v>
      </c>
      <c r="H96" s="3"/>
      <c r="I96" s="9">
        <f t="shared" si="21"/>
        <v>0</v>
      </c>
      <c r="J96" s="7">
        <f t="shared" si="22"/>
        <v>55.656859374999996</v>
      </c>
      <c r="K96" s="9"/>
      <c r="L96" s="9"/>
      <c r="M96" s="24"/>
      <c r="N96" s="9"/>
      <c r="O96" s="9"/>
      <c r="P96" s="9"/>
      <c r="Q96" s="9" t="s">
        <v>384</v>
      </c>
      <c r="R96" s="9" t="s">
        <v>384</v>
      </c>
      <c r="S96" s="9" t="s">
        <v>384</v>
      </c>
      <c r="T96" s="9" t="s">
        <v>384</v>
      </c>
      <c r="U96" s="9">
        <v>13</v>
      </c>
      <c r="V96" s="9">
        <v>13</v>
      </c>
      <c r="W96" s="9">
        <v>13</v>
      </c>
      <c r="X96" s="9">
        <v>13</v>
      </c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9">
      <c r="A97" s="3" t="s">
        <v>529</v>
      </c>
      <c r="B97" s="6" t="s">
        <v>97</v>
      </c>
      <c r="C97" s="3" t="s">
        <v>556</v>
      </c>
      <c r="D97" s="3" t="s">
        <v>909</v>
      </c>
      <c r="E97" s="3" t="s">
        <v>136</v>
      </c>
      <c r="F97" s="3" t="s">
        <v>19</v>
      </c>
      <c r="G97" s="3" t="s">
        <v>772</v>
      </c>
      <c r="H97" s="3"/>
      <c r="I97" s="9">
        <f t="shared" si="21"/>
        <v>0</v>
      </c>
      <c r="J97" s="7">
        <f t="shared" si="22"/>
        <v>77.544004687499978</v>
      </c>
      <c r="K97" s="9"/>
      <c r="L97" s="9"/>
      <c r="M97" s="24"/>
      <c r="N97" s="9"/>
      <c r="O97" s="9"/>
      <c r="P97" s="9"/>
      <c r="Q97" s="9"/>
      <c r="R97" s="9"/>
      <c r="U97" s="9">
        <v>12</v>
      </c>
      <c r="V97" s="9">
        <v>12</v>
      </c>
      <c r="W97" s="9">
        <v>12</v>
      </c>
      <c r="X97" s="9">
        <v>12</v>
      </c>
      <c r="Y97" s="9">
        <v>12</v>
      </c>
      <c r="Z97" s="9">
        <v>12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9">
      <c r="A98" s="3" t="s">
        <v>529</v>
      </c>
      <c r="B98" s="6" t="s">
        <v>571</v>
      </c>
      <c r="C98" s="3" t="s">
        <v>557</v>
      </c>
      <c r="D98" s="3" t="s">
        <v>909</v>
      </c>
      <c r="E98" s="3" t="s">
        <v>136</v>
      </c>
      <c r="F98" s="3" t="s">
        <v>19</v>
      </c>
      <c r="G98" s="3" t="s">
        <v>772</v>
      </c>
      <c r="H98" s="3"/>
      <c r="I98" s="9">
        <f t="shared" si="21"/>
        <v>0</v>
      </c>
      <c r="J98" s="7">
        <f t="shared" si="22"/>
        <v>12.922687499999999</v>
      </c>
      <c r="K98" s="9"/>
      <c r="L98" s="9"/>
      <c r="M98" s="24"/>
      <c r="N98" s="9"/>
      <c r="O98" s="9"/>
      <c r="P98" s="9"/>
      <c r="Q98" s="9"/>
      <c r="R98" s="9"/>
      <c r="T98" s="9"/>
      <c r="U98" s="9"/>
      <c r="V98" s="9">
        <v>12</v>
      </c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9">
      <c r="A99" s="3" t="s">
        <v>529</v>
      </c>
      <c r="B99" s="6" t="s">
        <v>98</v>
      </c>
      <c r="C99" s="3" t="s">
        <v>558</v>
      </c>
      <c r="D99" s="3" t="s">
        <v>909</v>
      </c>
      <c r="E99" s="3" t="s">
        <v>136</v>
      </c>
      <c r="F99" s="3" t="s">
        <v>19</v>
      </c>
      <c r="G99" s="3" t="s">
        <v>772</v>
      </c>
      <c r="H99" s="3"/>
      <c r="I99" s="9">
        <f t="shared" si="21"/>
        <v>0</v>
      </c>
      <c r="J99" s="7">
        <f t="shared" si="22"/>
        <v>16.287970703124998</v>
      </c>
      <c r="K99" s="9"/>
      <c r="L99" s="9"/>
      <c r="M99" s="24"/>
      <c r="N99" s="9"/>
      <c r="O99" s="9"/>
      <c r="P99" s="9"/>
      <c r="Q99" s="9"/>
      <c r="S99" s="9"/>
      <c r="T99" s="9" t="s">
        <v>384</v>
      </c>
      <c r="U99" s="9"/>
      <c r="V99" s="9">
        <v>5</v>
      </c>
      <c r="W99" s="9"/>
      <c r="X99" s="9">
        <v>5</v>
      </c>
      <c r="Y99" s="9"/>
      <c r="Z99" s="9">
        <v>5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9" s="44" customFormat="1">
      <c r="A100" s="41" t="s">
        <v>529</v>
      </c>
      <c r="B100" s="55" t="s">
        <v>572</v>
      </c>
      <c r="C100" s="41" t="s">
        <v>559</v>
      </c>
      <c r="D100" s="41" t="s">
        <v>857</v>
      </c>
      <c r="E100" s="41" t="s">
        <v>138</v>
      </c>
      <c r="F100" s="41" t="s">
        <v>17</v>
      </c>
      <c r="G100" s="3" t="s">
        <v>772</v>
      </c>
      <c r="H100" s="41"/>
      <c r="I100" s="13">
        <f t="shared" si="21"/>
        <v>0</v>
      </c>
      <c r="J100" s="43">
        <f t="shared" si="22"/>
        <v>16.022031249999998</v>
      </c>
      <c r="K100" s="13"/>
      <c r="L100" s="13"/>
      <c r="M100" s="61"/>
      <c r="N100" s="13"/>
      <c r="O100" s="13"/>
      <c r="P100" s="13"/>
      <c r="Q100" s="13" t="s">
        <v>384</v>
      </c>
      <c r="S100" s="13"/>
      <c r="U100" s="13">
        <v>5</v>
      </c>
      <c r="V100" s="13">
        <v>5</v>
      </c>
      <c r="W100" s="13"/>
      <c r="X100" s="13">
        <v>5</v>
      </c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spans="1:49" s="16" customFormat="1">
      <c r="A101" s="3" t="s">
        <v>529</v>
      </c>
      <c r="B101" s="6" t="s">
        <v>99</v>
      </c>
      <c r="C101" s="3" t="s">
        <v>560</v>
      </c>
      <c r="D101" s="3" t="s">
        <v>839</v>
      </c>
      <c r="E101" s="3" t="s">
        <v>136</v>
      </c>
      <c r="F101" s="3" t="s">
        <v>19</v>
      </c>
      <c r="G101" s="3" t="s">
        <v>8</v>
      </c>
      <c r="H101" s="3"/>
      <c r="I101" s="9">
        <f t="shared" si="21"/>
        <v>0</v>
      </c>
      <c r="J101" s="7">
        <f t="shared" si="22"/>
        <v>181.83692187499997</v>
      </c>
      <c r="K101" s="9"/>
      <c r="L101" s="9"/>
      <c r="M101" s="24"/>
      <c r="N101" s="9"/>
      <c r="O101" s="9"/>
      <c r="P101" s="9"/>
      <c r="Q101" s="9" t="s">
        <v>384</v>
      </c>
      <c r="R101" s="9" t="s">
        <v>384</v>
      </c>
      <c r="S101" s="9">
        <v>43</v>
      </c>
      <c r="T101" s="9">
        <v>43</v>
      </c>
      <c r="U101" s="9">
        <v>43</v>
      </c>
      <c r="V101" s="9">
        <v>43</v>
      </c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5"/>
      <c r="AU101" s="5"/>
      <c r="AV101" s="5"/>
      <c r="AW101" s="5"/>
    </row>
    <row r="102" spans="1:49" s="16" customFormat="1">
      <c r="A102" s="3" t="s">
        <v>529</v>
      </c>
      <c r="B102" s="6" t="s">
        <v>796</v>
      </c>
      <c r="C102" s="3" t="s">
        <v>795</v>
      </c>
      <c r="D102" s="3" t="s">
        <v>535</v>
      </c>
      <c r="E102" s="3" t="s">
        <v>136</v>
      </c>
      <c r="F102" s="3" t="s">
        <v>19</v>
      </c>
      <c r="G102" s="3" t="s">
        <v>33</v>
      </c>
      <c r="H102" s="3"/>
      <c r="I102" s="9">
        <f t="shared" si="21"/>
        <v>0</v>
      </c>
      <c r="J102" s="7">
        <f t="shared" ref="J102" si="25">SUMPRODUCT($K102:$AS102, $K$1:$AS$1)+I102</f>
        <v>21.012499999999999</v>
      </c>
      <c r="K102" s="9"/>
      <c r="L102" s="9"/>
      <c r="M102" s="24"/>
      <c r="N102" s="9"/>
      <c r="O102" s="9"/>
      <c r="P102" s="9"/>
      <c r="Q102" s="9"/>
      <c r="R102" s="9"/>
      <c r="S102" s="9"/>
      <c r="T102" s="9">
        <v>20</v>
      </c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5"/>
      <c r="AU102" s="5"/>
      <c r="AV102" s="5"/>
      <c r="AW102" s="5"/>
    </row>
    <row r="103" spans="1:49" s="16" customFormat="1">
      <c r="A103" s="3" t="s">
        <v>529</v>
      </c>
      <c r="B103" s="6" t="s">
        <v>797</v>
      </c>
      <c r="C103" s="3" t="s">
        <v>723</v>
      </c>
      <c r="D103" s="3" t="s">
        <v>909</v>
      </c>
      <c r="E103" s="3" t="s">
        <v>136</v>
      </c>
      <c r="F103" s="3" t="s">
        <v>19</v>
      </c>
      <c r="G103" s="3" t="s">
        <v>772</v>
      </c>
      <c r="H103" s="3"/>
      <c r="I103" s="9">
        <f t="shared" si="21"/>
        <v>0</v>
      </c>
      <c r="J103" s="7">
        <f t="shared" ref="J103" si="26">SUMPRODUCT($K103:$AS103, $K$1:$AS$1)+I103</f>
        <v>25.635249999999999</v>
      </c>
      <c r="K103" s="9"/>
      <c r="L103" s="9"/>
      <c r="M103" s="24"/>
      <c r="N103" s="9"/>
      <c r="O103" s="9"/>
      <c r="P103" s="9"/>
      <c r="Q103" s="9"/>
      <c r="R103" s="9"/>
      <c r="S103" s="9" t="s">
        <v>384</v>
      </c>
      <c r="U103" s="9">
        <v>8</v>
      </c>
      <c r="V103" s="9">
        <v>8</v>
      </c>
      <c r="W103" s="9">
        <v>8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5"/>
      <c r="AU103" s="5"/>
      <c r="AV103" s="5"/>
      <c r="AW103" s="5"/>
    </row>
    <row r="104" spans="1:49">
      <c r="A104" s="3" t="s">
        <v>529</v>
      </c>
      <c r="B104" s="6" t="s">
        <v>100</v>
      </c>
      <c r="C104" s="3" t="s">
        <v>561</v>
      </c>
      <c r="D104" s="3" t="s">
        <v>909</v>
      </c>
      <c r="E104" s="3" t="s">
        <v>136</v>
      </c>
      <c r="F104" s="3" t="s">
        <v>19</v>
      </c>
      <c r="G104" s="3" t="s">
        <v>772</v>
      </c>
      <c r="H104" s="3"/>
      <c r="I104" s="9">
        <f t="shared" ref="I104:I147" si="27">SUMPRODUCT($K104:$AS104, $K$1:$AS$1)*($H104)</f>
        <v>0</v>
      </c>
      <c r="J104" s="7">
        <f t="shared" ref="J104:J141" si="28">SUMPRODUCT($K104:$AS104, $K$1:$AS$1)+I104</f>
        <v>47.934765624999997</v>
      </c>
      <c r="K104" s="9"/>
      <c r="L104" s="9"/>
      <c r="M104" s="24"/>
      <c r="N104" s="9"/>
      <c r="O104" s="9"/>
      <c r="P104" s="9"/>
      <c r="Q104" s="9"/>
      <c r="U104" s="9">
        <v>20</v>
      </c>
      <c r="V104" s="9">
        <v>20</v>
      </c>
      <c r="W104" s="9">
        <v>5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9" s="44" customFormat="1">
      <c r="A105" s="3" t="s">
        <v>529</v>
      </c>
      <c r="B105" s="6" t="s">
        <v>888</v>
      </c>
      <c r="C105" s="3" t="s">
        <v>562</v>
      </c>
      <c r="D105" s="3" t="s">
        <v>857</v>
      </c>
      <c r="E105" s="3" t="s">
        <v>315</v>
      </c>
      <c r="F105" s="3" t="s">
        <v>21</v>
      </c>
      <c r="G105" s="3" t="s">
        <v>772</v>
      </c>
      <c r="H105" s="3"/>
      <c r="I105" s="9">
        <f t="shared" si="27"/>
        <v>0</v>
      </c>
      <c r="J105" s="7">
        <f t="shared" si="28"/>
        <v>5.3844531249999994</v>
      </c>
      <c r="K105" s="9"/>
      <c r="L105" s="9"/>
      <c r="M105" s="24"/>
      <c r="N105" s="9"/>
      <c r="O105" s="9"/>
      <c r="P105" s="9"/>
      <c r="Q105" s="9" t="s">
        <v>384</v>
      </c>
      <c r="R105" s="9"/>
      <c r="T105" s="9"/>
      <c r="U105" s="9"/>
      <c r="V105" s="9">
        <v>5</v>
      </c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5"/>
      <c r="AU105" s="5"/>
      <c r="AV105" s="5"/>
      <c r="AW105" s="5"/>
    </row>
    <row r="106" spans="1:49">
      <c r="A106" s="3" t="s">
        <v>529</v>
      </c>
      <c r="B106" s="6" t="s">
        <v>101</v>
      </c>
      <c r="C106" s="3" t="s">
        <v>563</v>
      </c>
      <c r="D106" s="3" t="s">
        <v>857</v>
      </c>
      <c r="E106" s="3" t="s">
        <v>139</v>
      </c>
      <c r="F106" s="3" t="s">
        <v>19</v>
      </c>
      <c r="G106" s="3" t="s">
        <v>33</v>
      </c>
      <c r="H106" s="3"/>
      <c r="I106" s="9">
        <f t="shared" si="27"/>
        <v>0</v>
      </c>
      <c r="J106" s="7">
        <f t="shared" si="28"/>
        <v>68.162499999999994</v>
      </c>
      <c r="K106" s="9"/>
      <c r="L106" s="9"/>
      <c r="M106" s="9"/>
      <c r="N106" s="21">
        <v>66.5</v>
      </c>
      <c r="O106" s="9"/>
      <c r="P106" s="9" t="s">
        <v>384</v>
      </c>
      <c r="Q106" s="9"/>
      <c r="R106" s="9" t="s">
        <v>384</v>
      </c>
      <c r="S106" s="9" t="s">
        <v>384</v>
      </c>
      <c r="T106" s="9"/>
      <c r="U106" s="9"/>
      <c r="V106" s="9" t="s">
        <v>384</v>
      </c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9">
      <c r="A107" s="3" t="s">
        <v>529</v>
      </c>
      <c r="B107" s="6" t="s">
        <v>787</v>
      </c>
      <c r="C107" s="3" t="s">
        <v>563</v>
      </c>
      <c r="D107" s="3" t="s">
        <v>857</v>
      </c>
      <c r="E107" s="3" t="s">
        <v>139</v>
      </c>
      <c r="F107" s="3" t="s">
        <v>19</v>
      </c>
      <c r="G107" s="3" t="s">
        <v>772</v>
      </c>
      <c r="H107" s="3"/>
      <c r="I107" s="9">
        <f t="shared" si="27"/>
        <v>0</v>
      </c>
      <c r="J107" s="7">
        <f t="shared" ref="J107" si="29">SUMPRODUCT($K107:$AS107, $K$1:$AS$1)+I107</f>
        <v>72.151671874999991</v>
      </c>
      <c r="K107" s="9"/>
      <c r="L107" s="9"/>
      <c r="M107" s="9"/>
      <c r="N107" s="21" t="s">
        <v>384</v>
      </c>
      <c r="O107" s="9"/>
      <c r="P107" s="9" t="s">
        <v>384</v>
      </c>
      <c r="Q107" s="9"/>
      <c r="R107" s="9" t="s">
        <v>384</v>
      </c>
      <c r="S107" s="9" t="s">
        <v>384</v>
      </c>
      <c r="T107" s="9"/>
      <c r="U107" s="9"/>
      <c r="V107" s="9">
        <v>67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9">
      <c r="A108" s="3" t="s">
        <v>529</v>
      </c>
      <c r="B108" s="6" t="s">
        <v>102</v>
      </c>
      <c r="C108" s="3" t="s">
        <v>564</v>
      </c>
      <c r="D108" s="3" t="s">
        <v>857</v>
      </c>
      <c r="E108" s="3" t="s">
        <v>139</v>
      </c>
      <c r="F108" s="3" t="s">
        <v>21</v>
      </c>
      <c r="G108" s="3" t="s">
        <v>33</v>
      </c>
      <c r="H108" s="3"/>
      <c r="I108" s="9">
        <f t="shared" si="27"/>
        <v>0</v>
      </c>
      <c r="J108" s="7">
        <f t="shared" si="28"/>
        <v>32.569375000000001</v>
      </c>
      <c r="K108" s="9" t="s">
        <v>384</v>
      </c>
      <c r="L108" s="9" t="s">
        <v>384</v>
      </c>
      <c r="M108" s="9"/>
      <c r="N108" s="9"/>
      <c r="O108" s="9"/>
      <c r="P108" s="9"/>
      <c r="Q108" s="9"/>
      <c r="R108" s="9"/>
      <c r="S108" s="9">
        <v>31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9" s="92" customFormat="1">
      <c r="A109" s="92" t="s">
        <v>529</v>
      </c>
      <c r="B109" s="93" t="s">
        <v>793</v>
      </c>
      <c r="C109" s="92" t="s">
        <v>794</v>
      </c>
      <c r="D109" s="92" t="s">
        <v>909</v>
      </c>
      <c r="E109" s="92" t="s">
        <v>136</v>
      </c>
      <c r="F109" s="92" t="s">
        <v>19</v>
      </c>
      <c r="G109" s="92" t="s">
        <v>772</v>
      </c>
      <c r="I109" s="94">
        <f t="shared" si="27"/>
        <v>0</v>
      </c>
      <c r="J109" s="95">
        <f t="shared" ref="J109" si="30">SUMPRODUCT($K109:$AS109, $K$1:$AS$1)+I109</f>
        <v>10.50625</v>
      </c>
      <c r="K109" s="94"/>
      <c r="L109" s="94"/>
      <c r="M109" s="94"/>
      <c r="N109" s="94"/>
      <c r="O109" s="94"/>
      <c r="P109" s="94"/>
      <c r="Q109" s="94"/>
      <c r="R109" s="94"/>
      <c r="S109" s="94"/>
      <c r="T109" s="94">
        <v>10</v>
      </c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</row>
    <row r="110" spans="1:49">
      <c r="A110" s="3" t="s">
        <v>529</v>
      </c>
      <c r="B110" s="6" t="s">
        <v>103</v>
      </c>
      <c r="C110" s="3" t="s">
        <v>565</v>
      </c>
      <c r="D110" s="3" t="s">
        <v>909</v>
      </c>
      <c r="E110" s="3" t="s">
        <v>136</v>
      </c>
      <c r="F110" s="3" t="s">
        <v>19</v>
      </c>
      <c r="G110" s="3" t="s">
        <v>772</v>
      </c>
      <c r="H110" s="3"/>
      <c r="I110" s="9">
        <f t="shared" si="27"/>
        <v>0</v>
      </c>
      <c r="J110" s="7">
        <f t="shared" si="28"/>
        <v>40.422796874999996</v>
      </c>
      <c r="K110" s="9"/>
      <c r="L110" s="9"/>
      <c r="M110" s="9"/>
      <c r="N110" s="9"/>
      <c r="O110" s="9"/>
      <c r="P110" s="9"/>
      <c r="Q110" s="9"/>
      <c r="R110" s="9"/>
      <c r="U110" s="9">
        <v>19</v>
      </c>
      <c r="V110" s="9">
        <v>19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9" s="92" customFormat="1">
      <c r="A111" s="92" t="s">
        <v>529</v>
      </c>
      <c r="B111" s="93" t="s">
        <v>104</v>
      </c>
      <c r="C111" s="92" t="s">
        <v>579</v>
      </c>
      <c r="D111" s="92" t="s">
        <v>909</v>
      </c>
      <c r="E111" s="92" t="s">
        <v>136</v>
      </c>
      <c r="F111" s="92" t="s">
        <v>19</v>
      </c>
      <c r="G111" s="92" t="s">
        <v>772</v>
      </c>
      <c r="I111" s="94">
        <f t="shared" si="27"/>
        <v>0</v>
      </c>
      <c r="J111" s="95">
        <f t="shared" si="28"/>
        <v>32.044062499999995</v>
      </c>
      <c r="K111" s="94"/>
      <c r="L111" s="94"/>
      <c r="M111" s="94"/>
      <c r="N111" s="94"/>
      <c r="O111" s="94"/>
      <c r="P111" s="94"/>
      <c r="Q111" s="94"/>
      <c r="U111" s="94">
        <v>10</v>
      </c>
      <c r="V111" s="94">
        <v>10</v>
      </c>
      <c r="W111" s="94">
        <v>10</v>
      </c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</row>
    <row r="112" spans="1:49" s="44" customFormat="1">
      <c r="A112" s="41" t="s">
        <v>529</v>
      </c>
      <c r="B112" s="55" t="s">
        <v>105</v>
      </c>
      <c r="C112" s="41" t="s">
        <v>580</v>
      </c>
      <c r="D112" s="41" t="s">
        <v>909</v>
      </c>
      <c r="E112" s="41" t="s">
        <v>136</v>
      </c>
      <c r="F112" s="41" t="s">
        <v>19</v>
      </c>
      <c r="G112" s="41" t="s">
        <v>772</v>
      </c>
      <c r="H112" s="41"/>
      <c r="I112" s="13">
        <f t="shared" si="27"/>
        <v>0</v>
      </c>
      <c r="J112" s="43">
        <f t="shared" si="28"/>
        <v>87.333203124999983</v>
      </c>
      <c r="K112" s="13"/>
      <c r="L112" s="13"/>
      <c r="M112" s="13"/>
      <c r="N112" s="13"/>
      <c r="O112" s="13" t="s">
        <v>384</v>
      </c>
      <c r="P112" s="13"/>
      <c r="Q112" s="13"/>
      <c r="R112" s="13">
        <v>37</v>
      </c>
      <c r="S112" s="13" t="s">
        <v>384</v>
      </c>
      <c r="T112" s="13" t="s">
        <v>384</v>
      </c>
      <c r="U112" s="13"/>
      <c r="V112" s="13">
        <v>45</v>
      </c>
      <c r="W112" s="13" t="s">
        <v>384</v>
      </c>
      <c r="X112" s="13" t="s">
        <v>384</v>
      </c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 spans="1:49">
      <c r="A113" s="3" t="s">
        <v>529</v>
      </c>
      <c r="B113" s="55" t="s">
        <v>106</v>
      </c>
      <c r="C113" s="3" t="s">
        <v>581</v>
      </c>
      <c r="D113" s="41" t="s">
        <v>909</v>
      </c>
      <c r="E113" s="41" t="s">
        <v>136</v>
      </c>
      <c r="F113" s="41" t="s">
        <v>19</v>
      </c>
      <c r="G113" s="3" t="s">
        <v>772</v>
      </c>
      <c r="H113" s="41"/>
      <c r="I113" s="13">
        <f t="shared" si="27"/>
        <v>0</v>
      </c>
      <c r="J113" s="43">
        <f t="shared" si="28"/>
        <v>16.153359374999997</v>
      </c>
      <c r="K113" s="13"/>
      <c r="L113" s="13"/>
      <c r="M113" s="13"/>
      <c r="N113" s="13"/>
      <c r="O113" s="13"/>
      <c r="P113" s="13"/>
      <c r="Q113" s="13"/>
      <c r="V113" s="13" t="s">
        <v>384</v>
      </c>
      <c r="W113" s="13">
        <v>15</v>
      </c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44"/>
      <c r="AU113" s="44"/>
      <c r="AV113" s="44"/>
      <c r="AW113" s="44"/>
    </row>
    <row r="114" spans="1:49">
      <c r="A114" s="3" t="s">
        <v>529</v>
      </c>
      <c r="B114" s="6" t="s">
        <v>107</v>
      </c>
      <c r="C114" s="3" t="s">
        <v>582</v>
      </c>
      <c r="D114" s="3" t="s">
        <v>909</v>
      </c>
      <c r="E114" s="3" t="s">
        <v>136</v>
      </c>
      <c r="F114" s="3" t="s">
        <v>19</v>
      </c>
      <c r="G114" s="3" t="s">
        <v>772</v>
      </c>
      <c r="H114" s="3"/>
      <c r="I114" s="9">
        <f t="shared" si="27"/>
        <v>0</v>
      </c>
      <c r="J114" s="7">
        <f t="shared" si="28"/>
        <v>37.691171874999995</v>
      </c>
      <c r="K114" s="9"/>
      <c r="L114" s="9"/>
      <c r="M114" s="9"/>
      <c r="N114" s="9"/>
      <c r="O114" s="9"/>
      <c r="P114" s="9"/>
      <c r="Q114" s="9"/>
      <c r="V114" s="9"/>
      <c r="W114" s="9">
        <v>35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9">
      <c r="A115" s="3" t="s">
        <v>529</v>
      </c>
      <c r="B115" s="6" t="s">
        <v>108</v>
      </c>
      <c r="C115" s="3" t="s">
        <v>583</v>
      </c>
      <c r="D115" s="3" t="s">
        <v>909</v>
      </c>
      <c r="E115" s="3" t="s">
        <v>136</v>
      </c>
      <c r="F115" s="3" t="s">
        <v>19</v>
      </c>
      <c r="G115" s="3" t="s">
        <v>772</v>
      </c>
      <c r="H115" s="3"/>
      <c r="I115" s="9">
        <f t="shared" si="27"/>
        <v>0</v>
      </c>
      <c r="J115" s="7">
        <f t="shared" si="28"/>
        <v>12.922687499999999</v>
      </c>
      <c r="K115" s="9"/>
      <c r="L115" s="9"/>
      <c r="M115" s="9"/>
      <c r="N115" s="9"/>
      <c r="O115" s="9"/>
      <c r="P115" s="9"/>
      <c r="Q115" s="9"/>
      <c r="V115" s="9"/>
      <c r="W115" s="9">
        <v>12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9" s="92" customFormat="1">
      <c r="A116" s="92" t="s">
        <v>529</v>
      </c>
      <c r="B116" s="93" t="s">
        <v>109</v>
      </c>
      <c r="C116" s="92" t="s">
        <v>584</v>
      </c>
      <c r="D116" s="92" t="s">
        <v>908</v>
      </c>
      <c r="E116" s="92" t="s">
        <v>416</v>
      </c>
      <c r="F116" s="92" t="s">
        <v>17</v>
      </c>
      <c r="G116" s="92" t="s">
        <v>772</v>
      </c>
      <c r="I116" s="94">
        <f t="shared" si="27"/>
        <v>0</v>
      </c>
      <c r="J116" s="95">
        <f t="shared" si="28"/>
        <v>38.768062499999999</v>
      </c>
      <c r="K116" s="94"/>
      <c r="L116" s="94"/>
      <c r="M116" s="94"/>
      <c r="N116" s="94"/>
      <c r="O116" s="94"/>
      <c r="V116" s="94">
        <v>9</v>
      </c>
      <c r="W116" s="94">
        <v>9</v>
      </c>
      <c r="X116" s="94">
        <v>9</v>
      </c>
      <c r="Y116" s="94">
        <v>9</v>
      </c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</row>
    <row r="117" spans="1:49">
      <c r="A117" s="3" t="s">
        <v>529</v>
      </c>
      <c r="B117" s="6" t="s">
        <v>110</v>
      </c>
      <c r="C117" s="3" t="s">
        <v>910</v>
      </c>
      <c r="D117" s="3" t="s">
        <v>908</v>
      </c>
      <c r="E117" s="3" t="s">
        <v>416</v>
      </c>
      <c r="F117" s="3" t="s">
        <v>19</v>
      </c>
      <c r="G117" s="3" t="s">
        <v>772</v>
      </c>
      <c r="H117" s="3"/>
      <c r="I117" s="9">
        <f t="shared" si="27"/>
        <v>0</v>
      </c>
      <c r="J117" s="7">
        <f t="shared" si="28"/>
        <v>30.152937499999997</v>
      </c>
      <c r="K117" s="9"/>
      <c r="L117" s="9"/>
      <c r="M117" s="9"/>
      <c r="N117" s="9"/>
      <c r="O117" s="9"/>
      <c r="P117" s="9"/>
      <c r="V117" s="9" t="s">
        <v>384</v>
      </c>
      <c r="W117" s="9">
        <v>28</v>
      </c>
      <c r="X117" s="9" t="s">
        <v>384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9" s="85" customFormat="1">
      <c r="A118" s="85" t="s">
        <v>529</v>
      </c>
      <c r="B118" s="96" t="s">
        <v>992</v>
      </c>
      <c r="C118" s="85" t="s">
        <v>911</v>
      </c>
      <c r="D118" s="85" t="s">
        <v>839</v>
      </c>
      <c r="E118" s="85" t="s">
        <v>420</v>
      </c>
      <c r="F118" s="85" t="s">
        <v>19</v>
      </c>
      <c r="G118" s="85" t="s">
        <v>8</v>
      </c>
      <c r="I118" s="89">
        <f t="shared" si="27"/>
        <v>0</v>
      </c>
      <c r="J118" s="90">
        <f t="shared" ref="J118" si="31">SUMPRODUCT($K118:$AS118, $K$1:$AS$1)+I118</f>
        <v>15.076468749999998</v>
      </c>
      <c r="K118" s="89"/>
      <c r="L118" s="89"/>
      <c r="M118" s="89"/>
      <c r="N118" s="89"/>
      <c r="O118" s="89"/>
      <c r="P118" s="89"/>
      <c r="Q118" s="89"/>
      <c r="V118" s="89" t="s">
        <v>384</v>
      </c>
      <c r="W118" s="89">
        <v>14</v>
      </c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</row>
    <row r="119" spans="1:49" s="85" customFormat="1">
      <c r="A119" s="85" t="s">
        <v>529</v>
      </c>
      <c r="B119" s="96" t="s">
        <v>111</v>
      </c>
      <c r="C119" s="85" t="s">
        <v>912</v>
      </c>
      <c r="D119" s="85" t="s">
        <v>908</v>
      </c>
      <c r="E119" s="85" t="s">
        <v>416</v>
      </c>
      <c r="F119" s="85" t="s">
        <v>19</v>
      </c>
      <c r="G119" s="85" t="s">
        <v>772</v>
      </c>
      <c r="I119" s="89">
        <f t="shared" si="27"/>
        <v>0</v>
      </c>
      <c r="J119" s="90">
        <f t="shared" si="28"/>
        <v>35.537390624999993</v>
      </c>
      <c r="K119" s="89"/>
      <c r="L119" s="89"/>
      <c r="M119" s="89"/>
      <c r="N119" s="89"/>
      <c r="O119" s="89"/>
      <c r="P119" s="89"/>
      <c r="Q119" s="89"/>
      <c r="V119" s="89"/>
      <c r="W119" s="89">
        <v>33</v>
      </c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</row>
    <row r="120" spans="1:49">
      <c r="A120" s="3" t="s">
        <v>529</v>
      </c>
      <c r="B120" s="6" t="s">
        <v>112</v>
      </c>
      <c r="C120" s="3" t="s">
        <v>585</v>
      </c>
      <c r="D120" s="3" t="s">
        <v>535</v>
      </c>
      <c r="E120" s="3" t="s">
        <v>136</v>
      </c>
      <c r="F120" s="3" t="s">
        <v>20</v>
      </c>
      <c r="G120" s="3" t="s">
        <v>33</v>
      </c>
      <c r="H120" s="3"/>
      <c r="I120" s="9">
        <f t="shared" si="27"/>
        <v>0</v>
      </c>
      <c r="J120" s="7">
        <f t="shared" si="28"/>
        <v>5.2531249999999998</v>
      </c>
      <c r="K120" s="9"/>
      <c r="L120" s="24"/>
      <c r="M120" s="24"/>
      <c r="N120" s="9"/>
      <c r="O120" s="9"/>
      <c r="P120" s="9" t="s">
        <v>384</v>
      </c>
      <c r="Q120" s="9" t="s">
        <v>384</v>
      </c>
      <c r="R120" s="9" t="s">
        <v>384</v>
      </c>
      <c r="S120" s="9" t="s">
        <v>384</v>
      </c>
      <c r="T120" s="9">
        <v>5</v>
      </c>
      <c r="U120" s="9" t="s">
        <v>384</v>
      </c>
      <c r="V120" s="9" t="s">
        <v>384</v>
      </c>
      <c r="W120" s="9" t="s">
        <v>384</v>
      </c>
      <c r="X120" s="9" t="s">
        <v>384</v>
      </c>
      <c r="Y120" s="9" t="s">
        <v>384</v>
      </c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9">
      <c r="A121" s="3" t="s">
        <v>529</v>
      </c>
      <c r="B121" s="6" t="s">
        <v>112</v>
      </c>
      <c r="C121" s="3" t="s">
        <v>585</v>
      </c>
      <c r="D121" s="3" t="s">
        <v>909</v>
      </c>
      <c r="E121" s="3" t="s">
        <v>136</v>
      </c>
      <c r="F121" s="3" t="s">
        <v>20</v>
      </c>
      <c r="G121" s="3" t="s">
        <v>772</v>
      </c>
      <c r="H121" s="3"/>
      <c r="I121" s="9">
        <f t="shared" si="27"/>
        <v>0</v>
      </c>
      <c r="J121" s="7">
        <f t="shared" ref="J121" si="32">SUMPRODUCT($K121:$AS121, $K$1:$AS$1)+I121</f>
        <v>59.366878906249994</v>
      </c>
      <c r="K121" s="9"/>
      <c r="L121" s="24"/>
      <c r="M121" s="24"/>
      <c r="N121" s="9"/>
      <c r="O121" s="9"/>
      <c r="P121" s="9" t="s">
        <v>384</v>
      </c>
      <c r="Q121" s="9" t="s">
        <v>384</v>
      </c>
      <c r="R121" s="9" t="s">
        <v>384</v>
      </c>
      <c r="S121" s="9" t="s">
        <v>384</v>
      </c>
      <c r="T121" s="9" t="s">
        <v>384</v>
      </c>
      <c r="U121" s="9">
        <v>5</v>
      </c>
      <c r="V121" s="9">
        <v>10</v>
      </c>
      <c r="W121" s="9">
        <v>10</v>
      </c>
      <c r="X121" s="9">
        <v>10</v>
      </c>
      <c r="Y121" s="9">
        <v>10</v>
      </c>
      <c r="Z121" s="9">
        <v>5</v>
      </c>
      <c r="AA121" s="9">
        <v>5</v>
      </c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9">
      <c r="A122" s="3" t="s">
        <v>529</v>
      </c>
      <c r="B122" s="6" t="s">
        <v>113</v>
      </c>
      <c r="C122" s="3" t="s">
        <v>586</v>
      </c>
      <c r="D122" s="3" t="s">
        <v>909</v>
      </c>
      <c r="E122" s="3" t="s">
        <v>136</v>
      </c>
      <c r="F122" s="3" t="s">
        <v>22</v>
      </c>
      <c r="G122" s="3" t="s">
        <v>772</v>
      </c>
      <c r="H122" s="3"/>
      <c r="I122" s="9">
        <f t="shared" si="27"/>
        <v>0</v>
      </c>
      <c r="J122" s="7">
        <f t="shared" si="28"/>
        <v>66.767218749999998</v>
      </c>
      <c r="K122" s="9"/>
      <c r="L122" s="24"/>
      <c r="M122" s="24"/>
      <c r="N122" s="9"/>
      <c r="O122" s="9"/>
      <c r="P122" s="9"/>
      <c r="Q122" s="9"/>
      <c r="R122" s="9"/>
      <c r="S122" s="9"/>
      <c r="T122" s="9"/>
      <c r="U122" s="9"/>
      <c r="V122" s="9"/>
      <c r="W122" s="9">
        <v>5</v>
      </c>
      <c r="X122" s="9">
        <v>52</v>
      </c>
      <c r="Y122" s="9">
        <v>5</v>
      </c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9" s="92" customFormat="1">
      <c r="A123" s="92" t="s">
        <v>529</v>
      </c>
      <c r="B123" s="93" t="s">
        <v>993</v>
      </c>
      <c r="C123" s="92" t="s">
        <v>913</v>
      </c>
      <c r="D123" s="92" t="s">
        <v>909</v>
      </c>
      <c r="E123" s="92" t="s">
        <v>136</v>
      </c>
      <c r="F123" s="92" t="s">
        <v>19</v>
      </c>
      <c r="G123" s="92" t="s">
        <v>772</v>
      </c>
      <c r="I123" s="94">
        <f t="shared" si="27"/>
        <v>0</v>
      </c>
      <c r="J123" s="95">
        <f t="shared" ref="J123" si="33">SUMPRODUCT($K123:$AS123, $K$1:$AS$1)+I123</f>
        <v>24.472339453124995</v>
      </c>
      <c r="K123" s="94"/>
      <c r="L123" s="94"/>
      <c r="M123" s="94"/>
      <c r="N123" s="94"/>
      <c r="O123" s="94"/>
      <c r="P123" s="94"/>
      <c r="Q123" s="94"/>
      <c r="R123" s="94" t="s">
        <v>384</v>
      </c>
      <c r="W123" s="94">
        <v>4.5</v>
      </c>
      <c r="X123" s="94">
        <v>4.5</v>
      </c>
      <c r="Y123" s="94">
        <v>4.5</v>
      </c>
      <c r="Z123" s="94">
        <v>4.5</v>
      </c>
      <c r="AA123" s="94">
        <v>4.5</v>
      </c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</row>
    <row r="124" spans="1:49" s="92" customFormat="1">
      <c r="A124" s="92" t="s">
        <v>529</v>
      </c>
      <c r="B124" s="93" t="s">
        <v>994</v>
      </c>
      <c r="C124" s="92" t="s">
        <v>914</v>
      </c>
      <c r="D124" s="92" t="s">
        <v>908</v>
      </c>
      <c r="E124" s="92" t="s">
        <v>416</v>
      </c>
      <c r="F124" s="92" t="s">
        <v>19</v>
      </c>
      <c r="G124" s="92" t="s">
        <v>772</v>
      </c>
      <c r="I124" s="94">
        <f t="shared" si="27"/>
        <v>0</v>
      </c>
      <c r="J124" s="95">
        <f t="shared" si="28"/>
        <v>29.910637109374992</v>
      </c>
      <c r="K124" s="94"/>
      <c r="L124" s="94"/>
      <c r="M124" s="94"/>
      <c r="N124" s="94"/>
      <c r="O124" s="94"/>
      <c r="P124" s="94"/>
      <c r="Q124" s="94"/>
      <c r="R124" s="94" t="s">
        <v>384</v>
      </c>
      <c r="W124" s="94">
        <v>5.5</v>
      </c>
      <c r="X124" s="94">
        <v>5.5</v>
      </c>
      <c r="Y124" s="94">
        <v>5.5</v>
      </c>
      <c r="Z124" s="94">
        <v>5.5</v>
      </c>
      <c r="AA124" s="94">
        <v>5.5</v>
      </c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</row>
    <row r="125" spans="1:49" s="92" customFormat="1">
      <c r="A125" s="92" t="s">
        <v>529</v>
      </c>
      <c r="B125" s="93" t="s">
        <v>995</v>
      </c>
      <c r="C125" s="92" t="s">
        <v>587</v>
      </c>
      <c r="D125" s="92" t="s">
        <v>909</v>
      </c>
      <c r="E125" s="92" t="s">
        <v>136</v>
      </c>
      <c r="F125" s="92" t="s">
        <v>19</v>
      </c>
      <c r="G125" s="92" t="s">
        <v>772</v>
      </c>
      <c r="I125" s="94">
        <f t="shared" si="27"/>
        <v>0</v>
      </c>
      <c r="J125" s="95">
        <f t="shared" si="28"/>
        <v>43.344847656249996</v>
      </c>
      <c r="K125" s="94"/>
      <c r="L125" s="94"/>
      <c r="M125" s="94"/>
      <c r="N125" s="94"/>
      <c r="O125" s="94"/>
      <c r="P125" s="94"/>
      <c r="Q125" s="94"/>
      <c r="R125" s="94"/>
      <c r="S125" s="94" t="s">
        <v>384</v>
      </c>
      <c r="W125" s="94">
        <v>10</v>
      </c>
      <c r="X125" s="94">
        <v>10</v>
      </c>
      <c r="Y125" s="94">
        <v>10</v>
      </c>
      <c r="Z125" s="94">
        <v>10</v>
      </c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</row>
    <row r="126" spans="1:49" s="44" customFormat="1">
      <c r="A126" s="41" t="s">
        <v>529</v>
      </c>
      <c r="B126" s="55" t="s">
        <v>658</v>
      </c>
      <c r="C126" s="41" t="s">
        <v>659</v>
      </c>
      <c r="D126" s="41" t="s">
        <v>535</v>
      </c>
      <c r="E126" s="41" t="s">
        <v>136</v>
      </c>
      <c r="F126" s="41" t="s">
        <v>17</v>
      </c>
      <c r="G126" s="41" t="s">
        <v>33</v>
      </c>
      <c r="H126" s="41"/>
      <c r="I126" s="13">
        <f t="shared" si="27"/>
        <v>0</v>
      </c>
      <c r="J126" s="43">
        <f t="shared" ref="J126" si="34">SUMPRODUCT($K126:$AS126, $K$1:$AS$1)+I126</f>
        <v>64.80865347717436</v>
      </c>
      <c r="K126" s="13"/>
      <c r="L126" s="61"/>
      <c r="M126" s="61"/>
      <c r="N126" s="13"/>
      <c r="O126" s="13"/>
      <c r="P126" s="13" t="s">
        <v>384</v>
      </c>
      <c r="Q126" s="13" t="s">
        <v>384</v>
      </c>
      <c r="R126" s="13" t="s">
        <v>384</v>
      </c>
      <c r="S126" s="13" t="s">
        <v>384</v>
      </c>
      <c r="T126" s="13" t="s">
        <v>384</v>
      </c>
      <c r="U126" s="13" t="s">
        <v>384</v>
      </c>
      <c r="AG126" s="13">
        <v>5</v>
      </c>
      <c r="AH126" s="13">
        <v>5</v>
      </c>
      <c r="AI126" s="13">
        <v>5</v>
      </c>
      <c r="AJ126" s="13">
        <v>5</v>
      </c>
      <c r="AK126" s="13">
        <v>5</v>
      </c>
      <c r="AL126" s="13">
        <v>5</v>
      </c>
      <c r="AM126" s="13">
        <v>5</v>
      </c>
      <c r="AN126" s="13">
        <v>5</v>
      </c>
      <c r="AO126" s="13">
        <v>5</v>
      </c>
      <c r="AP126" s="13">
        <v>5</v>
      </c>
      <c r="AQ126" s="13">
        <v>5</v>
      </c>
      <c r="AR126" s="13" t="s">
        <v>384</v>
      </c>
      <c r="AS126" s="13" t="s">
        <v>384</v>
      </c>
      <c r="AT126" s="44" t="s">
        <v>384</v>
      </c>
    </row>
    <row r="127" spans="1:49" s="44" customFormat="1">
      <c r="A127" s="41" t="s">
        <v>529</v>
      </c>
      <c r="B127" s="55" t="s">
        <v>775</v>
      </c>
      <c r="C127" s="41" t="s">
        <v>776</v>
      </c>
      <c r="D127" s="41" t="s">
        <v>909</v>
      </c>
      <c r="E127" s="41" t="s">
        <v>136</v>
      </c>
      <c r="F127" s="41" t="s">
        <v>17</v>
      </c>
      <c r="G127" s="41" t="s">
        <v>772</v>
      </c>
      <c r="H127" s="41"/>
      <c r="I127" s="13">
        <f t="shared" si="27"/>
        <v>0</v>
      </c>
      <c r="J127" s="43">
        <f t="shared" ref="J127" si="35">SUMPRODUCT($K127:$AS127, $K$1:$AS$1)+I127</f>
        <v>61.689006396484366</v>
      </c>
      <c r="K127" s="13"/>
      <c r="L127" s="61"/>
      <c r="M127" s="61"/>
      <c r="N127" s="13"/>
      <c r="O127" s="13"/>
      <c r="P127" s="13"/>
      <c r="Q127" s="13"/>
      <c r="R127" s="13"/>
      <c r="S127" s="13"/>
      <c r="T127" s="13"/>
      <c r="U127" s="13"/>
      <c r="V127" s="13">
        <v>3</v>
      </c>
      <c r="W127" s="13">
        <v>3</v>
      </c>
      <c r="X127" s="13">
        <v>7</v>
      </c>
      <c r="Y127" s="13">
        <v>7</v>
      </c>
      <c r="Z127" s="13">
        <v>6</v>
      </c>
      <c r="AA127" s="13">
        <v>5</v>
      </c>
      <c r="AB127" s="13">
        <v>5</v>
      </c>
      <c r="AC127" s="13">
        <v>5</v>
      </c>
      <c r="AD127" s="13">
        <v>5</v>
      </c>
      <c r="AE127" s="13">
        <v>5</v>
      </c>
      <c r="AF127" s="13">
        <v>5</v>
      </c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 spans="1:49" s="44" customFormat="1">
      <c r="A128" s="41" t="s">
        <v>529</v>
      </c>
      <c r="B128" s="55" t="s">
        <v>573</v>
      </c>
      <c r="C128" s="41" t="s">
        <v>588</v>
      </c>
      <c r="D128" s="41" t="s">
        <v>839</v>
      </c>
      <c r="E128" s="41" t="s">
        <v>136</v>
      </c>
      <c r="F128" s="41" t="s">
        <v>17</v>
      </c>
      <c r="G128" s="41" t="s">
        <v>8</v>
      </c>
      <c r="H128" s="41"/>
      <c r="I128" s="13">
        <f t="shared" si="27"/>
        <v>0</v>
      </c>
      <c r="J128" s="43">
        <f t="shared" si="28"/>
        <v>288.24588797277863</v>
      </c>
      <c r="K128" s="13">
        <v>4.9993699999999999</v>
      </c>
      <c r="L128" s="61">
        <v>4.9993800000000004</v>
      </c>
      <c r="M128" s="61">
        <v>4.9993699999999999</v>
      </c>
      <c r="N128" s="13">
        <v>12.57743</v>
      </c>
      <c r="O128" s="13">
        <v>12.57743</v>
      </c>
      <c r="P128" s="13">
        <v>12.57743</v>
      </c>
      <c r="Q128" s="13">
        <v>12.57743</v>
      </c>
      <c r="R128" s="13">
        <v>17.3</v>
      </c>
      <c r="S128" s="13">
        <v>17.3</v>
      </c>
      <c r="T128" s="13">
        <v>17.3</v>
      </c>
      <c r="U128" s="13">
        <v>17.3</v>
      </c>
      <c r="V128" s="13">
        <v>17.3</v>
      </c>
      <c r="W128" s="13">
        <v>17.3</v>
      </c>
      <c r="X128" s="13">
        <v>14</v>
      </c>
      <c r="Y128" s="13">
        <v>14</v>
      </c>
      <c r="Z128" s="13">
        <v>14</v>
      </c>
      <c r="AA128" s="13">
        <v>14</v>
      </c>
      <c r="AB128" s="13">
        <v>14</v>
      </c>
      <c r="AC128" s="13">
        <v>14</v>
      </c>
      <c r="AD128" s="13">
        <v>2</v>
      </c>
      <c r="AE128" s="13">
        <v>2</v>
      </c>
      <c r="AF128" s="13">
        <v>2</v>
      </c>
      <c r="AG128" s="13">
        <v>1</v>
      </c>
      <c r="AH128" s="13">
        <v>1</v>
      </c>
      <c r="AI128" s="13">
        <v>1</v>
      </c>
      <c r="AJ128" s="13">
        <v>1</v>
      </c>
      <c r="AK128" s="13">
        <v>1</v>
      </c>
      <c r="AL128" s="13">
        <v>1</v>
      </c>
      <c r="AM128" s="13">
        <v>1</v>
      </c>
      <c r="AN128" s="13">
        <v>1</v>
      </c>
      <c r="AO128" s="13">
        <v>1</v>
      </c>
      <c r="AP128" s="13">
        <v>1</v>
      </c>
      <c r="AQ128" s="13">
        <v>1</v>
      </c>
      <c r="AR128" s="13" t="s">
        <v>384</v>
      </c>
      <c r="AS128" s="13" t="s">
        <v>384</v>
      </c>
    </row>
    <row r="129" spans="1:45" s="85" customFormat="1">
      <c r="A129" s="85" t="s">
        <v>529</v>
      </c>
      <c r="B129" s="96" t="s">
        <v>996</v>
      </c>
      <c r="C129" s="85" t="s">
        <v>589</v>
      </c>
      <c r="D129" s="85" t="s">
        <v>909</v>
      </c>
      <c r="E129" s="85" t="s">
        <v>136</v>
      </c>
      <c r="F129" s="85" t="s">
        <v>17</v>
      </c>
      <c r="G129" s="92" t="s">
        <v>772</v>
      </c>
      <c r="I129" s="89">
        <f t="shared" si="27"/>
        <v>0</v>
      </c>
      <c r="J129" s="90">
        <f t="shared" si="28"/>
        <v>61.441321552734365</v>
      </c>
      <c r="K129" s="89"/>
      <c r="L129" s="89"/>
      <c r="M129" s="89"/>
      <c r="N129" s="89"/>
      <c r="O129" s="89"/>
      <c r="P129" s="89" t="s">
        <v>384</v>
      </c>
      <c r="Q129" s="89" t="s">
        <v>384</v>
      </c>
      <c r="R129" s="89" t="s">
        <v>384</v>
      </c>
      <c r="S129" s="89" t="s">
        <v>384</v>
      </c>
      <c r="T129" s="89" t="s">
        <v>384</v>
      </c>
      <c r="U129" s="89" t="s">
        <v>384</v>
      </c>
      <c r="V129" s="89" t="s">
        <v>384</v>
      </c>
      <c r="W129" s="89">
        <v>7</v>
      </c>
      <c r="X129" s="89">
        <v>7</v>
      </c>
      <c r="Y129" s="89">
        <v>7</v>
      </c>
      <c r="Z129" s="89">
        <v>7</v>
      </c>
      <c r="AA129" s="89">
        <v>7</v>
      </c>
      <c r="AB129" s="89">
        <v>7</v>
      </c>
      <c r="AC129" s="89">
        <v>7</v>
      </c>
      <c r="AD129" s="89">
        <v>7</v>
      </c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</row>
    <row r="130" spans="1:45" s="44" customFormat="1">
      <c r="A130" s="41" t="s">
        <v>529</v>
      </c>
      <c r="B130" s="55" t="s">
        <v>115</v>
      </c>
      <c r="C130" s="41" t="s">
        <v>590</v>
      </c>
      <c r="D130" s="41" t="s">
        <v>909</v>
      </c>
      <c r="E130" s="41" t="s">
        <v>136</v>
      </c>
      <c r="F130" s="41" t="s">
        <v>17</v>
      </c>
      <c r="G130" s="3" t="s">
        <v>772</v>
      </c>
      <c r="H130" s="41"/>
      <c r="I130" s="13">
        <f t="shared" si="27"/>
        <v>0</v>
      </c>
      <c r="J130" s="43">
        <f t="shared" si="28"/>
        <v>33.584405727880849</v>
      </c>
      <c r="K130" s="13">
        <v>0</v>
      </c>
      <c r="L130" s="61">
        <v>0</v>
      </c>
      <c r="M130" s="61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15.07</v>
      </c>
      <c r="Y130" s="13">
        <v>0</v>
      </c>
      <c r="Z130" s="13">
        <v>0</v>
      </c>
      <c r="AA130" s="13">
        <v>0</v>
      </c>
      <c r="AB130" s="13">
        <v>8</v>
      </c>
      <c r="AC130" s="13">
        <v>0</v>
      </c>
      <c r="AD130" s="13">
        <v>0</v>
      </c>
      <c r="AE130" s="13">
        <v>0</v>
      </c>
      <c r="AF130" s="13">
        <v>7.5350000000000001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/>
      <c r="AS130" s="13"/>
    </row>
    <row r="131" spans="1:45" s="44" customFormat="1">
      <c r="A131" s="41" t="s">
        <v>529</v>
      </c>
      <c r="B131" s="55" t="s">
        <v>115</v>
      </c>
      <c r="C131" s="41" t="s">
        <v>590</v>
      </c>
      <c r="D131" s="41" t="s">
        <v>535</v>
      </c>
      <c r="E131" s="41" t="s">
        <v>136</v>
      </c>
      <c r="F131" s="41" t="s">
        <v>17</v>
      </c>
      <c r="G131" s="3" t="s">
        <v>33</v>
      </c>
      <c r="H131" s="41"/>
      <c r="I131" s="13">
        <f t="shared" si="27"/>
        <v>0</v>
      </c>
      <c r="J131" s="43">
        <f t="shared" ref="J131" si="36">SUMPRODUCT($K131:$AS131, $K$1:$AS$1)+I131</f>
        <v>16.654749281234128</v>
      </c>
      <c r="K131" s="13">
        <v>0</v>
      </c>
      <c r="L131" s="61">
        <v>0</v>
      </c>
      <c r="M131" s="61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7.5350000000000001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7.5350000000000001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/>
      <c r="AS131" s="13"/>
    </row>
    <row r="132" spans="1:45" s="44" customFormat="1">
      <c r="A132" s="41" t="s">
        <v>529</v>
      </c>
      <c r="B132" s="55" t="s">
        <v>724</v>
      </c>
      <c r="C132" s="41" t="s">
        <v>725</v>
      </c>
      <c r="D132" s="41" t="s">
        <v>839</v>
      </c>
      <c r="E132" s="41" t="s">
        <v>136</v>
      </c>
      <c r="F132" s="41" t="s">
        <v>22</v>
      </c>
      <c r="G132" s="41" t="s">
        <v>8</v>
      </c>
      <c r="H132" s="41"/>
      <c r="I132" s="13">
        <f t="shared" si="27"/>
        <v>0</v>
      </c>
      <c r="J132" s="43">
        <f t="shared" ref="J132" si="37">SUMPRODUCT($K132:$AS132, $K$1:$AS$1)+I132</f>
        <v>49.725882014974353</v>
      </c>
      <c r="K132" s="13">
        <v>0</v>
      </c>
      <c r="L132" s="61">
        <v>0</v>
      </c>
      <c r="M132" s="61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7.5350000000000001</v>
      </c>
      <c r="U132" s="13">
        <v>0</v>
      </c>
      <c r="V132" s="13">
        <v>0</v>
      </c>
      <c r="W132" s="13">
        <v>0</v>
      </c>
      <c r="X132" s="13">
        <v>15.07</v>
      </c>
      <c r="Y132" s="13">
        <v>0</v>
      </c>
      <c r="Z132" s="13">
        <v>0</v>
      </c>
      <c r="AA132" s="13">
        <v>0</v>
      </c>
      <c r="AB132" s="13">
        <v>7.5350000000000001</v>
      </c>
      <c r="AC132" s="13">
        <v>0</v>
      </c>
      <c r="AD132" s="13">
        <v>0</v>
      </c>
      <c r="AE132" s="13">
        <v>0</v>
      </c>
      <c r="AF132" s="13">
        <v>7.5350000000000001</v>
      </c>
      <c r="AG132" s="13">
        <v>0</v>
      </c>
      <c r="AH132" s="13">
        <v>0</v>
      </c>
      <c r="AI132" s="13">
        <v>0</v>
      </c>
      <c r="AJ132" s="13">
        <v>7.5350000000000001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/>
      <c r="AS132" s="13"/>
    </row>
    <row r="133" spans="1:45" s="44" customFormat="1">
      <c r="A133" s="41" t="s">
        <v>529</v>
      </c>
      <c r="B133" s="55" t="s">
        <v>116</v>
      </c>
      <c r="C133" s="41" t="s">
        <v>591</v>
      </c>
      <c r="D133" s="41" t="s">
        <v>839</v>
      </c>
      <c r="E133" s="41" t="s">
        <v>136</v>
      </c>
      <c r="F133" s="41" t="s">
        <v>17</v>
      </c>
      <c r="G133" s="41" t="s">
        <v>8</v>
      </c>
      <c r="H133" s="41"/>
      <c r="I133" s="13">
        <f t="shared" si="27"/>
        <v>0</v>
      </c>
      <c r="J133" s="43">
        <f t="shared" si="28"/>
        <v>178.38554662213133</v>
      </c>
      <c r="K133" s="13"/>
      <c r="L133" s="61"/>
      <c r="M133" s="61"/>
      <c r="N133" s="13"/>
      <c r="O133" s="13"/>
      <c r="P133" s="13" t="s">
        <v>384</v>
      </c>
      <c r="Q133" s="13" t="s">
        <v>384</v>
      </c>
      <c r="R133" s="13">
        <v>10.4</v>
      </c>
      <c r="S133" s="13">
        <v>10.4</v>
      </c>
      <c r="T133" s="13">
        <v>10.4</v>
      </c>
      <c r="U133" s="13">
        <v>10.4</v>
      </c>
      <c r="V133" s="13">
        <v>10.4</v>
      </c>
      <c r="W133" s="13">
        <v>10.4</v>
      </c>
      <c r="X133" s="13">
        <v>10.4</v>
      </c>
      <c r="Y133" s="13">
        <v>10.4</v>
      </c>
      <c r="Z133" s="13">
        <v>10.4</v>
      </c>
      <c r="AA133" s="13">
        <v>10.4</v>
      </c>
      <c r="AB133" s="13">
        <v>10.4</v>
      </c>
      <c r="AC133" s="13">
        <v>10.4</v>
      </c>
      <c r="AD133" s="13">
        <v>3.5</v>
      </c>
      <c r="AE133" s="13">
        <v>3.5</v>
      </c>
      <c r="AF133" s="13">
        <v>3.5</v>
      </c>
      <c r="AG133" s="13">
        <v>3.5</v>
      </c>
      <c r="AH133" s="13">
        <v>3.5</v>
      </c>
      <c r="AI133" s="13">
        <v>3.5</v>
      </c>
      <c r="AJ133" s="13">
        <v>3.5</v>
      </c>
      <c r="AK133" s="13">
        <v>3.5</v>
      </c>
      <c r="AL133" s="13">
        <v>4</v>
      </c>
      <c r="AM133" s="13">
        <v>2</v>
      </c>
      <c r="AN133" s="13">
        <v>2</v>
      </c>
      <c r="AO133" s="13">
        <v>2</v>
      </c>
      <c r="AP133" s="13" t="s">
        <v>384</v>
      </c>
      <c r="AQ133" s="13"/>
      <c r="AR133" s="13"/>
      <c r="AS133" s="13"/>
    </row>
    <row r="134" spans="1:45" s="44" customFormat="1">
      <c r="A134" s="41" t="s">
        <v>529</v>
      </c>
      <c r="B134" s="55" t="s">
        <v>574</v>
      </c>
      <c r="C134" s="41" t="s">
        <v>592</v>
      </c>
      <c r="D134" s="41" t="s">
        <v>857</v>
      </c>
      <c r="E134" s="41" t="s">
        <v>694</v>
      </c>
      <c r="F134" s="41" t="s">
        <v>17</v>
      </c>
      <c r="G134" s="3" t="s">
        <v>772</v>
      </c>
      <c r="H134" s="41"/>
      <c r="I134" s="13">
        <f t="shared" si="27"/>
        <v>0</v>
      </c>
      <c r="J134" s="43">
        <f t="shared" si="28"/>
        <v>32.306718749999995</v>
      </c>
      <c r="K134" s="13"/>
      <c r="L134" s="61"/>
      <c r="M134" s="61"/>
      <c r="N134" s="13"/>
      <c r="O134" s="13"/>
      <c r="P134" s="13"/>
      <c r="Q134" s="13"/>
      <c r="R134" s="13" t="s">
        <v>384</v>
      </c>
      <c r="S134" s="13"/>
      <c r="T134" s="13" t="s">
        <v>384</v>
      </c>
      <c r="U134" s="13" t="s">
        <v>384</v>
      </c>
      <c r="V134" s="13">
        <v>7.5</v>
      </c>
      <c r="W134" s="13">
        <v>7.5</v>
      </c>
      <c r="X134" s="13">
        <v>7.5</v>
      </c>
      <c r="Y134" s="13">
        <v>7.5</v>
      </c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 spans="1:45" s="44" customFormat="1">
      <c r="A135" s="41" t="s">
        <v>529</v>
      </c>
      <c r="B135" s="55" t="s">
        <v>575</v>
      </c>
      <c r="C135" s="41" t="s">
        <v>593</v>
      </c>
      <c r="D135" s="41" t="s">
        <v>839</v>
      </c>
      <c r="E135" s="41" t="s">
        <v>137</v>
      </c>
      <c r="F135" s="41" t="s">
        <v>17</v>
      </c>
      <c r="G135" s="41" t="s">
        <v>8</v>
      </c>
      <c r="H135" s="41"/>
      <c r="I135" s="13">
        <f t="shared" si="27"/>
        <v>0</v>
      </c>
      <c r="J135" s="43">
        <f t="shared" si="28"/>
        <v>15.759374999999999</v>
      </c>
      <c r="K135" s="13"/>
      <c r="L135" s="61"/>
      <c r="M135" s="61"/>
      <c r="N135" s="13"/>
      <c r="O135" s="13"/>
      <c r="P135" s="13"/>
      <c r="Q135" s="13"/>
      <c r="R135" s="13"/>
      <c r="S135" s="13">
        <v>15</v>
      </c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 spans="1:45" s="44" customFormat="1">
      <c r="A136" s="41" t="s">
        <v>529</v>
      </c>
      <c r="B136" s="55" t="s">
        <v>576</v>
      </c>
      <c r="C136" s="41" t="s">
        <v>594</v>
      </c>
      <c r="D136" s="41" t="s">
        <v>908</v>
      </c>
      <c r="E136" s="41" t="s">
        <v>416</v>
      </c>
      <c r="F136" s="41" t="s">
        <v>17</v>
      </c>
      <c r="G136" s="3" t="s">
        <v>772</v>
      </c>
      <c r="H136" s="41"/>
      <c r="I136" s="13">
        <f t="shared" si="27"/>
        <v>0</v>
      </c>
      <c r="J136" s="43">
        <f t="shared" si="28"/>
        <v>1.0768906249999999</v>
      </c>
      <c r="K136" s="13"/>
      <c r="L136" s="61"/>
      <c r="M136" s="61"/>
      <c r="N136" s="13"/>
      <c r="O136" s="13"/>
      <c r="P136" s="13"/>
      <c r="Q136" s="13"/>
      <c r="R136" s="13"/>
      <c r="S136" s="13"/>
      <c r="T136" s="13"/>
      <c r="U136" s="13"/>
      <c r="V136" s="13">
        <v>1</v>
      </c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 spans="1:45" s="44" customFormat="1">
      <c r="A137" s="41" t="s">
        <v>529</v>
      </c>
      <c r="B137" s="55" t="s">
        <v>117</v>
      </c>
      <c r="C137" s="41" t="s">
        <v>595</v>
      </c>
      <c r="D137" s="41" t="s">
        <v>839</v>
      </c>
      <c r="E137" s="41" t="s">
        <v>136</v>
      </c>
      <c r="F137" s="41" t="s">
        <v>17</v>
      </c>
      <c r="G137" s="41" t="s">
        <v>8</v>
      </c>
      <c r="H137" s="41"/>
      <c r="I137" s="13">
        <f t="shared" si="27"/>
        <v>0</v>
      </c>
      <c r="J137" s="43">
        <f t="shared" si="28"/>
        <v>18.441751953124999</v>
      </c>
      <c r="K137" s="13"/>
      <c r="L137" s="61"/>
      <c r="M137" s="61"/>
      <c r="N137" s="13"/>
      <c r="O137" s="13"/>
      <c r="P137" s="13" t="s">
        <v>384</v>
      </c>
      <c r="Q137" s="13" t="s">
        <v>384</v>
      </c>
      <c r="R137" s="13" t="s">
        <v>384</v>
      </c>
      <c r="S137" s="13" t="s">
        <v>384</v>
      </c>
      <c r="T137" s="13" t="s">
        <v>384</v>
      </c>
      <c r="U137" s="13" t="s">
        <v>384</v>
      </c>
      <c r="V137" s="13">
        <v>4</v>
      </c>
      <c r="W137" s="13">
        <v>4</v>
      </c>
      <c r="X137" s="13">
        <v>2</v>
      </c>
      <c r="Y137" s="13">
        <v>2</v>
      </c>
      <c r="Z137" s="13">
        <v>2</v>
      </c>
      <c r="AA137" s="13">
        <v>3</v>
      </c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 spans="1:45" s="44" customFormat="1">
      <c r="A138" s="41" t="s">
        <v>529</v>
      </c>
      <c r="B138" s="55" t="s">
        <v>118</v>
      </c>
      <c r="C138" s="41" t="s">
        <v>596</v>
      </c>
      <c r="D138" s="41" t="s">
        <v>839</v>
      </c>
      <c r="E138" s="41" t="s">
        <v>136</v>
      </c>
      <c r="F138" s="41" t="s">
        <v>17</v>
      </c>
      <c r="G138" s="41" t="s">
        <v>8</v>
      </c>
      <c r="H138" s="41"/>
      <c r="I138" s="13">
        <f t="shared" si="27"/>
        <v>0</v>
      </c>
      <c r="J138" s="43">
        <f t="shared" si="28"/>
        <v>149.01669414062502</v>
      </c>
      <c r="K138" s="13"/>
      <c r="L138" s="61"/>
      <c r="M138" s="61"/>
      <c r="N138" s="13">
        <v>10.5</v>
      </c>
      <c r="O138" s="13">
        <v>10.5</v>
      </c>
      <c r="P138" s="13">
        <v>10.5</v>
      </c>
      <c r="Q138" s="13">
        <v>10.5</v>
      </c>
      <c r="R138" s="13">
        <v>10.5</v>
      </c>
      <c r="S138" s="13">
        <v>10.5</v>
      </c>
      <c r="T138" s="13">
        <v>10.5</v>
      </c>
      <c r="U138" s="13">
        <v>10.5</v>
      </c>
      <c r="V138" s="13">
        <v>10.5</v>
      </c>
      <c r="W138" s="13">
        <v>10.5</v>
      </c>
      <c r="X138" s="13">
        <v>10.5</v>
      </c>
      <c r="Y138" s="13">
        <v>8.5</v>
      </c>
      <c r="Z138" s="13"/>
      <c r="AA138" s="13">
        <v>17</v>
      </c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 spans="1:45" s="85" customFormat="1">
      <c r="A139" s="85" t="s">
        <v>529</v>
      </c>
      <c r="B139" s="96" t="s">
        <v>997</v>
      </c>
      <c r="C139" s="85" t="s">
        <v>597</v>
      </c>
      <c r="D139" s="85" t="s">
        <v>909</v>
      </c>
      <c r="E139" s="85" t="s">
        <v>136</v>
      </c>
      <c r="F139" s="85" t="s">
        <v>17</v>
      </c>
      <c r="G139" s="92" t="s">
        <v>772</v>
      </c>
      <c r="I139" s="89">
        <f t="shared" si="27"/>
        <v>0</v>
      </c>
      <c r="J139" s="90">
        <f t="shared" si="28"/>
        <v>58.560195898437499</v>
      </c>
      <c r="K139" s="89"/>
      <c r="L139" s="89"/>
      <c r="M139" s="89"/>
      <c r="N139" s="89"/>
      <c r="O139" s="89"/>
      <c r="P139" s="89" t="s">
        <v>384</v>
      </c>
      <c r="Q139" s="89"/>
      <c r="R139" s="89"/>
      <c r="S139" s="89" t="s">
        <v>384</v>
      </c>
      <c r="T139" s="89"/>
      <c r="U139" s="89">
        <v>6.5</v>
      </c>
      <c r="V139" s="89">
        <v>6.5</v>
      </c>
      <c r="W139" s="89">
        <v>6.5</v>
      </c>
      <c r="X139" s="89">
        <v>6.5</v>
      </c>
      <c r="Y139" s="89">
        <v>6.5</v>
      </c>
      <c r="Z139" s="89">
        <v>6.5</v>
      </c>
      <c r="AA139" s="89">
        <v>6.5</v>
      </c>
      <c r="AB139" s="89">
        <v>6.5</v>
      </c>
      <c r="AC139" s="89">
        <v>2</v>
      </c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</row>
    <row r="140" spans="1:45" s="85" customFormat="1">
      <c r="A140" s="85" t="s">
        <v>529</v>
      </c>
      <c r="B140" s="96" t="s">
        <v>997</v>
      </c>
      <c r="C140" s="85" t="s">
        <v>598</v>
      </c>
      <c r="D140" s="85" t="s">
        <v>535</v>
      </c>
      <c r="E140" s="85" t="s">
        <v>136</v>
      </c>
      <c r="F140" s="85" t="s">
        <v>17</v>
      </c>
      <c r="G140" s="88" t="s">
        <v>33</v>
      </c>
      <c r="I140" s="89">
        <f t="shared" si="27"/>
        <v>0</v>
      </c>
      <c r="J140" s="90">
        <f t="shared" si="28"/>
        <v>6.8290624999999991</v>
      </c>
      <c r="K140" s="89"/>
      <c r="L140" s="89"/>
      <c r="M140" s="89"/>
      <c r="N140" s="89"/>
      <c r="O140" s="89"/>
      <c r="P140" s="89" t="s">
        <v>384</v>
      </c>
      <c r="Q140" s="89"/>
      <c r="R140" s="89"/>
      <c r="S140" s="89" t="s">
        <v>384</v>
      </c>
      <c r="T140" s="89">
        <v>6.5</v>
      </c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</row>
    <row r="141" spans="1:45" s="85" customFormat="1">
      <c r="A141" s="85" t="s">
        <v>529</v>
      </c>
      <c r="B141" s="96" t="s">
        <v>999</v>
      </c>
      <c r="C141" s="85" t="s">
        <v>599</v>
      </c>
      <c r="E141" s="85" t="s">
        <v>417</v>
      </c>
      <c r="F141" s="85" t="s">
        <v>17</v>
      </c>
      <c r="G141" s="85" t="s">
        <v>772</v>
      </c>
      <c r="I141" s="89">
        <f t="shared" si="27"/>
        <v>0</v>
      </c>
      <c r="J141" s="90">
        <f t="shared" si="28"/>
        <v>42.812968749999996</v>
      </c>
      <c r="K141" s="89"/>
      <c r="L141" s="89"/>
      <c r="M141" s="89"/>
      <c r="N141" s="89"/>
      <c r="O141" s="89"/>
      <c r="P141" s="89" t="s">
        <v>384</v>
      </c>
      <c r="Q141" s="89" t="s">
        <v>384</v>
      </c>
      <c r="R141" s="89" t="s">
        <v>384</v>
      </c>
      <c r="S141" s="89" t="s">
        <v>384</v>
      </c>
      <c r="T141" s="89" t="s">
        <v>384</v>
      </c>
      <c r="U141" s="89">
        <v>10</v>
      </c>
      <c r="V141" s="89">
        <v>10</v>
      </c>
      <c r="W141" s="89">
        <v>10</v>
      </c>
      <c r="X141" s="89">
        <v>10</v>
      </c>
      <c r="Y141" s="89" t="s">
        <v>480</v>
      </c>
      <c r="Z141" s="89" t="s">
        <v>384</v>
      </c>
      <c r="AA141" s="89" t="s">
        <v>384</v>
      </c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</row>
    <row r="142" spans="1:45" s="44" customFormat="1">
      <c r="A142" s="41" t="s">
        <v>529</v>
      </c>
      <c r="B142" s="55" t="s">
        <v>577</v>
      </c>
      <c r="C142" s="41" t="s">
        <v>600</v>
      </c>
      <c r="D142" s="41" t="s">
        <v>909</v>
      </c>
      <c r="E142" s="41" t="s">
        <v>136</v>
      </c>
      <c r="F142" s="41" t="s">
        <v>17</v>
      </c>
      <c r="G142" s="41" t="s">
        <v>772</v>
      </c>
      <c r="H142" s="41"/>
      <c r="I142" s="13">
        <f t="shared" si="27"/>
        <v>0</v>
      </c>
      <c r="J142" s="43">
        <f t="shared" ref="J142:J144" si="38">SUMPRODUCT($K142:$AS142, $K$1:$AS$1)+I142</f>
        <v>87.22814062499998</v>
      </c>
      <c r="K142" s="13"/>
      <c r="L142" s="61"/>
      <c r="M142" s="61"/>
      <c r="N142" s="13"/>
      <c r="O142" s="13"/>
      <c r="P142" s="13"/>
      <c r="Q142" s="13"/>
      <c r="R142" s="13"/>
      <c r="S142" s="13"/>
      <c r="T142" s="13"/>
      <c r="U142" s="13"/>
      <c r="V142" s="13">
        <v>10</v>
      </c>
      <c r="W142" s="13">
        <v>10</v>
      </c>
      <c r="X142" s="13">
        <v>10</v>
      </c>
      <c r="Y142" s="13">
        <v>10</v>
      </c>
      <c r="Z142" s="13">
        <v>10</v>
      </c>
      <c r="AA142" s="13">
        <v>10</v>
      </c>
      <c r="AB142" s="13">
        <v>10</v>
      </c>
      <c r="AC142" s="13">
        <v>10</v>
      </c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 spans="1:45" s="44" customFormat="1">
      <c r="A143" s="41" t="s">
        <v>529</v>
      </c>
      <c r="B143" s="55" t="s">
        <v>119</v>
      </c>
      <c r="C143" s="41" t="s">
        <v>601</v>
      </c>
      <c r="D143" s="41" t="s">
        <v>839</v>
      </c>
      <c r="E143" s="41" t="s">
        <v>136</v>
      </c>
      <c r="F143" s="41" t="s">
        <v>17</v>
      </c>
      <c r="G143" s="41" t="s">
        <v>8</v>
      </c>
      <c r="H143" s="41"/>
      <c r="I143" s="13">
        <f t="shared" si="27"/>
        <v>0</v>
      </c>
      <c r="J143" s="43">
        <f t="shared" si="38"/>
        <v>25.666768749999996</v>
      </c>
      <c r="K143" s="13"/>
      <c r="L143" s="13"/>
      <c r="M143" s="13"/>
      <c r="N143" s="13"/>
      <c r="O143" s="13" t="s">
        <v>480</v>
      </c>
      <c r="P143" s="13" t="s">
        <v>384</v>
      </c>
      <c r="Q143" s="13" t="s">
        <v>384</v>
      </c>
      <c r="R143" s="13">
        <v>1</v>
      </c>
      <c r="S143" s="13">
        <v>3.3</v>
      </c>
      <c r="T143" s="13">
        <v>3.3</v>
      </c>
      <c r="U143" s="13">
        <v>3.3</v>
      </c>
      <c r="V143" s="13">
        <v>3.3</v>
      </c>
      <c r="W143" s="13">
        <v>3.3</v>
      </c>
      <c r="X143" s="13">
        <v>3.3</v>
      </c>
      <c r="Y143" s="13">
        <v>3.3</v>
      </c>
      <c r="Z143" s="13" t="s">
        <v>384</v>
      </c>
      <c r="AA143" s="13" t="s">
        <v>384</v>
      </c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</row>
    <row r="144" spans="1:45" s="44" customFormat="1">
      <c r="A144" s="41" t="s">
        <v>529</v>
      </c>
      <c r="B144" s="55" t="s">
        <v>18</v>
      </c>
      <c r="C144" s="41" t="s">
        <v>602</v>
      </c>
      <c r="D144" s="41" t="s">
        <v>535</v>
      </c>
      <c r="E144" s="41" t="s">
        <v>136</v>
      </c>
      <c r="F144" s="41" t="s">
        <v>18</v>
      </c>
      <c r="G144" s="3" t="s">
        <v>33</v>
      </c>
      <c r="H144" s="41"/>
      <c r="I144" s="13">
        <f t="shared" si="27"/>
        <v>0</v>
      </c>
      <c r="J144" s="43">
        <f t="shared" si="38"/>
        <v>42.80138483269225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>
        <v>3</v>
      </c>
      <c r="AI144" s="13">
        <v>3</v>
      </c>
      <c r="AJ144" s="13">
        <v>3</v>
      </c>
      <c r="AK144" s="13">
        <v>3</v>
      </c>
      <c r="AL144" s="13">
        <v>3</v>
      </c>
      <c r="AM144" s="13">
        <v>3</v>
      </c>
      <c r="AN144" s="13">
        <v>3</v>
      </c>
      <c r="AO144" s="13">
        <v>3</v>
      </c>
      <c r="AP144" s="13">
        <v>3</v>
      </c>
      <c r="AQ144" s="13">
        <v>3</v>
      </c>
      <c r="AR144" s="13">
        <v>3</v>
      </c>
      <c r="AS144" s="13">
        <v>3</v>
      </c>
    </row>
    <row r="145" spans="1:45" s="44" customFormat="1">
      <c r="A145" s="41" t="s">
        <v>529</v>
      </c>
      <c r="B145" s="55" t="s">
        <v>784</v>
      </c>
      <c r="C145" s="41" t="s">
        <v>602</v>
      </c>
      <c r="D145" s="41" t="s">
        <v>909</v>
      </c>
      <c r="E145" s="41" t="s">
        <v>136</v>
      </c>
      <c r="F145" s="41" t="s">
        <v>18</v>
      </c>
      <c r="G145" s="3" t="s">
        <v>772</v>
      </c>
      <c r="H145" s="41"/>
      <c r="I145" s="13">
        <f t="shared" si="27"/>
        <v>0</v>
      </c>
      <c r="J145" s="43">
        <f t="shared" ref="J145" si="39">SUMPRODUCT($K145:$AS145, $K$1:$AS$1)+I145</f>
        <v>121.17038701171873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 t="s">
        <v>384</v>
      </c>
      <c r="U145" s="13" t="s">
        <v>384</v>
      </c>
      <c r="V145" s="13">
        <v>10</v>
      </c>
      <c r="W145" s="13">
        <v>10</v>
      </c>
      <c r="X145" s="13">
        <v>10</v>
      </c>
      <c r="Y145" s="13">
        <v>10</v>
      </c>
      <c r="Z145" s="13">
        <v>10</v>
      </c>
      <c r="AA145" s="13">
        <v>10</v>
      </c>
      <c r="AB145" s="13">
        <v>10</v>
      </c>
      <c r="AC145" s="13">
        <v>10</v>
      </c>
      <c r="AD145" s="13">
        <v>10</v>
      </c>
      <c r="AE145" s="13">
        <v>10</v>
      </c>
      <c r="AF145" s="13">
        <v>10</v>
      </c>
      <c r="AG145" s="13" t="s">
        <v>384</v>
      </c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spans="1:45" s="44" customFormat="1">
      <c r="A146" s="41" t="s">
        <v>529</v>
      </c>
      <c r="B146" s="55" t="s">
        <v>788</v>
      </c>
      <c r="C146" s="41" t="s">
        <v>789</v>
      </c>
      <c r="D146" s="41" t="s">
        <v>843</v>
      </c>
      <c r="E146" s="41" t="s">
        <v>570</v>
      </c>
      <c r="F146" s="41" t="s">
        <v>17</v>
      </c>
      <c r="G146" s="3" t="s">
        <v>33</v>
      </c>
      <c r="H146" s="41"/>
      <c r="I146" s="13">
        <f t="shared" si="27"/>
        <v>0</v>
      </c>
      <c r="J146" s="43">
        <f t="shared" ref="J146" si="40">SUMPRODUCT($K146:$AS146, $K$1:$AS$1)+I146</f>
        <v>21.012499999999999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>
        <v>20</v>
      </c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 spans="1:45" s="44" customFormat="1">
      <c r="A147" s="41" t="s">
        <v>529</v>
      </c>
      <c r="B147" s="55" t="s">
        <v>709</v>
      </c>
      <c r="C147" s="41" t="s">
        <v>710</v>
      </c>
      <c r="D147" s="41" t="s">
        <v>839</v>
      </c>
      <c r="E147" s="41" t="s">
        <v>405</v>
      </c>
      <c r="F147" s="41" t="s">
        <v>17</v>
      </c>
      <c r="G147" s="41" t="s">
        <v>8</v>
      </c>
      <c r="H147" s="41"/>
      <c r="I147" s="13">
        <f t="shared" si="27"/>
        <v>0</v>
      </c>
      <c r="J147" s="43">
        <f t="shared" ref="J147" si="41">SUMPRODUCT($K147:$AS147, $K$1:$AS$1)+I147</f>
        <v>200.32587189827018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>
        <v>19</v>
      </c>
      <c r="X147" s="13">
        <v>19</v>
      </c>
      <c r="Y147" s="13">
        <v>19</v>
      </c>
      <c r="Z147" s="13">
        <v>19</v>
      </c>
      <c r="AA147" s="13">
        <v>19</v>
      </c>
      <c r="AB147" s="13">
        <v>19</v>
      </c>
      <c r="AC147" s="13">
        <v>19</v>
      </c>
      <c r="AD147" s="13">
        <v>19</v>
      </c>
      <c r="AE147" s="13">
        <v>1.9</v>
      </c>
      <c r="AF147" s="13">
        <v>1.9</v>
      </c>
      <c r="AG147" s="13">
        <v>1.9</v>
      </c>
      <c r="AH147" s="13">
        <v>1.9</v>
      </c>
      <c r="AI147" s="13">
        <v>1.9</v>
      </c>
      <c r="AJ147" s="13">
        <v>1.9</v>
      </c>
      <c r="AK147" s="13">
        <v>1.9</v>
      </c>
      <c r="AL147" s="13">
        <v>1.9</v>
      </c>
      <c r="AM147" s="13">
        <v>1.9</v>
      </c>
      <c r="AN147" s="13">
        <v>1.9</v>
      </c>
      <c r="AO147" s="13">
        <v>1.9</v>
      </c>
      <c r="AP147" s="13">
        <v>1.9</v>
      </c>
      <c r="AQ147" s="13">
        <v>1.9</v>
      </c>
      <c r="AR147" s="13">
        <v>1.9</v>
      </c>
      <c r="AS147" s="13">
        <v>1.9</v>
      </c>
    </row>
    <row r="148" spans="1:45" s="44" customFormat="1">
      <c r="A148" s="41" t="s">
        <v>6</v>
      </c>
      <c r="B148" s="25" t="s">
        <v>377</v>
      </c>
      <c r="C148" s="53">
        <v>1</v>
      </c>
      <c r="D148" s="41" t="s">
        <v>839</v>
      </c>
      <c r="E148" s="41" t="s">
        <v>144</v>
      </c>
      <c r="F148" s="41" t="s">
        <v>17</v>
      </c>
      <c r="G148" s="41" t="s">
        <v>8</v>
      </c>
      <c r="H148" s="54"/>
      <c r="I148" s="13">
        <f t="shared" ref="I148:I180" si="42">SUMPRODUCT($K148:$AS148, $K$1:$AS$1)*($H148)</f>
        <v>0</v>
      </c>
      <c r="J148" s="43">
        <f t="shared" ref="J148:J180" si="43">SUMPRODUCT($K148:$AS148, $K$1:$AS$1)+I148</f>
        <v>110.15818900880227</v>
      </c>
      <c r="K148" s="27">
        <v>0</v>
      </c>
      <c r="L148" s="27">
        <v>0</v>
      </c>
      <c r="M148" s="27">
        <v>0</v>
      </c>
      <c r="N148" s="27">
        <v>3.3</v>
      </c>
      <c r="O148" s="27">
        <v>3.3</v>
      </c>
      <c r="P148" s="27">
        <v>3.3</v>
      </c>
      <c r="Q148" s="27">
        <v>3.3</v>
      </c>
      <c r="R148" s="27">
        <v>3.3</v>
      </c>
      <c r="S148" s="27">
        <v>3.3</v>
      </c>
      <c r="T148" s="27">
        <v>3.3</v>
      </c>
      <c r="U148" s="27">
        <v>3.3</v>
      </c>
      <c r="V148" s="27">
        <v>3.3</v>
      </c>
      <c r="W148" s="27">
        <v>3.3</v>
      </c>
      <c r="X148" s="27">
        <v>3.3</v>
      </c>
      <c r="Y148" s="27">
        <v>3.3</v>
      </c>
      <c r="Z148" s="27">
        <v>3.3</v>
      </c>
      <c r="AA148" s="27">
        <v>3.3</v>
      </c>
      <c r="AB148" s="27">
        <v>3.3</v>
      </c>
      <c r="AC148" s="27">
        <v>3.3</v>
      </c>
      <c r="AD148" s="27">
        <v>3.3</v>
      </c>
      <c r="AE148" s="27">
        <v>3.3</v>
      </c>
      <c r="AF148" s="27">
        <v>3.3</v>
      </c>
      <c r="AG148" s="27">
        <v>3.3</v>
      </c>
      <c r="AH148" s="27">
        <v>3.3</v>
      </c>
      <c r="AI148" s="27">
        <v>3.3</v>
      </c>
      <c r="AJ148" s="27">
        <v>3.3</v>
      </c>
      <c r="AK148" s="27">
        <v>3.3</v>
      </c>
      <c r="AL148" s="27">
        <v>3.3</v>
      </c>
      <c r="AM148" s="27">
        <v>3.3</v>
      </c>
      <c r="AN148" s="27">
        <v>3.3</v>
      </c>
      <c r="AO148" s="27">
        <v>3.3</v>
      </c>
      <c r="AP148" s="27">
        <v>3.3</v>
      </c>
      <c r="AQ148" s="27">
        <v>3.3</v>
      </c>
      <c r="AR148" s="27">
        <v>0</v>
      </c>
      <c r="AS148" s="27">
        <v>0</v>
      </c>
    </row>
    <row r="149" spans="1:45" s="44" customFormat="1">
      <c r="A149" s="41" t="s">
        <v>6</v>
      </c>
      <c r="B149" s="25" t="s">
        <v>378</v>
      </c>
      <c r="C149" s="53">
        <v>2</v>
      </c>
      <c r="D149" s="41" t="s">
        <v>839</v>
      </c>
      <c r="E149" s="11" t="s">
        <v>419</v>
      </c>
      <c r="F149" s="41" t="s">
        <v>17</v>
      </c>
      <c r="G149" s="41" t="s">
        <v>8</v>
      </c>
      <c r="H149" s="41"/>
      <c r="I149" s="13">
        <f t="shared" si="42"/>
        <v>0</v>
      </c>
      <c r="J149" s="43">
        <f t="shared" si="43"/>
        <v>111.0690919063122</v>
      </c>
      <c r="K149" s="27">
        <v>0</v>
      </c>
      <c r="L149" s="27">
        <v>0</v>
      </c>
      <c r="M149" s="27">
        <v>0</v>
      </c>
      <c r="N149" s="27">
        <v>3</v>
      </c>
      <c r="O149" s="27">
        <v>3.3</v>
      </c>
      <c r="P149" s="27">
        <v>3.3</v>
      </c>
      <c r="Q149" s="27">
        <v>3.3</v>
      </c>
      <c r="R149" s="27">
        <v>3.3</v>
      </c>
      <c r="S149" s="27">
        <v>3.3</v>
      </c>
      <c r="T149" s="27">
        <v>3.3</v>
      </c>
      <c r="U149" s="27">
        <v>3.3</v>
      </c>
      <c r="V149" s="27">
        <v>3.3</v>
      </c>
      <c r="W149" s="27">
        <v>3.3</v>
      </c>
      <c r="X149" s="27">
        <v>3.3</v>
      </c>
      <c r="Y149" s="27">
        <v>3.3</v>
      </c>
      <c r="Z149" s="27">
        <v>3.3</v>
      </c>
      <c r="AA149" s="27">
        <v>3.3</v>
      </c>
      <c r="AB149" s="27">
        <v>3.3</v>
      </c>
      <c r="AC149" s="27">
        <v>3.3</v>
      </c>
      <c r="AD149" s="27">
        <v>3.3</v>
      </c>
      <c r="AE149" s="27">
        <v>3.3</v>
      </c>
      <c r="AF149" s="27">
        <v>3.3</v>
      </c>
      <c r="AG149" s="27">
        <v>3.3</v>
      </c>
      <c r="AH149" s="27">
        <v>3.3</v>
      </c>
      <c r="AI149" s="27">
        <v>3.3</v>
      </c>
      <c r="AJ149" s="27">
        <v>3.3</v>
      </c>
      <c r="AK149" s="27">
        <v>3.3</v>
      </c>
      <c r="AL149" s="27">
        <v>3.3</v>
      </c>
      <c r="AM149" s="27">
        <v>3.3</v>
      </c>
      <c r="AN149" s="27">
        <v>3.3</v>
      </c>
      <c r="AO149" s="27">
        <v>3.3</v>
      </c>
      <c r="AP149" s="27">
        <v>3.3</v>
      </c>
      <c r="AQ149" s="27">
        <v>3.3</v>
      </c>
      <c r="AR149" s="27">
        <v>1</v>
      </c>
      <c r="AS149" s="27">
        <v>0</v>
      </c>
    </row>
    <row r="150" spans="1:45">
      <c r="A150" s="3" t="s">
        <v>6</v>
      </c>
      <c r="B150" s="25" t="s">
        <v>341</v>
      </c>
      <c r="C150" s="28">
        <v>3</v>
      </c>
      <c r="D150" s="3" t="s">
        <v>520</v>
      </c>
      <c r="E150" s="3" t="s">
        <v>421</v>
      </c>
      <c r="F150" s="3" t="s">
        <v>17</v>
      </c>
      <c r="G150" s="3" t="s">
        <v>527</v>
      </c>
      <c r="H150" s="3"/>
      <c r="I150" s="9">
        <f t="shared" si="42"/>
        <v>0</v>
      </c>
      <c r="J150" s="7">
        <f t="shared" si="43"/>
        <v>133.44950682487971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30</v>
      </c>
      <c r="U150" s="27">
        <v>0</v>
      </c>
      <c r="V150" s="27">
        <v>0</v>
      </c>
      <c r="W150" s="27">
        <v>0</v>
      </c>
      <c r="X150" s="27">
        <v>30</v>
      </c>
      <c r="Y150" s="27">
        <v>0</v>
      </c>
      <c r="Z150" s="27">
        <v>0</v>
      </c>
      <c r="AA150" s="27">
        <v>0</v>
      </c>
      <c r="AB150" s="27">
        <v>12</v>
      </c>
      <c r="AC150" s="27">
        <v>0</v>
      </c>
      <c r="AD150" s="27">
        <v>0</v>
      </c>
      <c r="AE150" s="27">
        <v>0</v>
      </c>
      <c r="AF150" s="27">
        <v>12</v>
      </c>
      <c r="AG150" s="27">
        <v>0</v>
      </c>
      <c r="AH150" s="27">
        <v>0</v>
      </c>
      <c r="AI150" s="27">
        <v>0</v>
      </c>
      <c r="AJ150" s="27">
        <v>12</v>
      </c>
      <c r="AK150" s="27">
        <v>0</v>
      </c>
      <c r="AL150" s="27">
        <v>0</v>
      </c>
      <c r="AM150" s="27">
        <v>0</v>
      </c>
      <c r="AN150" s="27">
        <v>12</v>
      </c>
      <c r="AO150" s="27">
        <v>0</v>
      </c>
      <c r="AP150" s="27">
        <v>0</v>
      </c>
      <c r="AQ150" s="27">
        <v>0</v>
      </c>
      <c r="AR150" s="27">
        <v>12</v>
      </c>
      <c r="AS150" s="27">
        <v>0</v>
      </c>
    </row>
    <row r="151" spans="1:45">
      <c r="A151" s="3" t="s">
        <v>6</v>
      </c>
      <c r="B151" s="25" t="s">
        <v>988</v>
      </c>
      <c r="C151" s="28">
        <v>4</v>
      </c>
      <c r="D151" s="3" t="s">
        <v>839</v>
      </c>
      <c r="E151" s="3" t="s">
        <v>143</v>
      </c>
      <c r="F151" s="3" t="s">
        <v>17</v>
      </c>
      <c r="G151" s="3" t="s">
        <v>8</v>
      </c>
      <c r="H151" s="3">
        <v>0</v>
      </c>
      <c r="I151" s="9">
        <f t="shared" si="42"/>
        <v>0</v>
      </c>
      <c r="J151" s="7">
        <f t="shared" si="43"/>
        <v>165.86246643061452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8.5</v>
      </c>
      <c r="V151" s="27">
        <v>8.5</v>
      </c>
      <c r="W151" s="27">
        <v>8.5</v>
      </c>
      <c r="X151" s="27">
        <v>8.5</v>
      </c>
      <c r="Y151" s="27">
        <v>8.5</v>
      </c>
      <c r="Z151" s="27">
        <v>8.5</v>
      </c>
      <c r="AA151" s="27">
        <v>8.5</v>
      </c>
      <c r="AB151" s="27">
        <v>8.5</v>
      </c>
      <c r="AC151" s="27">
        <v>8.5</v>
      </c>
      <c r="AD151" s="27">
        <v>8.5</v>
      </c>
      <c r="AE151" s="27">
        <v>8.5</v>
      </c>
      <c r="AF151" s="27">
        <v>8.5</v>
      </c>
      <c r="AG151" s="27">
        <v>5</v>
      </c>
      <c r="AH151" s="27">
        <v>3.7</v>
      </c>
      <c r="AI151" s="27">
        <v>3.7</v>
      </c>
      <c r="AJ151" s="27">
        <v>3.7</v>
      </c>
      <c r="AK151" s="27">
        <v>3.7</v>
      </c>
      <c r="AL151" s="27">
        <v>3.7</v>
      </c>
      <c r="AM151" s="27">
        <v>3.7</v>
      </c>
      <c r="AN151" s="27">
        <v>3.7</v>
      </c>
      <c r="AO151" s="27">
        <v>3.7</v>
      </c>
      <c r="AP151" s="27">
        <v>3.7</v>
      </c>
      <c r="AQ151" s="27">
        <v>3.7</v>
      </c>
      <c r="AR151" s="27">
        <v>3.7</v>
      </c>
      <c r="AS151" s="27">
        <v>0</v>
      </c>
    </row>
    <row r="152" spans="1:45">
      <c r="A152" s="3" t="s">
        <v>6</v>
      </c>
      <c r="B152" s="25" t="s">
        <v>989</v>
      </c>
      <c r="C152" s="28">
        <v>5</v>
      </c>
      <c r="D152" s="3" t="s">
        <v>839</v>
      </c>
      <c r="E152" s="3" t="s">
        <v>143</v>
      </c>
      <c r="F152" s="3" t="s">
        <v>17</v>
      </c>
      <c r="G152" s="3" t="s">
        <v>8</v>
      </c>
      <c r="H152" s="3">
        <v>0</v>
      </c>
      <c r="I152" s="9">
        <f t="shared" si="42"/>
        <v>0</v>
      </c>
      <c r="J152" s="7">
        <f t="shared" si="43"/>
        <v>267.53405719572345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14</v>
      </c>
      <c r="U152" s="27">
        <v>14</v>
      </c>
      <c r="V152" s="27">
        <v>14</v>
      </c>
      <c r="W152" s="27">
        <v>14</v>
      </c>
      <c r="X152" s="27">
        <v>14</v>
      </c>
      <c r="Y152" s="27">
        <v>14</v>
      </c>
      <c r="Z152" s="27">
        <v>14</v>
      </c>
      <c r="AA152" s="27">
        <v>14</v>
      </c>
      <c r="AB152" s="27">
        <v>14</v>
      </c>
      <c r="AC152" s="27">
        <v>14</v>
      </c>
      <c r="AD152" s="27">
        <v>14</v>
      </c>
      <c r="AE152" s="27">
        <v>14</v>
      </c>
      <c r="AF152" s="27">
        <v>14</v>
      </c>
      <c r="AG152" s="27">
        <v>8</v>
      </c>
      <c r="AH152" s="27">
        <v>5.6</v>
      </c>
      <c r="AI152" s="27">
        <v>5.6</v>
      </c>
      <c r="AJ152" s="27">
        <v>5.6</v>
      </c>
      <c r="AK152" s="27">
        <v>5.6</v>
      </c>
      <c r="AL152" s="27">
        <v>5.6</v>
      </c>
      <c r="AM152" s="27">
        <v>5.6</v>
      </c>
      <c r="AN152" s="27">
        <v>5.6</v>
      </c>
      <c r="AO152" s="27">
        <v>5.6</v>
      </c>
      <c r="AP152" s="27">
        <v>5.6</v>
      </c>
      <c r="AQ152" s="27">
        <v>0</v>
      </c>
      <c r="AR152" s="27">
        <v>0</v>
      </c>
      <c r="AS152" s="27">
        <v>0</v>
      </c>
    </row>
    <row r="153" spans="1:45">
      <c r="A153" s="3" t="s">
        <v>6</v>
      </c>
      <c r="B153" s="25" t="s">
        <v>342</v>
      </c>
      <c r="C153" s="28">
        <v>6</v>
      </c>
      <c r="D153" s="3" t="s">
        <v>839</v>
      </c>
      <c r="E153" s="3" t="s">
        <v>371</v>
      </c>
      <c r="F153" s="3" t="s">
        <v>17</v>
      </c>
      <c r="G153" s="3" t="s">
        <v>8</v>
      </c>
      <c r="H153" s="3"/>
      <c r="I153" s="9">
        <f t="shared" si="42"/>
        <v>0</v>
      </c>
      <c r="J153" s="7">
        <f t="shared" si="43"/>
        <v>104.73190377160674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5</v>
      </c>
      <c r="S153" s="27">
        <v>7</v>
      </c>
      <c r="T153" s="27">
        <v>7</v>
      </c>
      <c r="U153" s="27">
        <v>7</v>
      </c>
      <c r="V153" s="27">
        <v>7</v>
      </c>
      <c r="W153" s="27">
        <v>7</v>
      </c>
      <c r="X153" s="27">
        <v>7</v>
      </c>
      <c r="Y153" s="27">
        <v>7</v>
      </c>
      <c r="Z153" s="27">
        <v>7</v>
      </c>
      <c r="AA153" s="27">
        <v>7</v>
      </c>
      <c r="AB153" s="27">
        <v>7</v>
      </c>
      <c r="AC153" s="27">
        <v>7</v>
      </c>
      <c r="AD153" s="27">
        <v>1</v>
      </c>
      <c r="AE153" s="27">
        <v>1</v>
      </c>
      <c r="AF153" s="27">
        <v>1</v>
      </c>
      <c r="AG153" s="27">
        <v>1</v>
      </c>
      <c r="AH153" s="27">
        <v>1</v>
      </c>
      <c r="AI153" s="27">
        <v>1</v>
      </c>
      <c r="AJ153" s="27">
        <v>1</v>
      </c>
      <c r="AK153" s="27">
        <v>1</v>
      </c>
      <c r="AL153" s="27">
        <v>1</v>
      </c>
      <c r="AM153" s="27">
        <v>1</v>
      </c>
      <c r="AN153" s="27">
        <v>1</v>
      </c>
      <c r="AO153" s="27">
        <v>1</v>
      </c>
      <c r="AP153" s="27">
        <v>1</v>
      </c>
      <c r="AQ153" s="27">
        <v>1</v>
      </c>
      <c r="AR153" s="27">
        <v>0</v>
      </c>
      <c r="AS153" s="27">
        <v>0</v>
      </c>
    </row>
    <row r="154" spans="1:45" s="44" customFormat="1">
      <c r="A154" s="41" t="s">
        <v>6</v>
      </c>
      <c r="B154" s="25" t="s">
        <v>606</v>
      </c>
      <c r="C154" s="53">
        <v>7</v>
      </c>
      <c r="D154" s="41" t="s">
        <v>521</v>
      </c>
      <c r="E154" s="41" t="s">
        <v>421</v>
      </c>
      <c r="F154" s="41" t="s">
        <v>17</v>
      </c>
      <c r="G154" s="41" t="s">
        <v>33</v>
      </c>
      <c r="H154" s="54"/>
      <c r="I154" s="13">
        <f t="shared" si="42"/>
        <v>0</v>
      </c>
      <c r="J154" s="43">
        <f t="shared" si="43"/>
        <v>25.214999999999996</v>
      </c>
      <c r="K154" s="27"/>
      <c r="L154" s="27"/>
      <c r="M154" s="27"/>
      <c r="N154" s="27"/>
      <c r="O154" s="27"/>
      <c r="P154" s="27"/>
      <c r="Q154" s="27"/>
      <c r="R154" s="27">
        <v>9</v>
      </c>
      <c r="S154" s="27">
        <v>9</v>
      </c>
      <c r="T154" s="27">
        <v>6</v>
      </c>
      <c r="U154" s="27" t="s">
        <v>384</v>
      </c>
      <c r="V154" s="27" t="s">
        <v>384</v>
      </c>
      <c r="W154" s="27" t="s">
        <v>384</v>
      </c>
      <c r="X154" s="27" t="s">
        <v>384</v>
      </c>
      <c r="Y154" s="27" t="s">
        <v>384</v>
      </c>
      <c r="Z154" s="27" t="s">
        <v>384</v>
      </c>
      <c r="AA154" s="27" t="s">
        <v>384</v>
      </c>
      <c r="AB154" s="27" t="s">
        <v>384</v>
      </c>
      <c r="AC154" s="27" t="s">
        <v>384</v>
      </c>
      <c r="AD154" s="27" t="s">
        <v>384</v>
      </c>
      <c r="AE154" s="27" t="s">
        <v>384</v>
      </c>
      <c r="AF154" s="27" t="s">
        <v>384</v>
      </c>
      <c r="AG154" s="27" t="s">
        <v>384</v>
      </c>
      <c r="AH154" s="27" t="s">
        <v>384</v>
      </c>
      <c r="AI154" s="27" t="s">
        <v>384</v>
      </c>
      <c r="AJ154" s="27" t="s">
        <v>384</v>
      </c>
      <c r="AK154" s="27" t="s">
        <v>384</v>
      </c>
      <c r="AL154" s="27" t="s">
        <v>384</v>
      </c>
      <c r="AM154" s="27" t="s">
        <v>384</v>
      </c>
      <c r="AN154" s="13"/>
      <c r="AO154" s="13"/>
      <c r="AP154" s="13"/>
      <c r="AQ154" s="13"/>
      <c r="AR154" s="13"/>
      <c r="AS154" s="13"/>
    </row>
    <row r="155" spans="1:45" s="44" customFormat="1">
      <c r="A155" s="41" t="s">
        <v>6</v>
      </c>
      <c r="B155" s="25" t="s">
        <v>607</v>
      </c>
      <c r="C155" s="53" t="s">
        <v>623</v>
      </c>
      <c r="D155" s="41" t="s">
        <v>521</v>
      </c>
      <c r="E155" s="41" t="s">
        <v>421</v>
      </c>
      <c r="F155" s="41" t="s">
        <v>17</v>
      </c>
      <c r="G155" s="11" t="s">
        <v>33</v>
      </c>
      <c r="H155" s="54"/>
      <c r="I155" s="13">
        <f t="shared" si="42"/>
        <v>0</v>
      </c>
      <c r="J155" s="43">
        <f t="shared" ref="J155" si="44">SUMPRODUCT($K155:$AS155, $K$1:$AS$1)+I155</f>
        <v>91.355176201171872</v>
      </c>
      <c r="K155" s="27"/>
      <c r="L155" s="27"/>
      <c r="M155" s="27"/>
      <c r="N155" s="27"/>
      <c r="O155" s="27"/>
      <c r="P155" s="27"/>
      <c r="Q155" s="27"/>
      <c r="R155" s="27" t="s">
        <v>384</v>
      </c>
      <c r="S155" s="27" t="s">
        <v>384</v>
      </c>
      <c r="T155" s="27" t="s">
        <v>384</v>
      </c>
      <c r="U155" s="27">
        <v>9</v>
      </c>
      <c r="V155" s="27">
        <v>9</v>
      </c>
      <c r="W155" s="27">
        <v>9</v>
      </c>
      <c r="X155" s="27">
        <v>9</v>
      </c>
      <c r="Y155" s="27">
        <v>9</v>
      </c>
      <c r="Z155" s="27">
        <v>9</v>
      </c>
      <c r="AA155" s="27">
        <v>9</v>
      </c>
      <c r="AB155" s="27">
        <v>9</v>
      </c>
      <c r="AC155" s="27">
        <v>9</v>
      </c>
      <c r="AD155" s="27">
        <v>3</v>
      </c>
      <c r="AE155" s="27" t="s">
        <v>384</v>
      </c>
      <c r="AF155" s="27" t="s">
        <v>384</v>
      </c>
      <c r="AG155" s="27" t="s">
        <v>384</v>
      </c>
      <c r="AH155" s="27" t="s">
        <v>384</v>
      </c>
      <c r="AI155" s="27" t="s">
        <v>384</v>
      </c>
      <c r="AJ155" s="27" t="s">
        <v>384</v>
      </c>
      <c r="AK155" s="27" t="s">
        <v>384</v>
      </c>
      <c r="AL155" s="27" t="s">
        <v>384</v>
      </c>
      <c r="AM155" s="27" t="s">
        <v>384</v>
      </c>
      <c r="AN155" s="13"/>
      <c r="AO155" s="13"/>
      <c r="AP155" s="13"/>
      <c r="AQ155" s="13"/>
      <c r="AR155" s="13"/>
      <c r="AS155" s="13"/>
    </row>
    <row r="156" spans="1:45" s="44" customFormat="1">
      <c r="A156" s="41" t="s">
        <v>6</v>
      </c>
      <c r="B156" s="25" t="s">
        <v>343</v>
      </c>
      <c r="C156" s="53">
        <v>8</v>
      </c>
      <c r="D156" s="41" t="s">
        <v>839</v>
      </c>
      <c r="E156" s="41" t="s">
        <v>80</v>
      </c>
      <c r="F156" s="41" t="s">
        <v>17</v>
      </c>
      <c r="G156" s="41" t="s">
        <v>8</v>
      </c>
      <c r="H156" s="41"/>
      <c r="I156" s="13">
        <f t="shared" si="42"/>
        <v>0</v>
      </c>
      <c r="J156" s="43">
        <f t="shared" si="43"/>
        <v>109.94099180871612</v>
      </c>
      <c r="K156" s="27">
        <v>0</v>
      </c>
      <c r="L156" s="27">
        <v>0</v>
      </c>
      <c r="M156" s="27">
        <v>0</v>
      </c>
      <c r="N156" s="27">
        <v>4.5</v>
      </c>
      <c r="O156" s="27">
        <v>4.5</v>
      </c>
      <c r="P156" s="27">
        <v>4.5</v>
      </c>
      <c r="Q156" s="27">
        <v>4.5</v>
      </c>
      <c r="R156" s="27">
        <v>4.5</v>
      </c>
      <c r="S156" s="27">
        <v>4.5</v>
      </c>
      <c r="T156" s="27">
        <v>4.5</v>
      </c>
      <c r="U156" s="27">
        <v>4.5</v>
      </c>
      <c r="V156" s="27">
        <v>4.5</v>
      </c>
      <c r="W156" s="27">
        <v>4.5</v>
      </c>
      <c r="X156" s="27">
        <v>4.5</v>
      </c>
      <c r="Y156" s="27">
        <v>4.5</v>
      </c>
      <c r="Z156" s="27">
        <v>4.5</v>
      </c>
      <c r="AA156" s="27">
        <v>4.5</v>
      </c>
      <c r="AB156" s="27">
        <v>4.5</v>
      </c>
      <c r="AC156" s="27">
        <v>4.5</v>
      </c>
      <c r="AD156" s="27">
        <v>5</v>
      </c>
      <c r="AE156" s="27">
        <v>5</v>
      </c>
      <c r="AF156" s="27">
        <v>5</v>
      </c>
      <c r="AG156" s="27">
        <v>4</v>
      </c>
      <c r="AH156" s="27">
        <v>1</v>
      </c>
      <c r="AI156" s="27">
        <v>1</v>
      </c>
      <c r="AJ156" s="27">
        <v>1</v>
      </c>
      <c r="AK156" s="27">
        <v>1</v>
      </c>
      <c r="AL156" s="27">
        <v>1</v>
      </c>
      <c r="AM156" s="27">
        <v>1</v>
      </c>
      <c r="AN156" s="27">
        <v>1</v>
      </c>
      <c r="AO156" s="27">
        <v>1</v>
      </c>
      <c r="AP156" s="27">
        <v>1</v>
      </c>
      <c r="AQ156" s="27">
        <v>1</v>
      </c>
      <c r="AR156" s="27">
        <v>0</v>
      </c>
      <c r="AS156" s="27">
        <v>0</v>
      </c>
    </row>
    <row r="157" spans="1:45" s="44" customFormat="1">
      <c r="A157" s="41" t="s">
        <v>6</v>
      </c>
      <c r="B157" s="25" t="s">
        <v>608</v>
      </c>
      <c r="C157" s="53">
        <v>10</v>
      </c>
      <c r="D157" s="41" t="s">
        <v>520</v>
      </c>
      <c r="E157" s="41" t="s">
        <v>421</v>
      </c>
      <c r="F157" s="41" t="s">
        <v>17</v>
      </c>
      <c r="G157" s="41" t="s">
        <v>33</v>
      </c>
      <c r="H157" s="41"/>
      <c r="I157" s="13">
        <f t="shared" si="42"/>
        <v>0</v>
      </c>
      <c r="J157" s="43">
        <f t="shared" si="43"/>
        <v>91.064789473541097</v>
      </c>
      <c r="K157" s="27"/>
      <c r="L157" s="27"/>
      <c r="M157" s="27"/>
      <c r="N157" s="27"/>
      <c r="O157" s="27"/>
      <c r="P157" s="27"/>
      <c r="Q157" s="27"/>
      <c r="R157" s="27">
        <v>18.75</v>
      </c>
      <c r="S157" s="27">
        <v>18.75</v>
      </c>
      <c r="T157" s="27">
        <v>13</v>
      </c>
      <c r="U157" s="27" t="s">
        <v>384</v>
      </c>
      <c r="V157" s="27" t="s">
        <v>384</v>
      </c>
      <c r="W157" s="27" t="s">
        <v>384</v>
      </c>
      <c r="X157" s="27" t="s">
        <v>384</v>
      </c>
      <c r="Y157" s="27" t="s">
        <v>384</v>
      </c>
      <c r="Z157" s="27" t="s">
        <v>384</v>
      </c>
      <c r="AA157" s="27" t="s">
        <v>384</v>
      </c>
      <c r="AB157" s="27" t="s">
        <v>384</v>
      </c>
      <c r="AC157" s="27" t="s">
        <v>384</v>
      </c>
      <c r="AD157" s="27" t="s">
        <v>384</v>
      </c>
      <c r="AE157" s="27" t="s">
        <v>384</v>
      </c>
      <c r="AF157" s="27" t="s">
        <v>384</v>
      </c>
      <c r="AG157" s="27" t="s">
        <v>384</v>
      </c>
      <c r="AH157" s="27" t="s">
        <v>384</v>
      </c>
      <c r="AI157" s="27" t="s">
        <v>384</v>
      </c>
      <c r="AJ157" s="27" t="s">
        <v>384</v>
      </c>
      <c r="AK157" s="27" t="s">
        <v>384</v>
      </c>
      <c r="AL157" s="27" t="s">
        <v>384</v>
      </c>
      <c r="AM157" s="27" t="s">
        <v>384</v>
      </c>
      <c r="AN157" s="27">
        <v>3</v>
      </c>
      <c r="AO157" s="27">
        <v>9.5</v>
      </c>
      <c r="AP157" s="27">
        <v>9.5</v>
      </c>
      <c r="AQ157" s="27">
        <v>9.5</v>
      </c>
      <c r="AR157" s="13"/>
      <c r="AS157" s="13"/>
    </row>
    <row r="158" spans="1:45" s="44" customFormat="1">
      <c r="A158" s="41" t="s">
        <v>6</v>
      </c>
      <c r="B158" s="25" t="s">
        <v>609</v>
      </c>
      <c r="C158" s="53" t="s">
        <v>624</v>
      </c>
      <c r="D158" s="41" t="s">
        <v>520</v>
      </c>
      <c r="E158" s="41" t="s">
        <v>421</v>
      </c>
      <c r="F158" s="41" t="s">
        <v>17</v>
      </c>
      <c r="G158" s="11" t="s">
        <v>33</v>
      </c>
      <c r="H158" s="41"/>
      <c r="I158" s="13">
        <f t="shared" si="42"/>
        <v>0</v>
      </c>
      <c r="J158" s="43">
        <f t="shared" ref="J158" si="45">SUMPRODUCT($K158:$AS158, $K$1:$AS$1)+I158</f>
        <v>336.18230916790151</v>
      </c>
      <c r="K158" s="27"/>
      <c r="L158" s="27"/>
      <c r="M158" s="27"/>
      <c r="N158" s="27"/>
      <c r="O158" s="27"/>
      <c r="P158" s="27"/>
      <c r="Q158" s="27"/>
      <c r="R158" s="27" t="s">
        <v>384</v>
      </c>
      <c r="S158" s="27" t="s">
        <v>384</v>
      </c>
      <c r="T158" s="27" t="s">
        <v>384</v>
      </c>
      <c r="U158" s="27">
        <v>18.75</v>
      </c>
      <c r="V158" s="27">
        <v>18.75</v>
      </c>
      <c r="W158" s="27">
        <v>18.75</v>
      </c>
      <c r="X158" s="27">
        <v>18.75</v>
      </c>
      <c r="Y158" s="27">
        <v>18.75</v>
      </c>
      <c r="Z158" s="27">
        <v>18.75</v>
      </c>
      <c r="AA158" s="27">
        <v>18.75</v>
      </c>
      <c r="AB158" s="27">
        <v>18.75</v>
      </c>
      <c r="AC158" s="27">
        <v>18.75</v>
      </c>
      <c r="AD158" s="27">
        <v>18.75</v>
      </c>
      <c r="AE158" s="27">
        <v>18.75</v>
      </c>
      <c r="AF158" s="27">
        <v>18.75</v>
      </c>
      <c r="AG158" s="27">
        <v>9.5</v>
      </c>
      <c r="AH158" s="27">
        <v>9.5</v>
      </c>
      <c r="AI158" s="27">
        <v>9.5</v>
      </c>
      <c r="AJ158" s="27">
        <v>9.5</v>
      </c>
      <c r="AK158" s="27">
        <v>9.5</v>
      </c>
      <c r="AL158" s="27">
        <v>9.5</v>
      </c>
      <c r="AM158" s="27">
        <v>9.5</v>
      </c>
      <c r="AN158" s="27">
        <v>10</v>
      </c>
      <c r="AO158" s="27" t="s">
        <v>384</v>
      </c>
      <c r="AP158" s="27" t="s">
        <v>384</v>
      </c>
      <c r="AQ158" s="27" t="s">
        <v>384</v>
      </c>
      <c r="AR158" s="13"/>
      <c r="AS158" s="13"/>
    </row>
    <row r="159" spans="1:45" s="44" customFormat="1">
      <c r="A159" s="41" t="s">
        <v>6</v>
      </c>
      <c r="B159" s="25" t="s">
        <v>1003</v>
      </c>
      <c r="C159" s="53" t="s">
        <v>547</v>
      </c>
      <c r="D159" s="41" t="s">
        <v>839</v>
      </c>
      <c r="E159" s="41" t="s">
        <v>145</v>
      </c>
      <c r="F159" s="41" t="s">
        <v>17</v>
      </c>
      <c r="G159" s="11" t="s">
        <v>8</v>
      </c>
      <c r="H159" s="41"/>
      <c r="I159" s="13">
        <f t="shared" si="42"/>
        <v>0</v>
      </c>
      <c r="J159" s="43">
        <f t="shared" ref="J159" si="46">SUMPRODUCT($K159:$AS159, $K$1:$AS$1)+I159</f>
        <v>105.02237990932311</v>
      </c>
      <c r="K159" s="27"/>
      <c r="L159" s="27"/>
      <c r="M159" s="27"/>
      <c r="N159" s="27"/>
      <c r="O159" s="27"/>
      <c r="P159" s="27"/>
      <c r="Q159" s="27"/>
      <c r="R159" s="27" t="s">
        <v>384</v>
      </c>
      <c r="S159" s="27" t="s">
        <v>384</v>
      </c>
      <c r="T159" s="27" t="s">
        <v>384</v>
      </c>
      <c r="U159" s="27" t="s">
        <v>384</v>
      </c>
      <c r="V159" s="27" t="s">
        <v>384</v>
      </c>
      <c r="W159" s="27">
        <v>6</v>
      </c>
      <c r="X159" s="27">
        <v>6</v>
      </c>
      <c r="Y159" s="27">
        <v>6</v>
      </c>
      <c r="Z159" s="27">
        <v>6</v>
      </c>
      <c r="AA159" s="27">
        <v>6</v>
      </c>
      <c r="AB159" s="27">
        <v>6</v>
      </c>
      <c r="AC159" s="27">
        <v>6</v>
      </c>
      <c r="AD159" s="27">
        <v>6</v>
      </c>
      <c r="AE159" s="27">
        <v>6</v>
      </c>
      <c r="AF159" s="27">
        <v>6</v>
      </c>
      <c r="AG159" s="27">
        <v>6</v>
      </c>
      <c r="AH159" s="27">
        <v>6</v>
      </c>
      <c r="AI159" s="27">
        <v>6</v>
      </c>
      <c r="AJ159" s="27">
        <v>6</v>
      </c>
      <c r="AK159" s="27">
        <v>6</v>
      </c>
      <c r="AL159" s="27">
        <v>3.5</v>
      </c>
      <c r="AM159" s="27">
        <v>0</v>
      </c>
      <c r="AN159" s="27">
        <v>0</v>
      </c>
      <c r="AO159" s="27">
        <v>0</v>
      </c>
      <c r="AP159" s="27">
        <v>0</v>
      </c>
      <c r="AQ159" s="27" t="s">
        <v>384</v>
      </c>
      <c r="AR159" s="13"/>
      <c r="AS159" s="13"/>
    </row>
    <row r="160" spans="1:45">
      <c r="A160" s="3" t="s">
        <v>6</v>
      </c>
      <c r="B160" s="25" t="s">
        <v>344</v>
      </c>
      <c r="C160" s="28">
        <v>11</v>
      </c>
      <c r="D160" s="3" t="s">
        <v>839</v>
      </c>
      <c r="E160" s="3" t="s">
        <v>422</v>
      </c>
      <c r="F160" s="3" t="s">
        <v>17</v>
      </c>
      <c r="G160" s="3" t="s">
        <v>8</v>
      </c>
      <c r="H160" s="3"/>
      <c r="I160" s="9">
        <f t="shared" si="42"/>
        <v>0</v>
      </c>
      <c r="J160" s="7">
        <f t="shared" si="43"/>
        <v>118.36316750097654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20</v>
      </c>
      <c r="Q160" s="27">
        <v>20</v>
      </c>
      <c r="R160" s="27">
        <v>20</v>
      </c>
      <c r="S160" s="27">
        <v>20</v>
      </c>
      <c r="T160" s="27">
        <v>2</v>
      </c>
      <c r="U160" s="27">
        <v>2</v>
      </c>
      <c r="V160" s="27">
        <v>2</v>
      </c>
      <c r="W160" s="27">
        <v>2</v>
      </c>
      <c r="X160" s="27">
        <v>2</v>
      </c>
      <c r="Y160" s="27">
        <v>2</v>
      </c>
      <c r="Z160" s="27">
        <v>2</v>
      </c>
      <c r="AA160" s="27">
        <v>2</v>
      </c>
      <c r="AB160" s="27">
        <v>2</v>
      </c>
      <c r="AC160" s="27">
        <v>2</v>
      </c>
      <c r="AD160" s="27">
        <v>2</v>
      </c>
      <c r="AE160" s="27">
        <v>2</v>
      </c>
      <c r="AF160" s="27">
        <v>2</v>
      </c>
      <c r="AG160" s="27">
        <v>2</v>
      </c>
      <c r="AH160" s="27">
        <v>2</v>
      </c>
      <c r="AI160" s="27">
        <v>2</v>
      </c>
      <c r="AJ160" s="27">
        <v>0</v>
      </c>
      <c r="AK160" s="27">
        <v>0</v>
      </c>
      <c r="AL160" s="27">
        <v>0</v>
      </c>
      <c r="AM160" s="27">
        <v>0</v>
      </c>
      <c r="AN160" s="27">
        <v>0</v>
      </c>
      <c r="AO160" s="27">
        <v>0</v>
      </c>
      <c r="AP160" s="27">
        <v>0</v>
      </c>
      <c r="AQ160" s="27">
        <v>0</v>
      </c>
      <c r="AR160" s="27">
        <v>0</v>
      </c>
      <c r="AS160" s="27">
        <v>0</v>
      </c>
    </row>
    <row r="161" spans="1:45" s="44" customFormat="1">
      <c r="A161" s="41" t="s">
        <v>6</v>
      </c>
      <c r="B161" s="25" t="s">
        <v>345</v>
      </c>
      <c r="C161" s="53">
        <v>12</v>
      </c>
      <c r="D161" s="41" t="s">
        <v>839</v>
      </c>
      <c r="E161" s="41" t="s">
        <v>422</v>
      </c>
      <c r="F161" s="41" t="s">
        <v>17</v>
      </c>
      <c r="G161" s="41" t="s">
        <v>8</v>
      </c>
      <c r="H161" s="41"/>
      <c r="I161" s="13">
        <f t="shared" si="42"/>
        <v>0</v>
      </c>
      <c r="J161" s="43">
        <f t="shared" si="43"/>
        <v>118.87365900396726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15</v>
      </c>
      <c r="Q161" s="27">
        <v>15</v>
      </c>
      <c r="R161" s="27">
        <v>15</v>
      </c>
      <c r="S161" s="27">
        <v>15</v>
      </c>
      <c r="T161" s="27">
        <v>0</v>
      </c>
      <c r="U161" s="27">
        <v>0</v>
      </c>
      <c r="V161" s="27">
        <v>0</v>
      </c>
      <c r="W161" s="27">
        <v>0</v>
      </c>
      <c r="X161" s="27">
        <v>10</v>
      </c>
      <c r="Y161" s="27">
        <v>0</v>
      </c>
      <c r="Z161" s="27">
        <v>0</v>
      </c>
      <c r="AA161" s="27">
        <v>0</v>
      </c>
      <c r="AB161" s="27">
        <v>10</v>
      </c>
      <c r="AC161" s="27">
        <v>0</v>
      </c>
      <c r="AD161" s="27">
        <v>0</v>
      </c>
      <c r="AE161" s="27">
        <v>0</v>
      </c>
      <c r="AF161" s="27">
        <v>10</v>
      </c>
      <c r="AG161" s="27">
        <v>0</v>
      </c>
      <c r="AH161" s="27">
        <v>0</v>
      </c>
      <c r="AI161" s="27">
        <v>0</v>
      </c>
      <c r="AJ161" s="27">
        <v>10</v>
      </c>
      <c r="AK161" s="27">
        <v>0</v>
      </c>
      <c r="AL161" s="27">
        <v>0</v>
      </c>
      <c r="AM161" s="27">
        <v>0</v>
      </c>
      <c r="AN161" s="27">
        <v>10</v>
      </c>
      <c r="AO161" s="27">
        <v>0</v>
      </c>
      <c r="AP161" s="27">
        <v>0</v>
      </c>
      <c r="AQ161" s="27">
        <v>0</v>
      </c>
      <c r="AR161" s="27">
        <v>0</v>
      </c>
      <c r="AS161" s="27">
        <v>0</v>
      </c>
    </row>
    <row r="162" spans="1:45" s="44" customFormat="1">
      <c r="A162" s="41" t="s">
        <v>6</v>
      </c>
      <c r="B162" s="25" t="s">
        <v>346</v>
      </c>
      <c r="C162" s="53">
        <v>13</v>
      </c>
      <c r="D162" s="41" t="s">
        <v>839</v>
      </c>
      <c r="E162" s="41" t="s">
        <v>145</v>
      </c>
      <c r="F162" s="41" t="s">
        <v>17</v>
      </c>
      <c r="G162" s="41" t="s">
        <v>8</v>
      </c>
      <c r="H162" s="41"/>
      <c r="I162" s="13">
        <f t="shared" si="42"/>
        <v>0</v>
      </c>
      <c r="J162" s="43">
        <f t="shared" si="43"/>
        <v>118.36316750097654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20</v>
      </c>
      <c r="Q162" s="27">
        <v>20</v>
      </c>
      <c r="R162" s="27">
        <v>20</v>
      </c>
      <c r="S162" s="27">
        <v>20</v>
      </c>
      <c r="T162" s="27">
        <v>2</v>
      </c>
      <c r="U162" s="27">
        <v>2</v>
      </c>
      <c r="V162" s="27">
        <v>2</v>
      </c>
      <c r="W162" s="27">
        <v>2</v>
      </c>
      <c r="X162" s="27">
        <v>2</v>
      </c>
      <c r="Y162" s="27">
        <v>2</v>
      </c>
      <c r="Z162" s="27">
        <v>2</v>
      </c>
      <c r="AA162" s="27">
        <v>2</v>
      </c>
      <c r="AB162" s="27">
        <v>2</v>
      </c>
      <c r="AC162" s="27">
        <v>2</v>
      </c>
      <c r="AD162" s="27">
        <v>2</v>
      </c>
      <c r="AE162" s="27">
        <v>2</v>
      </c>
      <c r="AF162" s="27">
        <v>2</v>
      </c>
      <c r="AG162" s="27">
        <v>2</v>
      </c>
      <c r="AH162" s="27">
        <v>2</v>
      </c>
      <c r="AI162" s="27">
        <v>2</v>
      </c>
      <c r="AJ162" s="27">
        <v>0</v>
      </c>
      <c r="AK162" s="27">
        <v>0</v>
      </c>
      <c r="AL162" s="27">
        <v>0</v>
      </c>
      <c r="AM162" s="27">
        <v>0</v>
      </c>
      <c r="AN162" s="27">
        <v>0</v>
      </c>
      <c r="AO162" s="27">
        <v>0</v>
      </c>
      <c r="AP162" s="27">
        <v>0</v>
      </c>
      <c r="AQ162" s="27">
        <v>0</v>
      </c>
      <c r="AR162" s="27">
        <v>0</v>
      </c>
      <c r="AS162" s="27">
        <v>0</v>
      </c>
    </row>
    <row r="163" spans="1:45" s="44" customFormat="1">
      <c r="A163" s="41" t="s">
        <v>6</v>
      </c>
      <c r="B163" s="25" t="s">
        <v>990</v>
      </c>
      <c r="C163" s="53">
        <v>13</v>
      </c>
      <c r="D163" s="41" t="s">
        <v>839</v>
      </c>
      <c r="E163" s="41" t="s">
        <v>143</v>
      </c>
      <c r="F163" s="41" t="s">
        <v>17</v>
      </c>
      <c r="G163" s="41" t="s">
        <v>8</v>
      </c>
      <c r="H163" s="41"/>
      <c r="I163" s="13">
        <f t="shared" si="42"/>
        <v>0</v>
      </c>
      <c r="J163" s="43">
        <f t="shared" ref="J163" si="47">SUMPRODUCT($K163:$AS163, $K$1:$AS$1)+I163</f>
        <v>46.003721679687509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6</v>
      </c>
      <c r="Q163" s="27">
        <v>6</v>
      </c>
      <c r="R163" s="27">
        <v>6</v>
      </c>
      <c r="S163" s="27">
        <v>6</v>
      </c>
      <c r="T163" s="27">
        <v>2</v>
      </c>
      <c r="U163" s="27">
        <v>2</v>
      </c>
      <c r="V163" s="27">
        <v>2</v>
      </c>
      <c r="W163" s="27">
        <v>2</v>
      </c>
      <c r="X163" s="27">
        <v>2</v>
      </c>
      <c r="Y163" s="27">
        <v>2</v>
      </c>
      <c r="Z163" s="27">
        <v>2</v>
      </c>
      <c r="AA163" s="27">
        <v>2</v>
      </c>
      <c r="AB163" s="27">
        <v>2</v>
      </c>
      <c r="AC163" s="27">
        <v>1.5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27">
        <v>0</v>
      </c>
      <c r="AK163" s="27">
        <v>0</v>
      </c>
      <c r="AL163" s="27">
        <v>0</v>
      </c>
      <c r="AM163" s="27">
        <v>0</v>
      </c>
      <c r="AN163" s="27">
        <v>0</v>
      </c>
      <c r="AO163" s="27">
        <v>0</v>
      </c>
      <c r="AP163" s="27">
        <v>0</v>
      </c>
      <c r="AQ163" s="27">
        <v>0</v>
      </c>
      <c r="AR163" s="27">
        <v>0</v>
      </c>
      <c r="AS163" s="27">
        <v>0</v>
      </c>
    </row>
    <row r="164" spans="1:45">
      <c r="A164" s="3" t="s">
        <v>6</v>
      </c>
      <c r="B164" s="25" t="s">
        <v>347</v>
      </c>
      <c r="C164" s="28">
        <v>14</v>
      </c>
      <c r="D164" s="3" t="s">
        <v>839</v>
      </c>
      <c r="E164" s="3" t="s">
        <v>146</v>
      </c>
      <c r="F164" s="3" t="s">
        <v>17</v>
      </c>
      <c r="G164" s="3" t="s">
        <v>8</v>
      </c>
      <c r="H164" s="3"/>
      <c r="I164" s="9">
        <f t="shared" si="42"/>
        <v>0</v>
      </c>
      <c r="J164" s="7">
        <f t="shared" si="43"/>
        <v>104.74972408276365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17</v>
      </c>
      <c r="Q164" s="27">
        <v>17</v>
      </c>
      <c r="R164" s="27">
        <v>17</v>
      </c>
      <c r="S164" s="27">
        <v>17</v>
      </c>
      <c r="T164" s="27">
        <v>2</v>
      </c>
      <c r="U164" s="27">
        <v>2</v>
      </c>
      <c r="V164" s="27">
        <v>2</v>
      </c>
      <c r="W164" s="27">
        <v>2</v>
      </c>
      <c r="X164" s="27">
        <v>2</v>
      </c>
      <c r="Y164" s="27">
        <v>2</v>
      </c>
      <c r="Z164" s="27">
        <v>2</v>
      </c>
      <c r="AA164" s="27">
        <v>2</v>
      </c>
      <c r="AB164" s="27">
        <v>2</v>
      </c>
      <c r="AC164" s="27">
        <v>2</v>
      </c>
      <c r="AD164" s="27">
        <v>2</v>
      </c>
      <c r="AE164" s="27">
        <v>2</v>
      </c>
      <c r="AF164" s="27">
        <v>2</v>
      </c>
      <c r="AG164" s="27">
        <v>2</v>
      </c>
      <c r="AH164" s="27">
        <v>2</v>
      </c>
      <c r="AI164" s="27">
        <v>1</v>
      </c>
      <c r="AJ164" s="27">
        <v>0</v>
      </c>
      <c r="AK164" s="27">
        <v>0</v>
      </c>
      <c r="AL164" s="27">
        <v>0</v>
      </c>
      <c r="AM164" s="27">
        <v>0</v>
      </c>
      <c r="AN164" s="27">
        <v>0</v>
      </c>
      <c r="AO164" s="27">
        <v>0</v>
      </c>
      <c r="AP164" s="27">
        <v>0</v>
      </c>
      <c r="AQ164" s="27">
        <v>0</v>
      </c>
      <c r="AR164" s="27">
        <v>0</v>
      </c>
      <c r="AS164" s="27">
        <v>0</v>
      </c>
    </row>
    <row r="165" spans="1:45" s="44" customFormat="1">
      <c r="A165" s="41" t="s">
        <v>6</v>
      </c>
      <c r="B165" s="25" t="s">
        <v>348</v>
      </c>
      <c r="C165" s="53">
        <v>15</v>
      </c>
      <c r="D165" s="41" t="s">
        <v>839</v>
      </c>
      <c r="E165" s="41" t="s">
        <v>144</v>
      </c>
      <c r="F165" s="41" t="s">
        <v>17</v>
      </c>
      <c r="G165" s="41" t="s">
        <v>8</v>
      </c>
      <c r="H165" s="41"/>
      <c r="I165" s="13">
        <f t="shared" si="42"/>
        <v>0</v>
      </c>
      <c r="J165" s="43">
        <f t="shared" si="43"/>
        <v>118.36316750097654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20</v>
      </c>
      <c r="Q165" s="27">
        <v>20</v>
      </c>
      <c r="R165" s="27">
        <v>20</v>
      </c>
      <c r="S165" s="27">
        <v>20</v>
      </c>
      <c r="T165" s="27">
        <v>2</v>
      </c>
      <c r="U165" s="27">
        <v>2</v>
      </c>
      <c r="V165" s="27">
        <v>2</v>
      </c>
      <c r="W165" s="27">
        <v>2</v>
      </c>
      <c r="X165" s="27">
        <v>2</v>
      </c>
      <c r="Y165" s="27">
        <v>2</v>
      </c>
      <c r="Z165" s="27">
        <v>2</v>
      </c>
      <c r="AA165" s="27">
        <v>2</v>
      </c>
      <c r="AB165" s="27">
        <v>2</v>
      </c>
      <c r="AC165" s="27">
        <v>2</v>
      </c>
      <c r="AD165" s="27">
        <v>2</v>
      </c>
      <c r="AE165" s="27">
        <v>2</v>
      </c>
      <c r="AF165" s="27">
        <v>2</v>
      </c>
      <c r="AG165" s="27">
        <v>2</v>
      </c>
      <c r="AH165" s="27">
        <v>2</v>
      </c>
      <c r="AI165" s="27">
        <v>2</v>
      </c>
      <c r="AJ165" s="27">
        <v>0</v>
      </c>
      <c r="AK165" s="27">
        <v>0</v>
      </c>
      <c r="AL165" s="27">
        <v>0</v>
      </c>
      <c r="AM165" s="27">
        <v>0</v>
      </c>
      <c r="AN165" s="27">
        <v>0</v>
      </c>
      <c r="AO165" s="27">
        <v>0</v>
      </c>
      <c r="AP165" s="27">
        <v>0</v>
      </c>
      <c r="AQ165" s="27">
        <v>0</v>
      </c>
      <c r="AR165" s="27">
        <v>0</v>
      </c>
      <c r="AS165" s="27">
        <v>0</v>
      </c>
    </row>
    <row r="166" spans="1:45" s="44" customFormat="1">
      <c r="A166" s="41" t="s">
        <v>6</v>
      </c>
      <c r="B166" s="25" t="s">
        <v>349</v>
      </c>
      <c r="C166" s="53">
        <v>18</v>
      </c>
      <c r="D166" s="41" t="s">
        <v>839</v>
      </c>
      <c r="E166" s="41" t="s">
        <v>896</v>
      </c>
      <c r="F166" s="41" t="s">
        <v>17</v>
      </c>
      <c r="G166" s="41" t="s">
        <v>8</v>
      </c>
      <c r="H166" s="41"/>
      <c r="I166" s="13">
        <f t="shared" si="42"/>
        <v>0</v>
      </c>
      <c r="J166" s="43">
        <f t="shared" ref="J166" si="48">SUMPRODUCT($K166:$AS166, $K$1:$AS$1)+I166</f>
        <v>79.501626562499965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15</v>
      </c>
      <c r="Q166" s="27">
        <v>15</v>
      </c>
      <c r="R166" s="27">
        <v>15</v>
      </c>
      <c r="S166" s="27">
        <v>15</v>
      </c>
      <c r="T166" s="27">
        <v>2</v>
      </c>
      <c r="U166" s="27">
        <v>2</v>
      </c>
      <c r="V166" s="27">
        <v>2</v>
      </c>
      <c r="W166" s="27">
        <v>2</v>
      </c>
      <c r="X166" s="27">
        <v>2</v>
      </c>
      <c r="Y166" s="27">
        <v>2</v>
      </c>
      <c r="Z166" s="27">
        <v>2</v>
      </c>
      <c r="AA166" s="27">
        <v>2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7">
        <v>0</v>
      </c>
      <c r="AK166" s="27">
        <v>0</v>
      </c>
      <c r="AL166" s="27">
        <v>0</v>
      </c>
      <c r="AM166" s="27">
        <v>0</v>
      </c>
      <c r="AN166" s="27">
        <v>0</v>
      </c>
      <c r="AO166" s="27">
        <v>0</v>
      </c>
      <c r="AP166" s="27">
        <v>0</v>
      </c>
      <c r="AQ166" s="27">
        <v>0</v>
      </c>
      <c r="AR166" s="27">
        <v>0</v>
      </c>
      <c r="AS166" s="27">
        <v>0</v>
      </c>
    </row>
    <row r="167" spans="1:45" s="44" customFormat="1">
      <c r="A167" s="41" t="s">
        <v>6</v>
      </c>
      <c r="B167" s="25" t="s">
        <v>349</v>
      </c>
      <c r="C167" s="53">
        <v>18</v>
      </c>
      <c r="D167" s="41" t="s">
        <v>839</v>
      </c>
      <c r="E167" s="41" t="s">
        <v>416</v>
      </c>
      <c r="F167" s="41" t="s">
        <v>17</v>
      </c>
      <c r="G167" s="41" t="s">
        <v>8</v>
      </c>
      <c r="H167" s="41"/>
      <c r="I167" s="13">
        <f t="shared" si="42"/>
        <v>0</v>
      </c>
      <c r="J167" s="43">
        <f t="shared" si="43"/>
        <v>39.750813281249982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7.5</v>
      </c>
      <c r="Q167" s="27">
        <v>7.5</v>
      </c>
      <c r="R167" s="27">
        <v>7.5</v>
      </c>
      <c r="S167" s="27">
        <v>7.5</v>
      </c>
      <c r="T167" s="27">
        <v>1</v>
      </c>
      <c r="U167" s="27">
        <v>1</v>
      </c>
      <c r="V167" s="27">
        <v>1</v>
      </c>
      <c r="W167" s="27">
        <v>1</v>
      </c>
      <c r="X167" s="27">
        <v>1</v>
      </c>
      <c r="Y167" s="27">
        <v>1</v>
      </c>
      <c r="Z167" s="27">
        <v>1</v>
      </c>
      <c r="AA167" s="27">
        <v>1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7">
        <v>0</v>
      </c>
      <c r="AK167" s="27">
        <v>0</v>
      </c>
      <c r="AL167" s="27">
        <v>0</v>
      </c>
      <c r="AM167" s="27">
        <v>0</v>
      </c>
      <c r="AN167" s="27">
        <v>0</v>
      </c>
      <c r="AO167" s="27">
        <v>0</v>
      </c>
      <c r="AP167" s="27">
        <v>0</v>
      </c>
      <c r="AQ167" s="27">
        <v>0</v>
      </c>
      <c r="AR167" s="27">
        <v>0</v>
      </c>
      <c r="AS167" s="27">
        <v>0</v>
      </c>
    </row>
    <row r="168" spans="1:45" s="44" customFormat="1">
      <c r="A168" s="41" t="s">
        <v>6</v>
      </c>
      <c r="B168" s="25" t="s">
        <v>350</v>
      </c>
      <c r="C168" s="53">
        <v>19</v>
      </c>
      <c r="D168" s="41" t="s">
        <v>839</v>
      </c>
      <c r="E168" s="41" t="s">
        <v>369</v>
      </c>
      <c r="F168" s="41" t="s">
        <v>17</v>
      </c>
      <c r="G168" s="41" t="s">
        <v>8</v>
      </c>
      <c r="H168" s="41"/>
      <c r="I168" s="9">
        <f t="shared" si="42"/>
        <v>0</v>
      </c>
      <c r="J168" s="7">
        <f t="shared" ref="J168" si="49">SUMPRODUCT($K168:$AS168, $K$1:$AS$1)+I168</f>
        <v>98.92531249999999</v>
      </c>
      <c r="K168" s="27"/>
      <c r="L168" s="27"/>
      <c r="M168" s="27"/>
      <c r="N168" s="27">
        <v>4.5</v>
      </c>
      <c r="O168" s="27">
        <v>10</v>
      </c>
      <c r="P168" s="27">
        <v>10</v>
      </c>
      <c r="Q168" s="27">
        <v>10</v>
      </c>
      <c r="R168" s="27">
        <v>10</v>
      </c>
      <c r="S168" s="27">
        <v>10</v>
      </c>
      <c r="T168" s="27">
        <v>10</v>
      </c>
      <c r="U168" s="27">
        <v>10</v>
      </c>
      <c r="V168" s="27">
        <v>10</v>
      </c>
      <c r="W168" s="27">
        <v>10</v>
      </c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</row>
    <row r="169" spans="1:45">
      <c r="A169" s="3" t="s">
        <v>6</v>
      </c>
      <c r="B169" s="25" t="s">
        <v>350</v>
      </c>
      <c r="C169" s="28">
        <v>19</v>
      </c>
      <c r="D169" s="3" t="s">
        <v>839</v>
      </c>
      <c r="E169" s="3" t="s">
        <v>370</v>
      </c>
      <c r="F169" s="3" t="s">
        <v>17</v>
      </c>
      <c r="G169" s="3" t="s">
        <v>8</v>
      </c>
      <c r="H169" s="3"/>
      <c r="I169" s="9">
        <f t="shared" si="42"/>
        <v>0</v>
      </c>
      <c r="J169" s="7">
        <f t="shared" si="43"/>
        <v>98.92531249999999</v>
      </c>
      <c r="K169" s="27">
        <v>0</v>
      </c>
      <c r="L169" s="27">
        <v>0</v>
      </c>
      <c r="M169" s="27">
        <v>0</v>
      </c>
      <c r="N169" s="27">
        <v>4.5</v>
      </c>
      <c r="O169" s="27">
        <v>10</v>
      </c>
      <c r="P169" s="27">
        <v>10</v>
      </c>
      <c r="Q169" s="27">
        <v>10</v>
      </c>
      <c r="R169" s="27">
        <v>10</v>
      </c>
      <c r="S169" s="27">
        <v>10</v>
      </c>
      <c r="T169" s="27">
        <v>10</v>
      </c>
      <c r="U169" s="27">
        <v>10</v>
      </c>
      <c r="V169" s="27">
        <v>10</v>
      </c>
      <c r="W169" s="27">
        <v>10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27">
        <v>0</v>
      </c>
      <c r="AK169" s="27">
        <v>0</v>
      </c>
      <c r="AL169" s="27">
        <v>0</v>
      </c>
      <c r="AM169" s="27">
        <v>0</v>
      </c>
      <c r="AN169" s="27">
        <v>0</v>
      </c>
      <c r="AO169" s="27">
        <v>0</v>
      </c>
      <c r="AP169" s="27">
        <v>0</v>
      </c>
      <c r="AQ169" s="27">
        <v>0</v>
      </c>
      <c r="AR169" s="27">
        <v>0</v>
      </c>
      <c r="AS169" s="27">
        <v>0</v>
      </c>
    </row>
    <row r="170" spans="1:45">
      <c r="A170" s="3" t="s">
        <v>6</v>
      </c>
      <c r="B170" s="25" t="s">
        <v>351</v>
      </c>
      <c r="C170" s="28">
        <v>19</v>
      </c>
      <c r="D170" s="3" t="s">
        <v>839</v>
      </c>
      <c r="E170" s="3" t="s">
        <v>422</v>
      </c>
      <c r="F170" s="3" t="s">
        <v>17</v>
      </c>
      <c r="G170" s="3" t="s">
        <v>8</v>
      </c>
      <c r="H170" s="3"/>
      <c r="I170" s="9">
        <f t="shared" si="42"/>
        <v>0</v>
      </c>
      <c r="J170" s="7">
        <f t="shared" si="43"/>
        <v>83.025000000000006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20</v>
      </c>
      <c r="Q170" s="27">
        <v>20</v>
      </c>
      <c r="R170" s="27">
        <v>20</v>
      </c>
      <c r="S170" s="27">
        <v>20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27">
        <v>0</v>
      </c>
      <c r="AK170" s="27">
        <v>0</v>
      </c>
      <c r="AL170" s="27">
        <v>0</v>
      </c>
      <c r="AM170" s="27">
        <v>0</v>
      </c>
      <c r="AN170" s="27">
        <v>0</v>
      </c>
      <c r="AO170" s="27">
        <v>0</v>
      </c>
      <c r="AP170" s="27">
        <v>0</v>
      </c>
      <c r="AQ170" s="27">
        <v>0</v>
      </c>
      <c r="AR170" s="27">
        <v>0</v>
      </c>
      <c r="AS170" s="27">
        <v>0</v>
      </c>
    </row>
    <row r="171" spans="1:45">
      <c r="A171" s="3" t="s">
        <v>6</v>
      </c>
      <c r="B171" s="25" t="s">
        <v>352</v>
      </c>
      <c r="C171" s="28">
        <v>20</v>
      </c>
      <c r="D171" s="3" t="s">
        <v>839</v>
      </c>
      <c r="E171" s="3" t="s">
        <v>143</v>
      </c>
      <c r="F171" s="3" t="s">
        <v>19</v>
      </c>
      <c r="G171" s="3" t="s">
        <v>8</v>
      </c>
      <c r="H171" s="3"/>
      <c r="I171" s="9">
        <f t="shared" si="42"/>
        <v>0</v>
      </c>
      <c r="J171" s="7">
        <f t="shared" si="43"/>
        <v>29.942812499999999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28.5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7">
        <v>0</v>
      </c>
      <c r="AK171" s="27">
        <v>0</v>
      </c>
      <c r="AL171" s="27">
        <v>0</v>
      </c>
      <c r="AM171" s="27">
        <v>0</v>
      </c>
      <c r="AN171" s="27">
        <v>0</v>
      </c>
      <c r="AO171" s="27">
        <v>0</v>
      </c>
      <c r="AP171" s="27">
        <v>0</v>
      </c>
      <c r="AQ171" s="27">
        <v>0</v>
      </c>
      <c r="AR171" s="27">
        <v>0</v>
      </c>
      <c r="AS171" s="27">
        <v>0</v>
      </c>
    </row>
    <row r="172" spans="1:45" s="44" customFormat="1">
      <c r="A172" s="41" t="s">
        <v>6</v>
      </c>
      <c r="B172" s="25" t="s">
        <v>353</v>
      </c>
      <c r="C172" s="53">
        <v>23</v>
      </c>
      <c r="D172" s="41" t="s">
        <v>839</v>
      </c>
      <c r="E172" s="41" t="s">
        <v>145</v>
      </c>
      <c r="F172" s="41" t="s">
        <v>17</v>
      </c>
      <c r="G172" s="41" t="s">
        <v>8</v>
      </c>
      <c r="H172" s="41"/>
      <c r="I172" s="13">
        <f t="shared" si="42"/>
        <v>0</v>
      </c>
      <c r="J172" s="43">
        <f t="shared" si="43"/>
        <v>83.025000000000006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20</v>
      </c>
      <c r="Q172" s="27">
        <v>20</v>
      </c>
      <c r="R172" s="27">
        <v>20</v>
      </c>
      <c r="S172" s="27">
        <v>20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27">
        <v>0</v>
      </c>
      <c r="AJ172" s="27">
        <v>0</v>
      </c>
      <c r="AK172" s="27">
        <v>0</v>
      </c>
      <c r="AL172" s="27">
        <v>0</v>
      </c>
      <c r="AM172" s="27">
        <v>0</v>
      </c>
      <c r="AN172" s="27">
        <v>0</v>
      </c>
      <c r="AO172" s="27">
        <v>0</v>
      </c>
      <c r="AP172" s="27">
        <v>0</v>
      </c>
      <c r="AQ172" s="27">
        <v>0</v>
      </c>
      <c r="AR172" s="27">
        <v>0</v>
      </c>
      <c r="AS172" s="27">
        <v>0</v>
      </c>
    </row>
    <row r="173" spans="1:45">
      <c r="A173" s="3" t="s">
        <v>6</v>
      </c>
      <c r="B173" s="25" t="s">
        <v>354</v>
      </c>
      <c r="C173" s="28">
        <v>25</v>
      </c>
      <c r="D173" s="41" t="s">
        <v>839</v>
      </c>
      <c r="E173" s="11" t="s">
        <v>419</v>
      </c>
      <c r="F173" s="3" t="s">
        <v>17</v>
      </c>
      <c r="G173" s="3" t="s">
        <v>8</v>
      </c>
      <c r="H173" s="3"/>
      <c r="I173" s="9">
        <f t="shared" si="42"/>
        <v>0</v>
      </c>
      <c r="J173" s="7">
        <f t="shared" si="43"/>
        <v>55.748789062499988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7.5</v>
      </c>
      <c r="S173" s="27">
        <v>7.5</v>
      </c>
      <c r="T173" s="27">
        <v>7.5</v>
      </c>
      <c r="U173" s="27">
        <v>7.5</v>
      </c>
      <c r="V173" s="27">
        <v>7.5</v>
      </c>
      <c r="W173" s="27">
        <v>7.5</v>
      </c>
      <c r="X173" s="27">
        <v>7.5</v>
      </c>
      <c r="Y173" s="27">
        <v>0</v>
      </c>
      <c r="Z173" s="27">
        <v>0</v>
      </c>
      <c r="AA173" s="27">
        <v>0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7">
        <v>0</v>
      </c>
      <c r="AK173" s="27">
        <v>0</v>
      </c>
      <c r="AL173" s="27">
        <v>0</v>
      </c>
      <c r="AM173" s="27">
        <v>0</v>
      </c>
      <c r="AN173" s="27">
        <v>0</v>
      </c>
      <c r="AO173" s="27">
        <v>0</v>
      </c>
      <c r="AP173" s="27">
        <v>0</v>
      </c>
      <c r="AQ173" s="27">
        <v>0</v>
      </c>
      <c r="AR173" s="27">
        <v>0</v>
      </c>
      <c r="AS173" s="27">
        <v>0</v>
      </c>
    </row>
    <row r="174" spans="1:45">
      <c r="A174" s="3" t="s">
        <v>6</v>
      </c>
      <c r="B174" s="25" t="s">
        <v>140</v>
      </c>
      <c r="C174" s="28">
        <v>26</v>
      </c>
      <c r="D174" s="3" t="s">
        <v>857</v>
      </c>
      <c r="E174" s="3" t="s">
        <v>139</v>
      </c>
      <c r="F174" s="3" t="s">
        <v>18</v>
      </c>
      <c r="G174" s="3" t="s">
        <v>33</v>
      </c>
      <c r="H174" s="3"/>
      <c r="I174" s="9">
        <f t="shared" si="42"/>
        <v>0</v>
      </c>
      <c r="J174" s="7">
        <f t="shared" si="43"/>
        <v>79.295187979066455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10</v>
      </c>
      <c r="S174" s="27">
        <v>0</v>
      </c>
      <c r="T174" s="27">
        <v>0</v>
      </c>
      <c r="U174" s="27">
        <v>0</v>
      </c>
      <c r="V174" s="27">
        <v>10</v>
      </c>
      <c r="W174" s="27">
        <v>0</v>
      </c>
      <c r="X174" s="27">
        <v>0</v>
      </c>
      <c r="Y174" s="27">
        <v>0</v>
      </c>
      <c r="Z174" s="27">
        <v>10</v>
      </c>
      <c r="AA174" s="27">
        <v>0</v>
      </c>
      <c r="AB174" s="27">
        <v>0</v>
      </c>
      <c r="AC174" s="27">
        <v>0</v>
      </c>
      <c r="AD174" s="27">
        <v>10</v>
      </c>
      <c r="AE174" s="27">
        <v>0</v>
      </c>
      <c r="AF174" s="27">
        <v>0</v>
      </c>
      <c r="AG174" s="27">
        <v>0</v>
      </c>
      <c r="AH174" s="27">
        <v>10</v>
      </c>
      <c r="AI174" s="27">
        <v>0</v>
      </c>
      <c r="AJ174" s="27">
        <v>0</v>
      </c>
      <c r="AK174" s="27">
        <v>0</v>
      </c>
      <c r="AL174" s="27">
        <v>10</v>
      </c>
      <c r="AM174" s="27">
        <v>0</v>
      </c>
      <c r="AN174" s="27">
        <v>0</v>
      </c>
      <c r="AO174" s="27">
        <v>0</v>
      </c>
      <c r="AP174" s="27">
        <v>10</v>
      </c>
      <c r="AQ174" s="27">
        <v>0</v>
      </c>
      <c r="AR174" s="27">
        <v>0</v>
      </c>
      <c r="AS174" s="27">
        <v>0</v>
      </c>
    </row>
    <row r="175" spans="1:45">
      <c r="A175" s="3" t="s">
        <v>6</v>
      </c>
      <c r="B175" s="25" t="s">
        <v>355</v>
      </c>
      <c r="C175" s="28">
        <v>27</v>
      </c>
      <c r="D175" s="3" t="s">
        <v>839</v>
      </c>
      <c r="E175" s="3" t="s">
        <v>144</v>
      </c>
      <c r="F175" s="3" t="s">
        <v>18</v>
      </c>
      <c r="G175" s="3" t="s">
        <v>8</v>
      </c>
      <c r="H175" s="3"/>
      <c r="I175" s="9">
        <f t="shared" si="42"/>
        <v>0</v>
      </c>
      <c r="J175" s="7">
        <f t="shared" si="43"/>
        <v>58.448157974231435</v>
      </c>
      <c r="K175" s="27">
        <v>0</v>
      </c>
      <c r="L175" s="27">
        <v>0</v>
      </c>
      <c r="M175" s="27">
        <v>1.7</v>
      </c>
      <c r="N175" s="27">
        <v>1.7</v>
      </c>
      <c r="O175" s="27">
        <v>1.7</v>
      </c>
      <c r="P175" s="27">
        <v>1.7</v>
      </c>
      <c r="Q175" s="27">
        <v>1.7</v>
      </c>
      <c r="R175" s="27">
        <v>1.7</v>
      </c>
      <c r="S175" s="27">
        <v>1.7</v>
      </c>
      <c r="T175" s="27">
        <v>1.7</v>
      </c>
      <c r="U175" s="27">
        <v>1.7</v>
      </c>
      <c r="V175" s="27">
        <v>1.7</v>
      </c>
      <c r="W175" s="27">
        <v>1.7</v>
      </c>
      <c r="X175" s="27">
        <v>1.7</v>
      </c>
      <c r="Y175" s="27">
        <v>1.7</v>
      </c>
      <c r="Z175" s="27">
        <v>1.7</v>
      </c>
      <c r="AA175" s="27">
        <v>1.7</v>
      </c>
      <c r="AB175" s="27">
        <v>1.7</v>
      </c>
      <c r="AC175" s="27">
        <v>1.7</v>
      </c>
      <c r="AD175" s="27">
        <v>1.7</v>
      </c>
      <c r="AE175" s="27">
        <v>1.7</v>
      </c>
      <c r="AF175" s="27">
        <v>1.7</v>
      </c>
      <c r="AG175" s="27">
        <v>1.7</v>
      </c>
      <c r="AH175" s="27">
        <v>1.7</v>
      </c>
      <c r="AI175" s="27">
        <v>1.7</v>
      </c>
      <c r="AJ175" s="27">
        <v>1.7</v>
      </c>
      <c r="AK175" s="27">
        <v>1.7</v>
      </c>
      <c r="AL175" s="27">
        <v>1.7</v>
      </c>
      <c r="AM175" s="27">
        <v>1.7</v>
      </c>
      <c r="AN175" s="27">
        <v>1.7</v>
      </c>
      <c r="AO175" s="27">
        <v>1.7</v>
      </c>
      <c r="AP175" s="27">
        <v>1.7</v>
      </c>
      <c r="AQ175" s="27">
        <v>1.7</v>
      </c>
      <c r="AR175" s="27">
        <v>0</v>
      </c>
      <c r="AS175" s="27">
        <v>0</v>
      </c>
    </row>
    <row r="176" spans="1:45">
      <c r="A176" s="3" t="s">
        <v>6</v>
      </c>
      <c r="B176" s="25" t="s">
        <v>141</v>
      </c>
      <c r="C176" s="28">
        <v>28</v>
      </c>
      <c r="D176" s="41" t="s">
        <v>518</v>
      </c>
      <c r="E176" s="11" t="s">
        <v>419</v>
      </c>
      <c r="F176" s="3" t="s">
        <v>18</v>
      </c>
      <c r="G176" s="3" t="s">
        <v>33</v>
      </c>
      <c r="H176" s="3"/>
      <c r="I176" s="9">
        <f t="shared" si="42"/>
        <v>0</v>
      </c>
      <c r="J176" s="7">
        <f t="shared" si="43"/>
        <v>58.448157974231435</v>
      </c>
      <c r="K176" s="27">
        <v>0</v>
      </c>
      <c r="L176" s="27">
        <v>0</v>
      </c>
      <c r="M176" s="27">
        <v>1.7</v>
      </c>
      <c r="N176" s="27">
        <v>1.7</v>
      </c>
      <c r="O176" s="27">
        <v>1.7</v>
      </c>
      <c r="P176" s="27">
        <v>1.7</v>
      </c>
      <c r="Q176" s="27">
        <v>1.7</v>
      </c>
      <c r="R176" s="27">
        <v>1.7</v>
      </c>
      <c r="S176" s="27">
        <v>1.7</v>
      </c>
      <c r="T176" s="27">
        <v>1.7</v>
      </c>
      <c r="U176" s="27">
        <v>1.7</v>
      </c>
      <c r="V176" s="27">
        <v>1.7</v>
      </c>
      <c r="W176" s="27">
        <v>1.7</v>
      </c>
      <c r="X176" s="27">
        <v>1.7</v>
      </c>
      <c r="Y176" s="27">
        <v>1.7</v>
      </c>
      <c r="Z176" s="27">
        <v>1.7</v>
      </c>
      <c r="AA176" s="27">
        <v>1.7</v>
      </c>
      <c r="AB176" s="27">
        <v>1.7</v>
      </c>
      <c r="AC176" s="27">
        <v>1.7</v>
      </c>
      <c r="AD176" s="27">
        <v>1.7</v>
      </c>
      <c r="AE176" s="27">
        <v>1.7</v>
      </c>
      <c r="AF176" s="27">
        <v>1.7</v>
      </c>
      <c r="AG176" s="27">
        <v>1.7</v>
      </c>
      <c r="AH176" s="27">
        <v>1.7</v>
      </c>
      <c r="AI176" s="27">
        <v>1.7</v>
      </c>
      <c r="AJ176" s="27">
        <v>1.7</v>
      </c>
      <c r="AK176" s="27">
        <v>1.7</v>
      </c>
      <c r="AL176" s="27">
        <v>1.7</v>
      </c>
      <c r="AM176" s="27">
        <v>1.7</v>
      </c>
      <c r="AN176" s="27">
        <v>1.7</v>
      </c>
      <c r="AO176" s="27">
        <v>1.7</v>
      </c>
      <c r="AP176" s="27">
        <v>1.7</v>
      </c>
      <c r="AQ176" s="27">
        <v>1.7</v>
      </c>
      <c r="AR176" s="27">
        <v>0</v>
      </c>
      <c r="AS176" s="27">
        <v>0</v>
      </c>
    </row>
    <row r="177" spans="1:45">
      <c r="A177" s="3" t="s">
        <v>6</v>
      </c>
      <c r="B177" s="25" t="s">
        <v>142</v>
      </c>
      <c r="C177" s="28">
        <v>29</v>
      </c>
      <c r="D177" s="3" t="s">
        <v>520</v>
      </c>
      <c r="E177" s="3" t="s">
        <v>421</v>
      </c>
      <c r="F177" s="3" t="s">
        <v>18</v>
      </c>
      <c r="G177" s="3" t="s">
        <v>33</v>
      </c>
      <c r="H177" s="3"/>
      <c r="I177" s="9">
        <f t="shared" si="42"/>
        <v>0</v>
      </c>
      <c r="J177" s="7">
        <f t="shared" si="43"/>
        <v>58.448157974231435</v>
      </c>
      <c r="K177" s="27">
        <v>0</v>
      </c>
      <c r="L177" s="27">
        <v>0</v>
      </c>
      <c r="M177" s="27">
        <v>1.7</v>
      </c>
      <c r="N177" s="27">
        <v>1.7</v>
      </c>
      <c r="O177" s="27">
        <v>1.7</v>
      </c>
      <c r="P177" s="27">
        <v>1.7</v>
      </c>
      <c r="Q177" s="27">
        <v>1.7</v>
      </c>
      <c r="R177" s="27">
        <v>1.7</v>
      </c>
      <c r="S177" s="27">
        <v>1.7</v>
      </c>
      <c r="T177" s="27">
        <v>1.7</v>
      </c>
      <c r="U177" s="27">
        <v>1.7</v>
      </c>
      <c r="V177" s="27">
        <v>1.7</v>
      </c>
      <c r="W177" s="27">
        <v>1.7</v>
      </c>
      <c r="X177" s="27">
        <v>1.7</v>
      </c>
      <c r="Y177" s="27">
        <v>1.7</v>
      </c>
      <c r="Z177" s="27">
        <v>1.7</v>
      </c>
      <c r="AA177" s="27">
        <v>1.7</v>
      </c>
      <c r="AB177" s="27">
        <v>1.7</v>
      </c>
      <c r="AC177" s="27">
        <v>1.7</v>
      </c>
      <c r="AD177" s="27">
        <v>1.7</v>
      </c>
      <c r="AE177" s="27">
        <v>1.7</v>
      </c>
      <c r="AF177" s="27">
        <v>1.7</v>
      </c>
      <c r="AG177" s="27">
        <v>1.7</v>
      </c>
      <c r="AH177" s="27">
        <v>1.7</v>
      </c>
      <c r="AI177" s="27">
        <v>1.7</v>
      </c>
      <c r="AJ177" s="27">
        <v>1.7</v>
      </c>
      <c r="AK177" s="27">
        <v>1.7</v>
      </c>
      <c r="AL177" s="27">
        <v>1.7</v>
      </c>
      <c r="AM177" s="27">
        <v>1.7</v>
      </c>
      <c r="AN177" s="27">
        <v>1.7</v>
      </c>
      <c r="AO177" s="27">
        <v>1.7</v>
      </c>
      <c r="AP177" s="27">
        <v>1.7</v>
      </c>
      <c r="AQ177" s="27">
        <v>1.7</v>
      </c>
      <c r="AR177" s="27">
        <v>0</v>
      </c>
      <c r="AS177" s="27">
        <v>0</v>
      </c>
    </row>
    <row r="178" spans="1:45">
      <c r="A178" s="3" t="s">
        <v>6</v>
      </c>
      <c r="B178" s="25" t="s">
        <v>356</v>
      </c>
      <c r="C178" s="28">
        <v>30</v>
      </c>
      <c r="D178" s="3" t="s">
        <v>839</v>
      </c>
      <c r="E178" s="3" t="s">
        <v>143</v>
      </c>
      <c r="F178" s="3" t="s">
        <v>18</v>
      </c>
      <c r="G178" s="3" t="s">
        <v>8</v>
      </c>
      <c r="H178" s="3"/>
      <c r="I178" s="9">
        <f t="shared" si="42"/>
        <v>0</v>
      </c>
      <c r="J178" s="7">
        <f t="shared" si="43"/>
        <v>13.422231800793455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0.5</v>
      </c>
      <c r="S178" s="27">
        <v>0.5</v>
      </c>
      <c r="T178" s="27">
        <v>0.5</v>
      </c>
      <c r="U178" s="27">
        <v>0.5</v>
      </c>
      <c r="V178" s="27">
        <v>0.5</v>
      </c>
      <c r="W178" s="27">
        <v>0.5</v>
      </c>
      <c r="X178" s="27">
        <v>0.5</v>
      </c>
      <c r="Y178" s="27">
        <v>0.5</v>
      </c>
      <c r="Z178" s="27">
        <v>0.5</v>
      </c>
      <c r="AA178" s="27">
        <v>0.5</v>
      </c>
      <c r="AB178" s="27">
        <v>0.5</v>
      </c>
      <c r="AC178" s="27">
        <v>0.5</v>
      </c>
      <c r="AD178" s="27">
        <v>0.5</v>
      </c>
      <c r="AE178" s="27">
        <v>0.5</v>
      </c>
      <c r="AF178" s="27">
        <v>0.5</v>
      </c>
      <c r="AG178" s="27">
        <v>0.5</v>
      </c>
      <c r="AH178" s="27">
        <v>0.5</v>
      </c>
      <c r="AI178" s="27">
        <v>0.5</v>
      </c>
      <c r="AJ178" s="27">
        <v>0.5</v>
      </c>
      <c r="AK178" s="27">
        <v>0.5</v>
      </c>
      <c r="AL178" s="27">
        <v>0.5</v>
      </c>
      <c r="AM178" s="27">
        <v>0.5</v>
      </c>
      <c r="AN178" s="27">
        <v>0.5</v>
      </c>
      <c r="AO178" s="27">
        <v>0.5</v>
      </c>
      <c r="AP178" s="27">
        <v>0</v>
      </c>
      <c r="AQ178" s="27">
        <v>0</v>
      </c>
      <c r="AR178" s="27">
        <v>0</v>
      </c>
      <c r="AS178" s="27">
        <v>0</v>
      </c>
    </row>
    <row r="179" spans="1:45">
      <c r="A179" s="3" t="s">
        <v>6</v>
      </c>
      <c r="B179" s="25" t="s">
        <v>357</v>
      </c>
      <c r="C179" s="28">
        <v>31</v>
      </c>
      <c r="D179" s="3" t="s">
        <v>839</v>
      </c>
      <c r="E179" s="3" t="s">
        <v>143</v>
      </c>
      <c r="F179" s="3" t="s">
        <v>18</v>
      </c>
      <c r="G179" s="23" t="s">
        <v>8</v>
      </c>
      <c r="H179" s="3"/>
      <c r="I179" s="9">
        <f t="shared" si="42"/>
        <v>0</v>
      </c>
      <c r="J179" s="7">
        <f t="shared" si="43"/>
        <v>13.422231800793455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0.5</v>
      </c>
      <c r="S179" s="27">
        <v>0.5</v>
      </c>
      <c r="T179" s="27">
        <v>0.5</v>
      </c>
      <c r="U179" s="27">
        <v>0.5</v>
      </c>
      <c r="V179" s="27">
        <v>0.5</v>
      </c>
      <c r="W179" s="27">
        <v>0.5</v>
      </c>
      <c r="X179" s="27">
        <v>0.5</v>
      </c>
      <c r="Y179" s="27">
        <v>0.5</v>
      </c>
      <c r="Z179" s="27">
        <v>0.5</v>
      </c>
      <c r="AA179" s="27">
        <v>0.5</v>
      </c>
      <c r="AB179" s="27">
        <v>0.5</v>
      </c>
      <c r="AC179" s="27">
        <v>0.5</v>
      </c>
      <c r="AD179" s="27">
        <v>0.5</v>
      </c>
      <c r="AE179" s="27">
        <v>0.5</v>
      </c>
      <c r="AF179" s="27">
        <v>0.5</v>
      </c>
      <c r="AG179" s="27">
        <v>0.5</v>
      </c>
      <c r="AH179" s="27">
        <v>0.5</v>
      </c>
      <c r="AI179" s="27">
        <v>0.5</v>
      </c>
      <c r="AJ179" s="27">
        <v>0.5</v>
      </c>
      <c r="AK179" s="27">
        <v>0.5</v>
      </c>
      <c r="AL179" s="27">
        <v>0.5</v>
      </c>
      <c r="AM179" s="27">
        <v>0.5</v>
      </c>
      <c r="AN179" s="27">
        <v>0.5</v>
      </c>
      <c r="AO179" s="27">
        <v>0.5</v>
      </c>
      <c r="AP179" s="27">
        <v>0</v>
      </c>
      <c r="AQ179" s="27">
        <v>0</v>
      </c>
      <c r="AR179" s="27">
        <v>0</v>
      </c>
      <c r="AS179" s="27">
        <v>0</v>
      </c>
    </row>
    <row r="180" spans="1:45">
      <c r="A180" s="3" t="s">
        <v>6</v>
      </c>
      <c r="B180" s="25" t="s">
        <v>358</v>
      </c>
      <c r="C180" s="28">
        <v>32</v>
      </c>
      <c r="D180" s="3" t="s">
        <v>276</v>
      </c>
      <c r="E180" s="3" t="s">
        <v>148</v>
      </c>
      <c r="F180" s="3" t="s">
        <v>18</v>
      </c>
      <c r="G180" s="23" t="s">
        <v>33</v>
      </c>
      <c r="H180" s="26"/>
      <c r="I180" s="9">
        <f t="shared" si="42"/>
        <v>0</v>
      </c>
      <c r="J180" s="7">
        <f t="shared" si="43"/>
        <v>14.224757812499998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3</v>
      </c>
      <c r="Q180" s="27">
        <v>0</v>
      </c>
      <c r="R180" s="27">
        <v>3</v>
      </c>
      <c r="S180" s="27">
        <v>0</v>
      </c>
      <c r="T180" s="27">
        <v>3</v>
      </c>
      <c r="U180" s="27">
        <v>0</v>
      </c>
      <c r="V180" s="27">
        <v>3</v>
      </c>
      <c r="W180" s="27">
        <v>0</v>
      </c>
      <c r="X180" s="27">
        <v>1.5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27">
        <v>0</v>
      </c>
      <c r="AK180" s="27">
        <v>0</v>
      </c>
      <c r="AL180" s="27">
        <v>0</v>
      </c>
      <c r="AM180" s="27">
        <v>0</v>
      </c>
      <c r="AN180" s="27">
        <v>0</v>
      </c>
      <c r="AO180" s="27">
        <v>0</v>
      </c>
      <c r="AP180" s="27">
        <v>0</v>
      </c>
      <c r="AQ180" s="27">
        <v>0</v>
      </c>
      <c r="AR180" s="27">
        <v>0</v>
      </c>
      <c r="AS180" s="27">
        <v>0</v>
      </c>
    </row>
    <row r="181" spans="1:45">
      <c r="A181" s="3" t="s">
        <v>6</v>
      </c>
      <c r="B181" s="25" t="s">
        <v>359</v>
      </c>
      <c r="C181" s="28">
        <v>33</v>
      </c>
      <c r="D181" s="3" t="s">
        <v>857</v>
      </c>
      <c r="E181" s="3" t="s">
        <v>845</v>
      </c>
      <c r="F181" s="3" t="s">
        <v>18</v>
      </c>
      <c r="G181" s="3" t="s">
        <v>33</v>
      </c>
      <c r="H181" s="3"/>
      <c r="I181" s="9">
        <f t="shared" ref="I181:I266" si="50">SUMPRODUCT($K181:$AS181, $K$1:$AS$1)*($H181)</f>
        <v>0</v>
      </c>
      <c r="J181" s="7">
        <f t="shared" ref="J181:J265" si="51">SUMPRODUCT($K181:$AS181, $K$1:$AS$1)+I181</f>
        <v>14.224757812499998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3</v>
      </c>
      <c r="Q181" s="27">
        <v>0</v>
      </c>
      <c r="R181" s="27">
        <v>3</v>
      </c>
      <c r="S181" s="27">
        <v>0</v>
      </c>
      <c r="T181" s="27">
        <v>3</v>
      </c>
      <c r="U181" s="27">
        <v>0</v>
      </c>
      <c r="V181" s="27">
        <v>3</v>
      </c>
      <c r="W181" s="27">
        <v>0</v>
      </c>
      <c r="X181" s="27">
        <v>1.5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27">
        <v>0</v>
      </c>
      <c r="AK181" s="27">
        <v>0</v>
      </c>
      <c r="AL181" s="27">
        <v>0</v>
      </c>
      <c r="AM181" s="27">
        <v>0</v>
      </c>
      <c r="AN181" s="27">
        <v>0</v>
      </c>
      <c r="AO181" s="27">
        <v>0</v>
      </c>
      <c r="AP181" s="27">
        <v>0</v>
      </c>
      <c r="AQ181" s="27">
        <v>0</v>
      </c>
      <c r="AR181" s="27">
        <v>0</v>
      </c>
      <c r="AS181" s="27">
        <v>0</v>
      </c>
    </row>
    <row r="182" spans="1:45">
      <c r="A182" s="3" t="s">
        <v>6</v>
      </c>
      <c r="B182" s="25" t="s">
        <v>1002</v>
      </c>
      <c r="C182" s="28">
        <v>34</v>
      </c>
      <c r="D182" s="3" t="s">
        <v>839</v>
      </c>
      <c r="E182" s="3" t="s">
        <v>145</v>
      </c>
      <c r="F182" s="3" t="s">
        <v>18</v>
      </c>
      <c r="G182" s="3" t="s">
        <v>8</v>
      </c>
      <c r="H182" s="3"/>
      <c r="I182" s="9">
        <f t="shared" si="50"/>
        <v>0</v>
      </c>
      <c r="J182" s="7">
        <f t="shared" si="51"/>
        <v>27.372624999999999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6</v>
      </c>
      <c r="Q182" s="27">
        <v>0</v>
      </c>
      <c r="R182" s="27">
        <v>6</v>
      </c>
      <c r="S182" s="27">
        <v>0</v>
      </c>
      <c r="T182" s="27">
        <v>6</v>
      </c>
      <c r="U182" s="27">
        <v>0</v>
      </c>
      <c r="V182" s="27">
        <v>6</v>
      </c>
      <c r="W182" s="27">
        <v>0</v>
      </c>
      <c r="X182" s="27">
        <v>2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27">
        <v>0</v>
      </c>
      <c r="AK182" s="27">
        <v>0</v>
      </c>
      <c r="AL182" s="27">
        <v>0</v>
      </c>
      <c r="AM182" s="27">
        <v>0</v>
      </c>
      <c r="AN182" s="27">
        <v>0</v>
      </c>
      <c r="AO182" s="27">
        <v>0</v>
      </c>
      <c r="AP182" s="27">
        <v>0</v>
      </c>
      <c r="AQ182" s="27">
        <v>0</v>
      </c>
      <c r="AR182" s="27">
        <v>0</v>
      </c>
      <c r="AS182" s="27">
        <v>0</v>
      </c>
    </row>
    <row r="183" spans="1:45">
      <c r="A183" s="3" t="s">
        <v>6</v>
      </c>
      <c r="B183" s="25" t="s">
        <v>360</v>
      </c>
      <c r="C183" s="28">
        <v>35</v>
      </c>
      <c r="D183" s="3" t="s">
        <v>857</v>
      </c>
      <c r="E183" s="3" t="s">
        <v>146</v>
      </c>
      <c r="F183" s="3" t="s">
        <v>18</v>
      </c>
      <c r="G183" s="23" t="s">
        <v>33</v>
      </c>
      <c r="H183" s="3"/>
      <c r="I183" s="9">
        <f t="shared" si="50"/>
        <v>0</v>
      </c>
      <c r="J183" s="7">
        <f t="shared" si="51"/>
        <v>14.224757812499998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3</v>
      </c>
      <c r="Q183" s="27">
        <v>0</v>
      </c>
      <c r="R183" s="27">
        <v>3</v>
      </c>
      <c r="S183" s="27">
        <v>0</v>
      </c>
      <c r="T183" s="27">
        <v>3</v>
      </c>
      <c r="U183" s="27">
        <v>0</v>
      </c>
      <c r="V183" s="27">
        <v>3</v>
      </c>
      <c r="W183" s="27">
        <v>0</v>
      </c>
      <c r="X183" s="27">
        <v>1.5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27">
        <v>0</v>
      </c>
      <c r="AK183" s="27">
        <v>0</v>
      </c>
      <c r="AL183" s="27">
        <v>0</v>
      </c>
      <c r="AM183" s="27">
        <v>0</v>
      </c>
      <c r="AN183" s="27">
        <v>0</v>
      </c>
      <c r="AO183" s="27">
        <v>0</v>
      </c>
      <c r="AP183" s="27">
        <v>0</v>
      </c>
      <c r="AQ183" s="27">
        <v>0</v>
      </c>
      <c r="AR183" s="27">
        <v>0</v>
      </c>
      <c r="AS183" s="27">
        <v>0</v>
      </c>
    </row>
    <row r="184" spans="1:45">
      <c r="A184" s="3" t="s">
        <v>6</v>
      </c>
      <c r="B184" s="25" t="s">
        <v>361</v>
      </c>
      <c r="C184" s="28">
        <v>36</v>
      </c>
      <c r="D184" s="3" t="s">
        <v>836</v>
      </c>
      <c r="E184" s="3" t="s">
        <v>147</v>
      </c>
      <c r="F184" s="3" t="s">
        <v>18</v>
      </c>
      <c r="G184" s="3" t="s">
        <v>33</v>
      </c>
      <c r="H184" s="3"/>
      <c r="I184" s="9">
        <f t="shared" si="50"/>
        <v>0</v>
      </c>
      <c r="J184" s="7">
        <f t="shared" si="51"/>
        <v>14.224757812499998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3</v>
      </c>
      <c r="Q184" s="27">
        <v>0</v>
      </c>
      <c r="R184" s="27">
        <v>3</v>
      </c>
      <c r="S184" s="27">
        <v>0</v>
      </c>
      <c r="T184" s="27">
        <v>3</v>
      </c>
      <c r="U184" s="27">
        <v>0</v>
      </c>
      <c r="V184" s="27">
        <v>3</v>
      </c>
      <c r="W184" s="27">
        <v>0</v>
      </c>
      <c r="X184" s="27">
        <v>1.5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7">
        <v>0</v>
      </c>
      <c r="AK184" s="27">
        <v>0</v>
      </c>
      <c r="AL184" s="27">
        <v>0</v>
      </c>
      <c r="AM184" s="27">
        <v>0</v>
      </c>
      <c r="AN184" s="27">
        <v>0</v>
      </c>
      <c r="AO184" s="27">
        <v>0</v>
      </c>
      <c r="AP184" s="27">
        <v>0</v>
      </c>
      <c r="AQ184" s="27">
        <v>0</v>
      </c>
      <c r="AR184" s="27">
        <v>0</v>
      </c>
      <c r="AS184" s="27">
        <v>0</v>
      </c>
    </row>
    <row r="185" spans="1:45">
      <c r="A185" s="3" t="s">
        <v>6</v>
      </c>
      <c r="B185" s="25" t="s">
        <v>362</v>
      </c>
      <c r="C185" s="28">
        <v>37</v>
      </c>
      <c r="D185" s="3" t="s">
        <v>839</v>
      </c>
      <c r="E185" s="3" t="s">
        <v>144</v>
      </c>
      <c r="F185" s="3" t="s">
        <v>18</v>
      </c>
      <c r="G185" s="3" t="s">
        <v>8</v>
      </c>
      <c r="H185" s="3"/>
      <c r="I185" s="9">
        <f t="shared" si="50"/>
        <v>0</v>
      </c>
      <c r="J185" s="7">
        <f t="shared" ref="J185:J190" si="52">SUMPRODUCT($K185:$AS185, $K$1:$AS$1)+I185</f>
        <v>14.224757812499998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3</v>
      </c>
      <c r="Q185" s="27">
        <v>0</v>
      </c>
      <c r="R185" s="27">
        <v>3</v>
      </c>
      <c r="S185" s="27">
        <v>0</v>
      </c>
      <c r="T185" s="27">
        <v>3</v>
      </c>
      <c r="U185" s="27">
        <v>0</v>
      </c>
      <c r="V185" s="27">
        <v>3</v>
      </c>
      <c r="W185" s="27">
        <v>0</v>
      </c>
      <c r="X185" s="27">
        <v>1.5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27">
        <v>0</v>
      </c>
      <c r="AK185" s="27">
        <v>0</v>
      </c>
      <c r="AL185" s="27">
        <v>0</v>
      </c>
      <c r="AM185" s="27">
        <v>0</v>
      </c>
      <c r="AN185" s="27">
        <v>0</v>
      </c>
      <c r="AO185" s="27">
        <v>0</v>
      </c>
      <c r="AP185" s="27">
        <v>0</v>
      </c>
      <c r="AQ185" s="27">
        <v>0</v>
      </c>
      <c r="AR185" s="27">
        <v>0</v>
      </c>
      <c r="AS185" s="27">
        <v>0</v>
      </c>
    </row>
    <row r="186" spans="1:45">
      <c r="A186" s="3" t="s">
        <v>6</v>
      </c>
      <c r="B186" s="25" t="s">
        <v>363</v>
      </c>
      <c r="C186" s="28">
        <v>39</v>
      </c>
      <c r="D186" s="3" t="s">
        <v>857</v>
      </c>
      <c r="E186" s="8" t="s">
        <v>416</v>
      </c>
      <c r="F186" s="3" t="s">
        <v>18</v>
      </c>
      <c r="G186" s="14" t="s">
        <v>33</v>
      </c>
      <c r="H186" s="3"/>
      <c r="I186" s="9">
        <f t="shared" si="50"/>
        <v>0</v>
      </c>
      <c r="J186" s="7">
        <f t="shared" si="52"/>
        <v>14.224757812499998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3</v>
      </c>
      <c r="Q186" s="27">
        <v>0</v>
      </c>
      <c r="R186" s="27">
        <v>3</v>
      </c>
      <c r="S186" s="27">
        <v>0</v>
      </c>
      <c r="T186" s="27">
        <v>3</v>
      </c>
      <c r="U186" s="27">
        <v>0</v>
      </c>
      <c r="V186" s="27">
        <v>3</v>
      </c>
      <c r="W186" s="27">
        <v>0</v>
      </c>
      <c r="X186" s="27">
        <v>1.5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7">
        <v>0</v>
      </c>
      <c r="AK186" s="27">
        <v>0</v>
      </c>
      <c r="AL186" s="27">
        <v>0</v>
      </c>
      <c r="AM186" s="27">
        <v>0</v>
      </c>
      <c r="AN186" s="27">
        <v>0</v>
      </c>
      <c r="AO186" s="27">
        <v>0</v>
      </c>
      <c r="AP186" s="27">
        <v>0</v>
      </c>
      <c r="AQ186" s="27">
        <v>0</v>
      </c>
      <c r="AR186" s="27">
        <v>0</v>
      </c>
      <c r="AS186" s="27">
        <v>0</v>
      </c>
    </row>
    <row r="187" spans="1:45">
      <c r="A187" s="3" t="s">
        <v>6</v>
      </c>
      <c r="B187" s="25" t="s">
        <v>546</v>
      </c>
      <c r="C187" s="28" t="s">
        <v>547</v>
      </c>
      <c r="D187" s="3" t="s">
        <v>857</v>
      </c>
      <c r="E187" s="8" t="s">
        <v>548</v>
      </c>
      <c r="F187" s="3" t="s">
        <v>18</v>
      </c>
      <c r="G187" s="14" t="s">
        <v>33</v>
      </c>
      <c r="H187" s="3"/>
      <c r="I187" s="9">
        <f t="shared" si="50"/>
        <v>0</v>
      </c>
      <c r="J187" s="7">
        <f t="shared" ref="J187" si="53">SUMPRODUCT($K187:$AS187, $K$1:$AS$1)+I187</f>
        <v>14.866343749999999</v>
      </c>
      <c r="K187" s="27"/>
      <c r="L187" s="27"/>
      <c r="M187" s="27"/>
      <c r="N187" s="27"/>
      <c r="O187" s="27"/>
      <c r="P187" s="27"/>
      <c r="Q187" s="27"/>
      <c r="R187" s="27">
        <v>4</v>
      </c>
      <c r="S187" s="27"/>
      <c r="T187" s="27">
        <v>4</v>
      </c>
      <c r="U187" s="27"/>
      <c r="V187" s="27">
        <v>4</v>
      </c>
      <c r="W187" s="27"/>
      <c r="X187" s="27">
        <v>2</v>
      </c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</row>
    <row r="188" spans="1:45">
      <c r="A188" s="3" t="s">
        <v>6</v>
      </c>
      <c r="B188" s="25" t="s">
        <v>364</v>
      </c>
      <c r="C188" s="28">
        <v>40</v>
      </c>
      <c r="D188" s="3" t="s">
        <v>839</v>
      </c>
      <c r="E188" s="3" t="s">
        <v>143</v>
      </c>
      <c r="F188" s="3" t="s">
        <v>19</v>
      </c>
      <c r="G188" s="3" t="s">
        <v>8</v>
      </c>
      <c r="H188" s="3"/>
      <c r="I188" s="9">
        <f t="shared" si="50"/>
        <v>0</v>
      </c>
      <c r="J188" s="7">
        <f t="shared" si="52"/>
        <v>150.239375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143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7">
        <v>0</v>
      </c>
      <c r="AK188" s="27">
        <v>0</v>
      </c>
      <c r="AL188" s="27">
        <v>0</v>
      </c>
      <c r="AM188" s="27">
        <v>0</v>
      </c>
      <c r="AN188" s="27">
        <v>0</v>
      </c>
      <c r="AO188" s="27">
        <v>0</v>
      </c>
      <c r="AP188" s="27">
        <v>0</v>
      </c>
      <c r="AQ188" s="27">
        <v>0</v>
      </c>
      <c r="AR188" s="27">
        <v>0</v>
      </c>
      <c r="AS188" s="27">
        <v>0</v>
      </c>
    </row>
    <row r="189" spans="1:45">
      <c r="A189" s="3" t="s">
        <v>6</v>
      </c>
      <c r="B189" s="25" t="s">
        <v>365</v>
      </c>
      <c r="C189" s="28">
        <v>41</v>
      </c>
      <c r="D189" s="3" t="s">
        <v>839</v>
      </c>
      <c r="E189" s="3" t="s">
        <v>143</v>
      </c>
      <c r="F189" s="3" t="s">
        <v>17</v>
      </c>
      <c r="G189" s="3" t="s">
        <v>8</v>
      </c>
      <c r="H189" s="3"/>
      <c r="I189" s="9">
        <f t="shared" si="50"/>
        <v>0</v>
      </c>
      <c r="J189" s="7">
        <f t="shared" si="52"/>
        <v>61.014445570044778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2.2000000000000002</v>
      </c>
      <c r="U189" s="27">
        <v>2.2000000000000002</v>
      </c>
      <c r="V189" s="27">
        <v>2.2000000000000002</v>
      </c>
      <c r="W189" s="27">
        <v>2.2000000000000002</v>
      </c>
      <c r="X189" s="27">
        <v>2.2000000000000002</v>
      </c>
      <c r="Y189" s="27">
        <v>2.2000000000000002</v>
      </c>
      <c r="Z189" s="27">
        <v>2.2000000000000002</v>
      </c>
      <c r="AA189" s="27">
        <v>2.2000000000000002</v>
      </c>
      <c r="AB189" s="27">
        <v>2.2000000000000002</v>
      </c>
      <c r="AC189" s="27">
        <v>2.2000000000000002</v>
      </c>
      <c r="AD189" s="27">
        <v>2.2000000000000002</v>
      </c>
      <c r="AE189" s="27">
        <v>2.2000000000000002</v>
      </c>
      <c r="AF189" s="27">
        <v>2.2000000000000002</v>
      </c>
      <c r="AG189" s="27">
        <v>2.2000000000000002</v>
      </c>
      <c r="AH189" s="27">
        <v>2.2000000000000002</v>
      </c>
      <c r="AI189" s="27">
        <v>2.2000000000000002</v>
      </c>
      <c r="AJ189" s="27">
        <v>2.2000000000000002</v>
      </c>
      <c r="AK189" s="27">
        <v>2.2000000000000002</v>
      </c>
      <c r="AL189" s="27">
        <v>2.2000000000000002</v>
      </c>
      <c r="AM189" s="27">
        <v>2.2000000000000002</v>
      </c>
      <c r="AN189" s="27">
        <v>2.2000000000000002</v>
      </c>
      <c r="AO189" s="27">
        <v>2.2000000000000002</v>
      </c>
      <c r="AP189" s="27">
        <v>2.2000000000000002</v>
      </c>
      <c r="AQ189" s="27">
        <v>2.2000000000000002</v>
      </c>
      <c r="AR189" s="27">
        <v>1</v>
      </c>
      <c r="AS189" s="27">
        <v>0</v>
      </c>
    </row>
    <row r="190" spans="1:45">
      <c r="A190" s="3" t="s">
        <v>6</v>
      </c>
      <c r="B190" s="25" t="s">
        <v>366</v>
      </c>
      <c r="C190" s="28">
        <v>42</v>
      </c>
      <c r="D190" s="3" t="s">
        <v>838</v>
      </c>
      <c r="E190" s="3" t="s">
        <v>266</v>
      </c>
      <c r="F190" s="3" t="s">
        <v>19</v>
      </c>
      <c r="G190" s="3" t="s">
        <v>33</v>
      </c>
      <c r="H190" s="3"/>
      <c r="I190" s="9">
        <f t="shared" si="50"/>
        <v>0</v>
      </c>
      <c r="J190" s="7">
        <f t="shared" si="52"/>
        <v>105.06249999999999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100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  <c r="AB190" s="27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27">
        <v>0</v>
      </c>
      <c r="AJ190" s="27">
        <v>0</v>
      </c>
      <c r="AK190" s="27">
        <v>0</v>
      </c>
      <c r="AL190" s="27">
        <v>0</v>
      </c>
      <c r="AM190" s="27">
        <v>0</v>
      </c>
      <c r="AN190" s="27">
        <v>0</v>
      </c>
      <c r="AO190" s="27">
        <v>0</v>
      </c>
      <c r="AP190" s="27">
        <v>0</v>
      </c>
      <c r="AQ190" s="27">
        <v>0</v>
      </c>
      <c r="AR190" s="27">
        <v>0</v>
      </c>
      <c r="AS190" s="27">
        <v>0</v>
      </c>
    </row>
    <row r="191" spans="1:45">
      <c r="A191" s="3" t="s">
        <v>26</v>
      </c>
      <c r="B191" s="25" t="s">
        <v>149</v>
      </c>
      <c r="C191" s="29">
        <v>1</v>
      </c>
      <c r="D191" s="3" t="s">
        <v>521</v>
      </c>
      <c r="E191" s="3" t="s">
        <v>421</v>
      </c>
      <c r="F191" s="3" t="s">
        <v>19</v>
      </c>
      <c r="G191" s="23" t="s">
        <v>8</v>
      </c>
      <c r="H191" s="3"/>
      <c r="I191" s="9">
        <f t="shared" si="50"/>
        <v>0</v>
      </c>
      <c r="J191" s="7">
        <f t="shared" si="51"/>
        <v>50.224999999999994</v>
      </c>
      <c r="K191" s="27">
        <v>0</v>
      </c>
      <c r="L191" s="27">
        <v>0</v>
      </c>
      <c r="M191" s="27">
        <v>0</v>
      </c>
      <c r="N191" s="27">
        <v>0</v>
      </c>
      <c r="O191" s="27">
        <v>49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</v>
      </c>
      <c r="AE191" s="27">
        <v>0</v>
      </c>
      <c r="AF191" s="27">
        <v>0</v>
      </c>
      <c r="AG191" s="27">
        <v>0</v>
      </c>
      <c r="AH191" s="27">
        <v>0</v>
      </c>
      <c r="AI191" s="27">
        <v>0</v>
      </c>
      <c r="AJ191" s="27">
        <v>0</v>
      </c>
      <c r="AK191" s="27">
        <v>0</v>
      </c>
      <c r="AL191" s="27">
        <v>0</v>
      </c>
      <c r="AM191" s="27">
        <v>0</v>
      </c>
      <c r="AN191" s="27">
        <v>0</v>
      </c>
      <c r="AO191" s="27">
        <v>0</v>
      </c>
      <c r="AP191" s="27">
        <v>0</v>
      </c>
      <c r="AQ191" s="27">
        <v>0</v>
      </c>
      <c r="AR191" s="27">
        <v>0</v>
      </c>
      <c r="AS191" s="27">
        <v>0</v>
      </c>
    </row>
    <row r="192" spans="1:45">
      <c r="A192" s="3" t="s">
        <v>26</v>
      </c>
      <c r="B192" s="25" t="s">
        <v>150</v>
      </c>
      <c r="C192" s="29">
        <v>2</v>
      </c>
      <c r="D192" s="3" t="s">
        <v>521</v>
      </c>
      <c r="E192" s="3" t="s">
        <v>421</v>
      </c>
      <c r="F192" s="3" t="s">
        <v>19</v>
      </c>
      <c r="G192" s="23" t="s">
        <v>33</v>
      </c>
      <c r="H192" s="3"/>
      <c r="I192" s="9">
        <f t="shared" si="50"/>
        <v>0</v>
      </c>
      <c r="J192" s="7">
        <f t="shared" ref="J192" si="54">SUMPRODUCT($K192:$AS192, $K$1:$AS$1)+I192</f>
        <v>92.775473457031211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  <c r="AB192" s="27">
        <v>0</v>
      </c>
      <c r="AC192" s="27">
        <v>0</v>
      </c>
      <c r="AD192" s="27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v>80</v>
      </c>
      <c r="AJ192" s="27">
        <v>0</v>
      </c>
      <c r="AK192" s="27">
        <v>0</v>
      </c>
      <c r="AL192" s="27">
        <v>0</v>
      </c>
      <c r="AM192" s="27">
        <v>0</v>
      </c>
      <c r="AN192" s="27">
        <v>0</v>
      </c>
      <c r="AO192" s="27">
        <v>0</v>
      </c>
      <c r="AP192" s="27">
        <v>0</v>
      </c>
      <c r="AQ192" s="27">
        <v>0</v>
      </c>
      <c r="AR192" s="27">
        <v>0</v>
      </c>
      <c r="AS192" s="27">
        <v>0</v>
      </c>
    </row>
    <row r="193" spans="1:45">
      <c r="A193" s="3" t="s">
        <v>26</v>
      </c>
      <c r="B193" s="25" t="s">
        <v>151</v>
      </c>
      <c r="C193" s="29">
        <v>3</v>
      </c>
      <c r="D193" s="3" t="s">
        <v>521</v>
      </c>
      <c r="E193" s="3" t="s">
        <v>421</v>
      </c>
      <c r="F193" s="3" t="s">
        <v>19</v>
      </c>
      <c r="G193" s="23" t="s">
        <v>33</v>
      </c>
      <c r="H193" s="3"/>
      <c r="I193" s="9">
        <f t="shared" si="50"/>
        <v>0</v>
      </c>
      <c r="J193" s="7">
        <f t="shared" si="51"/>
        <v>118.61079091479488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27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27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27</v>
      </c>
      <c r="AH193" s="27">
        <v>0</v>
      </c>
      <c r="AI193" s="27">
        <v>0</v>
      </c>
      <c r="AJ193" s="27">
        <v>0</v>
      </c>
      <c r="AK193" s="27">
        <v>27</v>
      </c>
      <c r="AL193" s="27">
        <v>0</v>
      </c>
      <c r="AM193" s="27">
        <v>0</v>
      </c>
      <c r="AN193" s="27">
        <v>0</v>
      </c>
      <c r="AO193" s="27">
        <v>0</v>
      </c>
      <c r="AP193" s="27">
        <v>0</v>
      </c>
      <c r="AQ193" s="27">
        <v>0</v>
      </c>
      <c r="AR193" s="27">
        <v>0</v>
      </c>
      <c r="AS193" s="27">
        <v>0</v>
      </c>
    </row>
    <row r="194" spans="1:45">
      <c r="A194" s="3" t="s">
        <v>26</v>
      </c>
      <c r="B194" s="25" t="s">
        <v>428</v>
      </c>
      <c r="C194" s="29">
        <v>4</v>
      </c>
      <c r="D194" s="3" t="s">
        <v>521</v>
      </c>
      <c r="E194" s="3" t="s">
        <v>421</v>
      </c>
      <c r="F194" s="3" t="s">
        <v>19</v>
      </c>
      <c r="G194" s="23" t="s">
        <v>33</v>
      </c>
      <c r="H194" s="3"/>
      <c r="I194" s="9">
        <f t="shared" si="50"/>
        <v>0</v>
      </c>
      <c r="J194" s="7">
        <f t="shared" si="51"/>
        <v>176.505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168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27">
        <v>0</v>
      </c>
      <c r="AJ194" s="27">
        <v>0</v>
      </c>
      <c r="AK194" s="27">
        <v>0</v>
      </c>
      <c r="AL194" s="27">
        <v>0</v>
      </c>
      <c r="AM194" s="27">
        <v>0</v>
      </c>
      <c r="AN194" s="27">
        <v>0</v>
      </c>
      <c r="AO194" s="27">
        <v>0</v>
      </c>
      <c r="AP194" s="27">
        <v>0</v>
      </c>
      <c r="AQ194" s="27">
        <v>0</v>
      </c>
      <c r="AR194" s="27">
        <v>0</v>
      </c>
      <c r="AS194" s="27">
        <v>0</v>
      </c>
    </row>
    <row r="195" spans="1:45">
      <c r="A195" s="3" t="s">
        <v>26</v>
      </c>
      <c r="B195" s="25" t="s">
        <v>152</v>
      </c>
      <c r="C195" s="29">
        <v>5</v>
      </c>
      <c r="D195" s="3" t="s">
        <v>521</v>
      </c>
      <c r="E195" s="3" t="s">
        <v>421</v>
      </c>
      <c r="F195" s="3" t="s">
        <v>22</v>
      </c>
      <c r="G195" s="23" t="s">
        <v>33</v>
      </c>
      <c r="H195" s="3"/>
      <c r="I195" s="9">
        <f t="shared" si="50"/>
        <v>0</v>
      </c>
      <c r="J195" s="7">
        <f t="shared" si="51"/>
        <v>9.6056844588233279</v>
      </c>
      <c r="K195" s="27">
        <v>0</v>
      </c>
      <c r="L195" s="27">
        <v>0</v>
      </c>
      <c r="M195" s="27">
        <v>0.4</v>
      </c>
      <c r="N195" s="27">
        <v>0.4</v>
      </c>
      <c r="O195" s="27">
        <v>0.4</v>
      </c>
      <c r="P195" s="27">
        <v>0.4</v>
      </c>
      <c r="Q195" s="27">
        <v>0.6</v>
      </c>
      <c r="R195" s="27">
        <v>0.6</v>
      </c>
      <c r="S195" s="27">
        <v>0.6</v>
      </c>
      <c r="T195" s="27">
        <v>0.6</v>
      </c>
      <c r="U195" s="27">
        <v>0.2</v>
      </c>
      <c r="V195" s="27">
        <v>0.2</v>
      </c>
      <c r="W195" s="27">
        <v>0.2</v>
      </c>
      <c r="X195" s="27">
        <v>0.2</v>
      </c>
      <c r="Y195" s="27">
        <v>0.2</v>
      </c>
      <c r="Z195" s="27">
        <v>0.2</v>
      </c>
      <c r="AA195" s="27">
        <v>0.2</v>
      </c>
      <c r="AB195" s="27">
        <v>0.2</v>
      </c>
      <c r="AC195" s="27">
        <v>0.2</v>
      </c>
      <c r="AD195" s="27">
        <v>0.2</v>
      </c>
      <c r="AE195" s="27">
        <v>0.2</v>
      </c>
      <c r="AF195" s="27">
        <v>0.2</v>
      </c>
      <c r="AG195" s="27">
        <v>0.2</v>
      </c>
      <c r="AH195" s="27">
        <v>0.2</v>
      </c>
      <c r="AI195" s="27">
        <v>0.2</v>
      </c>
      <c r="AJ195" s="27">
        <v>0.2</v>
      </c>
      <c r="AK195" s="27">
        <v>0.2</v>
      </c>
      <c r="AL195" s="27">
        <v>0.2</v>
      </c>
      <c r="AM195" s="27">
        <v>0.2</v>
      </c>
      <c r="AN195" s="27">
        <v>0.2</v>
      </c>
      <c r="AO195" s="27">
        <v>0.2</v>
      </c>
      <c r="AP195" s="27">
        <v>0.2</v>
      </c>
      <c r="AQ195" s="27">
        <v>0.2</v>
      </c>
      <c r="AR195" s="27">
        <v>0.2</v>
      </c>
      <c r="AS195" s="27">
        <v>0</v>
      </c>
    </row>
    <row r="196" spans="1:45" s="16" customFormat="1" ht="15" customHeight="1">
      <c r="A196" s="3" t="s">
        <v>26</v>
      </c>
      <c r="B196" s="25" t="s">
        <v>153</v>
      </c>
      <c r="C196" s="29">
        <v>7</v>
      </c>
      <c r="D196" s="3" t="s">
        <v>839</v>
      </c>
      <c r="E196" s="3" t="s">
        <v>143</v>
      </c>
      <c r="F196" s="3" t="s">
        <v>19</v>
      </c>
      <c r="G196" s="3" t="s">
        <v>8</v>
      </c>
      <c r="H196" s="3"/>
      <c r="I196" s="13">
        <f t="shared" si="50"/>
        <v>0</v>
      </c>
      <c r="J196" s="43">
        <f t="shared" si="51"/>
        <v>270.29954687499998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251</v>
      </c>
      <c r="Y196" s="27">
        <v>0</v>
      </c>
      <c r="Z196" s="27">
        <v>0</v>
      </c>
      <c r="AA196" s="27">
        <v>0</v>
      </c>
      <c r="AB196" s="27">
        <v>0</v>
      </c>
      <c r="AC196" s="27">
        <v>0</v>
      </c>
      <c r="AD196" s="27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7">
        <v>0</v>
      </c>
      <c r="AK196" s="27">
        <v>0</v>
      </c>
      <c r="AL196" s="27">
        <v>0</v>
      </c>
      <c r="AM196" s="27">
        <v>0</v>
      </c>
      <c r="AN196" s="27">
        <v>0</v>
      </c>
      <c r="AO196" s="27">
        <v>0</v>
      </c>
      <c r="AP196" s="27">
        <v>0</v>
      </c>
      <c r="AQ196" s="27">
        <v>0</v>
      </c>
      <c r="AR196" s="27">
        <v>0</v>
      </c>
      <c r="AS196" s="27">
        <v>0</v>
      </c>
    </row>
    <row r="197" spans="1:45">
      <c r="A197" s="3" t="s">
        <v>26</v>
      </c>
      <c r="B197" s="25" t="s">
        <v>429</v>
      </c>
      <c r="C197" s="29">
        <v>8</v>
      </c>
      <c r="D197" s="3" t="s">
        <v>839</v>
      </c>
      <c r="E197" s="3" t="s">
        <v>161</v>
      </c>
      <c r="F197" s="3" t="s">
        <v>19</v>
      </c>
      <c r="G197" s="3" t="s">
        <v>8</v>
      </c>
      <c r="H197" s="3"/>
      <c r="I197" s="9">
        <f t="shared" si="50"/>
        <v>0</v>
      </c>
      <c r="J197" s="7">
        <f t="shared" si="51"/>
        <v>84.805136718749992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48</v>
      </c>
      <c r="Z197" s="27">
        <v>30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7">
        <v>0</v>
      </c>
      <c r="AK197" s="27">
        <v>0</v>
      </c>
      <c r="AL197" s="27">
        <v>0</v>
      </c>
      <c r="AM197" s="27">
        <v>0</v>
      </c>
      <c r="AN197" s="27">
        <v>0</v>
      </c>
      <c r="AO197" s="27">
        <v>0</v>
      </c>
      <c r="AP197" s="27">
        <v>0</v>
      </c>
      <c r="AQ197" s="27">
        <v>0</v>
      </c>
      <c r="AR197" s="27">
        <v>0</v>
      </c>
      <c r="AS197" s="27">
        <v>0</v>
      </c>
    </row>
    <row r="198" spans="1:45">
      <c r="A198" s="3" t="s">
        <v>26</v>
      </c>
      <c r="B198" s="25" t="s">
        <v>154</v>
      </c>
      <c r="C198" s="29">
        <v>9</v>
      </c>
      <c r="D198" s="3" t="s">
        <v>521</v>
      </c>
      <c r="E198" s="3" t="s">
        <v>421</v>
      </c>
      <c r="F198" s="3" t="s">
        <v>19</v>
      </c>
      <c r="G198" s="3" t="s">
        <v>33</v>
      </c>
      <c r="H198" s="3"/>
      <c r="I198" s="9">
        <f t="shared" si="50"/>
        <v>0</v>
      </c>
      <c r="J198" s="7">
        <f t="shared" si="51"/>
        <v>8.5152515624999978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4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4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v>0</v>
      </c>
      <c r="AJ198" s="27">
        <v>0</v>
      </c>
      <c r="AK198" s="27">
        <v>0</v>
      </c>
      <c r="AL198" s="27">
        <v>0</v>
      </c>
      <c r="AM198" s="27">
        <v>0</v>
      </c>
      <c r="AN198" s="27">
        <v>0</v>
      </c>
      <c r="AO198" s="27">
        <v>0</v>
      </c>
      <c r="AP198" s="27">
        <v>0</v>
      </c>
      <c r="AQ198" s="27">
        <v>0</v>
      </c>
      <c r="AR198" s="27">
        <v>0</v>
      </c>
      <c r="AS198" s="27">
        <v>0</v>
      </c>
    </row>
    <row r="199" spans="1:45">
      <c r="A199" s="3" t="s">
        <v>26</v>
      </c>
      <c r="B199" s="25" t="s">
        <v>155</v>
      </c>
      <c r="C199" s="29">
        <v>10</v>
      </c>
      <c r="D199" s="3"/>
      <c r="E199" s="3" t="s">
        <v>138</v>
      </c>
      <c r="F199" s="3" t="s">
        <v>22</v>
      </c>
      <c r="G199" s="3" t="s">
        <v>8</v>
      </c>
      <c r="H199" s="3"/>
      <c r="I199" s="9">
        <f t="shared" si="50"/>
        <v>0</v>
      </c>
      <c r="J199" s="7">
        <f t="shared" si="51"/>
        <v>349.98625024615757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13.2</v>
      </c>
      <c r="W199" s="27">
        <v>12.7</v>
      </c>
      <c r="X199" s="27">
        <v>12.7</v>
      </c>
      <c r="Y199" s="27">
        <v>12.7</v>
      </c>
      <c r="Z199" s="27">
        <v>12.7</v>
      </c>
      <c r="AA199" s="27">
        <v>12.7</v>
      </c>
      <c r="AB199" s="27">
        <v>12.7</v>
      </c>
      <c r="AC199" s="27">
        <v>12.7</v>
      </c>
      <c r="AD199" s="27">
        <v>12.7</v>
      </c>
      <c r="AE199" s="27">
        <v>12.7</v>
      </c>
      <c r="AF199" s="27">
        <v>12.7</v>
      </c>
      <c r="AG199" s="27">
        <v>12.7</v>
      </c>
      <c r="AH199" s="27">
        <v>12.7</v>
      </c>
      <c r="AI199" s="27">
        <v>12.7</v>
      </c>
      <c r="AJ199" s="27">
        <v>12.7</v>
      </c>
      <c r="AK199" s="27">
        <v>12.7</v>
      </c>
      <c r="AL199" s="27">
        <v>12.7</v>
      </c>
      <c r="AM199" s="27">
        <v>12.7</v>
      </c>
      <c r="AN199" s="27">
        <v>12.7</v>
      </c>
      <c r="AO199" s="27">
        <v>12.7</v>
      </c>
      <c r="AP199" s="27">
        <v>12.7</v>
      </c>
      <c r="AQ199" s="27">
        <v>12.7</v>
      </c>
      <c r="AR199" s="27">
        <v>12.7</v>
      </c>
      <c r="AS199" s="27">
        <v>12.7</v>
      </c>
    </row>
    <row r="200" spans="1:45">
      <c r="A200" s="3" t="s">
        <v>26</v>
      </c>
      <c r="B200" s="25" t="s">
        <v>430</v>
      </c>
      <c r="C200" s="29">
        <v>11</v>
      </c>
      <c r="D200" s="3" t="s">
        <v>839</v>
      </c>
      <c r="E200" s="3" t="s">
        <v>161</v>
      </c>
      <c r="F200" s="3" t="s">
        <v>22</v>
      </c>
      <c r="G200" s="3" t="s">
        <v>8</v>
      </c>
      <c r="H200" s="3"/>
      <c r="I200" s="9">
        <f t="shared" si="50"/>
        <v>0</v>
      </c>
      <c r="J200" s="7">
        <f t="shared" si="51"/>
        <v>115.33250209558332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5</v>
      </c>
      <c r="Z200" s="27">
        <v>5</v>
      </c>
      <c r="AA200" s="27">
        <v>5</v>
      </c>
      <c r="AB200" s="27">
        <v>5</v>
      </c>
      <c r="AC200" s="27">
        <v>5</v>
      </c>
      <c r="AD200" s="27">
        <v>5</v>
      </c>
      <c r="AE200" s="27">
        <v>5</v>
      </c>
      <c r="AF200" s="27">
        <v>5</v>
      </c>
      <c r="AG200" s="27">
        <v>5</v>
      </c>
      <c r="AH200" s="27">
        <v>5</v>
      </c>
      <c r="AI200" s="27">
        <v>5</v>
      </c>
      <c r="AJ200" s="27">
        <v>5</v>
      </c>
      <c r="AK200" s="27">
        <v>5</v>
      </c>
      <c r="AL200" s="27">
        <v>5</v>
      </c>
      <c r="AM200" s="27">
        <v>5</v>
      </c>
      <c r="AN200" s="27">
        <v>5</v>
      </c>
      <c r="AO200" s="27">
        <v>5</v>
      </c>
      <c r="AP200" s="27">
        <v>5</v>
      </c>
      <c r="AQ200" s="27">
        <v>5</v>
      </c>
      <c r="AR200" s="27">
        <v>5</v>
      </c>
      <c r="AS200" s="27">
        <v>0</v>
      </c>
    </row>
    <row r="201" spans="1:45">
      <c r="A201" s="3" t="s">
        <v>26</v>
      </c>
      <c r="B201" s="25" t="s">
        <v>987</v>
      </c>
      <c r="C201" s="29" t="s">
        <v>702</v>
      </c>
      <c r="D201" s="3" t="s">
        <v>839</v>
      </c>
      <c r="E201" s="3" t="s">
        <v>161</v>
      </c>
      <c r="F201" s="3" t="s">
        <v>17</v>
      </c>
      <c r="G201" s="3" t="s">
        <v>8</v>
      </c>
      <c r="H201" s="3"/>
      <c r="I201" s="9">
        <f t="shared" si="50"/>
        <v>0</v>
      </c>
      <c r="J201" s="7">
        <f t="shared" ref="J201" si="55">SUMPRODUCT($K201:$AS201, $K$1:$AS$1)+I201</f>
        <v>200.03473881274405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18</v>
      </c>
      <c r="Z201" s="27">
        <v>18</v>
      </c>
      <c r="AA201" s="27">
        <v>18</v>
      </c>
      <c r="AB201" s="27">
        <v>18</v>
      </c>
      <c r="AC201" s="27">
        <v>18</v>
      </c>
      <c r="AD201" s="27">
        <v>18</v>
      </c>
      <c r="AE201" s="27">
        <v>18</v>
      </c>
      <c r="AF201" s="27">
        <v>18</v>
      </c>
      <c r="AG201" s="27">
        <v>18</v>
      </c>
      <c r="AH201" s="27">
        <v>17</v>
      </c>
      <c r="AI201" s="27">
        <v>0</v>
      </c>
      <c r="AJ201" s="27">
        <v>0</v>
      </c>
      <c r="AK201" s="27">
        <v>0</v>
      </c>
      <c r="AL201" s="27">
        <v>0</v>
      </c>
      <c r="AM201" s="27">
        <v>0</v>
      </c>
      <c r="AN201" s="27">
        <v>0</v>
      </c>
      <c r="AO201" s="27">
        <v>0</v>
      </c>
      <c r="AP201" s="27">
        <v>0</v>
      </c>
      <c r="AQ201" s="27">
        <v>0</v>
      </c>
      <c r="AR201" s="27">
        <v>0</v>
      </c>
      <c r="AS201" s="27">
        <v>0</v>
      </c>
    </row>
    <row r="202" spans="1:45">
      <c r="A202" s="3" t="s">
        <v>26</v>
      </c>
      <c r="B202" s="25" t="s">
        <v>156</v>
      </c>
      <c r="C202" s="29">
        <v>12</v>
      </c>
      <c r="D202" s="3" t="s">
        <v>276</v>
      </c>
      <c r="E202" s="3" t="s">
        <v>148</v>
      </c>
      <c r="F202" s="3" t="s">
        <v>17</v>
      </c>
      <c r="G202" s="3" t="s">
        <v>33</v>
      </c>
      <c r="H202" s="26"/>
      <c r="I202" s="9">
        <f t="shared" si="50"/>
        <v>0</v>
      </c>
      <c r="J202" s="7">
        <f t="shared" si="51"/>
        <v>43.075624999999995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0</v>
      </c>
      <c r="V202" s="27">
        <v>10</v>
      </c>
      <c r="W202" s="27">
        <v>10</v>
      </c>
      <c r="X202" s="27">
        <v>10</v>
      </c>
      <c r="Y202" s="27">
        <v>10</v>
      </c>
      <c r="Z202" s="27">
        <v>0</v>
      </c>
      <c r="AA202" s="27">
        <v>0</v>
      </c>
      <c r="AB202" s="27">
        <v>0</v>
      </c>
      <c r="AC202" s="27">
        <v>0</v>
      </c>
      <c r="AD202" s="27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v>0</v>
      </c>
      <c r="AJ202" s="27">
        <v>0</v>
      </c>
      <c r="AK202" s="27">
        <v>0</v>
      </c>
      <c r="AL202" s="27">
        <v>0</v>
      </c>
      <c r="AM202" s="27">
        <v>0</v>
      </c>
      <c r="AN202" s="27">
        <v>0</v>
      </c>
      <c r="AO202" s="27">
        <v>0</v>
      </c>
      <c r="AP202" s="27">
        <v>0</v>
      </c>
      <c r="AQ202" s="27">
        <v>0</v>
      </c>
      <c r="AR202" s="27">
        <v>0</v>
      </c>
      <c r="AS202" s="27">
        <v>0</v>
      </c>
    </row>
    <row r="203" spans="1:45">
      <c r="A203" s="3" t="s">
        <v>26</v>
      </c>
      <c r="B203" s="25" t="s">
        <v>431</v>
      </c>
      <c r="C203" s="29">
        <v>13</v>
      </c>
      <c r="D203" s="3" t="s">
        <v>521</v>
      </c>
      <c r="E203" s="3" t="s">
        <v>421</v>
      </c>
      <c r="F203" s="3" t="s">
        <v>17</v>
      </c>
      <c r="G203" s="3" t="s">
        <v>33</v>
      </c>
      <c r="H203" s="26"/>
      <c r="I203" s="9">
        <f t="shared" si="50"/>
        <v>0</v>
      </c>
      <c r="J203" s="7">
        <f t="shared" si="51"/>
        <v>609.99344588233328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20</v>
      </c>
      <c r="S203" s="27">
        <v>20</v>
      </c>
      <c r="T203" s="27">
        <v>20</v>
      </c>
      <c r="U203" s="27">
        <v>20</v>
      </c>
      <c r="V203" s="27">
        <v>20</v>
      </c>
      <c r="W203" s="27">
        <v>20</v>
      </c>
      <c r="X203" s="27">
        <v>20</v>
      </c>
      <c r="Y203" s="27">
        <v>20</v>
      </c>
      <c r="Z203" s="27">
        <v>20</v>
      </c>
      <c r="AA203" s="27">
        <v>20</v>
      </c>
      <c r="AB203" s="27">
        <v>20</v>
      </c>
      <c r="AC203" s="27">
        <v>20</v>
      </c>
      <c r="AD203" s="27">
        <v>20</v>
      </c>
      <c r="AE203" s="27">
        <v>20</v>
      </c>
      <c r="AF203" s="27">
        <v>20</v>
      </c>
      <c r="AG203" s="27">
        <v>20</v>
      </c>
      <c r="AH203" s="27">
        <v>20</v>
      </c>
      <c r="AI203" s="27">
        <v>20</v>
      </c>
      <c r="AJ203" s="27">
        <v>20</v>
      </c>
      <c r="AK203" s="27">
        <v>20</v>
      </c>
      <c r="AL203" s="27">
        <v>20</v>
      </c>
      <c r="AM203" s="27">
        <v>20</v>
      </c>
      <c r="AN203" s="27">
        <v>20</v>
      </c>
      <c r="AO203" s="27">
        <v>20</v>
      </c>
      <c r="AP203" s="27">
        <v>20</v>
      </c>
      <c r="AQ203" s="27">
        <v>20</v>
      </c>
      <c r="AR203" s="27">
        <v>20</v>
      </c>
      <c r="AS203" s="27">
        <v>0</v>
      </c>
    </row>
    <row r="204" spans="1:45">
      <c r="A204" s="3" t="s">
        <v>26</v>
      </c>
      <c r="B204" s="25" t="s">
        <v>157</v>
      </c>
      <c r="C204" s="29">
        <v>14</v>
      </c>
      <c r="D204" s="3" t="s">
        <v>521</v>
      </c>
      <c r="E204" s="3" t="s">
        <v>421</v>
      </c>
      <c r="F204" s="3" t="s">
        <v>17</v>
      </c>
      <c r="G204" s="3" t="s">
        <v>33</v>
      </c>
      <c r="H204" s="3"/>
      <c r="I204" s="9">
        <f t="shared" si="50"/>
        <v>0</v>
      </c>
      <c r="J204" s="7">
        <f t="shared" si="51"/>
        <v>292.68456896606745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5</v>
      </c>
      <c r="R204" s="27">
        <v>5</v>
      </c>
      <c r="S204" s="27">
        <v>10</v>
      </c>
      <c r="T204" s="27">
        <v>10</v>
      </c>
      <c r="U204" s="27">
        <v>10</v>
      </c>
      <c r="V204" s="27">
        <v>10</v>
      </c>
      <c r="W204" s="27">
        <v>10</v>
      </c>
      <c r="X204" s="27">
        <v>10</v>
      </c>
      <c r="Y204" s="27">
        <v>10</v>
      </c>
      <c r="Z204" s="27">
        <v>10</v>
      </c>
      <c r="AA204" s="27">
        <v>10</v>
      </c>
      <c r="AB204" s="27">
        <v>10</v>
      </c>
      <c r="AC204" s="27">
        <v>10</v>
      </c>
      <c r="AD204" s="27">
        <v>10</v>
      </c>
      <c r="AE204" s="27">
        <v>10</v>
      </c>
      <c r="AF204" s="27">
        <v>10</v>
      </c>
      <c r="AG204" s="27">
        <v>10</v>
      </c>
      <c r="AH204" s="27">
        <v>10</v>
      </c>
      <c r="AI204" s="27">
        <v>10</v>
      </c>
      <c r="AJ204" s="27">
        <v>10</v>
      </c>
      <c r="AK204" s="27">
        <v>10</v>
      </c>
      <c r="AL204" s="27">
        <v>10</v>
      </c>
      <c r="AM204" s="27">
        <v>10</v>
      </c>
      <c r="AN204" s="27">
        <v>10</v>
      </c>
      <c r="AO204" s="27">
        <v>10</v>
      </c>
      <c r="AP204" s="27">
        <v>10</v>
      </c>
      <c r="AQ204" s="27">
        <v>5</v>
      </c>
      <c r="AR204" s="27">
        <v>5</v>
      </c>
      <c r="AS204" s="27">
        <v>0</v>
      </c>
    </row>
    <row r="205" spans="1:45">
      <c r="A205" s="3" t="s">
        <v>26</v>
      </c>
      <c r="B205" s="25" t="s">
        <v>158</v>
      </c>
      <c r="C205" s="29">
        <v>15</v>
      </c>
      <c r="D205" s="3" t="s">
        <v>521</v>
      </c>
      <c r="E205" s="3" t="s">
        <v>421</v>
      </c>
      <c r="F205" s="3" t="s">
        <v>17</v>
      </c>
      <c r="G205" s="3" t="s">
        <v>33</v>
      </c>
      <c r="H205" s="26"/>
      <c r="I205" s="9">
        <f t="shared" si="50"/>
        <v>0</v>
      </c>
      <c r="J205" s="7">
        <f t="shared" si="51"/>
        <v>151.53250896225947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0</v>
      </c>
      <c r="R205" s="27">
        <v>0</v>
      </c>
      <c r="S205" s="27">
        <v>12</v>
      </c>
      <c r="T205" s="27">
        <v>0</v>
      </c>
      <c r="U205" s="27">
        <v>0</v>
      </c>
      <c r="V205" s="27">
        <v>0</v>
      </c>
      <c r="W205" s="27">
        <v>12</v>
      </c>
      <c r="X205" s="27">
        <v>0</v>
      </c>
      <c r="Y205" s="27">
        <v>0</v>
      </c>
      <c r="Z205" s="27">
        <v>0</v>
      </c>
      <c r="AA205" s="27">
        <v>12</v>
      </c>
      <c r="AB205" s="27">
        <v>0</v>
      </c>
      <c r="AC205" s="27">
        <v>0</v>
      </c>
      <c r="AD205" s="27">
        <v>0</v>
      </c>
      <c r="AE205" s="27">
        <v>24</v>
      </c>
      <c r="AF205" s="27">
        <v>0</v>
      </c>
      <c r="AG205" s="27">
        <v>0</v>
      </c>
      <c r="AH205" s="27">
        <v>0</v>
      </c>
      <c r="AI205" s="27">
        <v>24</v>
      </c>
      <c r="AJ205" s="27">
        <v>0</v>
      </c>
      <c r="AK205" s="27">
        <v>0</v>
      </c>
      <c r="AL205" s="27">
        <v>0</v>
      </c>
      <c r="AM205" s="27">
        <v>24</v>
      </c>
      <c r="AN205" s="27">
        <v>0</v>
      </c>
      <c r="AO205" s="27">
        <v>0</v>
      </c>
      <c r="AP205" s="27">
        <v>0</v>
      </c>
      <c r="AQ205" s="27">
        <v>24</v>
      </c>
      <c r="AR205" s="27">
        <v>0</v>
      </c>
      <c r="AS205" s="27">
        <v>0</v>
      </c>
    </row>
    <row r="206" spans="1:45">
      <c r="A206" s="3" t="s">
        <v>26</v>
      </c>
      <c r="B206" s="25" t="s">
        <v>159</v>
      </c>
      <c r="C206" s="29">
        <v>16</v>
      </c>
      <c r="D206" s="3"/>
      <c r="E206" s="3" t="s">
        <v>138</v>
      </c>
      <c r="F206" s="3" t="s">
        <v>17</v>
      </c>
      <c r="G206" s="3" t="s">
        <v>8</v>
      </c>
      <c r="H206" s="26"/>
      <c r="I206" s="9">
        <f t="shared" si="50"/>
        <v>0</v>
      </c>
      <c r="J206" s="7">
        <f t="shared" si="51"/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>
        <v>0</v>
      </c>
      <c r="AI206" s="27">
        <v>0</v>
      </c>
      <c r="AJ206" s="27">
        <v>0</v>
      </c>
      <c r="AK206" s="27">
        <v>0</v>
      </c>
      <c r="AL206" s="27">
        <v>0</v>
      </c>
      <c r="AM206" s="27">
        <v>0</v>
      </c>
      <c r="AN206" s="27">
        <v>0</v>
      </c>
      <c r="AO206" s="27">
        <v>0</v>
      </c>
      <c r="AP206" s="27">
        <v>0</v>
      </c>
      <c r="AQ206" s="27">
        <v>0</v>
      </c>
      <c r="AR206" s="27">
        <v>0</v>
      </c>
      <c r="AS206" s="27">
        <v>0</v>
      </c>
    </row>
    <row r="207" spans="1:45" s="44" customFormat="1">
      <c r="A207" s="41" t="s">
        <v>26</v>
      </c>
      <c r="B207" s="25" t="s">
        <v>432</v>
      </c>
      <c r="C207" s="62">
        <v>17</v>
      </c>
      <c r="D207" s="41" t="s">
        <v>940</v>
      </c>
      <c r="E207" s="41" t="s">
        <v>138</v>
      </c>
      <c r="F207" s="41" t="s">
        <v>17</v>
      </c>
      <c r="G207" s="41" t="s">
        <v>33</v>
      </c>
      <c r="H207" s="54"/>
      <c r="I207" s="13">
        <f t="shared" si="50"/>
        <v>0</v>
      </c>
      <c r="J207" s="43">
        <f t="shared" si="51"/>
        <v>71.088366677187793</v>
      </c>
      <c r="K207" s="27"/>
      <c r="L207" s="27"/>
      <c r="M207" s="27"/>
      <c r="N207" s="27"/>
      <c r="O207" s="27"/>
      <c r="P207" s="27"/>
      <c r="Q207" s="27"/>
      <c r="R207" s="27">
        <v>15</v>
      </c>
      <c r="S207" s="27">
        <v>15</v>
      </c>
      <c r="T207" s="27">
        <v>10</v>
      </c>
      <c r="U207" s="27" t="s">
        <v>384</v>
      </c>
      <c r="V207" s="27" t="s">
        <v>384</v>
      </c>
      <c r="W207" s="27" t="s">
        <v>384</v>
      </c>
      <c r="X207" s="27" t="s">
        <v>384</v>
      </c>
      <c r="Y207" s="27" t="s">
        <v>384</v>
      </c>
      <c r="Z207" s="27" t="s">
        <v>384</v>
      </c>
      <c r="AA207" s="27" t="s">
        <v>384</v>
      </c>
      <c r="AB207" s="27" t="s">
        <v>384</v>
      </c>
      <c r="AC207" s="27" t="s">
        <v>384</v>
      </c>
      <c r="AD207" s="27" t="s">
        <v>384</v>
      </c>
      <c r="AE207" s="27" t="s">
        <v>384</v>
      </c>
      <c r="AF207" s="27" t="s">
        <v>384</v>
      </c>
      <c r="AG207" s="27" t="s">
        <v>384</v>
      </c>
      <c r="AH207" s="27" t="s">
        <v>384</v>
      </c>
      <c r="AI207" s="27" t="s">
        <v>384</v>
      </c>
      <c r="AJ207" s="27" t="s">
        <v>384</v>
      </c>
      <c r="AK207" s="27" t="s">
        <v>384</v>
      </c>
      <c r="AL207" s="27" t="s">
        <v>384</v>
      </c>
      <c r="AM207" s="27" t="s">
        <v>384</v>
      </c>
      <c r="AN207" s="27" t="s">
        <v>384</v>
      </c>
      <c r="AO207" s="27">
        <v>6</v>
      </c>
      <c r="AP207" s="27">
        <v>6</v>
      </c>
      <c r="AQ207" s="27">
        <v>6</v>
      </c>
      <c r="AR207" s="27">
        <v>6</v>
      </c>
      <c r="AS207" s="13"/>
    </row>
    <row r="208" spans="1:45" s="44" customFormat="1">
      <c r="A208" s="41" t="s">
        <v>26</v>
      </c>
      <c r="B208" s="25" t="s">
        <v>612</v>
      </c>
      <c r="C208" s="62" t="s">
        <v>625</v>
      </c>
      <c r="D208" s="41" t="s">
        <v>940</v>
      </c>
      <c r="E208" s="41" t="s">
        <v>138</v>
      </c>
      <c r="F208" s="41" t="s">
        <v>17</v>
      </c>
      <c r="G208" s="11" t="s">
        <v>33</v>
      </c>
      <c r="H208" s="54"/>
      <c r="I208" s="13">
        <f t="shared" si="50"/>
        <v>0</v>
      </c>
      <c r="J208" s="43">
        <f t="shared" ref="J208" si="56">SUMPRODUCT($K208:$AS208, $K$1:$AS$1)+I208</f>
        <v>144.47904208751214</v>
      </c>
      <c r="K208" s="27"/>
      <c r="L208" s="27"/>
      <c r="M208" s="27"/>
      <c r="N208" s="27"/>
      <c r="O208" s="27"/>
      <c r="P208" s="27"/>
      <c r="Q208" s="27"/>
      <c r="R208" s="27" t="s">
        <v>384</v>
      </c>
      <c r="S208" s="27" t="s">
        <v>384</v>
      </c>
      <c r="T208" s="27" t="s">
        <v>384</v>
      </c>
      <c r="U208" s="27">
        <v>15</v>
      </c>
      <c r="V208" s="27">
        <v>6</v>
      </c>
      <c r="W208" s="27">
        <v>6</v>
      </c>
      <c r="X208" s="27">
        <v>6</v>
      </c>
      <c r="Y208" s="27">
        <v>6</v>
      </c>
      <c r="Z208" s="27">
        <v>6</v>
      </c>
      <c r="AA208" s="27">
        <v>6</v>
      </c>
      <c r="AB208" s="27">
        <v>6</v>
      </c>
      <c r="AC208" s="27">
        <v>6</v>
      </c>
      <c r="AD208" s="27">
        <v>6</v>
      </c>
      <c r="AE208" s="27">
        <v>6</v>
      </c>
      <c r="AF208" s="27">
        <v>6</v>
      </c>
      <c r="AG208" s="27">
        <v>6</v>
      </c>
      <c r="AH208" s="27">
        <v>6</v>
      </c>
      <c r="AI208" s="27">
        <v>6</v>
      </c>
      <c r="AJ208" s="27">
        <v>6</v>
      </c>
      <c r="AK208" s="27">
        <v>6</v>
      </c>
      <c r="AL208" s="27">
        <v>6</v>
      </c>
      <c r="AM208" s="27">
        <v>6</v>
      </c>
      <c r="AN208" s="27">
        <v>6</v>
      </c>
      <c r="AO208" s="27" t="s">
        <v>384</v>
      </c>
      <c r="AP208" s="27" t="s">
        <v>384</v>
      </c>
      <c r="AQ208" s="27" t="s">
        <v>384</v>
      </c>
      <c r="AR208" s="27" t="s">
        <v>384</v>
      </c>
      <c r="AS208" s="13" t="s">
        <v>384</v>
      </c>
    </row>
    <row r="209" spans="1:45" s="44" customFormat="1">
      <c r="A209" s="41" t="s">
        <v>26</v>
      </c>
      <c r="B209" s="25" t="s">
        <v>701</v>
      </c>
      <c r="C209" s="62" t="s">
        <v>702</v>
      </c>
      <c r="D209" s="41" t="s">
        <v>839</v>
      </c>
      <c r="E209" s="41" t="s">
        <v>405</v>
      </c>
      <c r="F209" s="41" t="s">
        <v>19</v>
      </c>
      <c r="G209" s="41" t="s">
        <v>8</v>
      </c>
      <c r="H209" s="54"/>
      <c r="I209" s="13">
        <f t="shared" si="50"/>
        <v>0</v>
      </c>
      <c r="J209" s="43">
        <f t="shared" ref="J209:J217" si="57">SUMPRODUCT($K209:$AS209, $K$1:$AS$1)+I209</f>
        <v>150.11855312499998</v>
      </c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>
        <v>136</v>
      </c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13"/>
    </row>
    <row r="210" spans="1:45" s="79" customFormat="1">
      <c r="A210" s="74" t="s">
        <v>26</v>
      </c>
      <c r="B210" s="75" t="s">
        <v>941</v>
      </c>
      <c r="C210" s="81" t="s">
        <v>942</v>
      </c>
      <c r="D210" s="74" t="s">
        <v>940</v>
      </c>
      <c r="E210" s="74" t="s">
        <v>138</v>
      </c>
      <c r="F210" s="74" t="s">
        <v>19</v>
      </c>
      <c r="G210" s="76" t="s">
        <v>33</v>
      </c>
      <c r="H210" s="82"/>
      <c r="I210" s="77">
        <f t="shared" si="50"/>
        <v>0</v>
      </c>
      <c r="J210" s="78">
        <f t="shared" si="57"/>
        <v>220.12460153301268</v>
      </c>
      <c r="K210" s="80"/>
      <c r="L210" s="80"/>
      <c r="M210" s="80"/>
      <c r="N210" s="80"/>
      <c r="O210" s="80"/>
      <c r="P210" s="80"/>
      <c r="Q210" s="80"/>
      <c r="R210" s="80" t="s">
        <v>384</v>
      </c>
      <c r="S210" s="80" t="s">
        <v>384</v>
      </c>
      <c r="T210" s="80" t="s">
        <v>384</v>
      </c>
      <c r="U210" s="80" t="s">
        <v>384</v>
      </c>
      <c r="V210" s="80">
        <v>8</v>
      </c>
      <c r="W210" s="80">
        <v>8</v>
      </c>
      <c r="X210" s="80">
        <v>8</v>
      </c>
      <c r="Y210" s="80">
        <v>8</v>
      </c>
      <c r="Z210" s="80">
        <v>8</v>
      </c>
      <c r="AA210" s="80">
        <v>8</v>
      </c>
      <c r="AB210" s="80">
        <v>8</v>
      </c>
      <c r="AC210" s="80">
        <v>8</v>
      </c>
      <c r="AD210" s="80">
        <v>8</v>
      </c>
      <c r="AE210" s="80">
        <v>8</v>
      </c>
      <c r="AF210" s="80">
        <v>8</v>
      </c>
      <c r="AG210" s="80">
        <v>8</v>
      </c>
      <c r="AH210" s="80">
        <v>8</v>
      </c>
      <c r="AI210" s="80">
        <v>8</v>
      </c>
      <c r="AJ210" s="80">
        <v>8</v>
      </c>
      <c r="AK210" s="80">
        <v>8</v>
      </c>
      <c r="AL210" s="80">
        <v>8</v>
      </c>
      <c r="AM210" s="80">
        <v>8</v>
      </c>
      <c r="AN210" s="80">
        <v>8</v>
      </c>
      <c r="AO210" s="80">
        <v>8</v>
      </c>
      <c r="AP210" s="80">
        <v>8</v>
      </c>
      <c r="AQ210" s="80">
        <v>8</v>
      </c>
      <c r="AR210" s="80">
        <v>8</v>
      </c>
      <c r="AS210" s="77">
        <v>8</v>
      </c>
    </row>
    <row r="211" spans="1:45" s="79" customFormat="1">
      <c r="A211" s="74" t="s">
        <v>26</v>
      </c>
      <c r="B211" s="75" t="s">
        <v>943</v>
      </c>
      <c r="C211" s="81" t="s">
        <v>944</v>
      </c>
      <c r="D211" s="74" t="s">
        <v>940</v>
      </c>
      <c r="E211" s="74" t="s">
        <v>138</v>
      </c>
      <c r="F211" s="74" t="s">
        <v>21</v>
      </c>
      <c r="G211" s="76" t="s">
        <v>33</v>
      </c>
      <c r="H211" s="82"/>
      <c r="I211" s="77">
        <f t="shared" si="50"/>
        <v>0</v>
      </c>
      <c r="J211" s="78">
        <f t="shared" si="57"/>
        <v>79.490681484374974</v>
      </c>
      <c r="K211" s="80"/>
      <c r="L211" s="80"/>
      <c r="M211" s="80"/>
      <c r="N211" s="80"/>
      <c r="O211" s="80"/>
      <c r="P211" s="80"/>
      <c r="Q211" s="80"/>
      <c r="R211" s="80" t="s">
        <v>384</v>
      </c>
      <c r="S211" s="80" t="s">
        <v>384</v>
      </c>
      <c r="T211" s="80" t="s">
        <v>384</v>
      </c>
      <c r="U211" s="80" t="s">
        <v>384</v>
      </c>
      <c r="V211" s="80">
        <v>6</v>
      </c>
      <c r="W211" s="80">
        <v>6</v>
      </c>
      <c r="X211" s="80">
        <v>6</v>
      </c>
      <c r="Y211" s="80">
        <v>6</v>
      </c>
      <c r="Z211" s="80">
        <v>6</v>
      </c>
      <c r="AA211" s="80">
        <v>6</v>
      </c>
      <c r="AB211" s="80">
        <v>6</v>
      </c>
      <c r="AC211" s="80">
        <v>6</v>
      </c>
      <c r="AD211" s="80">
        <v>6</v>
      </c>
      <c r="AE211" s="80">
        <v>6</v>
      </c>
      <c r="AF211" s="80">
        <v>6</v>
      </c>
      <c r="AG211" s="80">
        <v>6</v>
      </c>
      <c r="AH211" s="80" t="s">
        <v>384</v>
      </c>
      <c r="AI211" s="80" t="s">
        <v>384</v>
      </c>
      <c r="AJ211" s="80" t="s">
        <v>384</v>
      </c>
      <c r="AK211" s="80" t="s">
        <v>384</v>
      </c>
      <c r="AL211" s="80" t="s">
        <v>384</v>
      </c>
      <c r="AM211" s="80" t="s">
        <v>384</v>
      </c>
      <c r="AN211" s="80" t="s">
        <v>384</v>
      </c>
      <c r="AO211" s="80" t="s">
        <v>384</v>
      </c>
      <c r="AP211" s="80" t="s">
        <v>384</v>
      </c>
      <c r="AQ211" s="80" t="s">
        <v>384</v>
      </c>
      <c r="AR211" s="80" t="s">
        <v>384</v>
      </c>
      <c r="AS211" s="80" t="s">
        <v>384</v>
      </c>
    </row>
    <row r="212" spans="1:45">
      <c r="A212" s="3" t="s">
        <v>26</v>
      </c>
      <c r="B212" s="25" t="s">
        <v>945</v>
      </c>
      <c r="C212" s="29" t="s">
        <v>942</v>
      </c>
      <c r="D212" s="41" t="s">
        <v>940</v>
      </c>
      <c r="E212" s="3" t="s">
        <v>138</v>
      </c>
      <c r="F212" s="3" t="s">
        <v>17</v>
      </c>
      <c r="G212" s="3" t="s">
        <v>33</v>
      </c>
      <c r="H212" s="26"/>
      <c r="I212" s="9">
        <f t="shared" si="50"/>
        <v>0</v>
      </c>
      <c r="J212" s="43">
        <f t="shared" si="57"/>
        <v>220.12460153301268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8</v>
      </c>
      <c r="W212" s="27">
        <v>8</v>
      </c>
      <c r="X212" s="27">
        <v>8</v>
      </c>
      <c r="Y212" s="27">
        <v>8</v>
      </c>
      <c r="Z212" s="27">
        <v>8</v>
      </c>
      <c r="AA212" s="27">
        <v>8</v>
      </c>
      <c r="AB212" s="27">
        <v>8</v>
      </c>
      <c r="AC212" s="27">
        <v>8</v>
      </c>
      <c r="AD212" s="27">
        <v>8</v>
      </c>
      <c r="AE212" s="27">
        <v>8</v>
      </c>
      <c r="AF212" s="27">
        <v>8</v>
      </c>
      <c r="AG212" s="27">
        <v>8</v>
      </c>
      <c r="AH212" s="27">
        <v>8</v>
      </c>
      <c r="AI212" s="27">
        <v>8</v>
      </c>
      <c r="AJ212" s="27">
        <v>8</v>
      </c>
      <c r="AK212" s="27">
        <v>8</v>
      </c>
      <c r="AL212" s="27">
        <v>8</v>
      </c>
      <c r="AM212" s="27">
        <v>8</v>
      </c>
      <c r="AN212" s="27">
        <v>8</v>
      </c>
      <c r="AO212" s="27">
        <v>8</v>
      </c>
      <c r="AP212" s="27">
        <v>8</v>
      </c>
      <c r="AQ212" s="27">
        <v>8</v>
      </c>
      <c r="AR212" s="27">
        <v>8</v>
      </c>
      <c r="AS212" s="27">
        <v>8</v>
      </c>
    </row>
    <row r="213" spans="1:45">
      <c r="A213" s="3" t="s">
        <v>26</v>
      </c>
      <c r="B213" s="25" t="s">
        <v>946</v>
      </c>
      <c r="C213" s="29" t="s">
        <v>944</v>
      </c>
      <c r="D213" s="41" t="s">
        <v>940</v>
      </c>
      <c r="E213" s="3" t="s">
        <v>138</v>
      </c>
      <c r="F213" s="3" t="s">
        <v>17</v>
      </c>
      <c r="G213" s="3" t="s">
        <v>33</v>
      </c>
      <c r="H213" s="26"/>
      <c r="I213" s="9">
        <f t="shared" si="50"/>
        <v>0</v>
      </c>
      <c r="J213" s="43">
        <f t="shared" si="57"/>
        <v>68.788937979066461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2.5</v>
      </c>
      <c r="W213" s="27">
        <v>2.5</v>
      </c>
      <c r="X213" s="27">
        <v>2.5</v>
      </c>
      <c r="Y213" s="27">
        <v>2.5</v>
      </c>
      <c r="Z213" s="27">
        <v>2.5</v>
      </c>
      <c r="AA213" s="27">
        <v>2.5</v>
      </c>
      <c r="AB213" s="27">
        <v>2.5</v>
      </c>
      <c r="AC213" s="27">
        <v>2.5</v>
      </c>
      <c r="AD213" s="27">
        <v>2.5</v>
      </c>
      <c r="AE213" s="27">
        <v>2.5</v>
      </c>
      <c r="AF213" s="27">
        <v>2.5</v>
      </c>
      <c r="AG213" s="27">
        <v>2.5</v>
      </c>
      <c r="AH213" s="27">
        <v>2.5</v>
      </c>
      <c r="AI213" s="27">
        <v>2.5</v>
      </c>
      <c r="AJ213" s="27">
        <v>2.5</v>
      </c>
      <c r="AK213" s="27">
        <v>2.5</v>
      </c>
      <c r="AL213" s="27">
        <v>2.5</v>
      </c>
      <c r="AM213" s="27">
        <v>2.5</v>
      </c>
      <c r="AN213" s="27">
        <v>2.5</v>
      </c>
      <c r="AO213" s="27">
        <v>2.5</v>
      </c>
      <c r="AP213" s="27">
        <v>2.5</v>
      </c>
      <c r="AQ213" s="27">
        <v>2.5</v>
      </c>
      <c r="AR213" s="27">
        <v>2.5</v>
      </c>
      <c r="AS213" s="27">
        <v>2.5</v>
      </c>
    </row>
    <row r="214" spans="1:45" s="44" customFormat="1">
      <c r="A214" s="3" t="s">
        <v>26</v>
      </c>
      <c r="B214" s="25" t="s">
        <v>948</v>
      </c>
      <c r="C214" s="62" t="s">
        <v>949</v>
      </c>
      <c r="D214" s="41" t="s">
        <v>940</v>
      </c>
      <c r="E214" s="3" t="s">
        <v>138</v>
      </c>
      <c r="F214" s="3" t="s">
        <v>17</v>
      </c>
      <c r="G214" s="3" t="s">
        <v>33</v>
      </c>
      <c r="H214" s="26"/>
      <c r="I214" s="9">
        <f t="shared" si="50"/>
        <v>0</v>
      </c>
      <c r="J214" s="43">
        <f t="shared" si="57"/>
        <v>123.82008836231962</v>
      </c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>
        <v>4.5</v>
      </c>
      <c r="W214" s="27">
        <v>4.5</v>
      </c>
      <c r="X214" s="27">
        <v>4.5</v>
      </c>
      <c r="Y214" s="27">
        <v>4.5</v>
      </c>
      <c r="Z214" s="27">
        <v>4.5</v>
      </c>
      <c r="AA214" s="27">
        <v>4.5</v>
      </c>
      <c r="AB214" s="27">
        <v>4.5</v>
      </c>
      <c r="AC214" s="27">
        <v>4.5</v>
      </c>
      <c r="AD214" s="27">
        <v>4.5</v>
      </c>
      <c r="AE214" s="27">
        <v>4.5</v>
      </c>
      <c r="AF214" s="27">
        <v>4.5</v>
      </c>
      <c r="AG214" s="27">
        <v>4.5</v>
      </c>
      <c r="AH214" s="27">
        <v>4.5</v>
      </c>
      <c r="AI214" s="27">
        <v>4.5</v>
      </c>
      <c r="AJ214" s="27">
        <v>4.5</v>
      </c>
      <c r="AK214" s="27">
        <v>4.5</v>
      </c>
      <c r="AL214" s="27">
        <v>4.5</v>
      </c>
      <c r="AM214" s="27">
        <v>4.5</v>
      </c>
      <c r="AN214" s="27">
        <v>4.5</v>
      </c>
      <c r="AO214" s="27">
        <v>4.5</v>
      </c>
      <c r="AP214" s="27">
        <v>4.5</v>
      </c>
      <c r="AQ214" s="27">
        <v>4.5</v>
      </c>
      <c r="AR214" s="27">
        <v>4.5</v>
      </c>
      <c r="AS214" s="27">
        <v>4.5</v>
      </c>
    </row>
    <row r="215" spans="1:45">
      <c r="A215" s="3" t="s">
        <v>26</v>
      </c>
      <c r="B215" s="25" t="s">
        <v>947</v>
      </c>
      <c r="C215" s="29">
        <v>18</v>
      </c>
      <c r="D215" s="3" t="s">
        <v>940</v>
      </c>
      <c r="E215" s="3" t="s">
        <v>138</v>
      </c>
      <c r="F215" s="3" t="s">
        <v>17</v>
      </c>
      <c r="G215" s="3" t="s">
        <v>33</v>
      </c>
      <c r="H215" s="26"/>
      <c r="I215" s="9">
        <f t="shared" si="50"/>
        <v>0</v>
      </c>
      <c r="J215" s="43">
        <f t="shared" si="57"/>
        <v>173.30624619458001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13</v>
      </c>
      <c r="X215" s="27">
        <v>13</v>
      </c>
      <c r="Y215" s="27">
        <v>13</v>
      </c>
      <c r="Z215" s="27">
        <v>13</v>
      </c>
      <c r="AA215" s="27">
        <v>13</v>
      </c>
      <c r="AB215" s="27">
        <v>13</v>
      </c>
      <c r="AC215" s="27">
        <v>13</v>
      </c>
      <c r="AD215" s="27">
        <v>13</v>
      </c>
      <c r="AE215" s="27">
        <v>13</v>
      </c>
      <c r="AF215" s="27">
        <v>13</v>
      </c>
      <c r="AG215" s="27">
        <v>13</v>
      </c>
      <c r="AH215" s="27">
        <v>13</v>
      </c>
      <c r="AI215" s="27">
        <v>0</v>
      </c>
      <c r="AJ215" s="27">
        <v>0</v>
      </c>
      <c r="AK215" s="27">
        <v>0</v>
      </c>
      <c r="AL215" s="27">
        <v>0</v>
      </c>
      <c r="AM215" s="27">
        <v>0</v>
      </c>
      <c r="AN215" s="27">
        <v>0</v>
      </c>
      <c r="AO215" s="27">
        <v>0</v>
      </c>
      <c r="AP215" s="27">
        <v>0</v>
      </c>
      <c r="AQ215" s="27">
        <v>0</v>
      </c>
      <c r="AR215" s="27">
        <v>0</v>
      </c>
      <c r="AS215" s="27">
        <v>0</v>
      </c>
    </row>
    <row r="216" spans="1:45">
      <c r="A216" s="3" t="s">
        <v>26</v>
      </c>
      <c r="B216" s="25" t="s">
        <v>160</v>
      </c>
      <c r="C216" s="29">
        <v>19</v>
      </c>
      <c r="D216" s="3" t="s">
        <v>521</v>
      </c>
      <c r="E216" s="3" t="s">
        <v>421</v>
      </c>
      <c r="F216" s="3" t="s">
        <v>22</v>
      </c>
      <c r="G216" s="3" t="s">
        <v>33</v>
      </c>
      <c r="H216" s="3"/>
      <c r="I216" s="9">
        <f t="shared" si="50"/>
        <v>0</v>
      </c>
      <c r="J216" s="7">
        <f t="shared" si="51"/>
        <v>3.2314598437499997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1.2</v>
      </c>
      <c r="V216" s="27">
        <v>0</v>
      </c>
      <c r="W216" s="27">
        <v>0</v>
      </c>
      <c r="X216" s="27">
        <v>0</v>
      </c>
      <c r="Y216" s="27">
        <v>0.6</v>
      </c>
      <c r="Z216" s="27">
        <v>0</v>
      </c>
      <c r="AA216" s="27">
        <v>0</v>
      </c>
      <c r="AB216" s="27">
        <v>0</v>
      </c>
      <c r="AC216" s="27">
        <v>1.2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7">
        <v>0</v>
      </c>
      <c r="AK216" s="27">
        <v>0</v>
      </c>
      <c r="AL216" s="27">
        <v>0</v>
      </c>
      <c r="AM216" s="27">
        <v>0</v>
      </c>
      <c r="AN216" s="27">
        <v>0</v>
      </c>
      <c r="AO216" s="27">
        <v>0</v>
      </c>
      <c r="AP216" s="27">
        <v>0</v>
      </c>
      <c r="AQ216" s="27">
        <v>0</v>
      </c>
      <c r="AR216" s="27">
        <v>0</v>
      </c>
      <c r="AS216" s="27">
        <v>0</v>
      </c>
    </row>
    <row r="217" spans="1:45">
      <c r="A217" s="3" t="s">
        <v>26</v>
      </c>
      <c r="B217" s="25" t="s">
        <v>950</v>
      </c>
      <c r="C217" s="29">
        <v>20</v>
      </c>
      <c r="D217" s="3" t="s">
        <v>940</v>
      </c>
      <c r="E217" s="3" t="s">
        <v>138</v>
      </c>
      <c r="F217" s="3" t="s">
        <v>22</v>
      </c>
      <c r="G217" s="3" t="s">
        <v>33</v>
      </c>
      <c r="H217" s="3"/>
      <c r="I217" s="9">
        <f t="shared" si="50"/>
        <v>0</v>
      </c>
      <c r="J217" s="43">
        <f t="shared" si="57"/>
        <v>38.114195402380361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7">
        <v>0</v>
      </c>
      <c r="Q217" s="27">
        <v>2</v>
      </c>
      <c r="R217" s="27">
        <v>0</v>
      </c>
      <c r="S217" s="27">
        <v>0</v>
      </c>
      <c r="T217" s="27">
        <v>0</v>
      </c>
      <c r="U217" s="27">
        <v>2</v>
      </c>
      <c r="V217" s="27">
        <v>0</v>
      </c>
      <c r="W217" s="27">
        <v>0</v>
      </c>
      <c r="X217" s="27">
        <v>0</v>
      </c>
      <c r="Y217" s="27">
        <v>6</v>
      </c>
      <c r="Z217" s="27">
        <v>0</v>
      </c>
      <c r="AA217" s="27">
        <v>0</v>
      </c>
      <c r="AB217" s="27">
        <v>0</v>
      </c>
      <c r="AC217" s="27">
        <v>6</v>
      </c>
      <c r="AD217" s="27">
        <v>0</v>
      </c>
      <c r="AE217" s="27">
        <v>0</v>
      </c>
      <c r="AF217" s="27">
        <v>0</v>
      </c>
      <c r="AG217" s="27">
        <v>6</v>
      </c>
      <c r="AH217" s="27">
        <v>0</v>
      </c>
      <c r="AI217" s="27">
        <v>0</v>
      </c>
      <c r="AJ217" s="27">
        <v>0</v>
      </c>
      <c r="AK217" s="27">
        <v>6</v>
      </c>
      <c r="AL217" s="27">
        <v>0</v>
      </c>
      <c r="AM217" s="27">
        <v>0</v>
      </c>
      <c r="AN217" s="27">
        <v>0</v>
      </c>
      <c r="AO217" s="27">
        <v>6</v>
      </c>
      <c r="AP217" s="27">
        <v>0</v>
      </c>
      <c r="AQ217" s="27">
        <v>0</v>
      </c>
      <c r="AR217" s="27">
        <v>0</v>
      </c>
      <c r="AS217" s="27">
        <v>0</v>
      </c>
    </row>
    <row r="218" spans="1:45">
      <c r="A218" s="3" t="s">
        <v>26</v>
      </c>
      <c r="B218" s="25" t="s">
        <v>18</v>
      </c>
      <c r="C218" s="29">
        <v>21</v>
      </c>
      <c r="D218" s="3" t="s">
        <v>521</v>
      </c>
      <c r="E218" s="3" t="s">
        <v>421</v>
      </c>
      <c r="F218" s="3" t="s">
        <v>18</v>
      </c>
      <c r="G218" s="3" t="s">
        <v>33</v>
      </c>
      <c r="H218" s="3"/>
      <c r="I218" s="9">
        <f t="shared" si="50"/>
        <v>0</v>
      </c>
      <c r="J218" s="7">
        <f t="shared" ref="J218" si="58">SUMPRODUCT($K218:$AS218, $K$1:$AS$1)+I218</f>
        <v>142.65932950874205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2</v>
      </c>
      <c r="R218" s="27">
        <v>5</v>
      </c>
      <c r="S218" s="27">
        <v>5</v>
      </c>
      <c r="T218" s="27">
        <v>5</v>
      </c>
      <c r="U218" s="27">
        <v>5</v>
      </c>
      <c r="V218" s="27">
        <v>5</v>
      </c>
      <c r="W218" s="27">
        <v>5</v>
      </c>
      <c r="X218" s="27">
        <v>5</v>
      </c>
      <c r="Y218" s="27">
        <v>5</v>
      </c>
      <c r="Z218" s="27">
        <v>5</v>
      </c>
      <c r="AA218" s="27">
        <v>5</v>
      </c>
      <c r="AB218" s="27">
        <v>5</v>
      </c>
      <c r="AC218" s="27">
        <v>5</v>
      </c>
      <c r="AD218" s="27">
        <v>5</v>
      </c>
      <c r="AE218" s="27">
        <v>5</v>
      </c>
      <c r="AF218" s="27">
        <v>5</v>
      </c>
      <c r="AG218" s="27">
        <v>5</v>
      </c>
      <c r="AH218" s="27">
        <v>5</v>
      </c>
      <c r="AI218" s="27">
        <v>4</v>
      </c>
      <c r="AJ218" s="27">
        <v>4</v>
      </c>
      <c r="AK218" s="27">
        <v>4</v>
      </c>
      <c r="AL218" s="27">
        <v>4</v>
      </c>
      <c r="AM218" s="27">
        <v>4</v>
      </c>
      <c r="AN218" s="27">
        <v>4</v>
      </c>
      <c r="AO218" s="27">
        <v>4</v>
      </c>
      <c r="AP218" s="27">
        <v>4</v>
      </c>
      <c r="AQ218" s="27">
        <v>4</v>
      </c>
      <c r="AR218" s="27">
        <v>4</v>
      </c>
      <c r="AS218" s="27">
        <v>0</v>
      </c>
    </row>
    <row r="219" spans="1:45">
      <c r="A219" s="3" t="s">
        <v>26</v>
      </c>
      <c r="B219" s="25" t="s">
        <v>18</v>
      </c>
      <c r="C219" s="29">
        <v>22</v>
      </c>
      <c r="D219" s="3" t="s">
        <v>276</v>
      </c>
      <c r="E219" s="3" t="s">
        <v>148</v>
      </c>
      <c r="F219" s="3" t="s">
        <v>18</v>
      </c>
      <c r="G219" s="3" t="s">
        <v>33</v>
      </c>
      <c r="H219" s="3"/>
      <c r="I219" s="9">
        <f t="shared" si="50"/>
        <v>0</v>
      </c>
      <c r="J219" s="7">
        <f t="shared" si="51"/>
        <v>33.843002343750001</v>
      </c>
      <c r="K219" s="27">
        <v>0</v>
      </c>
      <c r="L219" s="27">
        <v>0</v>
      </c>
      <c r="M219" s="27">
        <v>2</v>
      </c>
      <c r="N219" s="27">
        <v>2</v>
      </c>
      <c r="O219" s="27">
        <v>2</v>
      </c>
      <c r="P219" s="27">
        <v>2</v>
      </c>
      <c r="Q219" s="27">
        <v>2</v>
      </c>
      <c r="R219" s="27">
        <v>2</v>
      </c>
      <c r="S219" s="27">
        <v>2</v>
      </c>
      <c r="T219" s="27">
        <v>2</v>
      </c>
      <c r="U219" s="27">
        <v>2</v>
      </c>
      <c r="V219" s="27">
        <v>2</v>
      </c>
      <c r="W219" s="27">
        <v>2</v>
      </c>
      <c r="X219" s="27">
        <v>2</v>
      </c>
      <c r="Y219" s="27">
        <v>2</v>
      </c>
      <c r="Z219" s="27">
        <v>2</v>
      </c>
      <c r="AA219" s="27">
        <v>2</v>
      </c>
      <c r="AB219" s="27">
        <v>2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7">
        <v>0</v>
      </c>
      <c r="AK219" s="27">
        <v>0</v>
      </c>
      <c r="AL219" s="27">
        <v>0</v>
      </c>
      <c r="AM219" s="27">
        <v>0</v>
      </c>
      <c r="AN219" s="27">
        <v>0</v>
      </c>
      <c r="AO219" s="27">
        <v>0</v>
      </c>
      <c r="AP219" s="27">
        <v>0</v>
      </c>
      <c r="AQ219" s="27">
        <v>0</v>
      </c>
      <c r="AR219" s="27">
        <v>0</v>
      </c>
      <c r="AS219" s="27">
        <v>0</v>
      </c>
    </row>
    <row r="220" spans="1:45">
      <c r="A220" s="3" t="s">
        <v>26</v>
      </c>
      <c r="B220" s="25" t="s">
        <v>18</v>
      </c>
      <c r="C220" s="29">
        <v>23</v>
      </c>
      <c r="D220" s="3" t="s">
        <v>940</v>
      </c>
      <c r="E220" s="3" t="s">
        <v>138</v>
      </c>
      <c r="F220" s="3" t="s">
        <v>18</v>
      </c>
      <c r="G220" s="3" t="s">
        <v>33</v>
      </c>
      <c r="H220" s="3"/>
      <c r="I220" s="9">
        <f t="shared" si="50"/>
        <v>0</v>
      </c>
      <c r="J220" s="43">
        <f t="shared" si="51"/>
        <v>71.199344588233345</v>
      </c>
      <c r="K220" s="27">
        <v>0</v>
      </c>
      <c r="L220" s="27">
        <v>0</v>
      </c>
      <c r="M220" s="27">
        <v>2</v>
      </c>
      <c r="N220" s="27">
        <v>2</v>
      </c>
      <c r="O220" s="27">
        <v>2</v>
      </c>
      <c r="P220" s="27">
        <v>2</v>
      </c>
      <c r="Q220" s="27">
        <v>2</v>
      </c>
      <c r="R220" s="27">
        <v>2</v>
      </c>
      <c r="S220" s="27">
        <v>2</v>
      </c>
      <c r="T220" s="27">
        <v>2</v>
      </c>
      <c r="U220" s="27">
        <v>2</v>
      </c>
      <c r="V220" s="27">
        <v>2</v>
      </c>
      <c r="W220" s="27">
        <v>2</v>
      </c>
      <c r="X220" s="27">
        <v>2</v>
      </c>
      <c r="Y220" s="27">
        <v>2</v>
      </c>
      <c r="Z220" s="27">
        <v>2</v>
      </c>
      <c r="AA220" s="27">
        <v>2</v>
      </c>
      <c r="AB220" s="27">
        <v>2</v>
      </c>
      <c r="AC220" s="27">
        <v>2</v>
      </c>
      <c r="AD220" s="27">
        <v>2</v>
      </c>
      <c r="AE220" s="27">
        <v>2</v>
      </c>
      <c r="AF220" s="27">
        <v>2</v>
      </c>
      <c r="AG220" s="27">
        <v>2</v>
      </c>
      <c r="AH220" s="27">
        <v>2</v>
      </c>
      <c r="AI220" s="27">
        <v>2</v>
      </c>
      <c r="AJ220" s="27">
        <v>2</v>
      </c>
      <c r="AK220" s="27">
        <v>2</v>
      </c>
      <c r="AL220" s="27">
        <v>2</v>
      </c>
      <c r="AM220" s="27">
        <v>2</v>
      </c>
      <c r="AN220" s="27">
        <v>2</v>
      </c>
      <c r="AO220" s="27">
        <v>2</v>
      </c>
      <c r="AP220" s="27">
        <v>2</v>
      </c>
      <c r="AQ220" s="27">
        <v>2</v>
      </c>
      <c r="AR220" s="27">
        <v>2</v>
      </c>
      <c r="AS220" s="27">
        <v>0</v>
      </c>
    </row>
    <row r="221" spans="1:45" s="44" customFormat="1">
      <c r="A221" s="41" t="s">
        <v>27</v>
      </c>
      <c r="B221" s="25" t="s">
        <v>184</v>
      </c>
      <c r="C221" s="63">
        <v>1</v>
      </c>
      <c r="D221" s="41" t="s">
        <v>276</v>
      </c>
      <c r="E221" s="41" t="s">
        <v>148</v>
      </c>
      <c r="F221" s="41" t="s">
        <v>17</v>
      </c>
      <c r="G221" s="41" t="s">
        <v>33</v>
      </c>
      <c r="H221" s="41"/>
      <c r="I221" s="13">
        <f t="shared" si="50"/>
        <v>0</v>
      </c>
      <c r="J221" s="43">
        <f t="shared" si="51"/>
        <v>73.920862667628924</v>
      </c>
      <c r="N221" s="27"/>
      <c r="O221" s="27"/>
      <c r="P221" s="27">
        <v>13</v>
      </c>
      <c r="Q221" s="27"/>
      <c r="R221" s="27">
        <v>16.600000000000001</v>
      </c>
      <c r="S221" s="27"/>
      <c r="T221" s="27">
        <v>26</v>
      </c>
      <c r="U221" s="27" t="s">
        <v>384</v>
      </c>
      <c r="V221" s="27" t="s">
        <v>384</v>
      </c>
      <c r="W221" s="27" t="s">
        <v>384</v>
      </c>
      <c r="X221" s="27" t="s">
        <v>384</v>
      </c>
      <c r="Y221" s="27" t="s">
        <v>384</v>
      </c>
      <c r="Z221" s="27" t="s">
        <v>384</v>
      </c>
      <c r="AA221" s="27" t="s">
        <v>384</v>
      </c>
      <c r="AB221" s="27" t="s">
        <v>384</v>
      </c>
      <c r="AC221" s="27" t="s">
        <v>384</v>
      </c>
      <c r="AD221" s="27" t="s">
        <v>384</v>
      </c>
      <c r="AE221" s="27" t="s">
        <v>384</v>
      </c>
      <c r="AF221" s="27" t="s">
        <v>384</v>
      </c>
      <c r="AG221" s="27" t="s">
        <v>384</v>
      </c>
      <c r="AH221" s="27" t="s">
        <v>384</v>
      </c>
      <c r="AI221" s="27" t="s">
        <v>384</v>
      </c>
      <c r="AJ221" s="27" t="s">
        <v>384</v>
      </c>
      <c r="AK221" s="27" t="s">
        <v>384</v>
      </c>
      <c r="AL221" s="27" t="s">
        <v>384</v>
      </c>
      <c r="AM221" s="27" t="s">
        <v>384</v>
      </c>
      <c r="AN221" s="27" t="s">
        <v>384</v>
      </c>
      <c r="AO221" s="27" t="s">
        <v>384</v>
      </c>
      <c r="AP221" s="27" t="s">
        <v>384</v>
      </c>
      <c r="AQ221" s="27" t="s">
        <v>384</v>
      </c>
      <c r="AR221" s="27">
        <v>13</v>
      </c>
      <c r="AS221" s="13"/>
    </row>
    <row r="222" spans="1:45" s="44" customFormat="1" ht="12" customHeight="1">
      <c r="A222" s="41" t="s">
        <v>27</v>
      </c>
      <c r="B222" s="25" t="s">
        <v>613</v>
      </c>
      <c r="C222" s="63" t="s">
        <v>626</v>
      </c>
      <c r="D222" s="41" t="s">
        <v>276</v>
      </c>
      <c r="E222" s="41" t="s">
        <v>148</v>
      </c>
      <c r="F222" s="41" t="s">
        <v>17</v>
      </c>
      <c r="G222" s="11" t="s">
        <v>33</v>
      </c>
      <c r="H222" s="41"/>
      <c r="I222" s="13">
        <f t="shared" si="50"/>
        <v>0</v>
      </c>
      <c r="J222" s="43">
        <f t="shared" ref="J222" si="59">SUMPRODUCT($K222:$AS222, $K$1:$AS$1)+I222</f>
        <v>131.71984861262814</v>
      </c>
      <c r="N222" s="27"/>
      <c r="O222" s="27"/>
      <c r="P222" s="27" t="s">
        <v>384</v>
      </c>
      <c r="Q222" s="27"/>
      <c r="R222" s="27" t="s">
        <v>384</v>
      </c>
      <c r="S222" s="27"/>
      <c r="T222" s="27" t="s">
        <v>384</v>
      </c>
      <c r="U222" s="27">
        <v>0</v>
      </c>
      <c r="V222" s="27">
        <v>0</v>
      </c>
      <c r="W222" s="27">
        <v>0</v>
      </c>
      <c r="X222" s="27">
        <v>26</v>
      </c>
      <c r="Y222" s="27">
        <v>0</v>
      </c>
      <c r="Z222" s="27">
        <v>0</v>
      </c>
      <c r="AA222" s="27">
        <v>0</v>
      </c>
      <c r="AB222" s="27">
        <v>26</v>
      </c>
      <c r="AC222" s="27">
        <v>0</v>
      </c>
      <c r="AD222" s="27">
        <v>0</v>
      </c>
      <c r="AE222" s="27">
        <v>0</v>
      </c>
      <c r="AF222" s="27">
        <v>26</v>
      </c>
      <c r="AG222" s="27">
        <v>0</v>
      </c>
      <c r="AH222" s="27">
        <v>0</v>
      </c>
      <c r="AI222" s="27">
        <v>0</v>
      </c>
      <c r="AJ222" s="27">
        <v>26</v>
      </c>
      <c r="AK222" s="27">
        <v>0</v>
      </c>
      <c r="AL222" s="27">
        <v>0</v>
      </c>
      <c r="AM222" s="27">
        <v>0</v>
      </c>
      <c r="AN222" s="27">
        <v>13</v>
      </c>
      <c r="AO222" s="27" t="s">
        <v>384</v>
      </c>
      <c r="AP222" s="27" t="s">
        <v>384</v>
      </c>
      <c r="AQ222" s="27" t="s">
        <v>384</v>
      </c>
      <c r="AR222" s="27" t="s">
        <v>384</v>
      </c>
      <c r="AS222" s="13"/>
    </row>
    <row r="223" spans="1:45">
      <c r="A223" s="3" t="s">
        <v>27</v>
      </c>
      <c r="B223" s="25" t="s">
        <v>162</v>
      </c>
      <c r="C223" s="30">
        <v>2</v>
      </c>
      <c r="D223" s="3" t="s">
        <v>276</v>
      </c>
      <c r="E223" s="3" t="s">
        <v>148</v>
      </c>
      <c r="F223" s="3" t="s">
        <v>18</v>
      </c>
      <c r="G223" s="3" t="s">
        <v>33</v>
      </c>
      <c r="H223" s="3"/>
      <c r="I223" s="9">
        <f>SUMPRODUCT($K223:$AS223, $K$1:$AS$1)*($H223)</f>
        <v>0</v>
      </c>
      <c r="J223" s="7">
        <f>SUMPRODUCT($K223:$AS223, $K$1:$AS$1)+I223</f>
        <v>77.636150383253181</v>
      </c>
      <c r="K223" s="27">
        <v>2</v>
      </c>
      <c r="L223" s="27">
        <v>2</v>
      </c>
      <c r="M223" s="27">
        <v>2</v>
      </c>
      <c r="N223" s="27">
        <v>2</v>
      </c>
      <c r="O223" s="27">
        <v>2</v>
      </c>
      <c r="P223" s="27">
        <v>2</v>
      </c>
      <c r="Q223" s="27">
        <v>2</v>
      </c>
      <c r="R223" s="27">
        <v>2</v>
      </c>
      <c r="S223" s="27">
        <v>2</v>
      </c>
      <c r="T223" s="27">
        <v>2</v>
      </c>
      <c r="U223" s="27">
        <v>2</v>
      </c>
      <c r="V223" s="27">
        <v>2</v>
      </c>
      <c r="W223" s="27">
        <v>2</v>
      </c>
      <c r="X223" s="27">
        <v>2</v>
      </c>
      <c r="Y223" s="27">
        <v>2</v>
      </c>
      <c r="Z223" s="27">
        <v>2</v>
      </c>
      <c r="AA223" s="27">
        <v>2</v>
      </c>
      <c r="AB223" s="27">
        <v>2</v>
      </c>
      <c r="AC223" s="27">
        <v>2</v>
      </c>
      <c r="AD223" s="27">
        <v>2</v>
      </c>
      <c r="AE223" s="27">
        <v>2</v>
      </c>
      <c r="AF223" s="27">
        <v>2</v>
      </c>
      <c r="AG223" s="27">
        <v>2</v>
      </c>
      <c r="AH223" s="27">
        <v>2</v>
      </c>
      <c r="AI223" s="27">
        <v>2</v>
      </c>
      <c r="AJ223" s="27">
        <v>2</v>
      </c>
      <c r="AK223" s="27">
        <v>2</v>
      </c>
      <c r="AL223" s="27">
        <v>2</v>
      </c>
      <c r="AM223" s="27">
        <v>2</v>
      </c>
      <c r="AN223" s="27">
        <v>2</v>
      </c>
      <c r="AO223" s="27">
        <v>2</v>
      </c>
      <c r="AP223" s="27">
        <v>2</v>
      </c>
      <c r="AQ223" s="27">
        <v>2</v>
      </c>
      <c r="AR223" s="27">
        <v>2</v>
      </c>
      <c r="AS223" s="27">
        <v>2</v>
      </c>
    </row>
    <row r="224" spans="1:45">
      <c r="A224" s="3" t="s">
        <v>27</v>
      </c>
      <c r="B224" s="25" t="s">
        <v>163</v>
      </c>
      <c r="C224" s="30">
        <v>3</v>
      </c>
      <c r="D224" s="3" t="s">
        <v>276</v>
      </c>
      <c r="E224" s="3" t="s">
        <v>148</v>
      </c>
      <c r="F224" s="3" t="s">
        <v>20</v>
      </c>
      <c r="G224" s="3" t="s">
        <v>33</v>
      </c>
      <c r="H224" s="3"/>
      <c r="I224" s="9">
        <f t="shared" si="50"/>
        <v>0</v>
      </c>
      <c r="J224" s="7">
        <f t="shared" si="51"/>
        <v>8.9545187979066458</v>
      </c>
      <c r="K224" s="27"/>
      <c r="L224" s="27"/>
      <c r="M224" s="27"/>
      <c r="N224" s="27">
        <v>0.25</v>
      </c>
      <c r="O224" s="27">
        <v>0.25</v>
      </c>
      <c r="P224" s="27">
        <v>0.25</v>
      </c>
      <c r="Q224" s="27">
        <v>0.25</v>
      </c>
      <c r="R224" s="27">
        <v>0.25</v>
      </c>
      <c r="S224" s="27">
        <v>0.25</v>
      </c>
      <c r="T224" s="27">
        <v>0.25</v>
      </c>
      <c r="U224" s="27">
        <v>0.25</v>
      </c>
      <c r="V224" s="27">
        <v>0.25</v>
      </c>
      <c r="W224" s="27">
        <v>0.25</v>
      </c>
      <c r="X224" s="27">
        <v>0.25</v>
      </c>
      <c r="Y224" s="27">
        <v>0.25</v>
      </c>
      <c r="Z224" s="27">
        <v>0.25</v>
      </c>
      <c r="AA224" s="27">
        <v>0.25</v>
      </c>
      <c r="AB224" s="27">
        <v>0.25</v>
      </c>
      <c r="AC224" s="27">
        <v>0.25</v>
      </c>
      <c r="AD224" s="27">
        <v>0.25</v>
      </c>
      <c r="AE224" s="27">
        <v>0.25</v>
      </c>
      <c r="AF224" s="27">
        <v>0.25</v>
      </c>
      <c r="AG224" s="27">
        <v>0.25</v>
      </c>
      <c r="AH224" s="27">
        <v>0.25</v>
      </c>
      <c r="AI224" s="27">
        <v>0.25</v>
      </c>
      <c r="AJ224" s="27">
        <v>0.25</v>
      </c>
      <c r="AK224" s="27">
        <v>0.25</v>
      </c>
      <c r="AL224" s="27">
        <v>0.25</v>
      </c>
      <c r="AM224" s="27">
        <v>0.25</v>
      </c>
      <c r="AN224" s="27">
        <v>0.25</v>
      </c>
      <c r="AO224" s="27">
        <v>0.25</v>
      </c>
      <c r="AP224" s="27">
        <v>0.25</v>
      </c>
      <c r="AQ224" s="27">
        <v>0.25</v>
      </c>
      <c r="AR224" s="27">
        <v>0.25</v>
      </c>
      <c r="AS224" s="27">
        <v>0.25</v>
      </c>
    </row>
    <row r="225" spans="1:46">
      <c r="A225" s="3" t="s">
        <v>27</v>
      </c>
      <c r="B225" s="25" t="s">
        <v>185</v>
      </c>
      <c r="C225" s="30">
        <v>4</v>
      </c>
      <c r="D225" s="3" t="s">
        <v>511</v>
      </c>
      <c r="E225" s="3" t="s">
        <v>138</v>
      </c>
      <c r="F225" s="3" t="s">
        <v>17</v>
      </c>
      <c r="G225" s="3" t="s">
        <v>33</v>
      </c>
      <c r="H225" s="3"/>
      <c r="I225" s="9">
        <f t="shared" si="50"/>
        <v>0</v>
      </c>
      <c r="J225" s="7">
        <f t="shared" si="51"/>
        <v>270.6909468741577</v>
      </c>
      <c r="K225" s="27">
        <v>0</v>
      </c>
      <c r="L225" s="27">
        <v>0</v>
      </c>
      <c r="M225" s="27">
        <v>0</v>
      </c>
      <c r="N225" s="27">
        <v>0</v>
      </c>
      <c r="O225" s="27">
        <v>24</v>
      </c>
      <c r="P225" s="27">
        <v>24</v>
      </c>
      <c r="Q225" s="27">
        <v>24</v>
      </c>
      <c r="R225" s="27">
        <v>24</v>
      </c>
      <c r="S225" s="27">
        <v>24</v>
      </c>
      <c r="T225" s="27">
        <v>24</v>
      </c>
      <c r="U225" s="27" t="s">
        <v>384</v>
      </c>
      <c r="V225" s="27" t="s">
        <v>384</v>
      </c>
      <c r="W225" s="27" t="s">
        <v>384</v>
      </c>
      <c r="X225" s="27" t="s">
        <v>384</v>
      </c>
      <c r="Y225" s="27" t="s">
        <v>384</v>
      </c>
      <c r="Z225" s="27" t="s">
        <v>384</v>
      </c>
      <c r="AA225" s="27" t="s">
        <v>384</v>
      </c>
      <c r="AB225" s="27" t="s">
        <v>384</v>
      </c>
      <c r="AC225" s="27" t="s">
        <v>384</v>
      </c>
      <c r="AD225" s="27" t="s">
        <v>384</v>
      </c>
      <c r="AE225" s="27" t="s">
        <v>384</v>
      </c>
      <c r="AF225" s="27" t="s">
        <v>384</v>
      </c>
      <c r="AG225" s="27" t="s">
        <v>384</v>
      </c>
      <c r="AH225" s="27" t="s">
        <v>384</v>
      </c>
      <c r="AI225" s="27" t="s">
        <v>384</v>
      </c>
      <c r="AJ225" s="27" t="s">
        <v>384</v>
      </c>
      <c r="AK225" s="27" t="s">
        <v>384</v>
      </c>
      <c r="AL225" s="27" t="s">
        <v>384</v>
      </c>
      <c r="AM225" s="27" t="s">
        <v>384</v>
      </c>
      <c r="AN225" s="27" t="s">
        <v>384</v>
      </c>
      <c r="AO225" s="27">
        <v>20</v>
      </c>
      <c r="AP225" s="27">
        <v>20</v>
      </c>
      <c r="AQ225" s="27">
        <v>20</v>
      </c>
      <c r="AR225" s="27">
        <v>20</v>
      </c>
      <c r="AS225" s="27">
        <v>20</v>
      </c>
    </row>
    <row r="226" spans="1:46">
      <c r="A226" s="3" t="s">
        <v>27</v>
      </c>
      <c r="B226" s="25" t="s">
        <v>164</v>
      </c>
      <c r="C226" s="30">
        <v>5</v>
      </c>
      <c r="D226" s="3" t="s">
        <v>511</v>
      </c>
      <c r="E226" s="3" t="s">
        <v>138</v>
      </c>
      <c r="F226" s="3" t="s">
        <v>18</v>
      </c>
      <c r="G226" s="3" t="s">
        <v>33</v>
      </c>
      <c r="H226" s="3"/>
      <c r="I226" s="9">
        <f t="shared" si="50"/>
        <v>0</v>
      </c>
      <c r="J226" s="7">
        <f t="shared" si="51"/>
        <v>32.955716194752192</v>
      </c>
      <c r="K226" s="27">
        <v>2</v>
      </c>
      <c r="L226" s="27">
        <v>2</v>
      </c>
      <c r="M226" s="27">
        <v>2</v>
      </c>
      <c r="N226" s="27">
        <v>0</v>
      </c>
      <c r="O226" s="27">
        <v>2</v>
      </c>
      <c r="P226" s="27">
        <v>2</v>
      </c>
      <c r="Q226" s="27">
        <v>2</v>
      </c>
      <c r="R226" s="27">
        <v>2</v>
      </c>
      <c r="S226" s="27">
        <v>2</v>
      </c>
      <c r="T226" s="27">
        <v>2</v>
      </c>
      <c r="U226" s="27" t="s">
        <v>384</v>
      </c>
      <c r="V226" s="27" t="s">
        <v>384</v>
      </c>
      <c r="W226" s="27" t="s">
        <v>384</v>
      </c>
      <c r="X226" s="27" t="s">
        <v>384</v>
      </c>
      <c r="Y226" s="27" t="s">
        <v>384</v>
      </c>
      <c r="Z226" s="27" t="s">
        <v>384</v>
      </c>
      <c r="AA226" s="27" t="s">
        <v>384</v>
      </c>
      <c r="AB226" s="27" t="s">
        <v>384</v>
      </c>
      <c r="AC226" s="27" t="s">
        <v>384</v>
      </c>
      <c r="AD226" s="27" t="s">
        <v>384</v>
      </c>
      <c r="AE226" s="27" t="s">
        <v>384</v>
      </c>
      <c r="AF226" s="27" t="s">
        <v>384</v>
      </c>
      <c r="AG226" s="27" t="s">
        <v>384</v>
      </c>
      <c r="AH226" s="27" t="s">
        <v>384</v>
      </c>
      <c r="AI226" s="27" t="s">
        <v>384</v>
      </c>
      <c r="AJ226" s="27" t="s">
        <v>384</v>
      </c>
      <c r="AK226" s="27" t="s">
        <v>384</v>
      </c>
      <c r="AL226" s="27" t="s">
        <v>384</v>
      </c>
      <c r="AM226" s="27" t="s">
        <v>384</v>
      </c>
      <c r="AN226" s="27">
        <v>2</v>
      </c>
      <c r="AO226" s="27">
        <v>2</v>
      </c>
      <c r="AP226" s="27">
        <v>2</v>
      </c>
      <c r="AQ226" s="27">
        <v>2</v>
      </c>
      <c r="AR226" s="27">
        <v>2</v>
      </c>
      <c r="AS226" s="27">
        <v>2</v>
      </c>
    </row>
    <row r="227" spans="1:46" s="44" customFormat="1">
      <c r="A227" s="41" t="s">
        <v>27</v>
      </c>
      <c r="B227" s="25" t="s">
        <v>485</v>
      </c>
      <c r="C227" s="63" t="s">
        <v>627</v>
      </c>
      <c r="D227" s="41" t="s">
        <v>511</v>
      </c>
      <c r="E227" s="41" t="s">
        <v>138</v>
      </c>
      <c r="F227" s="41" t="s">
        <v>17</v>
      </c>
      <c r="G227" s="11" t="s">
        <v>33</v>
      </c>
      <c r="H227" s="41"/>
      <c r="I227" s="13">
        <f t="shared" si="50"/>
        <v>0</v>
      </c>
      <c r="J227" s="43">
        <f t="shared" ref="J227:J228" si="60">SUMPRODUCT($K227:$AS227, $K$1:$AS$1)+I227</f>
        <v>690.80316672399874</v>
      </c>
      <c r="K227" s="27" t="s">
        <v>384</v>
      </c>
      <c r="L227" s="27" t="s">
        <v>384</v>
      </c>
      <c r="M227" s="27" t="s">
        <v>384</v>
      </c>
      <c r="N227" s="27" t="s">
        <v>384</v>
      </c>
      <c r="O227" s="27" t="s">
        <v>384</v>
      </c>
      <c r="P227" s="27" t="s">
        <v>384</v>
      </c>
      <c r="Q227" s="27" t="s">
        <v>384</v>
      </c>
      <c r="R227" s="27" t="s">
        <v>384</v>
      </c>
      <c r="S227" s="27" t="s">
        <v>384</v>
      </c>
      <c r="T227" s="27" t="s">
        <v>384</v>
      </c>
      <c r="U227" s="27">
        <v>40</v>
      </c>
      <c r="V227" s="27">
        <v>40</v>
      </c>
      <c r="W227" s="27">
        <v>40</v>
      </c>
      <c r="X227" s="27">
        <v>40</v>
      </c>
      <c r="Y227" s="27">
        <v>40</v>
      </c>
      <c r="Z227" s="27">
        <v>40</v>
      </c>
      <c r="AA227" s="27">
        <v>40</v>
      </c>
      <c r="AB227" s="27">
        <v>40</v>
      </c>
      <c r="AC227" s="27">
        <v>40</v>
      </c>
      <c r="AD227" s="27">
        <v>40</v>
      </c>
      <c r="AE227" s="27">
        <v>40</v>
      </c>
      <c r="AF227" s="27">
        <v>20</v>
      </c>
      <c r="AG227" s="27">
        <v>20</v>
      </c>
      <c r="AH227" s="27">
        <v>20</v>
      </c>
      <c r="AI227" s="27">
        <v>20</v>
      </c>
      <c r="AJ227" s="27">
        <v>20</v>
      </c>
      <c r="AK227" s="27">
        <v>20</v>
      </c>
      <c r="AL227" s="27">
        <v>20</v>
      </c>
      <c r="AM227" s="27">
        <v>20</v>
      </c>
      <c r="AN227" s="27">
        <v>20</v>
      </c>
      <c r="AO227" s="27" t="s">
        <v>384</v>
      </c>
      <c r="AP227" s="27" t="s">
        <v>384</v>
      </c>
      <c r="AQ227" s="27" t="s">
        <v>384</v>
      </c>
      <c r="AR227" s="27" t="s">
        <v>384</v>
      </c>
      <c r="AS227" s="13"/>
    </row>
    <row r="228" spans="1:46" s="44" customFormat="1">
      <c r="A228" s="41" t="s">
        <v>27</v>
      </c>
      <c r="B228" s="25" t="s">
        <v>486</v>
      </c>
      <c r="C228" s="63" t="s">
        <v>628</v>
      </c>
      <c r="D228" s="41" t="s">
        <v>511</v>
      </c>
      <c r="E228" s="41" t="s">
        <v>138</v>
      </c>
      <c r="F228" s="41" t="s">
        <v>18</v>
      </c>
      <c r="G228" s="11" t="s">
        <v>33</v>
      </c>
      <c r="H228" s="41"/>
      <c r="I228" s="13">
        <f t="shared" si="50"/>
        <v>0</v>
      </c>
      <c r="J228" s="43">
        <f t="shared" si="60"/>
        <v>45.007805695837391</v>
      </c>
      <c r="K228" s="27" t="s">
        <v>384</v>
      </c>
      <c r="L228" s="27" t="s">
        <v>384</v>
      </c>
      <c r="M228" s="27" t="s">
        <v>384</v>
      </c>
      <c r="N228" s="27" t="s">
        <v>384</v>
      </c>
      <c r="O228" s="27" t="s">
        <v>384</v>
      </c>
      <c r="P228" s="27" t="s">
        <v>384</v>
      </c>
      <c r="Q228" s="27" t="s">
        <v>384</v>
      </c>
      <c r="R228" s="27" t="s">
        <v>384</v>
      </c>
      <c r="S228" s="27" t="s">
        <v>384</v>
      </c>
      <c r="T228" s="27" t="s">
        <v>384</v>
      </c>
      <c r="U228" s="27">
        <v>2</v>
      </c>
      <c r="V228" s="27">
        <v>2</v>
      </c>
      <c r="W228" s="27">
        <v>2</v>
      </c>
      <c r="X228" s="27">
        <v>2</v>
      </c>
      <c r="Y228" s="27">
        <v>2</v>
      </c>
      <c r="Z228" s="27">
        <v>2</v>
      </c>
      <c r="AA228" s="27">
        <v>2</v>
      </c>
      <c r="AB228" s="27">
        <v>2</v>
      </c>
      <c r="AC228" s="27">
        <v>2</v>
      </c>
      <c r="AD228" s="27">
        <v>2</v>
      </c>
      <c r="AE228" s="27">
        <v>2</v>
      </c>
      <c r="AF228" s="27">
        <v>2</v>
      </c>
      <c r="AG228" s="27">
        <v>2</v>
      </c>
      <c r="AH228" s="27">
        <v>2</v>
      </c>
      <c r="AI228" s="27">
        <v>2</v>
      </c>
      <c r="AJ228" s="27">
        <v>2</v>
      </c>
      <c r="AK228" s="27">
        <v>2</v>
      </c>
      <c r="AL228" s="27">
        <v>2</v>
      </c>
      <c r="AM228" s="27">
        <v>2</v>
      </c>
      <c r="AN228" s="27">
        <v>2</v>
      </c>
      <c r="AO228" s="27" t="s">
        <v>384</v>
      </c>
      <c r="AP228" s="27" t="s">
        <v>384</v>
      </c>
      <c r="AQ228" s="27" t="s">
        <v>384</v>
      </c>
      <c r="AR228" s="27" t="s">
        <v>384</v>
      </c>
      <c r="AS228" s="27" t="s">
        <v>384</v>
      </c>
      <c r="AT228" s="44" t="s">
        <v>384</v>
      </c>
    </row>
    <row r="229" spans="1:46">
      <c r="A229" s="3" t="s">
        <v>27</v>
      </c>
      <c r="B229" s="25" t="s">
        <v>165</v>
      </c>
      <c r="C229" s="30">
        <v>6</v>
      </c>
      <c r="D229" s="3" t="s">
        <v>511</v>
      </c>
      <c r="E229" s="3" t="s">
        <v>138</v>
      </c>
      <c r="F229" s="3" t="s">
        <v>20</v>
      </c>
      <c r="G229" s="3" t="s">
        <v>33</v>
      </c>
      <c r="H229" s="3"/>
      <c r="I229" s="9">
        <f t="shared" si="50"/>
        <v>0</v>
      </c>
      <c r="J229" s="7">
        <f t="shared" si="51"/>
        <v>7.4042062979066454</v>
      </c>
      <c r="K229" s="27"/>
      <c r="L229" s="27"/>
      <c r="M229" s="27"/>
      <c r="N229" s="27"/>
      <c r="O229" s="27"/>
      <c r="P229" s="27"/>
      <c r="Q229" s="27"/>
      <c r="R229" s="27"/>
      <c r="S229" s="27"/>
      <c r="T229" s="27">
        <v>0.25</v>
      </c>
      <c r="U229" s="27">
        <v>0.25</v>
      </c>
      <c r="V229" s="27">
        <v>0.25</v>
      </c>
      <c r="W229" s="27">
        <v>0.25</v>
      </c>
      <c r="X229" s="27">
        <v>0.25</v>
      </c>
      <c r="Y229" s="27">
        <v>0.25</v>
      </c>
      <c r="Z229" s="27">
        <v>0.25</v>
      </c>
      <c r="AA229" s="27">
        <v>0.25</v>
      </c>
      <c r="AB229" s="27">
        <v>0.25</v>
      </c>
      <c r="AC229" s="27">
        <v>0.25</v>
      </c>
      <c r="AD229" s="27">
        <v>0.25</v>
      </c>
      <c r="AE229" s="27">
        <v>0.25</v>
      </c>
      <c r="AF229" s="27">
        <v>0.25</v>
      </c>
      <c r="AG229" s="27">
        <v>0.25</v>
      </c>
      <c r="AH229" s="27">
        <v>0.25</v>
      </c>
      <c r="AI229" s="27">
        <v>0.25</v>
      </c>
      <c r="AJ229" s="27">
        <v>0.25</v>
      </c>
      <c r="AK229" s="27">
        <v>0.25</v>
      </c>
      <c r="AL229" s="27">
        <v>0.25</v>
      </c>
      <c r="AM229" s="27">
        <v>0.25</v>
      </c>
      <c r="AN229" s="27">
        <v>0.25</v>
      </c>
      <c r="AO229" s="27">
        <v>0.25</v>
      </c>
      <c r="AP229" s="27">
        <v>0.25</v>
      </c>
      <c r="AQ229" s="27">
        <v>0.25</v>
      </c>
      <c r="AR229" s="27">
        <v>0.25</v>
      </c>
      <c r="AS229" s="27">
        <v>0.25</v>
      </c>
    </row>
    <row r="230" spans="1:46">
      <c r="A230" s="3" t="s">
        <v>27</v>
      </c>
      <c r="B230" s="25" t="s">
        <v>964</v>
      </c>
      <c r="C230" s="30" t="s">
        <v>963</v>
      </c>
      <c r="D230" s="3"/>
      <c r="E230" s="3" t="s">
        <v>222</v>
      </c>
      <c r="F230" s="3" t="s">
        <v>17</v>
      </c>
      <c r="G230" s="3" t="s">
        <v>33</v>
      </c>
      <c r="H230" s="3"/>
      <c r="I230" s="9">
        <f t="shared" si="50"/>
        <v>0</v>
      </c>
      <c r="J230" s="7">
        <f t="shared" ref="J230" si="61">SUMPRODUCT($K230:$AS230, $K$1:$AS$1)+I230</f>
        <v>46.957845635869859</v>
      </c>
      <c r="K230" s="27"/>
      <c r="L230" s="27"/>
      <c r="M230" s="27"/>
      <c r="N230" s="27"/>
      <c r="O230" s="27"/>
      <c r="P230" s="27"/>
      <c r="Q230" s="27"/>
      <c r="R230" s="27"/>
      <c r="S230" s="27"/>
      <c r="T230" s="27">
        <v>0.25</v>
      </c>
      <c r="U230" s="27">
        <v>0.25</v>
      </c>
      <c r="V230" s="27">
        <v>0.25</v>
      </c>
      <c r="W230" s="27">
        <v>0.25</v>
      </c>
      <c r="X230" s="27">
        <v>6</v>
      </c>
      <c r="Y230" s="27">
        <v>0.25</v>
      </c>
      <c r="Z230" s="27">
        <v>0.25</v>
      </c>
      <c r="AA230" s="27">
        <v>0.25</v>
      </c>
      <c r="AB230" s="27">
        <v>6</v>
      </c>
      <c r="AC230" s="27">
        <v>0.25</v>
      </c>
      <c r="AD230" s="27">
        <v>0.25</v>
      </c>
      <c r="AE230" s="27">
        <v>0.25</v>
      </c>
      <c r="AF230" s="27">
        <v>6</v>
      </c>
      <c r="AG230" s="27">
        <v>0.25</v>
      </c>
      <c r="AH230" s="27">
        <v>0.25</v>
      </c>
      <c r="AI230" s="27">
        <v>0.25</v>
      </c>
      <c r="AJ230" s="27">
        <v>6</v>
      </c>
      <c r="AK230" s="27">
        <v>0.25</v>
      </c>
      <c r="AL230" s="27">
        <v>0.25</v>
      </c>
      <c r="AM230" s="27">
        <v>0.25</v>
      </c>
      <c r="AN230" s="27">
        <v>6</v>
      </c>
      <c r="AO230" s="27">
        <v>0.25</v>
      </c>
      <c r="AP230" s="27">
        <v>0.25</v>
      </c>
      <c r="AQ230" s="27">
        <v>0.25</v>
      </c>
      <c r="AR230" s="27">
        <v>6</v>
      </c>
      <c r="AS230" s="27">
        <v>0.25</v>
      </c>
    </row>
    <row r="231" spans="1:46">
      <c r="A231" s="3" t="s">
        <v>27</v>
      </c>
      <c r="B231" s="25" t="s">
        <v>166</v>
      </c>
      <c r="C231" s="30">
        <v>7</v>
      </c>
      <c r="D231" s="3" t="s">
        <v>275</v>
      </c>
      <c r="E231" s="11" t="s">
        <v>417</v>
      </c>
      <c r="F231" s="3" t="s">
        <v>17</v>
      </c>
      <c r="G231" s="3" t="s">
        <v>33</v>
      </c>
      <c r="H231" s="3"/>
      <c r="I231" s="9">
        <f t="shared" si="50"/>
        <v>0</v>
      </c>
      <c r="J231" s="7">
        <f t="shared" si="51"/>
        <v>98.820836925297527</v>
      </c>
      <c r="K231" s="27"/>
      <c r="L231" s="27"/>
      <c r="M231" s="27"/>
      <c r="N231" s="27"/>
      <c r="O231" s="27"/>
      <c r="P231" s="27">
        <v>30</v>
      </c>
      <c r="Q231" s="27"/>
      <c r="R231" s="27"/>
      <c r="S231" s="27"/>
      <c r="T231" s="27">
        <v>30</v>
      </c>
      <c r="U231" s="27"/>
      <c r="V231" s="27"/>
      <c r="W231" s="27"/>
      <c r="X231" s="27" t="s">
        <v>384</v>
      </c>
      <c r="Y231" s="27"/>
      <c r="Z231" s="27"/>
      <c r="AA231" s="27"/>
      <c r="AB231" s="27" t="s">
        <v>384</v>
      </c>
      <c r="AC231" s="27"/>
      <c r="AD231" s="27"/>
      <c r="AE231" s="27"/>
      <c r="AF231" s="27" t="s">
        <v>384</v>
      </c>
      <c r="AG231" s="27"/>
      <c r="AH231" s="27"/>
      <c r="AI231" s="27"/>
      <c r="AJ231" s="27" t="s">
        <v>384</v>
      </c>
      <c r="AK231" s="27"/>
      <c r="AL231" s="27"/>
      <c r="AM231" s="27"/>
      <c r="AN231" s="27" t="s">
        <v>384</v>
      </c>
      <c r="AO231" s="27"/>
      <c r="AP231" s="27"/>
      <c r="AQ231" s="27"/>
      <c r="AR231" s="27">
        <v>30</v>
      </c>
      <c r="AS231" s="27"/>
    </row>
    <row r="232" spans="1:46">
      <c r="A232" s="3" t="s">
        <v>27</v>
      </c>
      <c r="B232" s="25" t="s">
        <v>167</v>
      </c>
      <c r="C232" s="30">
        <v>8</v>
      </c>
      <c r="D232" s="3" t="s">
        <v>275</v>
      </c>
      <c r="E232" s="11" t="s">
        <v>417</v>
      </c>
      <c r="F232" s="3" t="s">
        <v>18</v>
      </c>
      <c r="G232" s="3" t="s">
        <v>33</v>
      </c>
      <c r="H232" s="3"/>
      <c r="I232" s="9">
        <f t="shared" si="50"/>
        <v>0</v>
      </c>
      <c r="J232" s="7">
        <f t="shared" si="51"/>
        <v>32.628344687415769</v>
      </c>
      <c r="K232" s="27"/>
      <c r="L232" s="27">
        <v>3</v>
      </c>
      <c r="M232" s="27">
        <v>3</v>
      </c>
      <c r="N232" s="27">
        <v>2</v>
      </c>
      <c r="O232" s="27">
        <v>2</v>
      </c>
      <c r="P232" s="27">
        <v>2</v>
      </c>
      <c r="Q232" s="27">
        <v>2</v>
      </c>
      <c r="R232" s="27">
        <v>2</v>
      </c>
      <c r="S232" s="27">
        <v>2</v>
      </c>
      <c r="T232" s="27">
        <v>2</v>
      </c>
      <c r="U232" s="27" t="s">
        <v>384</v>
      </c>
      <c r="V232" s="27" t="s">
        <v>384</v>
      </c>
      <c r="W232" s="27" t="s">
        <v>384</v>
      </c>
      <c r="X232" s="27" t="s">
        <v>384</v>
      </c>
      <c r="Y232" s="27" t="s">
        <v>384</v>
      </c>
      <c r="Z232" s="27" t="s">
        <v>384</v>
      </c>
      <c r="AA232" s="27" t="s">
        <v>384</v>
      </c>
      <c r="AB232" s="27" t="s">
        <v>384</v>
      </c>
      <c r="AC232" s="27" t="s">
        <v>384</v>
      </c>
      <c r="AD232" s="27" t="s">
        <v>384</v>
      </c>
      <c r="AE232" s="27" t="s">
        <v>384</v>
      </c>
      <c r="AF232" s="27" t="s">
        <v>384</v>
      </c>
      <c r="AG232" s="27" t="s">
        <v>384</v>
      </c>
      <c r="AH232" s="27" t="s">
        <v>384</v>
      </c>
      <c r="AI232" s="27" t="s">
        <v>384</v>
      </c>
      <c r="AJ232" s="27" t="s">
        <v>384</v>
      </c>
      <c r="AK232" s="27" t="s">
        <v>384</v>
      </c>
      <c r="AL232" s="27" t="s">
        <v>384</v>
      </c>
      <c r="AM232" s="27" t="s">
        <v>384</v>
      </c>
      <c r="AN232" s="27" t="s">
        <v>384</v>
      </c>
      <c r="AO232" s="27">
        <v>2</v>
      </c>
      <c r="AP232" s="27">
        <v>2</v>
      </c>
      <c r="AQ232" s="27">
        <v>2</v>
      </c>
      <c r="AR232" s="27">
        <v>2</v>
      </c>
      <c r="AS232" s="27">
        <v>2</v>
      </c>
    </row>
    <row r="233" spans="1:46" s="44" customFormat="1">
      <c r="A233" s="41" t="s">
        <v>27</v>
      </c>
      <c r="B233" s="25" t="s">
        <v>487</v>
      </c>
      <c r="C233" s="63" t="s">
        <v>629</v>
      </c>
      <c r="D233" s="41" t="s">
        <v>275</v>
      </c>
      <c r="E233" s="11" t="s">
        <v>417</v>
      </c>
      <c r="F233" s="41" t="s">
        <v>17</v>
      </c>
      <c r="G233" s="11" t="s">
        <v>33</v>
      </c>
      <c r="H233" s="41"/>
      <c r="I233" s="13">
        <f t="shared" si="50"/>
        <v>0</v>
      </c>
      <c r="J233" s="43">
        <f t="shared" ref="J233:J234" si="62">SUMPRODUCT($K233:$AS233, $K$1:$AS$1)+I233</f>
        <v>169.81472701190179</v>
      </c>
      <c r="K233" s="27"/>
      <c r="L233" s="27"/>
      <c r="M233" s="27"/>
      <c r="N233" s="27"/>
      <c r="O233" s="27"/>
      <c r="P233" s="27" t="s">
        <v>384</v>
      </c>
      <c r="Q233" s="27"/>
      <c r="R233" s="27"/>
      <c r="S233" s="27"/>
      <c r="T233" s="27" t="s">
        <v>384</v>
      </c>
      <c r="U233" s="27"/>
      <c r="V233" s="27"/>
      <c r="W233" s="27">
        <v>15</v>
      </c>
      <c r="X233" s="27">
        <v>15</v>
      </c>
      <c r="Y233" s="27"/>
      <c r="Z233" s="27"/>
      <c r="AA233" s="27">
        <v>15</v>
      </c>
      <c r="AB233" s="27">
        <v>15</v>
      </c>
      <c r="AC233" s="27"/>
      <c r="AD233" s="27"/>
      <c r="AE233" s="27">
        <v>15</v>
      </c>
      <c r="AF233" s="27">
        <v>15</v>
      </c>
      <c r="AG233" s="27"/>
      <c r="AH233" s="27"/>
      <c r="AI233" s="27">
        <v>15</v>
      </c>
      <c r="AJ233" s="27">
        <v>15</v>
      </c>
      <c r="AK233" s="27" t="s">
        <v>384</v>
      </c>
      <c r="AL233" s="27"/>
      <c r="AM233" s="27">
        <v>15</v>
      </c>
      <c r="AN233" s="27">
        <v>15</v>
      </c>
      <c r="AO233" s="27" t="s">
        <v>384</v>
      </c>
      <c r="AP233" s="27"/>
      <c r="AQ233" s="27"/>
      <c r="AR233" s="27" t="s">
        <v>384</v>
      </c>
      <c r="AS233" s="27"/>
    </row>
    <row r="234" spans="1:46" s="44" customFormat="1">
      <c r="A234" s="41" t="s">
        <v>27</v>
      </c>
      <c r="B234" s="25" t="s">
        <v>488</v>
      </c>
      <c r="C234" s="63" t="s">
        <v>630</v>
      </c>
      <c r="D234" s="41" t="s">
        <v>275</v>
      </c>
      <c r="E234" s="11" t="s">
        <v>417</v>
      </c>
      <c r="F234" s="41" t="s">
        <v>18</v>
      </c>
      <c r="G234" s="11" t="s">
        <v>33</v>
      </c>
      <c r="H234" s="41"/>
      <c r="I234" s="13">
        <f t="shared" si="50"/>
        <v>0</v>
      </c>
      <c r="J234" s="43">
        <f t="shared" si="62"/>
        <v>45.007805695837391</v>
      </c>
      <c r="K234" s="27"/>
      <c r="L234" s="27" t="s">
        <v>384</v>
      </c>
      <c r="M234" s="27" t="s">
        <v>384</v>
      </c>
      <c r="N234" s="27" t="s">
        <v>384</v>
      </c>
      <c r="O234" s="27" t="s">
        <v>384</v>
      </c>
      <c r="P234" s="27" t="s">
        <v>384</v>
      </c>
      <c r="Q234" s="27" t="s">
        <v>384</v>
      </c>
      <c r="R234" s="27" t="s">
        <v>384</v>
      </c>
      <c r="S234" s="27" t="s">
        <v>384</v>
      </c>
      <c r="T234" s="27" t="s">
        <v>384</v>
      </c>
      <c r="U234" s="27">
        <v>2</v>
      </c>
      <c r="V234" s="27">
        <v>2</v>
      </c>
      <c r="W234" s="27">
        <v>2</v>
      </c>
      <c r="X234" s="27">
        <v>2</v>
      </c>
      <c r="Y234" s="27">
        <v>2</v>
      </c>
      <c r="Z234" s="27">
        <v>2</v>
      </c>
      <c r="AA234" s="27">
        <v>2</v>
      </c>
      <c r="AB234" s="27">
        <v>2</v>
      </c>
      <c r="AC234" s="27">
        <v>2</v>
      </c>
      <c r="AD234" s="27">
        <v>2</v>
      </c>
      <c r="AE234" s="27">
        <v>2</v>
      </c>
      <c r="AF234" s="27">
        <v>2</v>
      </c>
      <c r="AG234" s="27">
        <v>2</v>
      </c>
      <c r="AH234" s="27">
        <v>2</v>
      </c>
      <c r="AI234" s="27">
        <v>2</v>
      </c>
      <c r="AJ234" s="27">
        <v>2</v>
      </c>
      <c r="AK234" s="27">
        <v>2</v>
      </c>
      <c r="AL234" s="27">
        <v>2</v>
      </c>
      <c r="AM234" s="27">
        <v>2</v>
      </c>
      <c r="AN234" s="27">
        <v>2</v>
      </c>
      <c r="AO234" s="27"/>
      <c r="AP234" s="27" t="s">
        <v>384</v>
      </c>
      <c r="AQ234" s="27" t="s">
        <v>384</v>
      </c>
      <c r="AR234" s="27" t="s">
        <v>384</v>
      </c>
      <c r="AS234" s="27" t="s">
        <v>384</v>
      </c>
    </row>
    <row r="235" spans="1:46">
      <c r="A235" s="3" t="s">
        <v>27</v>
      </c>
      <c r="B235" s="25" t="s">
        <v>168</v>
      </c>
      <c r="C235" s="30">
        <v>9</v>
      </c>
      <c r="D235" s="3" t="s">
        <v>275</v>
      </c>
      <c r="E235" s="11" t="s">
        <v>417</v>
      </c>
      <c r="F235" s="3" t="s">
        <v>20</v>
      </c>
      <c r="G235" s="3" t="s">
        <v>33</v>
      </c>
      <c r="H235" s="3"/>
      <c r="I235" s="9">
        <f t="shared" si="50"/>
        <v>0</v>
      </c>
      <c r="J235" s="7">
        <f t="shared" si="51"/>
        <v>10.754518797906645</v>
      </c>
      <c r="K235" s="27"/>
      <c r="L235" s="27">
        <v>0.9</v>
      </c>
      <c r="M235" s="27">
        <v>0.9</v>
      </c>
      <c r="N235" s="27">
        <v>0.25</v>
      </c>
      <c r="O235" s="27">
        <v>0.25</v>
      </c>
      <c r="P235" s="27">
        <v>0.25</v>
      </c>
      <c r="Q235" s="27">
        <v>0.25</v>
      </c>
      <c r="R235" s="27">
        <v>0.25</v>
      </c>
      <c r="S235" s="27">
        <v>0.25</v>
      </c>
      <c r="T235" s="27">
        <v>0.25</v>
      </c>
      <c r="U235" s="27">
        <v>0.25</v>
      </c>
      <c r="V235" s="27">
        <v>0.25</v>
      </c>
      <c r="W235" s="27">
        <v>0.25</v>
      </c>
      <c r="X235" s="27">
        <v>0.25</v>
      </c>
      <c r="Y235" s="27">
        <v>0.25</v>
      </c>
      <c r="Z235" s="27">
        <v>0.25</v>
      </c>
      <c r="AA235" s="27">
        <v>0.25</v>
      </c>
      <c r="AB235" s="27">
        <v>0.25</v>
      </c>
      <c r="AC235" s="27">
        <v>0.25</v>
      </c>
      <c r="AD235" s="27">
        <v>0.25</v>
      </c>
      <c r="AE235" s="27">
        <v>0.25</v>
      </c>
      <c r="AF235" s="27">
        <v>0.25</v>
      </c>
      <c r="AG235" s="27">
        <v>0.25</v>
      </c>
      <c r="AH235" s="27">
        <v>0.25</v>
      </c>
      <c r="AI235" s="27">
        <v>0.25</v>
      </c>
      <c r="AJ235" s="27">
        <v>0.25</v>
      </c>
      <c r="AK235" s="27">
        <v>0.25</v>
      </c>
      <c r="AL235" s="27">
        <v>0.25</v>
      </c>
      <c r="AM235" s="27">
        <v>0.25</v>
      </c>
      <c r="AN235" s="27">
        <v>0.25</v>
      </c>
      <c r="AO235" s="27">
        <v>0.25</v>
      </c>
      <c r="AP235" s="27">
        <v>0.25</v>
      </c>
      <c r="AQ235" s="27">
        <v>0.25</v>
      </c>
      <c r="AR235" s="27">
        <v>0.25</v>
      </c>
      <c r="AS235" s="27">
        <v>0.25</v>
      </c>
    </row>
    <row r="236" spans="1:46" s="44" customFormat="1">
      <c r="A236" s="41" t="s">
        <v>27</v>
      </c>
      <c r="B236" s="25" t="s">
        <v>169</v>
      </c>
      <c r="C236" s="63">
        <v>10</v>
      </c>
      <c r="D236" s="41" t="s">
        <v>514</v>
      </c>
      <c r="E236" s="41" t="s">
        <v>315</v>
      </c>
      <c r="F236" s="41" t="s">
        <v>17</v>
      </c>
      <c r="G236" s="41" t="s">
        <v>33</v>
      </c>
      <c r="H236" s="41"/>
      <c r="I236" s="13">
        <f t="shared" si="50"/>
        <v>0</v>
      </c>
      <c r="J236" s="43">
        <f t="shared" si="51"/>
        <v>49.410418462648764</v>
      </c>
      <c r="K236" s="27"/>
      <c r="L236" s="27"/>
      <c r="M236" s="27"/>
      <c r="N236" s="27"/>
      <c r="O236" s="27"/>
      <c r="P236" s="27">
        <v>15</v>
      </c>
      <c r="Q236" s="27"/>
      <c r="R236" s="27"/>
      <c r="S236" s="27"/>
      <c r="T236" s="27">
        <v>15</v>
      </c>
      <c r="U236" s="27"/>
      <c r="V236" s="27"/>
      <c r="W236" s="27"/>
      <c r="X236" s="27" t="s">
        <v>384</v>
      </c>
      <c r="Y236" s="27"/>
      <c r="Z236" s="27"/>
      <c r="AA236" s="27"/>
      <c r="AB236" s="27" t="s">
        <v>384</v>
      </c>
      <c r="AC236" s="27"/>
      <c r="AD236" s="27"/>
      <c r="AE236" s="27"/>
      <c r="AF236" s="27" t="s">
        <v>384</v>
      </c>
      <c r="AG236" s="27"/>
      <c r="AH236" s="27"/>
      <c r="AI236" s="27"/>
      <c r="AJ236" s="27" t="s">
        <v>384</v>
      </c>
      <c r="AK236" s="27"/>
      <c r="AL236" s="27"/>
      <c r="AM236" s="27"/>
      <c r="AN236" s="27" t="s">
        <v>384</v>
      </c>
      <c r="AO236" s="27"/>
      <c r="AP236" s="27"/>
      <c r="AQ236" s="27"/>
      <c r="AR236" s="27">
        <v>15</v>
      </c>
      <c r="AS236" s="27"/>
    </row>
    <row r="237" spans="1:46" s="44" customFormat="1">
      <c r="A237" s="41" t="s">
        <v>27</v>
      </c>
      <c r="B237" s="25" t="s">
        <v>614</v>
      </c>
      <c r="C237" s="63" t="s">
        <v>631</v>
      </c>
      <c r="D237" s="41" t="s">
        <v>514</v>
      </c>
      <c r="E237" s="41" t="s">
        <v>315</v>
      </c>
      <c r="F237" s="41" t="s">
        <v>17</v>
      </c>
      <c r="G237" s="11" t="s">
        <v>33</v>
      </c>
      <c r="H237" s="41"/>
      <c r="I237" s="13">
        <f t="shared" si="50"/>
        <v>0</v>
      </c>
      <c r="J237" s="43">
        <f t="shared" ref="J237" si="63">SUMPRODUCT($K237:$AS237, $K$1:$AS$1)+I237</f>
        <v>84.907363505950912</v>
      </c>
      <c r="K237" s="27"/>
      <c r="L237" s="27"/>
      <c r="M237" s="27"/>
      <c r="N237" s="27"/>
      <c r="O237" s="27"/>
      <c r="P237" s="27" t="s">
        <v>384</v>
      </c>
      <c r="Q237" s="27"/>
      <c r="R237" s="27"/>
      <c r="S237" s="27"/>
      <c r="T237" s="27" t="s">
        <v>384</v>
      </c>
      <c r="U237" s="27"/>
      <c r="V237" s="27"/>
      <c r="W237" s="27"/>
      <c r="X237" s="27">
        <v>15</v>
      </c>
      <c r="Y237" s="27"/>
      <c r="Z237" s="27"/>
      <c r="AA237" s="27"/>
      <c r="AB237" s="27">
        <v>15</v>
      </c>
      <c r="AC237" s="27"/>
      <c r="AD237" s="27"/>
      <c r="AE237" s="27"/>
      <c r="AF237" s="27">
        <v>15</v>
      </c>
      <c r="AG237" s="27"/>
      <c r="AH237" s="27"/>
      <c r="AI237" s="27"/>
      <c r="AJ237" s="27">
        <v>15</v>
      </c>
      <c r="AK237" s="27"/>
      <c r="AL237" s="27"/>
      <c r="AM237" s="27"/>
      <c r="AN237" s="27">
        <v>15</v>
      </c>
      <c r="AO237" s="27"/>
      <c r="AP237" s="27"/>
      <c r="AQ237" s="27"/>
      <c r="AR237" s="27" t="s">
        <v>384</v>
      </c>
      <c r="AS237" s="27"/>
    </row>
    <row r="238" spans="1:46">
      <c r="A238" s="3" t="s">
        <v>27</v>
      </c>
      <c r="B238" s="25" t="s">
        <v>170</v>
      </c>
      <c r="C238" s="30">
        <v>11</v>
      </c>
      <c r="D238" s="3" t="s">
        <v>514</v>
      </c>
      <c r="E238" s="3" t="s">
        <v>315</v>
      </c>
      <c r="F238" s="3" t="s">
        <v>18</v>
      </c>
      <c r="G238" s="3" t="s">
        <v>33</v>
      </c>
      <c r="H238" s="3"/>
      <c r="I238" s="9">
        <f t="shared" si="50"/>
        <v>0</v>
      </c>
      <c r="J238" s="7">
        <f t="shared" si="51"/>
        <v>71.636150383253167</v>
      </c>
      <c r="K238" s="27"/>
      <c r="L238" s="27">
        <v>0</v>
      </c>
      <c r="M238" s="27">
        <v>0</v>
      </c>
      <c r="N238" s="27">
        <v>2</v>
      </c>
      <c r="O238" s="27">
        <v>2</v>
      </c>
      <c r="P238" s="27">
        <v>2</v>
      </c>
      <c r="Q238" s="27">
        <v>2</v>
      </c>
      <c r="R238" s="27">
        <v>2</v>
      </c>
      <c r="S238" s="27">
        <v>2</v>
      </c>
      <c r="T238" s="27">
        <v>2</v>
      </c>
      <c r="U238" s="27">
        <v>2</v>
      </c>
      <c r="V238" s="27">
        <v>2</v>
      </c>
      <c r="W238" s="27">
        <v>2</v>
      </c>
      <c r="X238" s="27">
        <v>2</v>
      </c>
      <c r="Y238" s="27">
        <v>2</v>
      </c>
      <c r="Z238" s="27">
        <v>2</v>
      </c>
      <c r="AA238" s="27">
        <v>2</v>
      </c>
      <c r="AB238" s="27">
        <v>2</v>
      </c>
      <c r="AC238" s="27">
        <v>2</v>
      </c>
      <c r="AD238" s="27">
        <v>2</v>
      </c>
      <c r="AE238" s="27">
        <v>2</v>
      </c>
      <c r="AF238" s="27">
        <v>2</v>
      </c>
      <c r="AG238" s="27">
        <v>2</v>
      </c>
      <c r="AH238" s="27">
        <v>2</v>
      </c>
      <c r="AI238" s="27">
        <v>2</v>
      </c>
      <c r="AJ238" s="27">
        <v>2</v>
      </c>
      <c r="AK238" s="27">
        <v>2</v>
      </c>
      <c r="AL238" s="27">
        <v>2</v>
      </c>
      <c r="AM238" s="27">
        <v>2</v>
      </c>
      <c r="AN238" s="27">
        <v>2</v>
      </c>
      <c r="AO238" s="27">
        <v>2</v>
      </c>
      <c r="AP238" s="27">
        <v>2</v>
      </c>
      <c r="AQ238" s="27">
        <v>2</v>
      </c>
      <c r="AR238" s="27">
        <v>2</v>
      </c>
      <c r="AS238" s="27">
        <v>2</v>
      </c>
    </row>
    <row r="239" spans="1:46">
      <c r="A239" s="3" t="s">
        <v>27</v>
      </c>
      <c r="B239" s="25" t="s">
        <v>171</v>
      </c>
      <c r="C239" s="30">
        <v>12</v>
      </c>
      <c r="D239" s="3" t="s">
        <v>514</v>
      </c>
      <c r="E239" s="3" t="s">
        <v>315</v>
      </c>
      <c r="F239" s="3" t="s">
        <v>20</v>
      </c>
      <c r="G239" s="3" t="s">
        <v>33</v>
      </c>
      <c r="H239" s="3"/>
      <c r="I239" s="9">
        <f t="shared" si="50"/>
        <v>0</v>
      </c>
      <c r="J239" s="7">
        <f t="shared" si="51"/>
        <v>9.4545187979066476</v>
      </c>
      <c r="K239" s="27"/>
      <c r="L239" s="27">
        <v>0.25</v>
      </c>
      <c r="M239" s="27">
        <v>0.25</v>
      </c>
      <c r="N239" s="27">
        <v>0.25</v>
      </c>
      <c r="O239" s="27">
        <v>0.25</v>
      </c>
      <c r="P239" s="27">
        <v>0.25</v>
      </c>
      <c r="Q239" s="27">
        <v>0.25</v>
      </c>
      <c r="R239" s="27">
        <v>0.25</v>
      </c>
      <c r="S239" s="27">
        <v>0.25</v>
      </c>
      <c r="T239" s="27">
        <v>0.25</v>
      </c>
      <c r="U239" s="27">
        <v>0.25</v>
      </c>
      <c r="V239" s="27">
        <v>0.25</v>
      </c>
      <c r="W239" s="27">
        <v>0.25</v>
      </c>
      <c r="X239" s="27">
        <v>0.25</v>
      </c>
      <c r="Y239" s="27">
        <v>0.25</v>
      </c>
      <c r="Z239" s="27">
        <v>0.25</v>
      </c>
      <c r="AA239" s="27">
        <v>0.25</v>
      </c>
      <c r="AB239" s="27">
        <v>0.25</v>
      </c>
      <c r="AC239" s="27">
        <v>0.25</v>
      </c>
      <c r="AD239" s="27">
        <v>0.25</v>
      </c>
      <c r="AE239" s="27">
        <v>0.25</v>
      </c>
      <c r="AF239" s="27">
        <v>0.25</v>
      </c>
      <c r="AG239" s="27">
        <v>0.25</v>
      </c>
      <c r="AH239" s="27">
        <v>0.25</v>
      </c>
      <c r="AI239" s="27">
        <v>0.25</v>
      </c>
      <c r="AJ239" s="27">
        <v>0.25</v>
      </c>
      <c r="AK239" s="27">
        <v>0.25</v>
      </c>
      <c r="AL239" s="27">
        <v>0.25</v>
      </c>
      <c r="AM239" s="27">
        <v>0.25</v>
      </c>
      <c r="AN239" s="27">
        <v>0.25</v>
      </c>
      <c r="AO239" s="27">
        <v>0.25</v>
      </c>
      <c r="AP239" s="27">
        <v>0.25</v>
      </c>
      <c r="AQ239" s="27">
        <v>0.25</v>
      </c>
      <c r="AR239" s="27">
        <v>0.25</v>
      </c>
      <c r="AS239" s="27">
        <v>0.25</v>
      </c>
    </row>
    <row r="240" spans="1:46">
      <c r="A240" s="3" t="s">
        <v>27</v>
      </c>
      <c r="B240" s="25" t="s">
        <v>172</v>
      </c>
      <c r="C240" s="30">
        <v>13</v>
      </c>
      <c r="D240" s="3" t="s">
        <v>516</v>
      </c>
      <c r="E240" s="3" t="s">
        <v>186</v>
      </c>
      <c r="F240" s="23" t="s">
        <v>17</v>
      </c>
      <c r="G240" s="3" t="s">
        <v>8</v>
      </c>
      <c r="H240" s="3"/>
      <c r="I240" s="9">
        <f t="shared" si="50"/>
        <v>0</v>
      </c>
      <c r="J240" s="7">
        <f t="shared" si="51"/>
        <v>134.51118486610957</v>
      </c>
      <c r="K240" s="27"/>
      <c r="L240" s="27"/>
      <c r="M240" s="27"/>
      <c r="N240" s="27"/>
      <c r="O240" s="27"/>
      <c r="P240" s="27">
        <v>14</v>
      </c>
      <c r="Q240" s="27"/>
      <c r="R240" s="27"/>
      <c r="S240" s="27"/>
      <c r="T240" s="27">
        <v>15</v>
      </c>
      <c r="U240" s="27"/>
      <c r="V240" s="27"/>
      <c r="W240" s="27"/>
      <c r="X240" s="27">
        <v>15</v>
      </c>
      <c r="Y240" s="27"/>
      <c r="Z240" s="27"/>
      <c r="AA240" s="27"/>
      <c r="AB240" s="27">
        <v>15</v>
      </c>
      <c r="AC240" s="27"/>
      <c r="AD240" s="27"/>
      <c r="AE240" s="27"/>
      <c r="AF240" s="27">
        <v>15</v>
      </c>
      <c r="AG240" s="27"/>
      <c r="AH240" s="27"/>
      <c r="AI240" s="27"/>
      <c r="AJ240" s="27">
        <v>15</v>
      </c>
      <c r="AK240" s="27"/>
      <c r="AL240" s="27"/>
      <c r="AM240" s="27"/>
      <c r="AN240" s="27">
        <v>15</v>
      </c>
      <c r="AO240" s="27"/>
      <c r="AP240" s="27"/>
      <c r="AQ240" s="27"/>
      <c r="AR240" s="27">
        <v>16</v>
      </c>
      <c r="AS240" s="27"/>
    </row>
    <row r="241" spans="1:46">
      <c r="A241" s="3" t="s">
        <v>27</v>
      </c>
      <c r="B241" s="25" t="s">
        <v>173</v>
      </c>
      <c r="C241" s="30">
        <v>14</v>
      </c>
      <c r="D241" s="3" t="s">
        <v>516</v>
      </c>
      <c r="E241" s="3" t="s">
        <v>186</v>
      </c>
      <c r="F241" s="23" t="s">
        <v>18</v>
      </c>
      <c r="G241" s="3" t="s">
        <v>33</v>
      </c>
      <c r="H241" s="3"/>
      <c r="I241" s="9">
        <f t="shared" si="50"/>
        <v>0</v>
      </c>
      <c r="J241" s="7">
        <f t="shared" si="51"/>
        <v>71.636150383253167</v>
      </c>
      <c r="K241" s="27"/>
      <c r="L241" s="27">
        <v>0</v>
      </c>
      <c r="M241" s="27">
        <v>0</v>
      </c>
      <c r="N241" s="27">
        <v>2</v>
      </c>
      <c r="O241" s="27">
        <v>2</v>
      </c>
      <c r="P241" s="27">
        <v>2</v>
      </c>
      <c r="Q241" s="27">
        <v>2</v>
      </c>
      <c r="R241" s="27">
        <v>2</v>
      </c>
      <c r="S241" s="27">
        <v>2</v>
      </c>
      <c r="T241" s="27">
        <v>2</v>
      </c>
      <c r="U241" s="27">
        <v>2</v>
      </c>
      <c r="V241" s="27">
        <v>2</v>
      </c>
      <c r="W241" s="27">
        <v>2</v>
      </c>
      <c r="X241" s="27">
        <v>2</v>
      </c>
      <c r="Y241" s="27">
        <v>2</v>
      </c>
      <c r="Z241" s="27">
        <v>2</v>
      </c>
      <c r="AA241" s="27">
        <v>2</v>
      </c>
      <c r="AB241" s="27">
        <v>2</v>
      </c>
      <c r="AC241" s="27">
        <v>2</v>
      </c>
      <c r="AD241" s="27">
        <v>2</v>
      </c>
      <c r="AE241" s="27">
        <v>2</v>
      </c>
      <c r="AF241" s="27">
        <v>2</v>
      </c>
      <c r="AG241" s="27">
        <v>2</v>
      </c>
      <c r="AH241" s="27">
        <v>2</v>
      </c>
      <c r="AI241" s="27">
        <v>2</v>
      </c>
      <c r="AJ241" s="27">
        <v>2</v>
      </c>
      <c r="AK241" s="27">
        <v>2</v>
      </c>
      <c r="AL241" s="27">
        <v>2</v>
      </c>
      <c r="AM241" s="27">
        <v>2</v>
      </c>
      <c r="AN241" s="27">
        <v>2</v>
      </c>
      <c r="AO241" s="27">
        <v>2</v>
      </c>
      <c r="AP241" s="27">
        <v>2</v>
      </c>
      <c r="AQ241" s="27">
        <v>2</v>
      </c>
      <c r="AR241" s="27">
        <v>2</v>
      </c>
      <c r="AS241" s="27">
        <v>2</v>
      </c>
    </row>
    <row r="242" spans="1:46">
      <c r="A242" s="3" t="s">
        <v>27</v>
      </c>
      <c r="B242" s="25" t="s">
        <v>174</v>
      </c>
      <c r="C242" s="30">
        <v>15</v>
      </c>
      <c r="D242" s="3" t="s">
        <v>516</v>
      </c>
      <c r="E242" s="3" t="s">
        <v>186</v>
      </c>
      <c r="F242" s="23" t="s">
        <v>20</v>
      </c>
      <c r="G242" s="3" t="s">
        <v>33</v>
      </c>
      <c r="H242" s="3"/>
      <c r="I242" s="9">
        <f t="shared" si="50"/>
        <v>0</v>
      </c>
      <c r="J242" s="7">
        <f t="shared" si="51"/>
        <v>8.9545187979066458</v>
      </c>
      <c r="K242" s="27"/>
      <c r="L242" s="27">
        <v>0</v>
      </c>
      <c r="M242" s="27">
        <v>0</v>
      </c>
      <c r="N242" s="27">
        <v>0.25</v>
      </c>
      <c r="O242" s="27">
        <v>0.25</v>
      </c>
      <c r="P242" s="27">
        <v>0.25</v>
      </c>
      <c r="Q242" s="27">
        <v>0.25</v>
      </c>
      <c r="R242" s="27">
        <v>0.25</v>
      </c>
      <c r="S242" s="27">
        <v>0.25</v>
      </c>
      <c r="T242" s="27">
        <v>0.25</v>
      </c>
      <c r="U242" s="27">
        <v>0.25</v>
      </c>
      <c r="V242" s="27">
        <v>0.25</v>
      </c>
      <c r="W242" s="27">
        <v>0.25</v>
      </c>
      <c r="X242" s="27">
        <v>0.25</v>
      </c>
      <c r="Y242" s="27">
        <v>0.25</v>
      </c>
      <c r="Z242" s="27">
        <v>0.25</v>
      </c>
      <c r="AA242" s="27">
        <v>0.25</v>
      </c>
      <c r="AB242" s="27">
        <v>0.25</v>
      </c>
      <c r="AC242" s="27">
        <v>0.25</v>
      </c>
      <c r="AD242" s="27">
        <v>0.25</v>
      </c>
      <c r="AE242" s="27">
        <v>0.25</v>
      </c>
      <c r="AF242" s="27">
        <v>0.25</v>
      </c>
      <c r="AG242" s="27">
        <v>0.25</v>
      </c>
      <c r="AH242" s="27">
        <v>0.25</v>
      </c>
      <c r="AI242" s="27">
        <v>0.25</v>
      </c>
      <c r="AJ242" s="27">
        <v>0.25</v>
      </c>
      <c r="AK242" s="27">
        <v>0.25</v>
      </c>
      <c r="AL242" s="27">
        <v>0.25</v>
      </c>
      <c r="AM242" s="27">
        <v>0.25</v>
      </c>
      <c r="AN242" s="27">
        <v>0.25</v>
      </c>
      <c r="AO242" s="27">
        <v>0.25</v>
      </c>
      <c r="AP242" s="27">
        <v>0.25</v>
      </c>
      <c r="AQ242" s="27">
        <v>0.25</v>
      </c>
      <c r="AR242" s="27">
        <v>0.25</v>
      </c>
      <c r="AS242" s="27">
        <v>0.25</v>
      </c>
    </row>
    <row r="243" spans="1:46" s="44" customFormat="1">
      <c r="A243" s="41" t="s">
        <v>27</v>
      </c>
      <c r="B243" s="25" t="s">
        <v>175</v>
      </c>
      <c r="C243" s="63">
        <v>16</v>
      </c>
      <c r="D243" s="41" t="s">
        <v>854</v>
      </c>
      <c r="E243" s="11" t="s">
        <v>416</v>
      </c>
      <c r="F243" s="41" t="s">
        <v>17</v>
      </c>
      <c r="G243" s="41" t="s">
        <v>33</v>
      </c>
      <c r="H243" s="41"/>
      <c r="I243" s="13">
        <f t="shared" si="50"/>
        <v>0</v>
      </c>
      <c r="J243" s="43">
        <f t="shared" si="51"/>
        <v>211.74145006312676</v>
      </c>
      <c r="K243" s="27"/>
      <c r="L243" s="27"/>
      <c r="M243" s="27"/>
      <c r="N243" s="27"/>
      <c r="O243" s="27">
        <v>6</v>
      </c>
      <c r="P243" s="27">
        <v>6</v>
      </c>
      <c r="Q243" s="27">
        <v>6</v>
      </c>
      <c r="R243" s="27">
        <v>6</v>
      </c>
      <c r="S243" s="27">
        <v>6</v>
      </c>
      <c r="T243" s="27">
        <v>6</v>
      </c>
      <c r="U243" s="27" t="s">
        <v>384</v>
      </c>
      <c r="V243" s="27" t="s">
        <v>384</v>
      </c>
      <c r="W243" s="27" t="s">
        <v>384</v>
      </c>
      <c r="X243" s="27" t="s">
        <v>384</v>
      </c>
      <c r="Y243" s="27" t="s">
        <v>384</v>
      </c>
      <c r="Z243" s="27" t="s">
        <v>384</v>
      </c>
      <c r="AA243" s="27" t="s">
        <v>384</v>
      </c>
      <c r="AB243" s="27" t="s">
        <v>384</v>
      </c>
      <c r="AC243" s="27" t="s">
        <v>384</v>
      </c>
      <c r="AD243" s="27" t="s">
        <v>384</v>
      </c>
      <c r="AE243" s="27" t="s">
        <v>384</v>
      </c>
      <c r="AF243" s="27" t="s">
        <v>384</v>
      </c>
      <c r="AG243" s="27" t="s">
        <v>384</v>
      </c>
      <c r="AH243" s="27" t="s">
        <v>384</v>
      </c>
      <c r="AI243" s="27" t="s">
        <v>384</v>
      </c>
      <c r="AJ243" s="27" t="s">
        <v>384</v>
      </c>
      <c r="AK243" s="27" t="s">
        <v>384</v>
      </c>
      <c r="AL243" s="27" t="s">
        <v>384</v>
      </c>
      <c r="AM243" s="27" t="s">
        <v>384</v>
      </c>
      <c r="AN243" s="27">
        <v>9</v>
      </c>
      <c r="AO243" s="27">
        <v>27</v>
      </c>
      <c r="AP243" s="27">
        <v>27</v>
      </c>
      <c r="AQ243" s="27">
        <v>27</v>
      </c>
      <c r="AR243" s="27">
        <v>27</v>
      </c>
      <c r="AS243" s="27">
        <v>27</v>
      </c>
    </row>
    <row r="244" spans="1:46" s="44" customFormat="1">
      <c r="A244" s="41" t="s">
        <v>27</v>
      </c>
      <c r="B244" s="25" t="s">
        <v>615</v>
      </c>
      <c r="C244" s="63" t="s">
        <v>632</v>
      </c>
      <c r="D244" s="41" t="s">
        <v>854</v>
      </c>
      <c r="E244" s="11" t="s">
        <v>416</v>
      </c>
      <c r="F244" s="41" t="s">
        <v>17</v>
      </c>
      <c r="G244" s="11" t="s">
        <v>33</v>
      </c>
      <c r="H244" s="41"/>
      <c r="I244" s="13">
        <f t="shared" si="50"/>
        <v>0</v>
      </c>
      <c r="J244" s="43">
        <f t="shared" ref="J244" si="64">SUMPRODUCT($K244:$AS244, $K$1:$AS$1)+I244</f>
        <v>585.54225189380486</v>
      </c>
      <c r="K244" s="27"/>
      <c r="L244" s="27"/>
      <c r="M244" s="27"/>
      <c r="N244" s="27"/>
      <c r="O244" s="27" t="s">
        <v>384</v>
      </c>
      <c r="P244" s="27" t="s">
        <v>384</v>
      </c>
      <c r="Q244" s="27" t="s">
        <v>384</v>
      </c>
      <c r="R244" s="27" t="s">
        <v>384</v>
      </c>
      <c r="S244" s="27" t="s">
        <v>384</v>
      </c>
      <c r="T244" s="27" t="s">
        <v>384</v>
      </c>
      <c r="U244" s="27">
        <v>6</v>
      </c>
      <c r="V244" s="27">
        <v>27</v>
      </c>
      <c r="W244" s="27">
        <v>27</v>
      </c>
      <c r="X244" s="27">
        <v>27</v>
      </c>
      <c r="Y244" s="27">
        <v>27</v>
      </c>
      <c r="Z244" s="27">
        <v>27</v>
      </c>
      <c r="AA244" s="27">
        <v>27</v>
      </c>
      <c r="AB244" s="27">
        <v>27</v>
      </c>
      <c r="AC244" s="27">
        <v>27</v>
      </c>
      <c r="AD244" s="27">
        <v>27</v>
      </c>
      <c r="AE244" s="27">
        <v>27</v>
      </c>
      <c r="AF244" s="27">
        <v>27</v>
      </c>
      <c r="AG244" s="27">
        <v>27</v>
      </c>
      <c r="AH244" s="27">
        <v>27</v>
      </c>
      <c r="AI244" s="27">
        <v>27</v>
      </c>
      <c r="AJ244" s="27">
        <v>27</v>
      </c>
      <c r="AK244" s="27">
        <v>27</v>
      </c>
      <c r="AL244" s="27">
        <v>27</v>
      </c>
      <c r="AM244" s="27">
        <v>27</v>
      </c>
      <c r="AN244" s="27">
        <v>27</v>
      </c>
      <c r="AO244" s="27" t="s">
        <v>384</v>
      </c>
      <c r="AP244" s="27" t="s">
        <v>384</v>
      </c>
      <c r="AQ244" s="27" t="s">
        <v>384</v>
      </c>
      <c r="AR244" s="27" t="s">
        <v>384</v>
      </c>
      <c r="AS244" s="27" t="s">
        <v>384</v>
      </c>
    </row>
    <row r="245" spans="1:46">
      <c r="A245" s="3" t="s">
        <v>27</v>
      </c>
      <c r="B245" s="25" t="s">
        <v>176</v>
      </c>
      <c r="C245" s="30">
        <v>17</v>
      </c>
      <c r="D245" s="41" t="s">
        <v>854</v>
      </c>
      <c r="E245" s="8" t="s">
        <v>416</v>
      </c>
      <c r="F245" s="23" t="s">
        <v>17</v>
      </c>
      <c r="G245" s="3" t="s">
        <v>33</v>
      </c>
      <c r="H245" s="3"/>
      <c r="I245" s="9">
        <f t="shared" si="50"/>
        <v>0</v>
      </c>
      <c r="J245" s="7">
        <f t="shared" si="51"/>
        <v>137.57787595813292</v>
      </c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>
        <v>5</v>
      </c>
      <c r="W245" s="27">
        <v>5</v>
      </c>
      <c r="X245" s="27">
        <v>5</v>
      </c>
      <c r="Y245" s="27">
        <v>5</v>
      </c>
      <c r="Z245" s="27">
        <v>5</v>
      </c>
      <c r="AA245" s="27">
        <v>5</v>
      </c>
      <c r="AB245" s="27">
        <v>5</v>
      </c>
      <c r="AC245" s="27">
        <v>5</v>
      </c>
      <c r="AD245" s="27">
        <v>5</v>
      </c>
      <c r="AE245" s="27">
        <v>5</v>
      </c>
      <c r="AF245" s="27">
        <v>5</v>
      </c>
      <c r="AG245" s="27">
        <v>5</v>
      </c>
      <c r="AH245" s="27">
        <v>5</v>
      </c>
      <c r="AI245" s="27">
        <v>5</v>
      </c>
      <c r="AJ245" s="27">
        <v>5</v>
      </c>
      <c r="AK245" s="27">
        <v>5</v>
      </c>
      <c r="AL245" s="27">
        <v>5</v>
      </c>
      <c r="AM245" s="27">
        <v>5</v>
      </c>
      <c r="AN245" s="27">
        <v>5</v>
      </c>
      <c r="AO245" s="27">
        <v>5</v>
      </c>
      <c r="AP245" s="27">
        <v>5</v>
      </c>
      <c r="AQ245" s="27">
        <v>5</v>
      </c>
      <c r="AR245" s="27">
        <v>5</v>
      </c>
      <c r="AS245" s="27">
        <v>5</v>
      </c>
    </row>
    <row r="246" spans="1:46">
      <c r="A246" s="3" t="s">
        <v>27</v>
      </c>
      <c r="B246" s="25" t="s">
        <v>177</v>
      </c>
      <c r="C246" s="30">
        <v>18</v>
      </c>
      <c r="D246" s="41" t="s">
        <v>854</v>
      </c>
      <c r="E246" s="8" t="s">
        <v>416</v>
      </c>
      <c r="F246" s="3" t="s">
        <v>18</v>
      </c>
      <c r="G246" s="3" t="s">
        <v>33</v>
      </c>
      <c r="H246" s="3"/>
      <c r="I246" s="9">
        <f t="shared" si="50"/>
        <v>0</v>
      </c>
      <c r="J246" s="7">
        <f t="shared" si="51"/>
        <v>58.669900383253157</v>
      </c>
      <c r="K246" s="27"/>
      <c r="L246" s="27">
        <v>0</v>
      </c>
      <c r="M246" s="27">
        <v>0</v>
      </c>
      <c r="N246" s="27">
        <v>0</v>
      </c>
      <c r="O246" s="27">
        <v>0.5</v>
      </c>
      <c r="P246" s="27">
        <v>0.5</v>
      </c>
      <c r="Q246" s="27">
        <v>0.5</v>
      </c>
      <c r="R246" s="27">
        <v>0.5</v>
      </c>
      <c r="S246" s="27">
        <v>0.5</v>
      </c>
      <c r="T246" s="27">
        <v>0.5</v>
      </c>
      <c r="U246" s="27">
        <v>0.5</v>
      </c>
      <c r="V246" s="27">
        <v>2</v>
      </c>
      <c r="W246" s="27">
        <v>2</v>
      </c>
      <c r="X246" s="27">
        <v>2</v>
      </c>
      <c r="Y246" s="27">
        <v>2</v>
      </c>
      <c r="Z246" s="27">
        <v>2</v>
      </c>
      <c r="AA246" s="27">
        <v>2</v>
      </c>
      <c r="AB246" s="27">
        <v>2</v>
      </c>
      <c r="AC246" s="27">
        <v>2</v>
      </c>
      <c r="AD246" s="27">
        <v>2</v>
      </c>
      <c r="AE246" s="27">
        <v>2</v>
      </c>
      <c r="AF246" s="27">
        <v>2</v>
      </c>
      <c r="AG246" s="27">
        <v>2</v>
      </c>
      <c r="AH246" s="27">
        <v>2</v>
      </c>
      <c r="AI246" s="27">
        <v>2</v>
      </c>
      <c r="AJ246" s="27">
        <v>2</v>
      </c>
      <c r="AK246" s="27">
        <v>2</v>
      </c>
      <c r="AL246" s="27">
        <v>2</v>
      </c>
      <c r="AM246" s="27">
        <v>2</v>
      </c>
      <c r="AN246" s="27">
        <v>2</v>
      </c>
      <c r="AO246" s="27">
        <v>2</v>
      </c>
      <c r="AP246" s="27">
        <v>2</v>
      </c>
      <c r="AQ246" s="27">
        <v>2</v>
      </c>
      <c r="AR246" s="27">
        <v>2</v>
      </c>
      <c r="AS246" s="27">
        <v>2</v>
      </c>
    </row>
    <row r="247" spans="1:46">
      <c r="A247" s="3" t="s">
        <v>27</v>
      </c>
      <c r="B247" s="25" t="s">
        <v>178</v>
      </c>
      <c r="C247" s="30">
        <v>19</v>
      </c>
      <c r="D247" s="41" t="s">
        <v>854</v>
      </c>
      <c r="E247" s="8" t="s">
        <v>416</v>
      </c>
      <c r="F247" s="3" t="s">
        <v>22</v>
      </c>
      <c r="G247" s="3" t="s">
        <v>33</v>
      </c>
      <c r="H247" s="3"/>
      <c r="I247" s="9">
        <f t="shared" si="50"/>
        <v>0</v>
      </c>
      <c r="J247" s="7">
        <f t="shared" si="51"/>
        <v>275.15575191626584</v>
      </c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>
        <v>10</v>
      </c>
      <c r="W247" s="27">
        <v>10</v>
      </c>
      <c r="X247" s="27">
        <v>10</v>
      </c>
      <c r="Y247" s="27">
        <v>10</v>
      </c>
      <c r="Z247" s="27">
        <v>10</v>
      </c>
      <c r="AA247" s="27">
        <v>10</v>
      </c>
      <c r="AB247" s="27">
        <v>10</v>
      </c>
      <c r="AC247" s="27">
        <v>10</v>
      </c>
      <c r="AD247" s="27">
        <v>10</v>
      </c>
      <c r="AE247" s="27">
        <v>10</v>
      </c>
      <c r="AF247" s="27">
        <v>10</v>
      </c>
      <c r="AG247" s="27">
        <v>10</v>
      </c>
      <c r="AH247" s="27">
        <v>10</v>
      </c>
      <c r="AI247" s="27">
        <v>10</v>
      </c>
      <c r="AJ247" s="27">
        <v>10</v>
      </c>
      <c r="AK247" s="27">
        <v>10</v>
      </c>
      <c r="AL247" s="27">
        <v>10</v>
      </c>
      <c r="AM247" s="27">
        <v>10</v>
      </c>
      <c r="AN247" s="27">
        <v>10</v>
      </c>
      <c r="AO247" s="27">
        <v>10</v>
      </c>
      <c r="AP247" s="27">
        <v>10</v>
      </c>
      <c r="AQ247" s="27">
        <v>10</v>
      </c>
      <c r="AR247" s="27">
        <v>10</v>
      </c>
      <c r="AS247" s="27">
        <v>10</v>
      </c>
    </row>
    <row r="248" spans="1:46">
      <c r="A248" s="3" t="s">
        <v>27</v>
      </c>
      <c r="B248" s="25" t="s">
        <v>410</v>
      </c>
      <c r="C248" s="30">
        <v>20</v>
      </c>
      <c r="D248" s="41" t="s">
        <v>839</v>
      </c>
      <c r="E248" s="11" t="s">
        <v>419</v>
      </c>
      <c r="F248" s="23" t="s">
        <v>17</v>
      </c>
      <c r="G248" s="3" t="s">
        <v>8</v>
      </c>
      <c r="H248" s="3"/>
      <c r="I248" s="9">
        <f t="shared" si="50"/>
        <v>0</v>
      </c>
      <c r="J248" s="7">
        <f t="shared" si="51"/>
        <v>133.74549324734366</v>
      </c>
      <c r="K248" s="27"/>
      <c r="L248" s="27"/>
      <c r="M248" s="27"/>
      <c r="N248" s="27"/>
      <c r="O248" s="27">
        <v>2</v>
      </c>
      <c r="P248" s="27">
        <v>3.9</v>
      </c>
      <c r="Q248" s="27">
        <v>3.9</v>
      </c>
      <c r="R248" s="27">
        <v>3.9</v>
      </c>
      <c r="S248" s="27">
        <v>3.9</v>
      </c>
      <c r="T248" s="27">
        <v>3.9</v>
      </c>
      <c r="U248" s="27">
        <v>3.9</v>
      </c>
      <c r="V248" s="27">
        <v>3.9</v>
      </c>
      <c r="W248" s="27">
        <v>3.9</v>
      </c>
      <c r="X248" s="27">
        <v>3.9</v>
      </c>
      <c r="Y248" s="27">
        <v>3.9</v>
      </c>
      <c r="Z248" s="27">
        <v>3.9</v>
      </c>
      <c r="AA248" s="27">
        <v>3.9</v>
      </c>
      <c r="AB248" s="27">
        <v>3.9</v>
      </c>
      <c r="AC248" s="27">
        <v>3.9</v>
      </c>
      <c r="AD248" s="27">
        <v>3.9</v>
      </c>
      <c r="AE248" s="27">
        <v>3.9</v>
      </c>
      <c r="AF248" s="27">
        <v>3.9</v>
      </c>
      <c r="AG248" s="27">
        <v>3.9</v>
      </c>
      <c r="AH248" s="27">
        <v>3.9</v>
      </c>
      <c r="AI248" s="27">
        <v>3.9</v>
      </c>
      <c r="AJ248" s="27">
        <v>3.9</v>
      </c>
      <c r="AK248" s="27">
        <v>3.9</v>
      </c>
      <c r="AL248" s="27">
        <v>3.9</v>
      </c>
      <c r="AM248" s="27">
        <v>3.9</v>
      </c>
      <c r="AN248" s="27">
        <v>3.9</v>
      </c>
      <c r="AO248" s="27">
        <v>3.9</v>
      </c>
      <c r="AP248" s="27">
        <v>3.9</v>
      </c>
      <c r="AQ248" s="27">
        <v>3.9</v>
      </c>
      <c r="AR248" s="27">
        <v>3.9</v>
      </c>
      <c r="AS248" s="27">
        <v>3.9</v>
      </c>
    </row>
    <row r="249" spans="1:46">
      <c r="A249" s="3" t="s">
        <v>27</v>
      </c>
      <c r="B249" s="25" t="s">
        <v>411</v>
      </c>
      <c r="C249" s="30">
        <v>21</v>
      </c>
      <c r="D249" s="41" t="s">
        <v>518</v>
      </c>
      <c r="E249" s="11" t="s">
        <v>419</v>
      </c>
      <c r="F249" s="23" t="s">
        <v>18</v>
      </c>
      <c r="G249" s="3" t="s">
        <v>33</v>
      </c>
      <c r="H249" s="3"/>
      <c r="I249" s="9">
        <f t="shared" si="50"/>
        <v>0</v>
      </c>
      <c r="J249" s="7">
        <f t="shared" si="51"/>
        <v>31.718075191626582</v>
      </c>
      <c r="K249" s="27"/>
      <c r="L249" s="27"/>
      <c r="M249" s="27"/>
      <c r="N249" s="27"/>
      <c r="O249" s="27"/>
      <c r="P249" s="27"/>
      <c r="Q249" s="27"/>
      <c r="R249" s="27">
        <v>1</v>
      </c>
      <c r="S249" s="27">
        <v>1</v>
      </c>
      <c r="T249" s="27">
        <v>1</v>
      </c>
      <c r="U249" s="27">
        <v>1</v>
      </c>
      <c r="V249" s="27">
        <v>1</v>
      </c>
      <c r="W249" s="27">
        <v>1</v>
      </c>
      <c r="X249" s="27">
        <v>1</v>
      </c>
      <c r="Y249" s="27">
        <v>1</v>
      </c>
      <c r="Z249" s="27">
        <v>1</v>
      </c>
      <c r="AA249" s="27">
        <v>1</v>
      </c>
      <c r="AB249" s="27">
        <v>1</v>
      </c>
      <c r="AC249" s="27">
        <v>1</v>
      </c>
      <c r="AD249" s="27">
        <v>1</v>
      </c>
      <c r="AE249" s="27">
        <v>1</v>
      </c>
      <c r="AF249" s="27">
        <v>1</v>
      </c>
      <c r="AG249" s="27">
        <v>1</v>
      </c>
      <c r="AH249" s="27">
        <v>1</v>
      </c>
      <c r="AI249" s="27">
        <v>1</v>
      </c>
      <c r="AJ249" s="27">
        <v>1</v>
      </c>
      <c r="AK249" s="27">
        <v>1</v>
      </c>
      <c r="AL249" s="27">
        <v>1</v>
      </c>
      <c r="AM249" s="27">
        <v>1</v>
      </c>
      <c r="AN249" s="27">
        <v>1</v>
      </c>
      <c r="AO249" s="27">
        <v>1</v>
      </c>
      <c r="AP249" s="27">
        <v>1</v>
      </c>
      <c r="AQ249" s="27">
        <v>1</v>
      </c>
      <c r="AR249" s="27">
        <v>1</v>
      </c>
      <c r="AS249" s="27">
        <v>1</v>
      </c>
    </row>
    <row r="250" spans="1:46">
      <c r="A250" s="3" t="s">
        <v>27</v>
      </c>
      <c r="B250" s="25" t="s">
        <v>412</v>
      </c>
      <c r="C250" s="30">
        <v>22</v>
      </c>
      <c r="D250" s="41" t="s">
        <v>518</v>
      </c>
      <c r="E250" s="11" t="s">
        <v>419</v>
      </c>
      <c r="F250" s="23" t="s">
        <v>20</v>
      </c>
      <c r="G250" s="3" t="s">
        <v>33</v>
      </c>
      <c r="H250" s="3"/>
      <c r="I250" s="9">
        <f t="shared" si="50"/>
        <v>0</v>
      </c>
      <c r="J250" s="7">
        <f t="shared" si="51"/>
        <v>7.9295187979066455</v>
      </c>
      <c r="K250" s="27"/>
      <c r="L250" s="27"/>
      <c r="M250" s="27"/>
      <c r="N250" s="27"/>
      <c r="O250" s="27"/>
      <c r="P250" s="27"/>
      <c r="Q250" s="27"/>
      <c r="R250" s="27">
        <v>0.25</v>
      </c>
      <c r="S250" s="27">
        <v>0.25</v>
      </c>
      <c r="T250" s="27">
        <v>0.25</v>
      </c>
      <c r="U250" s="27">
        <v>0.25</v>
      </c>
      <c r="V250" s="27">
        <v>0.25</v>
      </c>
      <c r="W250" s="27">
        <v>0.25</v>
      </c>
      <c r="X250" s="27">
        <v>0.25</v>
      </c>
      <c r="Y250" s="27">
        <v>0.25</v>
      </c>
      <c r="Z250" s="27">
        <v>0.25</v>
      </c>
      <c r="AA250" s="27">
        <v>0.25</v>
      </c>
      <c r="AB250" s="27">
        <v>0.25</v>
      </c>
      <c r="AC250" s="27">
        <v>0.25</v>
      </c>
      <c r="AD250" s="27">
        <v>0.25</v>
      </c>
      <c r="AE250" s="27">
        <v>0.25</v>
      </c>
      <c r="AF250" s="27">
        <v>0.25</v>
      </c>
      <c r="AG250" s="27">
        <v>0.25</v>
      </c>
      <c r="AH250" s="27">
        <v>0.25</v>
      </c>
      <c r="AI250" s="27">
        <v>0.25</v>
      </c>
      <c r="AJ250" s="27">
        <v>0.25</v>
      </c>
      <c r="AK250" s="27">
        <v>0.25</v>
      </c>
      <c r="AL250" s="27">
        <v>0.25</v>
      </c>
      <c r="AM250" s="27">
        <v>0.25</v>
      </c>
      <c r="AN250" s="27">
        <v>0.25</v>
      </c>
      <c r="AO250" s="27">
        <v>0.25</v>
      </c>
      <c r="AP250" s="27">
        <v>0.25</v>
      </c>
      <c r="AQ250" s="27">
        <v>0.25</v>
      </c>
      <c r="AR250" s="27">
        <v>0.25</v>
      </c>
      <c r="AS250" s="27">
        <v>0.25</v>
      </c>
    </row>
    <row r="251" spans="1:46" s="44" customFormat="1">
      <c r="A251" s="41" t="s">
        <v>27</v>
      </c>
      <c r="B251" s="25" t="s">
        <v>937</v>
      </c>
      <c r="C251" s="63">
        <v>23</v>
      </c>
      <c r="D251" s="41" t="s">
        <v>857</v>
      </c>
      <c r="E251" s="11" t="s">
        <v>139</v>
      </c>
      <c r="F251" s="41" t="s">
        <v>18</v>
      </c>
      <c r="G251" s="41" t="s">
        <v>33</v>
      </c>
      <c r="H251" s="41"/>
      <c r="I251" s="13">
        <f t="shared" si="50"/>
        <v>0</v>
      </c>
      <c r="J251" s="43">
        <f t="shared" ref="J251:J252" si="65">SUMPRODUCT($K251:$AS251, $K$1:$AS$1)+I251</f>
        <v>43.61407031249999</v>
      </c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>
        <v>5</v>
      </c>
      <c r="W251" s="27">
        <v>5</v>
      </c>
      <c r="X251" s="27">
        <v>5</v>
      </c>
      <c r="Y251" s="27">
        <v>5</v>
      </c>
      <c r="Z251" s="27">
        <v>5</v>
      </c>
      <c r="AA251" s="27">
        <v>5</v>
      </c>
      <c r="AB251" s="27">
        <v>5</v>
      </c>
      <c r="AC251" s="27">
        <v>5</v>
      </c>
      <c r="AD251" s="27" t="s">
        <v>384</v>
      </c>
      <c r="AE251" s="27" t="s">
        <v>384</v>
      </c>
      <c r="AF251" s="27" t="s">
        <v>384</v>
      </c>
      <c r="AG251" s="27" t="s">
        <v>384</v>
      </c>
      <c r="AH251" s="27" t="s">
        <v>384</v>
      </c>
      <c r="AI251" s="27" t="s">
        <v>384</v>
      </c>
      <c r="AJ251" s="27" t="s">
        <v>384</v>
      </c>
      <c r="AK251" s="27" t="s">
        <v>384</v>
      </c>
      <c r="AL251" s="27" t="s">
        <v>384</v>
      </c>
      <c r="AM251" s="27" t="s">
        <v>384</v>
      </c>
      <c r="AN251" s="27" t="s">
        <v>384</v>
      </c>
      <c r="AO251" s="27" t="s">
        <v>384</v>
      </c>
      <c r="AP251" s="27" t="s">
        <v>384</v>
      </c>
      <c r="AQ251" s="27" t="s">
        <v>384</v>
      </c>
      <c r="AR251" s="27" t="s">
        <v>384</v>
      </c>
      <c r="AS251" s="27" t="s">
        <v>384</v>
      </c>
    </row>
    <row r="252" spans="1:46" s="44" customFormat="1">
      <c r="A252" s="41" t="s">
        <v>27</v>
      </c>
      <c r="B252" s="25" t="s">
        <v>936</v>
      </c>
      <c r="C252" s="63">
        <v>23</v>
      </c>
      <c r="D252" s="41" t="s">
        <v>857</v>
      </c>
      <c r="E252" s="11" t="s">
        <v>139</v>
      </c>
      <c r="F252" s="41" t="s">
        <v>17</v>
      </c>
      <c r="G252" s="41" t="s">
        <v>33</v>
      </c>
      <c r="H252" s="41"/>
      <c r="I252" s="13">
        <f t="shared" si="50"/>
        <v>0</v>
      </c>
      <c r="J252" s="43">
        <f t="shared" si="65"/>
        <v>17.230249999999998</v>
      </c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>
        <v>4</v>
      </c>
      <c r="W252" s="27">
        <v>4</v>
      </c>
      <c r="X252" s="27">
        <v>4</v>
      </c>
      <c r="Y252" s="27">
        <v>4</v>
      </c>
      <c r="Z252" s="27" t="s">
        <v>384</v>
      </c>
      <c r="AA252" s="27" t="s">
        <v>384</v>
      </c>
      <c r="AB252" s="27" t="s">
        <v>384</v>
      </c>
      <c r="AC252" s="27" t="s">
        <v>384</v>
      </c>
      <c r="AD252" s="27" t="s">
        <v>384</v>
      </c>
      <c r="AE252" s="27" t="s">
        <v>384</v>
      </c>
      <c r="AF252" s="27" t="s">
        <v>384</v>
      </c>
      <c r="AG252" s="27" t="s">
        <v>384</v>
      </c>
      <c r="AH252" s="27" t="s">
        <v>384</v>
      </c>
      <c r="AI252" s="27" t="s">
        <v>384</v>
      </c>
      <c r="AJ252" s="27" t="s">
        <v>384</v>
      </c>
      <c r="AK252" s="27" t="s">
        <v>384</v>
      </c>
      <c r="AL252" s="27" t="s">
        <v>384</v>
      </c>
      <c r="AM252" s="27" t="s">
        <v>384</v>
      </c>
      <c r="AN252" s="27" t="s">
        <v>384</v>
      </c>
      <c r="AO252" s="27" t="s">
        <v>384</v>
      </c>
      <c r="AP252" s="27" t="s">
        <v>384</v>
      </c>
      <c r="AQ252" s="27" t="s">
        <v>384</v>
      </c>
      <c r="AR252" s="27" t="s">
        <v>384</v>
      </c>
      <c r="AS252" s="27" t="s">
        <v>384</v>
      </c>
      <c r="AT252" s="44" t="s">
        <v>384</v>
      </c>
    </row>
    <row r="253" spans="1:46">
      <c r="A253" s="3" t="s">
        <v>27</v>
      </c>
      <c r="B253" s="25" t="s">
        <v>179</v>
      </c>
      <c r="C253" s="30">
        <v>26</v>
      </c>
      <c r="D253" s="3" t="s">
        <v>857</v>
      </c>
      <c r="E253" s="3" t="s">
        <v>139</v>
      </c>
      <c r="F253" s="3" t="s">
        <v>22</v>
      </c>
      <c r="G253" s="3" t="s">
        <v>33</v>
      </c>
      <c r="H253" s="3"/>
      <c r="I253" s="9">
        <f t="shared" si="50"/>
        <v>0</v>
      </c>
      <c r="J253" s="7">
        <f t="shared" si="51"/>
        <v>71.636150383253167</v>
      </c>
      <c r="K253" s="27"/>
      <c r="L253" s="27"/>
      <c r="M253" s="27"/>
      <c r="N253" s="27">
        <v>2</v>
      </c>
      <c r="O253" s="27">
        <v>2</v>
      </c>
      <c r="P253" s="27">
        <v>2</v>
      </c>
      <c r="Q253" s="27">
        <v>2</v>
      </c>
      <c r="R253" s="27">
        <v>2</v>
      </c>
      <c r="S253" s="27">
        <v>2</v>
      </c>
      <c r="T253" s="27">
        <v>2</v>
      </c>
      <c r="U253" s="27">
        <v>2</v>
      </c>
      <c r="V253" s="27">
        <v>2</v>
      </c>
      <c r="W253" s="27">
        <v>2</v>
      </c>
      <c r="X253" s="27">
        <v>2</v>
      </c>
      <c r="Y253" s="27">
        <v>2</v>
      </c>
      <c r="Z253" s="27">
        <v>2</v>
      </c>
      <c r="AA253" s="27">
        <v>2</v>
      </c>
      <c r="AB253" s="27">
        <v>2</v>
      </c>
      <c r="AC253" s="27">
        <v>2</v>
      </c>
      <c r="AD253" s="27">
        <v>2</v>
      </c>
      <c r="AE253" s="27">
        <v>2</v>
      </c>
      <c r="AF253" s="27">
        <v>2</v>
      </c>
      <c r="AG253" s="27">
        <v>2</v>
      </c>
      <c r="AH253" s="27">
        <v>2</v>
      </c>
      <c r="AI253" s="27">
        <v>2</v>
      </c>
      <c r="AJ253" s="27">
        <v>2</v>
      </c>
      <c r="AK253" s="27">
        <v>2</v>
      </c>
      <c r="AL253" s="27">
        <v>2</v>
      </c>
      <c r="AM253" s="27">
        <v>2</v>
      </c>
      <c r="AN253" s="27">
        <v>2</v>
      </c>
      <c r="AO253" s="27">
        <v>2</v>
      </c>
      <c r="AP253" s="27">
        <v>2</v>
      </c>
      <c r="AQ253" s="27">
        <v>2</v>
      </c>
      <c r="AR253" s="27">
        <v>2</v>
      </c>
      <c r="AS253" s="27">
        <v>2</v>
      </c>
    </row>
    <row r="254" spans="1:46">
      <c r="A254" s="3" t="s">
        <v>27</v>
      </c>
      <c r="B254" s="25" t="s">
        <v>180</v>
      </c>
      <c r="C254" s="30">
        <v>27</v>
      </c>
      <c r="D254" s="3" t="s">
        <v>857</v>
      </c>
      <c r="E254" s="3" t="s">
        <v>139</v>
      </c>
      <c r="F254" s="3" t="s">
        <v>18</v>
      </c>
      <c r="G254" s="3" t="s">
        <v>33</v>
      </c>
      <c r="H254" s="3"/>
      <c r="I254" s="9">
        <f t="shared" si="50"/>
        <v>0</v>
      </c>
      <c r="J254" s="7">
        <f t="shared" si="51"/>
        <v>80.12780335568911</v>
      </c>
      <c r="K254" s="27"/>
      <c r="L254" s="27"/>
      <c r="M254" s="27">
        <v>4</v>
      </c>
      <c r="N254" s="27">
        <v>4</v>
      </c>
      <c r="O254" s="27">
        <v>4</v>
      </c>
      <c r="P254" s="27">
        <v>4</v>
      </c>
      <c r="Q254" s="27">
        <v>4</v>
      </c>
      <c r="R254" s="27">
        <v>4</v>
      </c>
      <c r="S254" s="27">
        <v>4</v>
      </c>
      <c r="T254" s="27">
        <v>4</v>
      </c>
      <c r="U254" s="27">
        <v>4</v>
      </c>
      <c r="V254" s="27">
        <v>4</v>
      </c>
      <c r="W254" s="27">
        <v>2</v>
      </c>
      <c r="X254" s="27">
        <v>2</v>
      </c>
      <c r="Y254" s="27">
        <v>2</v>
      </c>
      <c r="Z254" s="27">
        <v>2</v>
      </c>
      <c r="AA254" s="27">
        <v>2</v>
      </c>
      <c r="AB254" s="27">
        <v>2</v>
      </c>
      <c r="AC254" s="27">
        <v>2</v>
      </c>
      <c r="AD254" s="27">
        <v>2</v>
      </c>
      <c r="AE254" s="27">
        <v>2</v>
      </c>
      <c r="AF254" s="27">
        <v>2</v>
      </c>
      <c r="AG254" s="27">
        <v>2</v>
      </c>
      <c r="AH254" s="27">
        <v>1</v>
      </c>
      <c r="AI254" s="27">
        <v>1</v>
      </c>
      <c r="AJ254" s="27">
        <v>1</v>
      </c>
      <c r="AK254" s="27">
        <v>1</v>
      </c>
      <c r="AL254" s="27">
        <v>1</v>
      </c>
      <c r="AM254" s="27">
        <v>1</v>
      </c>
      <c r="AN254" s="27">
        <v>1</v>
      </c>
      <c r="AO254" s="27">
        <v>1</v>
      </c>
      <c r="AP254" s="27">
        <v>1</v>
      </c>
      <c r="AQ254" s="27">
        <v>1</v>
      </c>
      <c r="AR254" s="27">
        <v>1</v>
      </c>
      <c r="AS254" s="27">
        <v>1</v>
      </c>
    </row>
    <row r="255" spans="1:46">
      <c r="A255" s="3" t="s">
        <v>27</v>
      </c>
      <c r="B255" s="25" t="s">
        <v>181</v>
      </c>
      <c r="C255" s="30">
        <v>28</v>
      </c>
      <c r="D255" s="3" t="s">
        <v>857</v>
      </c>
      <c r="E255" s="3" t="s">
        <v>139</v>
      </c>
      <c r="F255" s="3" t="s">
        <v>22</v>
      </c>
      <c r="G255" s="3" t="s">
        <v>33</v>
      </c>
      <c r="H255" s="3"/>
      <c r="I255" s="9">
        <f t="shared" si="50"/>
        <v>0</v>
      </c>
      <c r="J255" s="7">
        <f t="shared" si="51"/>
        <v>18.409037595813295</v>
      </c>
      <c r="K255" s="27"/>
      <c r="L255" s="27"/>
      <c r="M255" s="27">
        <v>0.5</v>
      </c>
      <c r="N255" s="27">
        <v>0.5</v>
      </c>
      <c r="O255" s="27">
        <v>0.5</v>
      </c>
      <c r="P255" s="27">
        <v>0.5</v>
      </c>
      <c r="Q255" s="27">
        <v>0.5</v>
      </c>
      <c r="R255" s="27">
        <v>0.5</v>
      </c>
      <c r="S255" s="27">
        <v>0.5</v>
      </c>
      <c r="T255" s="27">
        <v>0.5</v>
      </c>
      <c r="U255" s="27">
        <v>0.5</v>
      </c>
      <c r="V255" s="27">
        <v>0.5</v>
      </c>
      <c r="W255" s="27">
        <v>0.5</v>
      </c>
      <c r="X255" s="27">
        <v>0.5</v>
      </c>
      <c r="Y255" s="27">
        <v>0.5</v>
      </c>
      <c r="Z255" s="27">
        <v>0.5</v>
      </c>
      <c r="AA255" s="27">
        <v>0.5</v>
      </c>
      <c r="AB255" s="27">
        <v>0.5</v>
      </c>
      <c r="AC255" s="27">
        <v>0.5</v>
      </c>
      <c r="AD255" s="27">
        <v>0.5</v>
      </c>
      <c r="AE255" s="27">
        <v>0.5</v>
      </c>
      <c r="AF255" s="27">
        <v>0.5</v>
      </c>
      <c r="AG255" s="27">
        <v>0.5</v>
      </c>
      <c r="AH255" s="27">
        <v>0.5</v>
      </c>
      <c r="AI255" s="27">
        <v>0.5</v>
      </c>
      <c r="AJ255" s="27">
        <v>0.5</v>
      </c>
      <c r="AK255" s="27">
        <v>0.5</v>
      </c>
      <c r="AL255" s="27">
        <v>0.5</v>
      </c>
      <c r="AM255" s="27">
        <v>0.5</v>
      </c>
      <c r="AN255" s="27">
        <v>0.5</v>
      </c>
      <c r="AO255" s="27">
        <v>0.5</v>
      </c>
      <c r="AP255" s="27">
        <v>0.5</v>
      </c>
      <c r="AQ255" s="27">
        <v>0.5</v>
      </c>
      <c r="AR255" s="27">
        <v>0.5</v>
      </c>
      <c r="AS255" s="27">
        <v>0.5</v>
      </c>
    </row>
    <row r="256" spans="1:46">
      <c r="A256" s="3" t="s">
        <v>27</v>
      </c>
      <c r="B256" s="25" t="s">
        <v>182</v>
      </c>
      <c r="C256" s="30">
        <v>29</v>
      </c>
      <c r="D256" s="3" t="s">
        <v>857</v>
      </c>
      <c r="E256" s="3" t="s">
        <v>139</v>
      </c>
      <c r="F256" s="3" t="s">
        <v>22</v>
      </c>
      <c r="G256" s="3" t="s">
        <v>33</v>
      </c>
      <c r="H256" s="3"/>
      <c r="I256" s="9">
        <f t="shared" si="50"/>
        <v>0</v>
      </c>
      <c r="J256" s="7">
        <f t="shared" si="51"/>
        <v>271.72652634138603</v>
      </c>
      <c r="K256" s="27">
        <v>7</v>
      </c>
      <c r="L256" s="27">
        <v>7</v>
      </c>
      <c r="M256" s="27">
        <v>7</v>
      </c>
      <c r="N256" s="27">
        <v>7</v>
      </c>
      <c r="O256" s="27">
        <v>7</v>
      </c>
      <c r="P256" s="27">
        <v>7</v>
      </c>
      <c r="Q256" s="27">
        <v>7</v>
      </c>
      <c r="R256" s="27">
        <v>7</v>
      </c>
      <c r="S256" s="27">
        <v>7</v>
      </c>
      <c r="T256" s="27">
        <v>7</v>
      </c>
      <c r="U256" s="27">
        <v>7</v>
      </c>
      <c r="V256" s="27">
        <v>7</v>
      </c>
      <c r="W256" s="27">
        <v>7</v>
      </c>
      <c r="X256" s="27">
        <v>7</v>
      </c>
      <c r="Y256" s="27">
        <v>7</v>
      </c>
      <c r="Z256" s="27">
        <v>7</v>
      </c>
      <c r="AA256" s="27">
        <v>7</v>
      </c>
      <c r="AB256" s="27">
        <v>7</v>
      </c>
      <c r="AC256" s="27">
        <v>7</v>
      </c>
      <c r="AD256" s="27">
        <v>7</v>
      </c>
      <c r="AE256" s="27">
        <v>7</v>
      </c>
      <c r="AF256" s="27">
        <v>7</v>
      </c>
      <c r="AG256" s="27">
        <v>7</v>
      </c>
      <c r="AH256" s="27">
        <v>7</v>
      </c>
      <c r="AI256" s="27">
        <v>7</v>
      </c>
      <c r="AJ256" s="27">
        <v>7</v>
      </c>
      <c r="AK256" s="27">
        <v>7</v>
      </c>
      <c r="AL256" s="27">
        <v>7</v>
      </c>
      <c r="AM256" s="27">
        <v>7</v>
      </c>
      <c r="AN256" s="27">
        <v>7</v>
      </c>
      <c r="AO256" s="27">
        <v>7</v>
      </c>
      <c r="AP256" s="27">
        <v>7</v>
      </c>
      <c r="AQ256" s="27">
        <v>7</v>
      </c>
      <c r="AR256" s="27">
        <v>7</v>
      </c>
      <c r="AS256" s="27">
        <v>7</v>
      </c>
    </row>
    <row r="257" spans="1:46" s="44" customFormat="1">
      <c r="A257" s="41" t="s">
        <v>27</v>
      </c>
      <c r="B257" s="25" t="s">
        <v>952</v>
      </c>
      <c r="C257" s="63" t="s">
        <v>953</v>
      </c>
      <c r="D257" s="41" t="s">
        <v>857</v>
      </c>
      <c r="E257" s="41" t="s">
        <v>139</v>
      </c>
      <c r="F257" s="41" t="s">
        <v>18</v>
      </c>
      <c r="G257" s="41" t="s">
        <v>33</v>
      </c>
      <c r="H257" s="41"/>
      <c r="I257" s="13">
        <f t="shared" si="50"/>
        <v>0</v>
      </c>
      <c r="J257" s="43">
        <f t="shared" ref="J257" si="66">SUMPRODUCT($K257:$AS257, $K$1:$AS$1)+I257</f>
        <v>78.505326562500002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9</v>
      </c>
      <c r="W257" s="27">
        <v>9</v>
      </c>
      <c r="X257" s="27">
        <v>9</v>
      </c>
      <c r="Y257" s="27">
        <v>9</v>
      </c>
      <c r="Z257" s="27">
        <v>9</v>
      </c>
      <c r="AA257" s="27">
        <v>9</v>
      </c>
      <c r="AB257" s="27">
        <v>9</v>
      </c>
      <c r="AC257" s="27">
        <v>9</v>
      </c>
      <c r="AD257" s="27" t="s">
        <v>384</v>
      </c>
      <c r="AE257" s="27" t="s">
        <v>384</v>
      </c>
      <c r="AF257" s="27" t="s">
        <v>384</v>
      </c>
      <c r="AG257" s="27" t="s">
        <v>480</v>
      </c>
      <c r="AH257" s="27" t="s">
        <v>384</v>
      </c>
      <c r="AI257" s="27" t="s">
        <v>384</v>
      </c>
      <c r="AJ257" s="27" t="s">
        <v>384</v>
      </c>
      <c r="AK257" s="27" t="s">
        <v>384</v>
      </c>
      <c r="AL257" s="27" t="s">
        <v>384</v>
      </c>
      <c r="AM257" s="27" t="s">
        <v>384</v>
      </c>
      <c r="AN257" s="27" t="s">
        <v>384</v>
      </c>
      <c r="AO257" s="27" t="s">
        <v>384</v>
      </c>
      <c r="AP257" s="27" t="s">
        <v>384</v>
      </c>
      <c r="AQ257" s="27" t="s">
        <v>384</v>
      </c>
      <c r="AR257" s="27" t="s">
        <v>384</v>
      </c>
      <c r="AS257" s="27" t="s">
        <v>384</v>
      </c>
    </row>
    <row r="258" spans="1:46">
      <c r="A258" s="3" t="s">
        <v>27</v>
      </c>
      <c r="B258" s="25" t="s">
        <v>183</v>
      </c>
      <c r="C258" s="30">
        <v>30</v>
      </c>
      <c r="D258" s="3" t="s">
        <v>857</v>
      </c>
      <c r="E258" s="3" t="s">
        <v>139</v>
      </c>
      <c r="F258" s="3" t="s">
        <v>18</v>
      </c>
      <c r="G258" s="3" t="s">
        <v>33</v>
      </c>
      <c r="H258" s="3"/>
      <c r="I258" s="9">
        <f t="shared" si="50"/>
        <v>0</v>
      </c>
      <c r="J258" s="7">
        <f t="shared" si="51"/>
        <v>156.57480076650634</v>
      </c>
      <c r="K258" s="27">
        <v>5</v>
      </c>
      <c r="L258" s="27">
        <v>0</v>
      </c>
      <c r="M258" s="27">
        <v>0</v>
      </c>
      <c r="N258" s="27">
        <v>5</v>
      </c>
      <c r="O258" s="27">
        <v>5</v>
      </c>
      <c r="P258" s="27">
        <v>5</v>
      </c>
      <c r="Q258" s="27">
        <v>5</v>
      </c>
      <c r="R258" s="27">
        <v>5</v>
      </c>
      <c r="S258" s="27">
        <v>5</v>
      </c>
      <c r="T258" s="27">
        <v>5</v>
      </c>
      <c r="U258" s="27">
        <v>5</v>
      </c>
      <c r="V258" s="27">
        <v>4</v>
      </c>
      <c r="W258" s="27">
        <v>4</v>
      </c>
      <c r="X258" s="27">
        <v>4</v>
      </c>
      <c r="Y258" s="27">
        <v>4</v>
      </c>
      <c r="Z258" s="27">
        <v>4</v>
      </c>
      <c r="AA258" s="27">
        <v>4</v>
      </c>
      <c r="AB258" s="27">
        <v>4</v>
      </c>
      <c r="AC258" s="27">
        <v>4</v>
      </c>
      <c r="AD258" s="27">
        <v>4</v>
      </c>
      <c r="AE258" s="27">
        <v>4</v>
      </c>
      <c r="AF258" s="27">
        <v>4</v>
      </c>
      <c r="AG258" s="27">
        <v>4</v>
      </c>
      <c r="AH258" s="27">
        <v>4</v>
      </c>
      <c r="AI258" s="27">
        <v>4</v>
      </c>
      <c r="AJ258" s="27">
        <v>4</v>
      </c>
      <c r="AK258" s="27">
        <v>4</v>
      </c>
      <c r="AL258" s="27">
        <v>4</v>
      </c>
      <c r="AM258" s="27">
        <v>4</v>
      </c>
      <c r="AN258" s="27">
        <v>4</v>
      </c>
      <c r="AO258" s="27">
        <v>4</v>
      </c>
      <c r="AP258" s="27">
        <v>4</v>
      </c>
      <c r="AQ258" s="27">
        <v>4</v>
      </c>
      <c r="AR258" s="27">
        <v>4</v>
      </c>
      <c r="AS258" s="27">
        <v>4</v>
      </c>
    </row>
    <row r="259" spans="1:46">
      <c r="A259" s="3" t="s">
        <v>27</v>
      </c>
      <c r="B259" s="25" t="s">
        <v>287</v>
      </c>
      <c r="C259" s="30">
        <v>31</v>
      </c>
      <c r="D259" s="41" t="s">
        <v>846</v>
      </c>
      <c r="E259" s="8" t="s">
        <v>416</v>
      </c>
      <c r="F259" s="23" t="s">
        <v>17</v>
      </c>
      <c r="G259" s="3" t="s">
        <v>33</v>
      </c>
      <c r="H259" s="3"/>
      <c r="I259" s="9">
        <f t="shared" si="50"/>
        <v>0</v>
      </c>
      <c r="J259" s="7">
        <f t="shared" si="51"/>
        <v>441.3474804846461</v>
      </c>
      <c r="K259" s="9"/>
      <c r="L259" s="9">
        <v>0</v>
      </c>
      <c r="M259" s="9"/>
      <c r="N259" s="9"/>
      <c r="O259" s="9"/>
      <c r="P259" s="9" t="s">
        <v>384</v>
      </c>
      <c r="Q259" s="9" t="s">
        <v>384</v>
      </c>
      <c r="R259" s="9" t="s">
        <v>384</v>
      </c>
      <c r="S259" s="9" t="s">
        <v>384</v>
      </c>
      <c r="T259" s="9">
        <v>17</v>
      </c>
      <c r="U259" s="9">
        <v>17</v>
      </c>
      <c r="V259" s="9">
        <v>17</v>
      </c>
      <c r="W259" s="9">
        <v>17</v>
      </c>
      <c r="X259" s="9">
        <v>17</v>
      </c>
      <c r="Y259" s="9">
        <v>17</v>
      </c>
      <c r="Z259" s="9">
        <v>17</v>
      </c>
      <c r="AA259" s="9">
        <v>17</v>
      </c>
      <c r="AB259" s="9">
        <v>17</v>
      </c>
      <c r="AC259" s="9">
        <v>17</v>
      </c>
      <c r="AD259" s="9">
        <v>17</v>
      </c>
      <c r="AE259" s="9">
        <v>17</v>
      </c>
      <c r="AF259" s="9">
        <v>17</v>
      </c>
      <c r="AG259" s="9">
        <v>17</v>
      </c>
      <c r="AH259" s="9">
        <v>17</v>
      </c>
      <c r="AI259" s="9">
        <v>17</v>
      </c>
      <c r="AJ259" s="9">
        <v>17</v>
      </c>
      <c r="AK259" s="9">
        <v>17</v>
      </c>
      <c r="AL259" s="9">
        <v>17</v>
      </c>
      <c r="AM259" s="9">
        <v>17</v>
      </c>
      <c r="AN259" s="9">
        <v>17</v>
      </c>
      <c r="AO259" s="9">
        <v>17</v>
      </c>
      <c r="AP259" s="9">
        <v>17</v>
      </c>
      <c r="AQ259" s="9" t="s">
        <v>384</v>
      </c>
      <c r="AR259" s="9" t="s">
        <v>384</v>
      </c>
      <c r="AS259" s="9" t="s">
        <v>384</v>
      </c>
    </row>
    <row r="260" spans="1:46">
      <c r="A260" s="3" t="s">
        <v>27</v>
      </c>
      <c r="B260" s="25" t="s">
        <v>217</v>
      </c>
      <c r="C260" s="30">
        <v>32</v>
      </c>
      <c r="D260" s="3" t="s">
        <v>515</v>
      </c>
      <c r="E260" s="3" t="s">
        <v>315</v>
      </c>
      <c r="F260" s="3" t="s">
        <v>17</v>
      </c>
      <c r="G260" s="3" t="s">
        <v>33</v>
      </c>
      <c r="H260" s="3"/>
      <c r="I260" s="9">
        <f t="shared" si="50"/>
        <v>0</v>
      </c>
      <c r="J260" s="7">
        <f t="shared" si="51"/>
        <v>108.51710589550258</v>
      </c>
      <c r="K260" s="27"/>
      <c r="L260" s="27"/>
      <c r="M260" s="27"/>
      <c r="N260" s="27"/>
      <c r="O260" s="27"/>
      <c r="P260" s="27"/>
      <c r="Q260" s="27"/>
      <c r="R260" s="27" t="s">
        <v>384</v>
      </c>
      <c r="S260" s="27" t="s">
        <v>384</v>
      </c>
      <c r="T260" s="27">
        <v>16</v>
      </c>
      <c r="U260" s="27" t="s">
        <v>384</v>
      </c>
      <c r="V260" s="27" t="s">
        <v>384</v>
      </c>
      <c r="W260" s="27" t="s">
        <v>384</v>
      </c>
      <c r="X260" s="27" t="s">
        <v>384</v>
      </c>
      <c r="Y260" s="27" t="s">
        <v>384</v>
      </c>
      <c r="Z260" s="27" t="s">
        <v>384</v>
      </c>
      <c r="AA260" s="27" t="s">
        <v>384</v>
      </c>
      <c r="AB260" s="27" t="s">
        <v>384</v>
      </c>
      <c r="AC260" s="27" t="s">
        <v>384</v>
      </c>
      <c r="AD260" s="27" t="s">
        <v>384</v>
      </c>
      <c r="AE260" s="27" t="s">
        <v>384</v>
      </c>
      <c r="AF260" s="27" t="s">
        <v>384</v>
      </c>
      <c r="AG260" s="27" t="s">
        <v>384</v>
      </c>
      <c r="AH260" s="27" t="s">
        <v>384</v>
      </c>
      <c r="AI260" s="27" t="s">
        <v>384</v>
      </c>
      <c r="AJ260" s="27" t="s">
        <v>384</v>
      </c>
      <c r="AK260" s="27" t="s">
        <v>384</v>
      </c>
      <c r="AL260" s="27" t="s">
        <v>384</v>
      </c>
      <c r="AM260" s="27" t="s">
        <v>384</v>
      </c>
      <c r="AN260" s="27">
        <v>7</v>
      </c>
      <c r="AO260" s="27">
        <v>23</v>
      </c>
      <c r="AP260" s="27">
        <v>23</v>
      </c>
      <c r="AQ260" s="27">
        <v>23</v>
      </c>
      <c r="AR260" s="27"/>
      <c r="AS260" s="27"/>
      <c r="AT260" s="27"/>
    </row>
    <row r="261" spans="1:46">
      <c r="A261" s="3" t="s">
        <v>27</v>
      </c>
      <c r="B261" s="25" t="s">
        <v>218</v>
      </c>
      <c r="C261" s="30">
        <v>33</v>
      </c>
      <c r="D261" s="3" t="s">
        <v>515</v>
      </c>
      <c r="E261" s="3" t="s">
        <v>315</v>
      </c>
      <c r="F261" s="3" t="s">
        <v>18</v>
      </c>
      <c r="G261" s="3" t="s">
        <v>33</v>
      </c>
      <c r="H261" s="3"/>
      <c r="I261" s="9">
        <f t="shared" si="50"/>
        <v>0</v>
      </c>
      <c r="J261" s="7">
        <f t="shared" si="51"/>
        <v>3.6254915486880477</v>
      </c>
      <c r="K261" s="27"/>
      <c r="L261" s="27"/>
      <c r="M261" s="27"/>
      <c r="N261" s="27"/>
      <c r="O261" s="27"/>
      <c r="P261" s="27"/>
      <c r="Q261" s="27"/>
      <c r="R261" s="27" t="s">
        <v>384</v>
      </c>
      <c r="S261" s="27" t="s">
        <v>384</v>
      </c>
      <c r="T261" s="27" t="s">
        <v>384</v>
      </c>
      <c r="U261" s="27" t="s">
        <v>384</v>
      </c>
      <c r="V261" s="27" t="s">
        <v>384</v>
      </c>
      <c r="W261" s="27" t="s">
        <v>384</v>
      </c>
      <c r="X261" s="27" t="s">
        <v>384</v>
      </c>
      <c r="Y261" s="27" t="s">
        <v>384</v>
      </c>
      <c r="Z261" s="27" t="s">
        <v>384</v>
      </c>
      <c r="AA261" s="27" t="s">
        <v>384</v>
      </c>
      <c r="AB261" s="27" t="s">
        <v>384</v>
      </c>
      <c r="AC261" s="27" t="s">
        <v>384</v>
      </c>
      <c r="AD261" s="27" t="s">
        <v>384</v>
      </c>
      <c r="AE261" s="27" t="s">
        <v>384</v>
      </c>
      <c r="AF261" s="27" t="s">
        <v>384</v>
      </c>
      <c r="AG261" s="27" t="s">
        <v>384</v>
      </c>
      <c r="AH261" s="27" t="s">
        <v>384</v>
      </c>
      <c r="AI261" s="27" t="s">
        <v>384</v>
      </c>
      <c r="AJ261" s="27" t="s">
        <v>384</v>
      </c>
      <c r="AK261" s="27" t="s">
        <v>384</v>
      </c>
      <c r="AL261" s="27" t="s">
        <v>384</v>
      </c>
      <c r="AM261" s="27" t="s">
        <v>384</v>
      </c>
      <c r="AN261" s="27" t="s">
        <v>384</v>
      </c>
      <c r="AO261" s="27">
        <v>1</v>
      </c>
      <c r="AP261" s="27">
        <v>1</v>
      </c>
      <c r="AQ261" s="27">
        <v>1</v>
      </c>
      <c r="AR261" s="27"/>
      <c r="AS261" s="27"/>
      <c r="AT261" s="27"/>
    </row>
    <row r="262" spans="1:46" s="44" customFormat="1">
      <c r="A262" s="41" t="s">
        <v>27</v>
      </c>
      <c r="B262" s="25" t="s">
        <v>489</v>
      </c>
      <c r="C262" s="63" t="s">
        <v>633</v>
      </c>
      <c r="D262" s="41" t="s">
        <v>515</v>
      </c>
      <c r="E262" s="41" t="s">
        <v>315</v>
      </c>
      <c r="F262" s="41" t="s">
        <v>17</v>
      </c>
      <c r="G262" s="11" t="s">
        <v>33</v>
      </c>
      <c r="H262" s="41"/>
      <c r="I262" s="13">
        <f t="shared" si="50"/>
        <v>0</v>
      </c>
      <c r="J262" s="43">
        <f t="shared" ref="J262:J263" si="67">SUMPRODUCT($K262:$AS262, $K$1:$AS$1)+I262</f>
        <v>517.58976550213015</v>
      </c>
      <c r="K262" s="27"/>
      <c r="L262" s="27"/>
      <c r="M262" s="27"/>
      <c r="N262" s="27"/>
      <c r="O262" s="27"/>
      <c r="P262" s="27"/>
      <c r="Q262" s="27"/>
      <c r="R262" s="27" t="s">
        <v>384</v>
      </c>
      <c r="S262" s="27" t="s">
        <v>384</v>
      </c>
      <c r="T262" s="27" t="s">
        <v>384</v>
      </c>
      <c r="U262" s="27">
        <v>23</v>
      </c>
      <c r="V262" s="27">
        <v>23</v>
      </c>
      <c r="W262" s="27">
        <v>23</v>
      </c>
      <c r="X262" s="27">
        <v>23</v>
      </c>
      <c r="Y262" s="27">
        <v>23</v>
      </c>
      <c r="Z262" s="27">
        <v>23</v>
      </c>
      <c r="AA262" s="27">
        <v>23</v>
      </c>
      <c r="AB262" s="27">
        <v>23</v>
      </c>
      <c r="AC262" s="27">
        <v>23</v>
      </c>
      <c r="AD262" s="27">
        <v>23</v>
      </c>
      <c r="AE262" s="27">
        <v>23</v>
      </c>
      <c r="AF262" s="27">
        <v>23</v>
      </c>
      <c r="AG262" s="27">
        <v>23</v>
      </c>
      <c r="AH262" s="27">
        <v>23</v>
      </c>
      <c r="AI262" s="27">
        <v>23</v>
      </c>
      <c r="AJ262" s="27">
        <v>23</v>
      </c>
      <c r="AK262" s="27">
        <v>23</v>
      </c>
      <c r="AL262" s="27">
        <v>23</v>
      </c>
      <c r="AM262" s="27">
        <v>23</v>
      </c>
      <c r="AN262" s="27">
        <v>23</v>
      </c>
      <c r="AO262" s="27" t="s">
        <v>384</v>
      </c>
      <c r="AP262" s="27" t="s">
        <v>384</v>
      </c>
      <c r="AQ262" s="27" t="s">
        <v>384</v>
      </c>
      <c r="AR262" s="27"/>
      <c r="AS262" s="27"/>
      <c r="AT262" s="27"/>
    </row>
    <row r="263" spans="1:46" s="44" customFormat="1">
      <c r="A263" s="41" t="s">
        <v>27</v>
      </c>
      <c r="B263" s="25" t="s">
        <v>490</v>
      </c>
      <c r="C263" s="63" t="s">
        <v>634</v>
      </c>
      <c r="D263" s="41" t="s">
        <v>515</v>
      </c>
      <c r="E263" s="41" t="s">
        <v>315</v>
      </c>
      <c r="F263" s="41" t="s">
        <v>18</v>
      </c>
      <c r="G263" s="11" t="s">
        <v>33</v>
      </c>
      <c r="H263" s="41"/>
      <c r="I263" s="13">
        <f t="shared" si="50"/>
        <v>0</v>
      </c>
      <c r="J263" s="43">
        <f t="shared" si="67"/>
        <v>22.503902847918695</v>
      </c>
      <c r="K263" s="27"/>
      <c r="L263" s="27"/>
      <c r="M263" s="27"/>
      <c r="N263" s="27"/>
      <c r="O263" s="27"/>
      <c r="P263" s="27"/>
      <c r="Q263" s="27"/>
      <c r="R263" s="27" t="s">
        <v>384</v>
      </c>
      <c r="S263" s="27" t="s">
        <v>384</v>
      </c>
      <c r="T263" s="27" t="s">
        <v>384</v>
      </c>
      <c r="U263" s="27">
        <v>1</v>
      </c>
      <c r="V263" s="27">
        <v>1</v>
      </c>
      <c r="W263" s="27">
        <v>1</v>
      </c>
      <c r="X263" s="27">
        <v>1</v>
      </c>
      <c r="Y263" s="27">
        <v>1</v>
      </c>
      <c r="Z263" s="27">
        <v>1</v>
      </c>
      <c r="AA263" s="27">
        <v>1</v>
      </c>
      <c r="AB263" s="27">
        <v>1</v>
      </c>
      <c r="AC263" s="27">
        <v>1</v>
      </c>
      <c r="AD263" s="27">
        <v>1</v>
      </c>
      <c r="AE263" s="27">
        <v>1</v>
      </c>
      <c r="AF263" s="27">
        <v>1</v>
      </c>
      <c r="AG263" s="27">
        <v>1</v>
      </c>
      <c r="AH263" s="27">
        <v>1</v>
      </c>
      <c r="AI263" s="27">
        <v>1</v>
      </c>
      <c r="AJ263" s="27">
        <v>1</v>
      </c>
      <c r="AK263" s="27">
        <v>1</v>
      </c>
      <c r="AL263" s="27">
        <v>1</v>
      </c>
      <c r="AM263" s="27">
        <v>1</v>
      </c>
      <c r="AN263" s="27">
        <v>1</v>
      </c>
      <c r="AO263" s="27" t="s">
        <v>384</v>
      </c>
      <c r="AP263" s="27" t="s">
        <v>384</v>
      </c>
      <c r="AQ263" s="27" t="s">
        <v>384</v>
      </c>
      <c r="AR263" s="27"/>
      <c r="AS263" s="27"/>
      <c r="AT263" s="27"/>
    </row>
    <row r="264" spans="1:46">
      <c r="A264" s="3" t="s">
        <v>27</v>
      </c>
      <c r="B264" s="25" t="s">
        <v>219</v>
      </c>
      <c r="C264" s="30">
        <v>34</v>
      </c>
      <c r="D264" s="3" t="s">
        <v>515</v>
      </c>
      <c r="E264" s="3" t="s">
        <v>315</v>
      </c>
      <c r="F264" s="3" t="s">
        <v>20</v>
      </c>
      <c r="G264" s="3" t="s">
        <v>33</v>
      </c>
      <c r="H264" s="3"/>
      <c r="I264" s="9">
        <f t="shared" si="50"/>
        <v>0</v>
      </c>
      <c r="J264" s="7">
        <f t="shared" si="51"/>
        <v>8.7281328515624992</v>
      </c>
      <c r="K264" s="27"/>
      <c r="L264" s="27"/>
      <c r="M264" s="27"/>
      <c r="N264" s="27"/>
      <c r="O264" s="27"/>
      <c r="P264" s="27"/>
      <c r="Q264" s="27"/>
      <c r="R264" s="27">
        <v>4</v>
      </c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>
        <v>4</v>
      </c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</row>
    <row r="265" spans="1:46">
      <c r="A265" s="3" t="s">
        <v>27</v>
      </c>
      <c r="B265" s="25" t="s">
        <v>917</v>
      </c>
      <c r="C265" s="30" t="s">
        <v>918</v>
      </c>
      <c r="D265" s="3" t="s">
        <v>857</v>
      </c>
      <c r="E265" s="8" t="s">
        <v>416</v>
      </c>
      <c r="F265" s="3" t="s">
        <v>20</v>
      </c>
      <c r="G265" s="3" t="s">
        <v>33</v>
      </c>
      <c r="H265" s="3"/>
      <c r="I265" s="9">
        <f t="shared" si="50"/>
        <v>0</v>
      </c>
      <c r="J265" s="7">
        <f t="shared" si="51"/>
        <v>147.15806700310665</v>
      </c>
      <c r="K265" s="27"/>
      <c r="L265" s="27"/>
      <c r="M265" s="27"/>
      <c r="N265" s="27"/>
      <c r="O265" s="27"/>
      <c r="P265" s="27"/>
      <c r="Q265" s="27"/>
      <c r="R265" s="27">
        <v>26</v>
      </c>
      <c r="S265" s="27">
        <v>26</v>
      </c>
      <c r="T265" s="27">
        <v>10</v>
      </c>
      <c r="U265" s="27" t="s">
        <v>384</v>
      </c>
      <c r="V265" s="27" t="s">
        <v>384</v>
      </c>
      <c r="W265" s="27" t="s">
        <v>384</v>
      </c>
      <c r="X265" s="27" t="s">
        <v>384</v>
      </c>
      <c r="Y265" s="27" t="s">
        <v>480</v>
      </c>
      <c r="Z265" s="27" t="s">
        <v>384</v>
      </c>
      <c r="AA265" s="27" t="s">
        <v>384</v>
      </c>
      <c r="AB265" s="27" t="s">
        <v>384</v>
      </c>
      <c r="AC265" s="27" t="s">
        <v>384</v>
      </c>
      <c r="AD265" s="27" t="s">
        <v>384</v>
      </c>
      <c r="AE265" s="27" t="s">
        <v>384</v>
      </c>
      <c r="AF265" s="27" t="s">
        <v>384</v>
      </c>
      <c r="AG265" s="27" t="s">
        <v>384</v>
      </c>
      <c r="AH265" s="27" t="s">
        <v>384</v>
      </c>
      <c r="AI265" s="27" t="s">
        <v>384</v>
      </c>
      <c r="AJ265" s="27" t="s">
        <v>384</v>
      </c>
      <c r="AK265" s="27" t="s">
        <v>384</v>
      </c>
      <c r="AL265" s="27" t="s">
        <v>384</v>
      </c>
      <c r="AM265" s="27" t="s">
        <v>384</v>
      </c>
      <c r="AN265" s="27">
        <v>17</v>
      </c>
      <c r="AO265" s="27">
        <v>52</v>
      </c>
      <c r="AP265" s="27"/>
      <c r="AQ265" s="27"/>
      <c r="AR265" s="27"/>
      <c r="AS265" s="27"/>
    </row>
    <row r="266" spans="1:46">
      <c r="A266" s="3" t="s">
        <v>27</v>
      </c>
      <c r="B266" s="25" t="s">
        <v>220</v>
      </c>
      <c r="C266" s="30" t="s">
        <v>919</v>
      </c>
      <c r="D266" s="3" t="s">
        <v>846</v>
      </c>
      <c r="E266" s="8" t="s">
        <v>416</v>
      </c>
      <c r="F266" s="3" t="s">
        <v>17</v>
      </c>
      <c r="G266" s="3" t="s">
        <v>33</v>
      </c>
      <c r="H266" s="3"/>
      <c r="I266" s="9">
        <f t="shared" si="50"/>
        <v>0</v>
      </c>
      <c r="J266" s="7">
        <f t="shared" ref="J266" si="68">SUMPRODUCT($K266:$AS266, $K$1:$AS$1)+I266</f>
        <v>147.15806700310665</v>
      </c>
      <c r="K266" s="27"/>
      <c r="L266" s="27"/>
      <c r="M266" s="27"/>
      <c r="N266" s="27"/>
      <c r="O266" s="27"/>
      <c r="P266" s="27"/>
      <c r="Q266" s="27"/>
      <c r="R266" s="27">
        <v>26</v>
      </c>
      <c r="S266" s="27">
        <v>26</v>
      </c>
      <c r="T266" s="27">
        <v>10</v>
      </c>
      <c r="U266" s="27" t="s">
        <v>384</v>
      </c>
      <c r="V266" s="27" t="s">
        <v>384</v>
      </c>
      <c r="W266" s="27" t="s">
        <v>384</v>
      </c>
      <c r="X266" s="27" t="s">
        <v>384</v>
      </c>
      <c r="Y266" s="27" t="s">
        <v>480</v>
      </c>
      <c r="Z266" s="27" t="s">
        <v>384</v>
      </c>
      <c r="AA266" s="27" t="s">
        <v>384</v>
      </c>
      <c r="AB266" s="27" t="s">
        <v>384</v>
      </c>
      <c r="AC266" s="27" t="s">
        <v>384</v>
      </c>
      <c r="AD266" s="27" t="s">
        <v>384</v>
      </c>
      <c r="AE266" s="27" t="s">
        <v>384</v>
      </c>
      <c r="AF266" s="27" t="s">
        <v>384</v>
      </c>
      <c r="AG266" s="27" t="s">
        <v>384</v>
      </c>
      <c r="AH266" s="27" t="s">
        <v>384</v>
      </c>
      <c r="AI266" s="27" t="s">
        <v>384</v>
      </c>
      <c r="AJ266" s="27" t="s">
        <v>384</v>
      </c>
      <c r="AK266" s="27" t="s">
        <v>384</v>
      </c>
      <c r="AL266" s="27" t="s">
        <v>384</v>
      </c>
      <c r="AM266" s="27" t="s">
        <v>384</v>
      </c>
      <c r="AN266" s="27">
        <v>17</v>
      </c>
      <c r="AO266" s="27">
        <v>52</v>
      </c>
      <c r="AP266" s="27"/>
      <c r="AQ266" s="27"/>
      <c r="AR266" s="27"/>
      <c r="AS266" s="27"/>
    </row>
    <row r="267" spans="1:46">
      <c r="A267" s="3" t="s">
        <v>27</v>
      </c>
      <c r="B267" s="25" t="s">
        <v>221</v>
      </c>
      <c r="C267" s="30">
        <v>36</v>
      </c>
      <c r="D267" s="3" t="s">
        <v>846</v>
      </c>
      <c r="E267" s="8" t="s">
        <v>416</v>
      </c>
      <c r="F267" s="3" t="s">
        <v>17</v>
      </c>
      <c r="G267" s="3" t="s">
        <v>33</v>
      </c>
      <c r="H267" s="3"/>
      <c r="I267" s="9">
        <f t="shared" ref="I267:I350" si="69">SUMPRODUCT($K267:$AS267, $K$1:$AS$1)*($H267)</f>
        <v>0</v>
      </c>
      <c r="J267" s="7">
        <f t="shared" ref="J267:J346" si="70">SUMPRODUCT($K267:$AS267, $K$1:$AS$1)+I267</f>
        <v>21.978925275677483</v>
      </c>
      <c r="K267" s="27"/>
      <c r="L267" s="27"/>
      <c r="M267" s="27"/>
      <c r="N267" s="27"/>
      <c r="O267" s="27"/>
      <c r="P267" s="27"/>
      <c r="Q267" s="27"/>
      <c r="R267" s="27">
        <v>5</v>
      </c>
      <c r="S267" s="27">
        <v>5</v>
      </c>
      <c r="T267" s="27">
        <v>3</v>
      </c>
      <c r="U267" s="27" t="s">
        <v>384</v>
      </c>
      <c r="V267" s="27" t="s">
        <v>384</v>
      </c>
      <c r="W267" s="27" t="s">
        <v>384</v>
      </c>
      <c r="X267" s="27" t="s">
        <v>384</v>
      </c>
      <c r="Y267" s="27" t="s">
        <v>384</v>
      </c>
      <c r="Z267" s="27" t="s">
        <v>384</v>
      </c>
      <c r="AA267" s="27" t="s">
        <v>384</v>
      </c>
      <c r="AB267" s="27" t="s">
        <v>384</v>
      </c>
      <c r="AC267" s="27" t="s">
        <v>384</v>
      </c>
      <c r="AD267" s="27" t="s">
        <v>384</v>
      </c>
      <c r="AE267" s="27" t="s">
        <v>384</v>
      </c>
      <c r="AF267" s="27" t="s">
        <v>384</v>
      </c>
      <c r="AG267" s="27" t="s">
        <v>384</v>
      </c>
      <c r="AH267" s="27" t="s">
        <v>384</v>
      </c>
      <c r="AI267" s="27" t="s">
        <v>384</v>
      </c>
      <c r="AJ267" s="27" t="s">
        <v>384</v>
      </c>
      <c r="AK267" s="27" t="s">
        <v>384</v>
      </c>
      <c r="AL267" s="27" t="s">
        <v>384</v>
      </c>
      <c r="AM267" s="27" t="s">
        <v>384</v>
      </c>
      <c r="AN267" s="27">
        <v>2</v>
      </c>
      <c r="AO267" s="27">
        <v>5</v>
      </c>
      <c r="AP267" s="27"/>
      <c r="AQ267" s="27"/>
      <c r="AR267" s="27"/>
      <c r="AS267" s="27"/>
    </row>
    <row r="268" spans="1:46" s="44" customFormat="1">
      <c r="A268" s="41" t="s">
        <v>27</v>
      </c>
      <c r="B268" s="25" t="s">
        <v>531</v>
      </c>
      <c r="C268" s="63">
        <v>37</v>
      </c>
      <c r="D268" s="3" t="s">
        <v>846</v>
      </c>
      <c r="E268" s="11" t="s">
        <v>416</v>
      </c>
      <c r="F268" s="41" t="s">
        <v>17</v>
      </c>
      <c r="G268" s="41" t="s">
        <v>33</v>
      </c>
      <c r="H268" s="41"/>
      <c r="I268" s="13">
        <f t="shared" si="69"/>
        <v>0</v>
      </c>
      <c r="J268" s="43">
        <f t="shared" si="70"/>
        <v>69.273141598929413</v>
      </c>
      <c r="K268" s="27"/>
      <c r="L268" s="27"/>
      <c r="M268" s="27"/>
      <c r="N268" s="27"/>
      <c r="O268" s="27"/>
      <c r="P268" s="27"/>
      <c r="Q268" s="27"/>
      <c r="R268" s="27"/>
      <c r="S268" s="27"/>
      <c r="T268" s="27">
        <v>8</v>
      </c>
      <c r="U268" s="27">
        <v>12</v>
      </c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>
        <v>4</v>
      </c>
      <c r="AO268" s="27">
        <v>12</v>
      </c>
      <c r="AP268" s="27">
        <v>12</v>
      </c>
      <c r="AQ268" s="27">
        <v>12</v>
      </c>
      <c r="AR268" s="27"/>
      <c r="AS268" s="27"/>
    </row>
    <row r="269" spans="1:46" s="44" customFormat="1">
      <c r="A269" s="41" t="s">
        <v>27</v>
      </c>
      <c r="B269" s="58" t="s">
        <v>979</v>
      </c>
      <c r="C269" s="63" t="s">
        <v>918</v>
      </c>
      <c r="D269" s="3" t="s">
        <v>857</v>
      </c>
      <c r="E269" s="11" t="s">
        <v>416</v>
      </c>
      <c r="F269" s="41" t="s">
        <v>20</v>
      </c>
      <c r="G269" s="11" t="s">
        <v>33</v>
      </c>
      <c r="H269" s="41"/>
      <c r="I269" s="13">
        <f t="shared" si="69"/>
        <v>0</v>
      </c>
      <c r="J269" s="43">
        <f t="shared" si="70"/>
        <v>585.10147404588611</v>
      </c>
      <c r="K269" s="27"/>
      <c r="L269" s="27"/>
      <c r="M269" s="27"/>
      <c r="N269" s="27"/>
      <c r="O269" s="27"/>
      <c r="P269" s="27"/>
      <c r="Q269" s="27"/>
      <c r="R269" s="27" t="s">
        <v>384</v>
      </c>
      <c r="S269" s="27" t="s">
        <v>384</v>
      </c>
      <c r="T269" s="27" t="s">
        <v>384</v>
      </c>
      <c r="U269" s="27">
        <v>26</v>
      </c>
      <c r="V269" s="27">
        <v>26</v>
      </c>
      <c r="W269" s="27">
        <v>26</v>
      </c>
      <c r="X269" s="27">
        <v>26</v>
      </c>
      <c r="Y269" s="27">
        <v>26</v>
      </c>
      <c r="Z269" s="27">
        <v>26</v>
      </c>
      <c r="AA269" s="27">
        <v>26</v>
      </c>
      <c r="AB269" s="27">
        <v>26</v>
      </c>
      <c r="AC269" s="27">
        <v>26</v>
      </c>
      <c r="AD269" s="27">
        <v>26</v>
      </c>
      <c r="AE269" s="27">
        <v>26</v>
      </c>
      <c r="AF269" s="27">
        <v>26</v>
      </c>
      <c r="AG269" s="27">
        <v>26</v>
      </c>
      <c r="AH269" s="27">
        <v>26</v>
      </c>
      <c r="AI269" s="27">
        <v>26</v>
      </c>
      <c r="AJ269" s="27">
        <v>26</v>
      </c>
      <c r="AK269" s="27">
        <v>26</v>
      </c>
      <c r="AL269" s="27">
        <v>26</v>
      </c>
      <c r="AM269" s="27">
        <v>26</v>
      </c>
      <c r="AN269" s="27">
        <v>26</v>
      </c>
      <c r="AO269" s="27" t="s">
        <v>384</v>
      </c>
      <c r="AP269" s="27"/>
      <c r="AQ269" s="27"/>
      <c r="AR269" s="27"/>
      <c r="AS269" s="27"/>
    </row>
    <row r="270" spans="1:46" s="44" customFormat="1">
      <c r="A270" s="41" t="s">
        <v>27</v>
      </c>
      <c r="B270" s="58" t="s">
        <v>491</v>
      </c>
      <c r="C270" s="63" t="s">
        <v>919</v>
      </c>
      <c r="D270" s="3" t="s">
        <v>846</v>
      </c>
      <c r="E270" s="11" t="s">
        <v>416</v>
      </c>
      <c r="F270" s="41" t="s">
        <v>17</v>
      </c>
      <c r="G270" s="11" t="s">
        <v>33</v>
      </c>
      <c r="H270" s="41"/>
      <c r="I270" s="13">
        <f t="shared" si="69"/>
        <v>0</v>
      </c>
      <c r="J270" s="43">
        <f t="shared" ref="J270" si="71">SUMPRODUCT($K270:$AS270, $K$1:$AS$1)+I270</f>
        <v>585.10147404588611</v>
      </c>
      <c r="K270" s="27"/>
      <c r="L270" s="27"/>
      <c r="M270" s="27"/>
      <c r="N270" s="27"/>
      <c r="O270" s="27"/>
      <c r="P270" s="27"/>
      <c r="Q270" s="27"/>
      <c r="R270" s="27" t="s">
        <v>384</v>
      </c>
      <c r="S270" s="27" t="s">
        <v>384</v>
      </c>
      <c r="T270" s="27" t="s">
        <v>384</v>
      </c>
      <c r="U270" s="27">
        <v>26</v>
      </c>
      <c r="V270" s="27">
        <v>26</v>
      </c>
      <c r="W270" s="27">
        <v>26</v>
      </c>
      <c r="X270" s="27">
        <v>26</v>
      </c>
      <c r="Y270" s="27">
        <v>26</v>
      </c>
      <c r="Z270" s="27">
        <v>26</v>
      </c>
      <c r="AA270" s="27">
        <v>26</v>
      </c>
      <c r="AB270" s="27">
        <v>26</v>
      </c>
      <c r="AC270" s="27">
        <v>26</v>
      </c>
      <c r="AD270" s="27">
        <v>26</v>
      </c>
      <c r="AE270" s="27">
        <v>26</v>
      </c>
      <c r="AF270" s="27">
        <v>26</v>
      </c>
      <c r="AG270" s="27">
        <v>26</v>
      </c>
      <c r="AH270" s="27">
        <v>26</v>
      </c>
      <c r="AI270" s="27">
        <v>26</v>
      </c>
      <c r="AJ270" s="27">
        <v>26</v>
      </c>
      <c r="AK270" s="27">
        <v>26</v>
      </c>
      <c r="AL270" s="27">
        <v>26</v>
      </c>
      <c r="AM270" s="27">
        <v>26</v>
      </c>
      <c r="AN270" s="27">
        <v>26</v>
      </c>
      <c r="AO270" s="27" t="s">
        <v>384</v>
      </c>
      <c r="AP270" s="27"/>
      <c r="AQ270" s="27"/>
      <c r="AR270" s="27"/>
      <c r="AS270" s="27"/>
    </row>
    <row r="271" spans="1:46" s="44" customFormat="1">
      <c r="A271" s="41" t="s">
        <v>27</v>
      </c>
      <c r="B271" s="25" t="s">
        <v>492</v>
      </c>
      <c r="C271" s="63" t="s">
        <v>635</v>
      </c>
      <c r="D271" s="3" t="s">
        <v>846</v>
      </c>
      <c r="E271" s="11" t="s">
        <v>416</v>
      </c>
      <c r="F271" s="41" t="s">
        <v>17</v>
      </c>
      <c r="G271" s="11" t="s">
        <v>33</v>
      </c>
      <c r="H271" s="41"/>
      <c r="I271" s="13">
        <f t="shared" si="69"/>
        <v>0</v>
      </c>
      <c r="J271" s="43">
        <f t="shared" ref="J271:J272" si="72">SUMPRODUCT($K271:$AS271, $K$1:$AS$1)+I271</f>
        <v>112.51951423959349</v>
      </c>
      <c r="K271" s="27"/>
      <c r="L271" s="27"/>
      <c r="M271" s="27"/>
      <c r="N271" s="27"/>
      <c r="O271" s="27"/>
      <c r="P271" s="27"/>
      <c r="Q271" s="27"/>
      <c r="R271" s="27" t="s">
        <v>384</v>
      </c>
      <c r="S271" s="27" t="s">
        <v>384</v>
      </c>
      <c r="T271" s="27" t="s">
        <v>384</v>
      </c>
      <c r="U271" s="27">
        <v>5</v>
      </c>
      <c r="V271" s="27">
        <v>5</v>
      </c>
      <c r="W271" s="27">
        <v>5</v>
      </c>
      <c r="X271" s="27">
        <v>5</v>
      </c>
      <c r="Y271" s="27">
        <v>5</v>
      </c>
      <c r="Z271" s="27">
        <v>5</v>
      </c>
      <c r="AA271" s="27">
        <v>5</v>
      </c>
      <c r="AB271" s="27">
        <v>5</v>
      </c>
      <c r="AC271" s="27">
        <v>5</v>
      </c>
      <c r="AD271" s="27">
        <v>5</v>
      </c>
      <c r="AE271" s="27">
        <v>5</v>
      </c>
      <c r="AF271" s="27">
        <v>5</v>
      </c>
      <c r="AG271" s="27">
        <v>5</v>
      </c>
      <c r="AH271" s="27">
        <v>5</v>
      </c>
      <c r="AI271" s="27">
        <v>5</v>
      </c>
      <c r="AJ271" s="27">
        <v>5</v>
      </c>
      <c r="AK271" s="27">
        <v>5</v>
      </c>
      <c r="AL271" s="27">
        <v>5</v>
      </c>
      <c r="AM271" s="27">
        <v>5</v>
      </c>
      <c r="AN271" s="27">
        <v>5</v>
      </c>
      <c r="AO271" s="27" t="s">
        <v>384</v>
      </c>
      <c r="AP271" s="27"/>
      <c r="AQ271" s="27"/>
      <c r="AR271" s="27"/>
      <c r="AS271" s="27"/>
    </row>
    <row r="272" spans="1:46" s="44" customFormat="1">
      <c r="A272" s="41" t="s">
        <v>27</v>
      </c>
      <c r="B272" s="25" t="s">
        <v>493</v>
      </c>
      <c r="C272" s="63" t="s">
        <v>636</v>
      </c>
      <c r="D272" s="3" t="s">
        <v>905</v>
      </c>
      <c r="E272" s="11" t="s">
        <v>416</v>
      </c>
      <c r="F272" s="41" t="s">
        <v>17</v>
      </c>
      <c r="G272" s="11" t="s">
        <v>33</v>
      </c>
      <c r="H272" s="41"/>
      <c r="I272" s="13">
        <f t="shared" si="69"/>
        <v>0</v>
      </c>
      <c r="J272" s="43">
        <f t="shared" si="72"/>
        <v>252.68459116035152</v>
      </c>
      <c r="K272" s="27"/>
      <c r="L272" s="27"/>
      <c r="M272" s="27"/>
      <c r="N272" s="27"/>
      <c r="O272" s="27"/>
      <c r="P272" s="27"/>
      <c r="Q272" s="27"/>
      <c r="R272" s="27"/>
      <c r="S272" s="27"/>
      <c r="T272" s="27" t="s">
        <v>384</v>
      </c>
      <c r="U272" s="27" t="s">
        <v>384</v>
      </c>
      <c r="V272" s="27">
        <v>12</v>
      </c>
      <c r="W272" s="27">
        <v>12</v>
      </c>
      <c r="X272" s="27">
        <v>12</v>
      </c>
      <c r="Y272" s="27">
        <v>12</v>
      </c>
      <c r="Z272" s="27">
        <v>12</v>
      </c>
      <c r="AA272" s="27">
        <v>12</v>
      </c>
      <c r="AB272" s="27">
        <v>12</v>
      </c>
      <c r="AC272" s="27">
        <v>12</v>
      </c>
      <c r="AD272" s="27">
        <v>12</v>
      </c>
      <c r="AE272" s="27">
        <v>12</v>
      </c>
      <c r="AF272" s="27">
        <v>12</v>
      </c>
      <c r="AG272" s="27">
        <v>12</v>
      </c>
      <c r="AH272" s="27">
        <v>12</v>
      </c>
      <c r="AI272" s="27">
        <v>12</v>
      </c>
      <c r="AJ272" s="27">
        <v>12</v>
      </c>
      <c r="AK272" s="27">
        <v>12</v>
      </c>
      <c r="AL272" s="27">
        <v>12</v>
      </c>
      <c r="AM272" s="27">
        <v>12</v>
      </c>
      <c r="AN272" s="27">
        <v>8</v>
      </c>
      <c r="AO272" s="27" t="s">
        <v>384</v>
      </c>
      <c r="AP272" s="27"/>
      <c r="AQ272" s="27"/>
      <c r="AR272" s="27"/>
      <c r="AS272" s="27"/>
    </row>
    <row r="273" spans="1:45">
      <c r="A273" s="3" t="s">
        <v>27</v>
      </c>
      <c r="B273" s="25" t="s">
        <v>566</v>
      </c>
      <c r="C273" s="30" t="s">
        <v>567</v>
      </c>
      <c r="D273" s="3" t="s">
        <v>905</v>
      </c>
      <c r="E273" s="8" t="s">
        <v>416</v>
      </c>
      <c r="F273" s="3" t="s">
        <v>17</v>
      </c>
      <c r="G273" s="3" t="s">
        <v>33</v>
      </c>
      <c r="H273" s="3"/>
      <c r="I273" s="9">
        <f t="shared" si="69"/>
        <v>0</v>
      </c>
      <c r="J273" s="7">
        <f t="shared" ref="J273" si="73">SUMPRODUCT($K273:$AS273, $K$1:$AS$1)+I273</f>
        <v>131.81141249999996</v>
      </c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 t="s">
        <v>384</v>
      </c>
      <c r="W273" s="27" t="s">
        <v>384</v>
      </c>
      <c r="X273" s="27" t="s">
        <v>384</v>
      </c>
      <c r="Y273" s="27">
        <v>24</v>
      </c>
      <c r="Z273" s="27">
        <v>24</v>
      </c>
      <c r="AA273" s="27">
        <v>24</v>
      </c>
      <c r="AB273" s="27">
        <v>24</v>
      </c>
      <c r="AC273" s="27">
        <v>24</v>
      </c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</row>
    <row r="274" spans="1:45">
      <c r="A274" s="3" t="s">
        <v>27</v>
      </c>
      <c r="B274" s="25" t="s">
        <v>975</v>
      </c>
      <c r="C274" s="30" t="s">
        <v>976</v>
      </c>
      <c r="D274" s="3" t="s">
        <v>905</v>
      </c>
      <c r="E274" s="8" t="s">
        <v>416</v>
      </c>
      <c r="F274" s="3" t="s">
        <v>17</v>
      </c>
      <c r="G274" s="3" t="s">
        <v>33</v>
      </c>
      <c r="H274" s="3"/>
      <c r="I274" s="9">
        <f t="shared" si="69"/>
        <v>0</v>
      </c>
      <c r="J274" s="7">
        <f t="shared" ref="J274" si="74">SUMPRODUCT($K274:$AS274, $K$1:$AS$1)+I274</f>
        <v>17.445628124999999</v>
      </c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 t="s">
        <v>384</v>
      </c>
      <c r="W274" s="27" t="s">
        <v>384</v>
      </c>
      <c r="X274" s="27">
        <v>8</v>
      </c>
      <c r="Y274" s="27" t="s">
        <v>384</v>
      </c>
      <c r="Z274" s="27" t="s">
        <v>384</v>
      </c>
      <c r="AA274" s="27" t="s">
        <v>384</v>
      </c>
      <c r="AB274" s="27">
        <v>8</v>
      </c>
      <c r="AC274" s="27" t="s">
        <v>384</v>
      </c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</row>
    <row r="275" spans="1:45" s="85" customFormat="1">
      <c r="A275" s="85" t="s">
        <v>27</v>
      </c>
      <c r="B275" s="86" t="s">
        <v>957</v>
      </c>
      <c r="C275" s="87" t="s">
        <v>958</v>
      </c>
      <c r="D275" s="85" t="s">
        <v>905</v>
      </c>
      <c r="E275" s="88" t="s">
        <v>416</v>
      </c>
      <c r="F275" s="85" t="s">
        <v>19</v>
      </c>
      <c r="G275" s="85" t="s">
        <v>33</v>
      </c>
      <c r="I275" s="89">
        <f t="shared" si="69"/>
        <v>0</v>
      </c>
      <c r="J275" s="90">
        <f t="shared" ref="J275" si="75">SUMPRODUCT($K275:$AS275, $K$1:$AS$1)+I275</f>
        <v>53.844531249999996</v>
      </c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 t="s">
        <v>384</v>
      </c>
      <c r="W275" s="91" t="s">
        <v>384</v>
      </c>
      <c r="X275" s="91">
        <v>50</v>
      </c>
      <c r="Y275" s="91" t="s">
        <v>384</v>
      </c>
      <c r="Z275" s="91" t="s">
        <v>384</v>
      </c>
      <c r="AA275" s="91" t="s">
        <v>384</v>
      </c>
      <c r="AB275" s="91" t="s">
        <v>384</v>
      </c>
      <c r="AC275" s="91" t="s">
        <v>384</v>
      </c>
      <c r="AD275" s="91" t="s">
        <v>384</v>
      </c>
      <c r="AE275" s="91" t="s">
        <v>384</v>
      </c>
      <c r="AF275" s="91"/>
      <c r="AG275" s="91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1"/>
    </row>
    <row r="276" spans="1:45">
      <c r="A276" s="3" t="s">
        <v>27</v>
      </c>
      <c r="B276" s="25" t="s">
        <v>705</v>
      </c>
      <c r="C276" s="30" t="s">
        <v>703</v>
      </c>
      <c r="D276" s="3" t="s">
        <v>839</v>
      </c>
      <c r="E276" s="8" t="s">
        <v>405</v>
      </c>
      <c r="F276" s="3" t="s">
        <v>17</v>
      </c>
      <c r="G276" s="3" t="s">
        <v>8</v>
      </c>
      <c r="H276" s="3"/>
      <c r="I276" s="9">
        <f t="shared" si="69"/>
        <v>0</v>
      </c>
      <c r="J276" s="7">
        <f t="shared" ref="J276" si="76">SUMPRODUCT($K276:$AS276, $K$1:$AS$1)+I276</f>
        <v>179.67670600132158</v>
      </c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>
        <v>6.53</v>
      </c>
      <c r="W276" s="27">
        <v>6.53</v>
      </c>
      <c r="X276" s="27">
        <v>6.53</v>
      </c>
      <c r="Y276" s="27">
        <v>6.53</v>
      </c>
      <c r="Z276" s="27">
        <v>6.53</v>
      </c>
      <c r="AA276" s="27">
        <v>6.53</v>
      </c>
      <c r="AB276" s="27">
        <v>6.53</v>
      </c>
      <c r="AC276" s="27">
        <v>6.53</v>
      </c>
      <c r="AD276" s="27">
        <v>6.53</v>
      </c>
      <c r="AE276" s="27">
        <v>6.53</v>
      </c>
      <c r="AF276" s="27">
        <v>6.53</v>
      </c>
      <c r="AG276" s="27">
        <v>6.53</v>
      </c>
      <c r="AH276" s="27">
        <v>6.53</v>
      </c>
      <c r="AI276" s="27">
        <v>6.53</v>
      </c>
      <c r="AJ276" s="27">
        <v>6.53</v>
      </c>
      <c r="AK276" s="27">
        <v>6.53</v>
      </c>
      <c r="AL276" s="27">
        <v>6.53</v>
      </c>
      <c r="AM276" s="27">
        <v>6.53</v>
      </c>
      <c r="AN276" s="27">
        <v>6.53</v>
      </c>
      <c r="AO276" s="27">
        <v>6.53</v>
      </c>
      <c r="AP276" s="27">
        <v>6.53</v>
      </c>
      <c r="AQ276" s="27">
        <v>6.53</v>
      </c>
      <c r="AR276" s="27">
        <v>6.53</v>
      </c>
      <c r="AS276" s="27">
        <v>6.53</v>
      </c>
    </row>
    <row r="277" spans="1:45">
      <c r="A277" s="3" t="s">
        <v>27</v>
      </c>
      <c r="B277" s="25" t="s">
        <v>704</v>
      </c>
      <c r="C277" s="30" t="s">
        <v>706</v>
      </c>
      <c r="D277" s="3" t="s">
        <v>839</v>
      </c>
      <c r="E277" s="8" t="s">
        <v>405</v>
      </c>
      <c r="F277" s="3" t="s">
        <v>17</v>
      </c>
      <c r="G277" s="3" t="s">
        <v>8</v>
      </c>
      <c r="H277" s="3"/>
      <c r="I277" s="9">
        <f t="shared" si="69"/>
        <v>0</v>
      </c>
      <c r="J277" s="7">
        <f t="shared" ref="J277" si="77">SUMPRODUCT($K277:$AS277, $K$1:$AS$1)+I277</f>
        <v>119.69275208357564</v>
      </c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>
        <v>4.3499999999999996</v>
      </c>
      <c r="W277" s="27">
        <v>4.3499999999999996</v>
      </c>
      <c r="X277" s="27">
        <v>4.3499999999999996</v>
      </c>
      <c r="Y277" s="27">
        <v>4.3499999999999996</v>
      </c>
      <c r="Z277" s="27">
        <v>4.3499999999999996</v>
      </c>
      <c r="AA277" s="27">
        <v>4.3499999999999996</v>
      </c>
      <c r="AB277" s="27">
        <v>4.3499999999999996</v>
      </c>
      <c r="AC277" s="27">
        <v>4.3499999999999996</v>
      </c>
      <c r="AD277" s="27">
        <v>4.3499999999999996</v>
      </c>
      <c r="AE277" s="27">
        <v>4.3499999999999996</v>
      </c>
      <c r="AF277" s="27">
        <v>4.3499999999999996</v>
      </c>
      <c r="AG277" s="27">
        <v>4.3499999999999996</v>
      </c>
      <c r="AH277" s="27">
        <v>4.3499999999999996</v>
      </c>
      <c r="AI277" s="27">
        <v>4.3499999999999996</v>
      </c>
      <c r="AJ277" s="27">
        <v>4.3499999999999996</v>
      </c>
      <c r="AK277" s="27">
        <v>4.3499999999999996</v>
      </c>
      <c r="AL277" s="27">
        <v>4.3499999999999996</v>
      </c>
      <c r="AM277" s="27">
        <v>4.3499999999999996</v>
      </c>
      <c r="AN277" s="27">
        <v>4.3499999999999996</v>
      </c>
      <c r="AO277" s="27">
        <v>4.3499999999999996</v>
      </c>
      <c r="AP277" s="27">
        <v>4.3499999999999996</v>
      </c>
      <c r="AQ277" s="27">
        <v>4.3499999999999996</v>
      </c>
      <c r="AR277" s="27">
        <v>4.3499999999999996</v>
      </c>
      <c r="AS277" s="27">
        <v>4.3499999999999996</v>
      </c>
    </row>
    <row r="278" spans="1:45">
      <c r="A278" s="3" t="s">
        <v>27</v>
      </c>
      <c r="B278" s="25" t="s">
        <v>707</v>
      </c>
      <c r="C278" s="30" t="s">
        <v>708</v>
      </c>
      <c r="D278" s="3" t="s">
        <v>839</v>
      </c>
      <c r="E278" s="8" t="s">
        <v>405</v>
      </c>
      <c r="F278" s="3" t="s">
        <v>18</v>
      </c>
      <c r="G278" s="3" t="s">
        <v>8</v>
      </c>
      <c r="H278" s="3"/>
      <c r="I278" s="9">
        <f t="shared" si="69"/>
        <v>0</v>
      </c>
      <c r="J278" s="7">
        <f t="shared" ref="J278" si="78">SUMPRODUCT($K278:$AS278, $K$1:$AS$1)+I278</f>
        <v>49.781961367187485</v>
      </c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>
        <v>44</v>
      </c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</row>
    <row r="279" spans="1:45">
      <c r="A279" s="3" t="s">
        <v>29</v>
      </c>
      <c r="B279" s="25" t="s">
        <v>235</v>
      </c>
      <c r="C279" s="31">
        <v>6</v>
      </c>
      <c r="D279" s="3" t="s">
        <v>513</v>
      </c>
      <c r="E279" s="3" t="s">
        <v>222</v>
      </c>
      <c r="F279" s="3" t="s">
        <v>17</v>
      </c>
      <c r="G279" s="3" t="s">
        <v>527</v>
      </c>
      <c r="H279" s="32">
        <v>0.20499999999999999</v>
      </c>
      <c r="I279" s="9">
        <f t="shared" si="69"/>
        <v>133.89856111676011</v>
      </c>
      <c r="J279" s="7">
        <f t="shared" si="70"/>
        <v>787.06227388144362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0</v>
      </c>
      <c r="T279" s="27">
        <v>23</v>
      </c>
      <c r="U279" s="27">
        <v>23</v>
      </c>
      <c r="V279" s="27">
        <v>23</v>
      </c>
      <c r="W279" s="27">
        <v>23</v>
      </c>
      <c r="X279" s="27">
        <v>23</v>
      </c>
      <c r="Y279" s="27">
        <v>23</v>
      </c>
      <c r="Z279" s="27">
        <v>23</v>
      </c>
      <c r="AA279" s="27">
        <v>23</v>
      </c>
      <c r="AB279" s="27">
        <v>23</v>
      </c>
      <c r="AC279" s="27">
        <v>23</v>
      </c>
      <c r="AD279" s="27">
        <v>23</v>
      </c>
      <c r="AE279" s="27">
        <v>23</v>
      </c>
      <c r="AF279" s="27">
        <v>23</v>
      </c>
      <c r="AG279" s="27">
        <v>23</v>
      </c>
      <c r="AH279" s="27">
        <v>23</v>
      </c>
      <c r="AI279" s="27">
        <v>23</v>
      </c>
      <c r="AJ279" s="27">
        <v>23</v>
      </c>
      <c r="AK279" s="27">
        <v>23</v>
      </c>
      <c r="AL279" s="27">
        <v>23</v>
      </c>
      <c r="AM279" s="27">
        <v>23</v>
      </c>
      <c r="AN279" s="27">
        <v>23</v>
      </c>
      <c r="AO279" s="27">
        <v>23</v>
      </c>
      <c r="AP279" s="27">
        <v>23</v>
      </c>
      <c r="AQ279" s="27">
        <v>23</v>
      </c>
      <c r="AR279" s="27">
        <v>23</v>
      </c>
      <c r="AS279" s="27"/>
    </row>
    <row r="280" spans="1:45">
      <c r="A280" s="3" t="s">
        <v>29</v>
      </c>
      <c r="B280" s="25" t="s">
        <v>236</v>
      </c>
      <c r="C280" s="31">
        <v>6</v>
      </c>
      <c r="D280" s="3" t="s">
        <v>513</v>
      </c>
      <c r="E280" s="3" t="s">
        <v>222</v>
      </c>
      <c r="F280" s="3" t="s">
        <v>17</v>
      </c>
      <c r="G280" s="3" t="s">
        <v>527</v>
      </c>
      <c r="H280" s="32">
        <v>0.20499999999999999</v>
      </c>
      <c r="I280" s="9">
        <f t="shared" si="69"/>
        <v>123.04932096322659</v>
      </c>
      <c r="J280" s="7">
        <f t="shared" si="70"/>
        <v>723.2899110277466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21</v>
      </c>
      <c r="U280" s="27">
        <v>21.2</v>
      </c>
      <c r="V280" s="27">
        <v>21.2</v>
      </c>
      <c r="W280" s="27">
        <v>21</v>
      </c>
      <c r="X280" s="27">
        <v>21.2</v>
      </c>
      <c r="Y280" s="27">
        <v>21.2</v>
      </c>
      <c r="Z280" s="27">
        <v>21.2</v>
      </c>
      <c r="AA280" s="27">
        <v>21.2</v>
      </c>
      <c r="AB280" s="27">
        <v>21.2</v>
      </c>
      <c r="AC280" s="27">
        <v>21.2</v>
      </c>
      <c r="AD280" s="27">
        <v>21</v>
      </c>
      <c r="AE280" s="27">
        <v>21.2</v>
      </c>
      <c r="AF280" s="27">
        <v>21</v>
      </c>
      <c r="AG280" s="27">
        <v>21</v>
      </c>
      <c r="AH280" s="27">
        <v>21</v>
      </c>
      <c r="AI280" s="27">
        <v>21</v>
      </c>
      <c r="AJ280" s="27">
        <v>21.2</v>
      </c>
      <c r="AK280" s="27">
        <v>21.2</v>
      </c>
      <c r="AL280" s="27">
        <v>21.2</v>
      </c>
      <c r="AM280" s="27">
        <v>21.2</v>
      </c>
      <c r="AN280" s="27">
        <v>21</v>
      </c>
      <c r="AO280" s="27">
        <v>21.2</v>
      </c>
      <c r="AP280" s="27">
        <v>21.2</v>
      </c>
      <c r="AQ280" s="27">
        <v>21.2</v>
      </c>
      <c r="AR280" s="27">
        <v>21.2</v>
      </c>
      <c r="AS280" s="27"/>
    </row>
    <row r="281" spans="1:45">
      <c r="A281" s="3" t="s">
        <v>29</v>
      </c>
      <c r="B281" s="25" t="s">
        <v>187</v>
      </c>
      <c r="C281" s="31">
        <v>6</v>
      </c>
      <c r="D281" s="3" t="s">
        <v>513</v>
      </c>
      <c r="E281" s="3" t="s">
        <v>222</v>
      </c>
      <c r="F281" s="3" t="s">
        <v>17</v>
      </c>
      <c r="G281" s="3" t="s">
        <v>527</v>
      </c>
      <c r="H281" s="32">
        <v>0.20499999999999999</v>
      </c>
      <c r="I281" s="9">
        <f t="shared" si="69"/>
        <v>404.5162798211993</v>
      </c>
      <c r="J281" s="7">
        <f t="shared" si="70"/>
        <v>2377.7664252904642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81</v>
      </c>
      <c r="U281" s="27">
        <v>80.5</v>
      </c>
      <c r="V281" s="27">
        <v>80.5</v>
      </c>
      <c r="W281" s="27">
        <v>81</v>
      </c>
      <c r="X281" s="27">
        <v>80.5</v>
      </c>
      <c r="Y281" s="27">
        <v>80.5</v>
      </c>
      <c r="Z281" s="27">
        <v>80.5</v>
      </c>
      <c r="AA281" s="27">
        <v>80.5</v>
      </c>
      <c r="AB281" s="27">
        <v>80.5</v>
      </c>
      <c r="AC281" s="27">
        <v>80.5</v>
      </c>
      <c r="AD281" s="27">
        <v>80.5</v>
      </c>
      <c r="AE281" s="27">
        <v>80.5</v>
      </c>
      <c r="AF281" s="27">
        <v>60</v>
      </c>
      <c r="AG281" s="27">
        <v>60</v>
      </c>
      <c r="AH281" s="27">
        <v>60</v>
      </c>
      <c r="AI281" s="27">
        <v>60</v>
      </c>
      <c r="AJ281" s="27">
        <v>60</v>
      </c>
      <c r="AK281" s="27">
        <v>60</v>
      </c>
      <c r="AL281" s="27">
        <v>60</v>
      </c>
      <c r="AM281" s="27">
        <v>60</v>
      </c>
      <c r="AN281" s="27">
        <v>60</v>
      </c>
      <c r="AO281" s="27">
        <v>60</v>
      </c>
      <c r="AP281" s="27">
        <v>60</v>
      </c>
      <c r="AQ281" s="27">
        <v>60</v>
      </c>
      <c r="AR281" s="27">
        <v>60</v>
      </c>
      <c r="AS281" s="27"/>
    </row>
    <row r="282" spans="1:45">
      <c r="A282" s="3" t="s">
        <v>29</v>
      </c>
      <c r="B282" s="25" t="s">
        <v>237</v>
      </c>
      <c r="C282" s="31">
        <v>6</v>
      </c>
      <c r="D282" s="3" t="s">
        <v>513</v>
      </c>
      <c r="E282" s="3" t="s">
        <v>222</v>
      </c>
      <c r="F282" s="3" t="s">
        <v>17</v>
      </c>
      <c r="G282" s="3" t="s">
        <v>33</v>
      </c>
      <c r="H282" s="32">
        <v>0.20499999999999999</v>
      </c>
      <c r="I282" s="9">
        <f t="shared" si="69"/>
        <v>77.462249952425651</v>
      </c>
      <c r="J282" s="7">
        <f t="shared" si="70"/>
        <v>455.32688386669713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42</v>
      </c>
      <c r="U282" s="27" t="s">
        <v>384</v>
      </c>
      <c r="V282" s="27" t="s">
        <v>384</v>
      </c>
      <c r="W282" s="27" t="s">
        <v>384</v>
      </c>
      <c r="X282" s="27" t="s">
        <v>384</v>
      </c>
      <c r="Y282" s="27" t="s">
        <v>384</v>
      </c>
      <c r="Z282" s="27" t="s">
        <v>384</v>
      </c>
      <c r="AA282" s="27" t="s">
        <v>384</v>
      </c>
      <c r="AB282" s="27" t="s">
        <v>384</v>
      </c>
      <c r="AC282" s="27" t="s">
        <v>384</v>
      </c>
      <c r="AD282" s="27" t="s">
        <v>384</v>
      </c>
      <c r="AE282" s="27" t="s">
        <v>384</v>
      </c>
      <c r="AF282" s="27" t="s">
        <v>384</v>
      </c>
      <c r="AG282" s="27" t="s">
        <v>384</v>
      </c>
      <c r="AH282" s="27" t="s">
        <v>384</v>
      </c>
      <c r="AI282" s="27" t="s">
        <v>384</v>
      </c>
      <c r="AJ282" s="27" t="s">
        <v>384</v>
      </c>
      <c r="AK282" s="27" t="s">
        <v>384</v>
      </c>
      <c r="AL282" s="27" t="s">
        <v>384</v>
      </c>
      <c r="AM282" s="27" t="s">
        <v>384</v>
      </c>
      <c r="AN282" s="27">
        <v>22</v>
      </c>
      <c r="AO282" s="27">
        <v>63.5</v>
      </c>
      <c r="AP282" s="27">
        <v>63.5</v>
      </c>
      <c r="AQ282" s="27">
        <v>63.5</v>
      </c>
      <c r="AR282" s="27">
        <v>63.5</v>
      </c>
      <c r="AS282" s="27"/>
    </row>
    <row r="283" spans="1:45" s="44" customFormat="1">
      <c r="A283" s="41" t="s">
        <v>29</v>
      </c>
      <c r="B283" s="25" t="s">
        <v>494</v>
      </c>
      <c r="C283" s="59" t="s">
        <v>637</v>
      </c>
      <c r="D283" s="41" t="s">
        <v>513</v>
      </c>
      <c r="E283" s="41" t="s">
        <v>222</v>
      </c>
      <c r="F283" s="41" t="s">
        <v>17</v>
      </c>
      <c r="G283" s="11" t="s">
        <v>33</v>
      </c>
      <c r="H283" s="60">
        <v>0.20499999999999999</v>
      </c>
      <c r="I283" s="13">
        <f t="shared" si="69"/>
        <v>293.17677690159513</v>
      </c>
      <c r="J283" s="43">
        <f t="shared" ref="J283" si="79">SUMPRODUCT($K283:$AS283, $K$1:$AS$1)+I283</f>
        <v>1723.3073959337667</v>
      </c>
      <c r="K283" s="27"/>
      <c r="L283" s="27"/>
      <c r="M283" s="27"/>
      <c r="N283" s="27"/>
      <c r="O283" s="27"/>
      <c r="P283" s="27"/>
      <c r="Q283" s="27"/>
      <c r="R283" s="27"/>
      <c r="S283" s="27"/>
      <c r="T283" s="27" t="s">
        <v>384</v>
      </c>
      <c r="U283" s="27">
        <v>63.5</v>
      </c>
      <c r="V283" s="27">
        <v>63.5</v>
      </c>
      <c r="W283" s="27">
        <v>64</v>
      </c>
      <c r="X283" s="27">
        <v>63.5</v>
      </c>
      <c r="Y283" s="27">
        <v>63.5</v>
      </c>
      <c r="Z283" s="27">
        <v>63.5</v>
      </c>
      <c r="AA283" s="27">
        <v>63.5</v>
      </c>
      <c r="AB283" s="27">
        <v>63.5</v>
      </c>
      <c r="AC283" s="27">
        <v>63.5</v>
      </c>
      <c r="AD283" s="27">
        <v>63.5</v>
      </c>
      <c r="AE283" s="27">
        <v>63.5</v>
      </c>
      <c r="AF283" s="27">
        <v>63.5</v>
      </c>
      <c r="AG283" s="27">
        <v>63.5</v>
      </c>
      <c r="AH283" s="27">
        <v>63.5</v>
      </c>
      <c r="AI283" s="27">
        <v>63.5</v>
      </c>
      <c r="AJ283" s="27">
        <v>63.5</v>
      </c>
      <c r="AK283" s="27">
        <v>63.5</v>
      </c>
      <c r="AL283" s="27">
        <v>63.5</v>
      </c>
      <c r="AM283" s="27">
        <v>63.5</v>
      </c>
      <c r="AN283" s="27">
        <v>64</v>
      </c>
      <c r="AO283" s="27" t="s">
        <v>384</v>
      </c>
      <c r="AP283" s="27" t="s">
        <v>384</v>
      </c>
      <c r="AQ283" s="27" t="s">
        <v>384</v>
      </c>
      <c r="AR283" s="27" t="s">
        <v>384</v>
      </c>
      <c r="AS283" s="27"/>
    </row>
    <row r="284" spans="1:45">
      <c r="A284" s="3" t="s">
        <v>29</v>
      </c>
      <c r="B284" s="25" t="s">
        <v>238</v>
      </c>
      <c r="C284" s="31">
        <v>4</v>
      </c>
      <c r="D284" s="3" t="s">
        <v>513</v>
      </c>
      <c r="E284" s="3" t="s">
        <v>222</v>
      </c>
      <c r="F284" s="3" t="s">
        <v>17</v>
      </c>
      <c r="G284" s="3" t="s">
        <v>33</v>
      </c>
      <c r="H284" s="32">
        <v>0.20499999999999999</v>
      </c>
      <c r="I284" s="9">
        <f t="shared" si="69"/>
        <v>96.63983106687904</v>
      </c>
      <c r="J284" s="7">
        <f t="shared" si="70"/>
        <v>568.05364114921588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16.600000000000001</v>
      </c>
      <c r="U284" s="27">
        <v>16.600000000000001</v>
      </c>
      <c r="V284" s="27">
        <v>16.600000000000001</v>
      </c>
      <c r="W284" s="27">
        <v>16.600000000000001</v>
      </c>
      <c r="X284" s="27">
        <v>16.600000000000001</v>
      </c>
      <c r="Y284" s="27">
        <v>16.600000000000001</v>
      </c>
      <c r="Z284" s="27">
        <v>16.600000000000001</v>
      </c>
      <c r="AA284" s="27">
        <v>16.600000000000001</v>
      </c>
      <c r="AB284" s="27">
        <v>16.600000000000001</v>
      </c>
      <c r="AC284" s="27">
        <v>16.600000000000001</v>
      </c>
      <c r="AD284" s="27">
        <v>16.600000000000001</v>
      </c>
      <c r="AE284" s="27">
        <v>16.600000000000001</v>
      </c>
      <c r="AF284" s="27">
        <v>16.600000000000001</v>
      </c>
      <c r="AG284" s="27">
        <v>16.600000000000001</v>
      </c>
      <c r="AH284" s="27">
        <v>16.600000000000001</v>
      </c>
      <c r="AI284" s="27">
        <v>16.600000000000001</v>
      </c>
      <c r="AJ284" s="27">
        <v>16.600000000000001</v>
      </c>
      <c r="AK284" s="27">
        <v>16.600000000000001</v>
      </c>
      <c r="AL284" s="27">
        <v>16.600000000000001</v>
      </c>
      <c r="AM284" s="27">
        <v>16.600000000000001</v>
      </c>
      <c r="AN284" s="27">
        <v>16.600000000000001</v>
      </c>
      <c r="AO284" s="27">
        <v>16.600000000000001</v>
      </c>
      <c r="AP284" s="27">
        <v>16.600000000000001</v>
      </c>
      <c r="AQ284" s="27">
        <v>16.600000000000001</v>
      </c>
      <c r="AR284" s="27">
        <v>16.600000000000001</v>
      </c>
      <c r="AS284" s="27"/>
    </row>
    <row r="285" spans="1:45">
      <c r="A285" s="3" t="s">
        <v>29</v>
      </c>
      <c r="B285" s="25" t="s">
        <v>239</v>
      </c>
      <c r="C285" s="31">
        <v>3</v>
      </c>
      <c r="D285" s="3" t="s">
        <v>513</v>
      </c>
      <c r="E285" s="3" t="s">
        <v>222</v>
      </c>
      <c r="F285" s="3" t="s">
        <v>17</v>
      </c>
      <c r="G285" s="3" t="s">
        <v>33</v>
      </c>
      <c r="H285" s="32">
        <v>0.20499999999999999</v>
      </c>
      <c r="I285" s="9">
        <f t="shared" si="69"/>
        <v>27.234590424681627</v>
      </c>
      <c r="J285" s="7">
        <f t="shared" si="70"/>
        <v>160.08625103288472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6.6</v>
      </c>
      <c r="U285" s="27">
        <v>6.6</v>
      </c>
      <c r="V285" s="27">
        <v>6.6</v>
      </c>
      <c r="W285" s="27">
        <v>6.6</v>
      </c>
      <c r="X285" s="27">
        <v>6.6</v>
      </c>
      <c r="Y285" s="27">
        <v>6.6</v>
      </c>
      <c r="Z285" s="27">
        <v>6.6</v>
      </c>
      <c r="AA285" s="27">
        <v>6.6</v>
      </c>
      <c r="AB285" s="27">
        <v>6.6</v>
      </c>
      <c r="AC285" s="27">
        <v>6.6</v>
      </c>
      <c r="AD285" s="27">
        <v>6.6</v>
      </c>
      <c r="AE285" s="27">
        <v>6.6</v>
      </c>
      <c r="AF285" s="27">
        <v>6.6</v>
      </c>
      <c r="AG285" s="27">
        <v>6.6</v>
      </c>
      <c r="AH285" s="27">
        <v>6.6</v>
      </c>
      <c r="AI285" s="27">
        <v>6.6</v>
      </c>
      <c r="AJ285" s="27">
        <v>7</v>
      </c>
      <c r="AK285" s="27">
        <v>7</v>
      </c>
      <c r="AL285" s="27">
        <v>0</v>
      </c>
      <c r="AM285" s="27">
        <v>0</v>
      </c>
      <c r="AN285" s="27">
        <v>0</v>
      </c>
      <c r="AO285" s="27">
        <v>0</v>
      </c>
      <c r="AP285" s="27">
        <v>0</v>
      </c>
      <c r="AQ285" s="27">
        <v>0</v>
      </c>
      <c r="AR285" s="27">
        <v>0</v>
      </c>
      <c r="AS285" s="27"/>
    </row>
    <row r="286" spans="1:45">
      <c r="A286" s="3" t="s">
        <v>29</v>
      </c>
      <c r="B286" s="33" t="s">
        <v>188</v>
      </c>
      <c r="C286" s="31">
        <v>3</v>
      </c>
      <c r="D286" s="3" t="s">
        <v>513</v>
      </c>
      <c r="E286" s="3" t="s">
        <v>222</v>
      </c>
      <c r="F286" s="3" t="s">
        <v>17</v>
      </c>
      <c r="G286" s="3" t="s">
        <v>33</v>
      </c>
      <c r="H286" s="32">
        <v>0.20499999999999999</v>
      </c>
      <c r="I286" s="9">
        <f t="shared" si="69"/>
        <v>72.805273655785228</v>
      </c>
      <c r="J286" s="7">
        <f t="shared" si="70"/>
        <v>427.95295002546931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18.2</v>
      </c>
      <c r="AA286" s="27">
        <v>18.2</v>
      </c>
      <c r="AB286" s="27">
        <v>18.2</v>
      </c>
      <c r="AC286" s="27">
        <v>18.2</v>
      </c>
      <c r="AD286" s="27">
        <v>18.2</v>
      </c>
      <c r="AE286" s="27">
        <v>18.2</v>
      </c>
      <c r="AF286" s="27">
        <v>18.2</v>
      </c>
      <c r="AG286" s="27">
        <v>18.2</v>
      </c>
      <c r="AH286" s="27">
        <v>18.2</v>
      </c>
      <c r="AI286" s="27">
        <v>18.2</v>
      </c>
      <c r="AJ286" s="27">
        <v>14</v>
      </c>
      <c r="AK286" s="27">
        <v>14</v>
      </c>
      <c r="AL286" s="27">
        <v>14</v>
      </c>
      <c r="AM286" s="27">
        <v>14</v>
      </c>
      <c r="AN286" s="27">
        <v>14</v>
      </c>
      <c r="AO286" s="27">
        <v>14</v>
      </c>
      <c r="AP286" s="27">
        <v>14</v>
      </c>
      <c r="AQ286" s="27">
        <v>14</v>
      </c>
      <c r="AR286" s="27">
        <v>14</v>
      </c>
      <c r="AS286" s="27"/>
    </row>
    <row r="287" spans="1:45">
      <c r="A287" s="3" t="s">
        <v>29</v>
      </c>
      <c r="B287" s="25" t="s">
        <v>189</v>
      </c>
      <c r="C287" s="31">
        <v>10</v>
      </c>
      <c r="D287" s="3" t="s">
        <v>513</v>
      </c>
      <c r="E287" s="3" t="s">
        <v>222</v>
      </c>
      <c r="F287" s="3" t="s">
        <v>17</v>
      </c>
      <c r="G287" s="3" t="s">
        <v>33</v>
      </c>
      <c r="H287" s="32">
        <v>0.20499999999999999</v>
      </c>
      <c r="I287" s="9">
        <f t="shared" si="69"/>
        <v>39.889851544609876</v>
      </c>
      <c r="J287" s="7">
        <f t="shared" si="70"/>
        <v>234.47449322563369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22</v>
      </c>
      <c r="U287" s="27" t="s">
        <v>384</v>
      </c>
      <c r="V287" s="27" t="s">
        <v>384</v>
      </c>
      <c r="W287" s="27" t="s">
        <v>384</v>
      </c>
      <c r="X287" s="27" t="s">
        <v>384</v>
      </c>
      <c r="Y287" s="27" t="s">
        <v>384</v>
      </c>
      <c r="Z287" s="27" t="s">
        <v>384</v>
      </c>
      <c r="AA287" s="27" t="s">
        <v>384</v>
      </c>
      <c r="AB287" s="27" t="s">
        <v>384</v>
      </c>
      <c r="AC287" s="27" t="s">
        <v>384</v>
      </c>
      <c r="AD287" s="27" t="s">
        <v>384</v>
      </c>
      <c r="AE287" s="27" t="s">
        <v>384</v>
      </c>
      <c r="AF287" s="27" t="s">
        <v>384</v>
      </c>
      <c r="AG287" s="27" t="s">
        <v>384</v>
      </c>
      <c r="AH287" s="27" t="s">
        <v>384</v>
      </c>
      <c r="AI287" s="27" t="s">
        <v>384</v>
      </c>
      <c r="AJ287" s="27" t="s">
        <v>384</v>
      </c>
      <c r="AK287" s="27" t="s">
        <v>384</v>
      </c>
      <c r="AL287" s="27" t="s">
        <v>384</v>
      </c>
      <c r="AM287" s="27" t="s">
        <v>384</v>
      </c>
      <c r="AN287" s="27">
        <v>11</v>
      </c>
      <c r="AO287" s="27">
        <v>32.700000000000003</v>
      </c>
      <c r="AP287" s="27">
        <v>32.700000000000003</v>
      </c>
      <c r="AQ287" s="27">
        <v>32.700000000000003</v>
      </c>
      <c r="AR287" s="27">
        <v>32.700000000000003</v>
      </c>
      <c r="AS287" s="27"/>
    </row>
    <row r="288" spans="1:45">
      <c r="A288" s="3" t="s">
        <v>29</v>
      </c>
      <c r="B288" s="25" t="s">
        <v>240</v>
      </c>
      <c r="C288" s="31">
        <v>12</v>
      </c>
      <c r="D288" s="3" t="s">
        <v>513</v>
      </c>
      <c r="E288" s="3" t="s">
        <v>222</v>
      </c>
      <c r="F288" s="3" t="s">
        <v>17</v>
      </c>
      <c r="G288" s="3" t="s">
        <v>33</v>
      </c>
      <c r="H288" s="32">
        <v>0.20499999999999999</v>
      </c>
      <c r="I288" s="9">
        <f t="shared" si="69"/>
        <v>15.54098308639022</v>
      </c>
      <c r="J288" s="7">
        <f t="shared" si="70"/>
        <v>91.350656678537632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10</v>
      </c>
      <c r="U288" s="27" t="s">
        <v>384</v>
      </c>
      <c r="V288" s="27" t="s">
        <v>384</v>
      </c>
      <c r="W288" s="27" t="s">
        <v>384</v>
      </c>
      <c r="X288" s="27" t="s">
        <v>384</v>
      </c>
      <c r="Y288" s="27" t="s">
        <v>384</v>
      </c>
      <c r="Z288" s="27" t="s">
        <v>384</v>
      </c>
      <c r="AA288" s="27" t="s">
        <v>384</v>
      </c>
      <c r="AB288" s="27" t="s">
        <v>384</v>
      </c>
      <c r="AC288" s="27" t="s">
        <v>384</v>
      </c>
      <c r="AD288" s="27" t="s">
        <v>384</v>
      </c>
      <c r="AE288" s="27" t="s">
        <v>384</v>
      </c>
      <c r="AF288" s="27" t="s">
        <v>384</v>
      </c>
      <c r="AG288" s="27" t="s">
        <v>384</v>
      </c>
      <c r="AH288" s="27" t="s">
        <v>384</v>
      </c>
      <c r="AI288" s="27" t="s">
        <v>384</v>
      </c>
      <c r="AJ288" s="27" t="s">
        <v>384</v>
      </c>
      <c r="AK288" s="27" t="s">
        <v>384</v>
      </c>
      <c r="AL288" s="27" t="s">
        <v>384</v>
      </c>
      <c r="AM288" s="27" t="s">
        <v>384</v>
      </c>
      <c r="AN288" s="27">
        <v>4</v>
      </c>
      <c r="AO288" s="27">
        <v>12.5</v>
      </c>
      <c r="AP288" s="27">
        <v>12.5</v>
      </c>
      <c r="AQ288" s="27">
        <v>12.5</v>
      </c>
      <c r="AR288" s="27">
        <v>12.5</v>
      </c>
      <c r="AS288" s="27"/>
    </row>
    <row r="289" spans="1:45">
      <c r="A289" s="3" t="s">
        <v>29</v>
      </c>
      <c r="B289" s="25" t="s">
        <v>241</v>
      </c>
      <c r="C289" s="31">
        <v>2</v>
      </c>
      <c r="D289" s="3" t="s">
        <v>513</v>
      </c>
      <c r="E289" s="3" t="s">
        <v>222</v>
      </c>
      <c r="F289" s="3" t="s">
        <v>17</v>
      </c>
      <c r="G289" s="3" t="s">
        <v>33</v>
      </c>
      <c r="H289" s="32">
        <v>0.20499999999999999</v>
      </c>
      <c r="I289" s="9">
        <f t="shared" si="69"/>
        <v>5.5998312499999994</v>
      </c>
      <c r="J289" s="7">
        <f t="shared" si="70"/>
        <v>32.916081249999998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26</v>
      </c>
      <c r="U289" s="27" t="s">
        <v>384</v>
      </c>
      <c r="V289" s="27" t="s">
        <v>384</v>
      </c>
      <c r="W289" s="27" t="s">
        <v>384</v>
      </c>
      <c r="X289" s="27" t="s">
        <v>384</v>
      </c>
      <c r="Y289" s="27" t="s">
        <v>384</v>
      </c>
      <c r="Z289" s="27" t="s">
        <v>384</v>
      </c>
      <c r="AA289" s="27" t="s">
        <v>384</v>
      </c>
      <c r="AB289" s="27" t="s">
        <v>384</v>
      </c>
      <c r="AC289" s="27" t="s">
        <v>384</v>
      </c>
      <c r="AD289" s="27" t="s">
        <v>384</v>
      </c>
      <c r="AE289" s="27" t="s">
        <v>384</v>
      </c>
      <c r="AF289" s="27" t="s">
        <v>384</v>
      </c>
      <c r="AG289" s="27" t="s">
        <v>384</v>
      </c>
      <c r="AH289" s="27" t="s">
        <v>384</v>
      </c>
      <c r="AI289" s="27" t="s">
        <v>384</v>
      </c>
      <c r="AJ289" s="27" t="s">
        <v>384</v>
      </c>
      <c r="AK289" s="27" t="s">
        <v>384</v>
      </c>
      <c r="AL289" s="27" t="s">
        <v>384</v>
      </c>
      <c r="AM289" s="27" t="s">
        <v>384</v>
      </c>
      <c r="AN289" s="27" t="s">
        <v>384</v>
      </c>
      <c r="AO289" s="27" t="s">
        <v>384</v>
      </c>
      <c r="AP289" s="27" t="s">
        <v>384</v>
      </c>
      <c r="AQ289" s="27" t="s">
        <v>384</v>
      </c>
      <c r="AR289" s="27" t="s">
        <v>384</v>
      </c>
      <c r="AS289" s="27"/>
    </row>
    <row r="290" spans="1:45" s="44" customFormat="1">
      <c r="A290" s="41" t="s">
        <v>29</v>
      </c>
      <c r="B290" s="25" t="s">
        <v>495</v>
      </c>
      <c r="C290" s="59" t="s">
        <v>645</v>
      </c>
      <c r="D290" s="41" t="s">
        <v>513</v>
      </c>
      <c r="E290" s="41" t="s">
        <v>222</v>
      </c>
      <c r="F290" s="41" t="s">
        <v>17</v>
      </c>
      <c r="G290" s="11" t="s">
        <v>33</v>
      </c>
      <c r="H290" s="60">
        <v>0.20499999999999999</v>
      </c>
      <c r="I290" s="13">
        <f t="shared" si="69"/>
        <v>150.99424568831108</v>
      </c>
      <c r="J290" s="43">
        <f t="shared" ref="J290:J292" si="80">SUMPRODUCT($K290:$AS290, $K$1:$AS$1)+I290</f>
        <v>887.55154172885295</v>
      </c>
      <c r="K290" s="27"/>
      <c r="L290" s="27"/>
      <c r="M290" s="27"/>
      <c r="N290" s="27"/>
      <c r="O290" s="27"/>
      <c r="P290" s="27"/>
      <c r="Q290" s="27"/>
      <c r="R290" s="27"/>
      <c r="S290" s="27"/>
      <c r="T290" s="27" t="s">
        <v>384</v>
      </c>
      <c r="U290" s="27">
        <v>32.700000000000003</v>
      </c>
      <c r="V290" s="27">
        <v>32.700000000000003</v>
      </c>
      <c r="W290" s="27">
        <v>33</v>
      </c>
      <c r="X290" s="27">
        <v>32.700000000000003</v>
      </c>
      <c r="Y290" s="27">
        <v>32.700000000000003</v>
      </c>
      <c r="Z290" s="27">
        <v>32.700000000000003</v>
      </c>
      <c r="AA290" s="27">
        <v>32.700000000000003</v>
      </c>
      <c r="AB290" s="27">
        <v>32.700000000000003</v>
      </c>
      <c r="AC290" s="27">
        <v>32.700000000000003</v>
      </c>
      <c r="AD290" s="27">
        <v>32.700000000000003</v>
      </c>
      <c r="AE290" s="27">
        <v>32.700000000000003</v>
      </c>
      <c r="AF290" s="27">
        <v>32.700000000000003</v>
      </c>
      <c r="AG290" s="27">
        <v>32.700000000000003</v>
      </c>
      <c r="AH290" s="27">
        <v>32.700000000000003</v>
      </c>
      <c r="AI290" s="27">
        <v>32.700000000000003</v>
      </c>
      <c r="AJ290" s="27">
        <v>32.700000000000003</v>
      </c>
      <c r="AK290" s="27">
        <v>32.700000000000003</v>
      </c>
      <c r="AL290" s="27">
        <v>32.700000000000003</v>
      </c>
      <c r="AM290" s="27">
        <v>32.700000000000003</v>
      </c>
      <c r="AN290" s="27">
        <v>33</v>
      </c>
      <c r="AO290" s="27" t="s">
        <v>384</v>
      </c>
      <c r="AP290" s="27" t="s">
        <v>384</v>
      </c>
      <c r="AQ290" s="27" t="s">
        <v>384</v>
      </c>
      <c r="AR290" s="27" t="s">
        <v>384</v>
      </c>
      <c r="AS290" s="27"/>
    </row>
    <row r="291" spans="1:45" s="44" customFormat="1">
      <c r="A291" s="41" t="s">
        <v>29</v>
      </c>
      <c r="B291" s="25" t="s">
        <v>496</v>
      </c>
      <c r="C291" s="59" t="s">
        <v>638</v>
      </c>
      <c r="D291" s="41" t="s">
        <v>513</v>
      </c>
      <c r="E291" s="41" t="s">
        <v>222</v>
      </c>
      <c r="F291" s="41" t="s">
        <v>17</v>
      </c>
      <c r="G291" s="11" t="s">
        <v>33</v>
      </c>
      <c r="H291" s="60">
        <v>0.20499999999999999</v>
      </c>
      <c r="I291" s="13">
        <f t="shared" si="69"/>
        <v>57.898472626605134</v>
      </c>
      <c r="J291" s="43">
        <f t="shared" si="80"/>
        <v>340.33004641492289</v>
      </c>
      <c r="K291" s="27"/>
      <c r="L291" s="27"/>
      <c r="M291" s="27"/>
      <c r="N291" s="27"/>
      <c r="O291" s="27"/>
      <c r="P291" s="27"/>
      <c r="Q291" s="27"/>
      <c r="R291" s="27"/>
      <c r="S291" s="27"/>
      <c r="T291" s="27" t="s">
        <v>384</v>
      </c>
      <c r="U291" s="27">
        <v>12.5</v>
      </c>
      <c r="V291" s="27">
        <v>12.5</v>
      </c>
      <c r="W291" s="27">
        <v>13</v>
      </c>
      <c r="X291" s="27">
        <v>12.5</v>
      </c>
      <c r="Y291" s="27">
        <v>12.5</v>
      </c>
      <c r="Z291" s="27">
        <v>12.5</v>
      </c>
      <c r="AA291" s="27">
        <v>12.5</v>
      </c>
      <c r="AB291" s="27">
        <v>12.5</v>
      </c>
      <c r="AC291" s="27">
        <v>12.5</v>
      </c>
      <c r="AD291" s="27">
        <v>12.5</v>
      </c>
      <c r="AE291" s="27">
        <v>12.5</v>
      </c>
      <c r="AF291" s="27">
        <v>12.5</v>
      </c>
      <c r="AG291" s="27">
        <v>12.5</v>
      </c>
      <c r="AH291" s="27">
        <v>12.5</v>
      </c>
      <c r="AI291" s="27">
        <v>12.5</v>
      </c>
      <c r="AJ291" s="27">
        <v>12.5</v>
      </c>
      <c r="AK291" s="27">
        <v>12.5</v>
      </c>
      <c r="AL291" s="27">
        <v>12.5</v>
      </c>
      <c r="AM291" s="27">
        <v>12.5</v>
      </c>
      <c r="AN291" s="27">
        <v>13</v>
      </c>
      <c r="AO291" s="27" t="s">
        <v>384</v>
      </c>
      <c r="AP291" s="27" t="s">
        <v>384</v>
      </c>
      <c r="AQ291" s="27" t="s">
        <v>384</v>
      </c>
      <c r="AR291" s="27" t="s">
        <v>384</v>
      </c>
      <c r="AS291" s="27"/>
    </row>
    <row r="292" spans="1:45" s="44" customFormat="1">
      <c r="A292" s="41" t="s">
        <v>29</v>
      </c>
      <c r="B292" s="25" t="s">
        <v>497</v>
      </c>
      <c r="C292" s="59" t="s">
        <v>639</v>
      </c>
      <c r="D292" s="41" t="s">
        <v>513</v>
      </c>
      <c r="E292" s="41" t="s">
        <v>222</v>
      </c>
      <c r="F292" s="41" t="s">
        <v>17</v>
      </c>
      <c r="G292" s="11" t="s">
        <v>33</v>
      </c>
      <c r="H292" s="60">
        <v>0.20499999999999999</v>
      </c>
      <c r="I292" s="13">
        <f t="shared" si="69"/>
        <v>51.826384374218748</v>
      </c>
      <c r="J292" s="43">
        <f t="shared" si="80"/>
        <v>304.63801546796878</v>
      </c>
      <c r="K292" s="27"/>
      <c r="L292" s="27"/>
      <c r="M292" s="27"/>
      <c r="N292" s="27"/>
      <c r="O292" s="27"/>
      <c r="P292" s="27"/>
      <c r="Q292" s="27"/>
      <c r="R292" s="27"/>
      <c r="S292" s="27"/>
      <c r="T292" s="27" t="s">
        <v>384</v>
      </c>
      <c r="U292" s="27">
        <v>25.8</v>
      </c>
      <c r="V292" s="27">
        <v>25.8</v>
      </c>
      <c r="W292" s="27">
        <v>26</v>
      </c>
      <c r="X292" s="27">
        <v>25.8</v>
      </c>
      <c r="Y292" s="27">
        <v>25.8</v>
      </c>
      <c r="Z292" s="27">
        <v>25.8</v>
      </c>
      <c r="AA292" s="27">
        <v>25.8</v>
      </c>
      <c r="AB292" s="27">
        <v>26</v>
      </c>
      <c r="AC292" s="27">
        <v>26</v>
      </c>
      <c r="AD292" s="27" t="s">
        <v>384</v>
      </c>
      <c r="AE292" s="27" t="s">
        <v>384</v>
      </c>
      <c r="AF292" s="27" t="s">
        <v>384</v>
      </c>
      <c r="AG292" s="27" t="s">
        <v>384</v>
      </c>
      <c r="AH292" s="27" t="s">
        <v>384</v>
      </c>
      <c r="AI292" s="27" t="s">
        <v>384</v>
      </c>
      <c r="AJ292" s="27" t="s">
        <v>384</v>
      </c>
      <c r="AK292" s="27" t="s">
        <v>384</v>
      </c>
      <c r="AL292" s="27" t="s">
        <v>384</v>
      </c>
      <c r="AM292" s="27" t="s">
        <v>384</v>
      </c>
      <c r="AN292" s="27" t="s">
        <v>384</v>
      </c>
      <c r="AO292" s="27" t="s">
        <v>384</v>
      </c>
      <c r="AP292" s="27" t="s">
        <v>384</v>
      </c>
      <c r="AQ292" s="27" t="s">
        <v>384</v>
      </c>
      <c r="AR292" s="27" t="s">
        <v>384</v>
      </c>
      <c r="AS292" s="27"/>
    </row>
    <row r="293" spans="1:45" s="44" customFormat="1">
      <c r="A293" s="41" t="s">
        <v>29</v>
      </c>
      <c r="B293" s="25" t="s">
        <v>899</v>
      </c>
      <c r="C293" s="59" t="s">
        <v>639</v>
      </c>
      <c r="D293" s="41" t="s">
        <v>513</v>
      </c>
      <c r="E293" s="41" t="s">
        <v>222</v>
      </c>
      <c r="F293" s="41" t="s">
        <v>17</v>
      </c>
      <c r="G293" s="11" t="s">
        <v>33</v>
      </c>
      <c r="H293" s="60">
        <v>0.20499999999999999</v>
      </c>
      <c r="I293" s="13">
        <f t="shared" si="69"/>
        <v>127.94173102052754</v>
      </c>
      <c r="J293" s="43">
        <f t="shared" ref="J293" si="81">SUMPRODUCT($K293:$AS293, $K$1:$AS$1)+I293</f>
        <v>752.04773599871066</v>
      </c>
      <c r="K293" s="27"/>
      <c r="L293" s="27"/>
      <c r="M293" s="27"/>
      <c r="N293" s="27"/>
      <c r="O293" s="27"/>
      <c r="P293" s="27"/>
      <c r="Q293" s="27"/>
      <c r="R293" s="27"/>
      <c r="S293" s="27"/>
      <c r="T293" s="27" t="s">
        <v>384</v>
      </c>
      <c r="U293" s="27" t="s">
        <v>384</v>
      </c>
      <c r="V293" s="27" t="s">
        <v>384</v>
      </c>
      <c r="W293" s="27" t="s">
        <v>384</v>
      </c>
      <c r="X293" s="27">
        <v>25.8</v>
      </c>
      <c r="Y293" s="27">
        <v>25.8</v>
      </c>
      <c r="Z293" s="27">
        <v>25.8</v>
      </c>
      <c r="AA293" s="27">
        <v>25.8</v>
      </c>
      <c r="AB293" s="27">
        <v>25.8</v>
      </c>
      <c r="AC293" s="27">
        <v>25.8</v>
      </c>
      <c r="AD293" s="27">
        <v>25.8</v>
      </c>
      <c r="AE293" s="27">
        <v>25.8</v>
      </c>
      <c r="AF293" s="27">
        <v>25.8</v>
      </c>
      <c r="AG293" s="27">
        <v>25.8</v>
      </c>
      <c r="AH293" s="27">
        <v>25.8</v>
      </c>
      <c r="AI293" s="27">
        <v>25.8</v>
      </c>
      <c r="AJ293" s="27">
        <v>25.8</v>
      </c>
      <c r="AK293" s="27">
        <v>25.8</v>
      </c>
      <c r="AL293" s="27">
        <v>25.8</v>
      </c>
      <c r="AM293" s="27">
        <v>25.8</v>
      </c>
      <c r="AN293" s="27">
        <v>26</v>
      </c>
      <c r="AO293" s="27">
        <v>26</v>
      </c>
      <c r="AP293" s="27">
        <v>26</v>
      </c>
      <c r="AQ293" s="27">
        <v>26</v>
      </c>
      <c r="AR293" s="27">
        <v>26</v>
      </c>
      <c r="AS293" s="27"/>
    </row>
    <row r="294" spans="1:45">
      <c r="A294" s="3" t="s">
        <v>29</v>
      </c>
      <c r="B294" s="25" t="s">
        <v>190</v>
      </c>
      <c r="C294" s="31">
        <v>11</v>
      </c>
      <c r="D294" s="3" t="s">
        <v>513</v>
      </c>
      <c r="E294" s="3" t="s">
        <v>222</v>
      </c>
      <c r="F294" s="3" t="s">
        <v>17</v>
      </c>
      <c r="G294" s="3" t="s">
        <v>33</v>
      </c>
      <c r="H294" s="32">
        <v>0.20499999999999999</v>
      </c>
      <c r="I294" s="9">
        <f t="shared" si="69"/>
        <v>65.784945244321236</v>
      </c>
      <c r="J294" s="7">
        <f t="shared" si="70"/>
        <v>386.68711716783946</v>
      </c>
      <c r="K294" s="27">
        <v>0</v>
      </c>
      <c r="L294" s="27">
        <v>0</v>
      </c>
      <c r="M294" s="27">
        <v>0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>
        <v>0</v>
      </c>
      <c r="T294" s="27">
        <v>11.3</v>
      </c>
      <c r="U294" s="27">
        <v>11.3</v>
      </c>
      <c r="V294" s="27">
        <v>11.3</v>
      </c>
      <c r="W294" s="27">
        <v>11.3</v>
      </c>
      <c r="X294" s="27">
        <v>11.3</v>
      </c>
      <c r="Y294" s="27">
        <v>11.3</v>
      </c>
      <c r="Z294" s="27">
        <v>11.3</v>
      </c>
      <c r="AA294" s="27">
        <v>11.3</v>
      </c>
      <c r="AB294" s="27">
        <v>11.3</v>
      </c>
      <c r="AC294" s="27">
        <v>11.3</v>
      </c>
      <c r="AD294" s="27">
        <v>11.3</v>
      </c>
      <c r="AE294" s="27">
        <v>11.3</v>
      </c>
      <c r="AF294" s="27">
        <v>11.3</v>
      </c>
      <c r="AG294" s="27">
        <v>11.3</v>
      </c>
      <c r="AH294" s="27">
        <v>11.3</v>
      </c>
      <c r="AI294" s="27">
        <v>11.3</v>
      </c>
      <c r="AJ294" s="27">
        <v>11.3</v>
      </c>
      <c r="AK294" s="27">
        <v>11.3</v>
      </c>
      <c r="AL294" s="27">
        <v>11.3</v>
      </c>
      <c r="AM294" s="27">
        <v>11.3</v>
      </c>
      <c r="AN294" s="27">
        <v>11.3</v>
      </c>
      <c r="AO294" s="27">
        <v>11.3</v>
      </c>
      <c r="AP294" s="27">
        <v>11.3</v>
      </c>
      <c r="AQ294" s="27">
        <v>11.3</v>
      </c>
      <c r="AR294" s="27">
        <v>11.3</v>
      </c>
      <c r="AS294" s="27"/>
    </row>
    <row r="295" spans="1:45">
      <c r="A295" s="3" t="s">
        <v>29</v>
      </c>
      <c r="B295" s="25" t="s">
        <v>242</v>
      </c>
      <c r="C295" s="31">
        <v>12</v>
      </c>
      <c r="D295" s="3" t="s">
        <v>513</v>
      </c>
      <c r="E295" s="3" t="s">
        <v>222</v>
      </c>
      <c r="F295" s="3" t="s">
        <v>17</v>
      </c>
      <c r="G295" s="3" t="s">
        <v>33</v>
      </c>
      <c r="H295" s="32">
        <v>0.20499999999999999</v>
      </c>
      <c r="I295" s="9">
        <f t="shared" si="69"/>
        <v>96.63983106687904</v>
      </c>
      <c r="J295" s="7">
        <f t="shared" si="70"/>
        <v>568.05364114921588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16.600000000000001</v>
      </c>
      <c r="U295" s="27">
        <v>16.600000000000001</v>
      </c>
      <c r="V295" s="27">
        <v>16.600000000000001</v>
      </c>
      <c r="W295" s="27">
        <v>16.600000000000001</v>
      </c>
      <c r="X295" s="27">
        <v>16.600000000000001</v>
      </c>
      <c r="Y295" s="27">
        <v>16.600000000000001</v>
      </c>
      <c r="Z295" s="27">
        <v>16.600000000000001</v>
      </c>
      <c r="AA295" s="27">
        <v>16.600000000000001</v>
      </c>
      <c r="AB295" s="27">
        <v>16.600000000000001</v>
      </c>
      <c r="AC295" s="27">
        <v>16.600000000000001</v>
      </c>
      <c r="AD295" s="27">
        <v>16.600000000000001</v>
      </c>
      <c r="AE295" s="27">
        <v>16.600000000000001</v>
      </c>
      <c r="AF295" s="27">
        <v>16.600000000000001</v>
      </c>
      <c r="AG295" s="27">
        <v>16.600000000000001</v>
      </c>
      <c r="AH295" s="27">
        <v>16.600000000000001</v>
      </c>
      <c r="AI295" s="27">
        <v>16.600000000000001</v>
      </c>
      <c r="AJ295" s="27">
        <v>16.600000000000001</v>
      </c>
      <c r="AK295" s="27">
        <v>16.600000000000001</v>
      </c>
      <c r="AL295" s="27">
        <v>16.600000000000001</v>
      </c>
      <c r="AM295" s="27">
        <v>16.600000000000001</v>
      </c>
      <c r="AN295" s="27">
        <v>16.600000000000001</v>
      </c>
      <c r="AO295" s="27">
        <v>16.600000000000001</v>
      </c>
      <c r="AP295" s="27">
        <v>16.600000000000001</v>
      </c>
      <c r="AQ295" s="27">
        <v>16.600000000000001</v>
      </c>
      <c r="AR295" s="27">
        <v>16.600000000000001</v>
      </c>
      <c r="AS295" s="27"/>
    </row>
    <row r="296" spans="1:45">
      <c r="A296" s="3" t="s">
        <v>29</v>
      </c>
      <c r="B296" s="25" t="s">
        <v>243</v>
      </c>
      <c r="C296" s="31">
        <v>8</v>
      </c>
      <c r="D296" s="3" t="s">
        <v>513</v>
      </c>
      <c r="E296" s="3" t="s">
        <v>222</v>
      </c>
      <c r="F296" s="3" t="s">
        <v>17</v>
      </c>
      <c r="G296" s="3" t="s">
        <v>33</v>
      </c>
      <c r="H296" s="32">
        <v>0.20499999999999999</v>
      </c>
      <c r="I296" s="9">
        <f t="shared" si="69"/>
        <v>48.31991553343952</v>
      </c>
      <c r="J296" s="7">
        <f t="shared" si="70"/>
        <v>284.02682057460794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8.3000000000000007</v>
      </c>
      <c r="U296" s="27">
        <v>8.3000000000000007</v>
      </c>
      <c r="V296" s="27">
        <v>8.3000000000000007</v>
      </c>
      <c r="W296" s="27">
        <v>8.3000000000000007</v>
      </c>
      <c r="X296" s="27">
        <v>8.3000000000000007</v>
      </c>
      <c r="Y296" s="27">
        <v>8.3000000000000007</v>
      </c>
      <c r="Z296" s="27">
        <v>8.3000000000000007</v>
      </c>
      <c r="AA296" s="27">
        <v>8.3000000000000007</v>
      </c>
      <c r="AB296" s="27">
        <v>8.3000000000000007</v>
      </c>
      <c r="AC296" s="27">
        <v>8.3000000000000007</v>
      </c>
      <c r="AD296" s="27">
        <v>8.3000000000000007</v>
      </c>
      <c r="AE296" s="27">
        <v>8.3000000000000007</v>
      </c>
      <c r="AF296" s="27">
        <v>8.3000000000000007</v>
      </c>
      <c r="AG296" s="27">
        <v>8.3000000000000007</v>
      </c>
      <c r="AH296" s="27">
        <v>8.3000000000000007</v>
      </c>
      <c r="AI296" s="27">
        <v>8.3000000000000007</v>
      </c>
      <c r="AJ296" s="27">
        <v>8.3000000000000007</v>
      </c>
      <c r="AK296" s="27">
        <v>8.3000000000000007</v>
      </c>
      <c r="AL296" s="27">
        <v>8.3000000000000007</v>
      </c>
      <c r="AM296" s="27">
        <v>8.3000000000000007</v>
      </c>
      <c r="AN296" s="27">
        <v>8.3000000000000007</v>
      </c>
      <c r="AO296" s="27">
        <v>8.3000000000000007</v>
      </c>
      <c r="AP296" s="27">
        <v>8.3000000000000007</v>
      </c>
      <c r="AQ296" s="27">
        <v>8.3000000000000007</v>
      </c>
      <c r="AR296" s="27">
        <v>8.3000000000000007</v>
      </c>
      <c r="AS296" s="27"/>
    </row>
    <row r="297" spans="1:45" s="44" customFormat="1">
      <c r="A297" s="41" t="s">
        <v>29</v>
      </c>
      <c r="B297" s="25" t="s">
        <v>244</v>
      </c>
      <c r="C297" s="59">
        <v>1</v>
      </c>
      <c r="D297" s="41" t="s">
        <v>513</v>
      </c>
      <c r="E297" s="41" t="s">
        <v>222</v>
      </c>
      <c r="F297" s="41" t="s">
        <v>17</v>
      </c>
      <c r="G297" s="41" t="s">
        <v>33</v>
      </c>
      <c r="H297" s="60">
        <v>0.20499999999999999</v>
      </c>
      <c r="I297" s="13">
        <f t="shared" si="69"/>
        <v>20.584612706362762</v>
      </c>
      <c r="J297" s="43">
        <f t="shared" si="70"/>
        <v>120.99735761544942</v>
      </c>
      <c r="K297" s="27"/>
      <c r="L297" s="27"/>
      <c r="M297" s="27"/>
      <c r="N297" s="27"/>
      <c r="O297" s="27"/>
      <c r="P297" s="27"/>
      <c r="Q297" s="27"/>
      <c r="R297" s="27"/>
      <c r="S297" s="27"/>
      <c r="T297" s="27">
        <v>12</v>
      </c>
      <c r="U297" s="27" t="s">
        <v>384</v>
      </c>
      <c r="V297" s="27" t="s">
        <v>384</v>
      </c>
      <c r="W297" s="27" t="s">
        <v>384</v>
      </c>
      <c r="X297" s="27" t="s">
        <v>384</v>
      </c>
      <c r="Y297" s="27" t="s">
        <v>384</v>
      </c>
      <c r="Z297" s="27" t="s">
        <v>384</v>
      </c>
      <c r="AA297" s="27" t="s">
        <v>384</v>
      </c>
      <c r="AB297" s="27" t="s">
        <v>384</v>
      </c>
      <c r="AC297" s="27" t="s">
        <v>384</v>
      </c>
      <c r="AD297" s="27" t="s">
        <v>384</v>
      </c>
      <c r="AE297" s="27" t="s">
        <v>384</v>
      </c>
      <c r="AF297" s="27" t="s">
        <v>384</v>
      </c>
      <c r="AG297" s="27" t="s">
        <v>384</v>
      </c>
      <c r="AH297" s="27" t="s">
        <v>384</v>
      </c>
      <c r="AI297" s="27" t="s">
        <v>384</v>
      </c>
      <c r="AJ297" s="27" t="s">
        <v>384</v>
      </c>
      <c r="AK297" s="27" t="s">
        <v>384</v>
      </c>
      <c r="AL297" s="27" t="s">
        <v>384</v>
      </c>
      <c r="AM297" s="27" t="s">
        <v>384</v>
      </c>
      <c r="AN297" s="27">
        <v>5</v>
      </c>
      <c r="AO297" s="27">
        <v>16.899999999999999</v>
      </c>
      <c r="AP297" s="27">
        <v>16.899999999999999</v>
      </c>
      <c r="AQ297" s="27">
        <v>16.899999999999999</v>
      </c>
      <c r="AR297" s="27">
        <v>16.899999999999999</v>
      </c>
      <c r="AS297" s="27"/>
    </row>
    <row r="298" spans="1:45" s="44" customFormat="1">
      <c r="A298" s="41" t="s">
        <v>29</v>
      </c>
      <c r="B298" s="25" t="s">
        <v>616</v>
      </c>
      <c r="C298" s="59" t="s">
        <v>640</v>
      </c>
      <c r="D298" s="41" t="s">
        <v>513</v>
      </c>
      <c r="E298" s="41" t="s">
        <v>222</v>
      </c>
      <c r="F298" s="41" t="s">
        <v>17</v>
      </c>
      <c r="G298" s="11" t="s">
        <v>33</v>
      </c>
      <c r="H298" s="60">
        <v>0.20499999999999999</v>
      </c>
      <c r="I298" s="13">
        <f t="shared" si="69"/>
        <v>77.989139474564539</v>
      </c>
      <c r="J298" s="43">
        <f t="shared" ref="J298" si="82">SUMPRODUCT($K298:$AS298, $K$1:$AS$1)+I298</f>
        <v>458.42396617975743</v>
      </c>
      <c r="K298" s="27" t="s">
        <v>384</v>
      </c>
      <c r="L298" s="27" t="s">
        <v>384</v>
      </c>
      <c r="M298" s="27" t="s">
        <v>384</v>
      </c>
      <c r="N298" s="27" t="s">
        <v>384</v>
      </c>
      <c r="O298" s="27" t="s">
        <v>384</v>
      </c>
      <c r="P298" s="27" t="s">
        <v>384</v>
      </c>
      <c r="Q298" s="27" t="s">
        <v>384</v>
      </c>
      <c r="R298" s="27" t="s">
        <v>384</v>
      </c>
      <c r="S298" s="27" t="s">
        <v>384</v>
      </c>
      <c r="T298" s="27" t="s">
        <v>384</v>
      </c>
      <c r="U298" s="27">
        <v>16.899999999999999</v>
      </c>
      <c r="V298" s="27">
        <v>16.899999999999999</v>
      </c>
      <c r="W298" s="27">
        <v>16.899999999999999</v>
      </c>
      <c r="X298" s="27">
        <v>16.899999999999999</v>
      </c>
      <c r="Y298" s="27">
        <v>16.899999999999999</v>
      </c>
      <c r="Z298" s="27">
        <v>16.899999999999999</v>
      </c>
      <c r="AA298" s="27">
        <v>16.899999999999999</v>
      </c>
      <c r="AB298" s="27">
        <v>16.899999999999999</v>
      </c>
      <c r="AC298" s="27">
        <v>16.899999999999999</v>
      </c>
      <c r="AD298" s="27">
        <v>16.899999999999999</v>
      </c>
      <c r="AE298" s="27">
        <v>16.899999999999999</v>
      </c>
      <c r="AF298" s="27">
        <v>16.899999999999999</v>
      </c>
      <c r="AG298" s="27">
        <v>16.899999999999999</v>
      </c>
      <c r="AH298" s="27">
        <v>16.899999999999999</v>
      </c>
      <c r="AI298" s="27">
        <v>16.899999999999999</v>
      </c>
      <c r="AJ298" s="27">
        <v>16.899999999999999</v>
      </c>
      <c r="AK298" s="27">
        <v>16.899999999999999</v>
      </c>
      <c r="AL298" s="27">
        <v>16.899999999999999</v>
      </c>
      <c r="AM298" s="27">
        <v>16.899999999999999</v>
      </c>
      <c r="AN298" s="27">
        <v>17</v>
      </c>
      <c r="AO298" s="27" t="s">
        <v>384</v>
      </c>
      <c r="AP298" s="27" t="s">
        <v>384</v>
      </c>
      <c r="AQ298" s="27" t="s">
        <v>384</v>
      </c>
      <c r="AR298" s="27" t="s">
        <v>384</v>
      </c>
      <c r="AS298" s="27"/>
    </row>
    <row r="299" spans="1:45">
      <c r="A299" s="3" t="s">
        <v>29</v>
      </c>
      <c r="B299" s="25" t="s">
        <v>245</v>
      </c>
      <c r="C299" s="31">
        <v>7</v>
      </c>
      <c r="D299" s="3" t="s">
        <v>513</v>
      </c>
      <c r="E299" s="3" t="s">
        <v>222</v>
      </c>
      <c r="F299" s="3" t="s">
        <v>17</v>
      </c>
      <c r="G299" s="3" t="s">
        <v>33</v>
      </c>
      <c r="H299" s="32">
        <v>0.20499999999999999</v>
      </c>
      <c r="I299" s="9">
        <f t="shared" si="69"/>
        <v>48.31991553343952</v>
      </c>
      <c r="J299" s="7">
        <f t="shared" si="70"/>
        <v>284.02682057460794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</v>
      </c>
      <c r="S299" s="27">
        <v>0</v>
      </c>
      <c r="T299" s="27">
        <v>8.3000000000000007</v>
      </c>
      <c r="U299" s="27">
        <v>8.3000000000000007</v>
      </c>
      <c r="V299" s="27">
        <v>8.3000000000000007</v>
      </c>
      <c r="W299" s="27">
        <v>8.3000000000000007</v>
      </c>
      <c r="X299" s="27">
        <v>8.3000000000000007</v>
      </c>
      <c r="Y299" s="27">
        <v>8.3000000000000007</v>
      </c>
      <c r="Z299" s="27">
        <v>8.3000000000000007</v>
      </c>
      <c r="AA299" s="27">
        <v>8.3000000000000007</v>
      </c>
      <c r="AB299" s="27">
        <v>8.3000000000000007</v>
      </c>
      <c r="AC299" s="27">
        <v>8.3000000000000007</v>
      </c>
      <c r="AD299" s="27">
        <v>8.3000000000000007</v>
      </c>
      <c r="AE299" s="27">
        <v>8.3000000000000007</v>
      </c>
      <c r="AF299" s="27">
        <v>8.3000000000000007</v>
      </c>
      <c r="AG299" s="27">
        <v>8.3000000000000007</v>
      </c>
      <c r="AH299" s="27">
        <v>8.3000000000000007</v>
      </c>
      <c r="AI299" s="27">
        <v>8.3000000000000007</v>
      </c>
      <c r="AJ299" s="27">
        <v>8.3000000000000007</v>
      </c>
      <c r="AK299" s="27">
        <v>8.3000000000000007</v>
      </c>
      <c r="AL299" s="27">
        <v>8.3000000000000007</v>
      </c>
      <c r="AM299" s="27">
        <v>8.3000000000000007</v>
      </c>
      <c r="AN299" s="27">
        <v>8.3000000000000007</v>
      </c>
      <c r="AO299" s="27">
        <v>8.3000000000000007</v>
      </c>
      <c r="AP299" s="27">
        <v>8.3000000000000007</v>
      </c>
      <c r="AQ299" s="27">
        <v>8.3000000000000007</v>
      </c>
      <c r="AR299" s="27">
        <v>8.3000000000000007</v>
      </c>
      <c r="AS299" s="27"/>
    </row>
    <row r="300" spans="1:45">
      <c r="A300" s="3" t="s">
        <v>29</v>
      </c>
      <c r="B300" s="25" t="s">
        <v>191</v>
      </c>
      <c r="C300" s="31">
        <v>9</v>
      </c>
      <c r="D300" s="3" t="s">
        <v>513</v>
      </c>
      <c r="E300" s="3" t="s">
        <v>222</v>
      </c>
      <c r="F300" s="3" t="s">
        <v>17</v>
      </c>
      <c r="G300" s="3" t="s">
        <v>33</v>
      </c>
      <c r="H300" s="32">
        <v>0.20499999999999999</v>
      </c>
      <c r="I300" s="9">
        <f t="shared" si="69"/>
        <v>1.1643353140587831</v>
      </c>
      <c r="J300" s="7">
        <f t="shared" si="70"/>
        <v>6.8440197728821159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0</v>
      </c>
      <c r="Q300" s="27">
        <v>0</v>
      </c>
      <c r="R300" s="27">
        <v>0</v>
      </c>
      <c r="S300" s="27">
        <v>0</v>
      </c>
      <c r="T300" s="27">
        <v>0.2</v>
      </c>
      <c r="U300" s="27">
        <v>0.2</v>
      </c>
      <c r="V300" s="27">
        <v>0.2</v>
      </c>
      <c r="W300" s="27">
        <v>0.2</v>
      </c>
      <c r="X300" s="27">
        <v>0.2</v>
      </c>
      <c r="Y300" s="27">
        <v>0.2</v>
      </c>
      <c r="Z300" s="27">
        <v>0.2</v>
      </c>
      <c r="AA300" s="27">
        <v>0.2</v>
      </c>
      <c r="AB300" s="27">
        <v>0.2</v>
      </c>
      <c r="AC300" s="27">
        <v>0.2</v>
      </c>
      <c r="AD300" s="27">
        <v>0.2</v>
      </c>
      <c r="AE300" s="27">
        <v>0.2</v>
      </c>
      <c r="AF300" s="27">
        <v>0.2</v>
      </c>
      <c r="AG300" s="27">
        <v>0.2</v>
      </c>
      <c r="AH300" s="27">
        <v>0.2</v>
      </c>
      <c r="AI300" s="27">
        <v>0.2</v>
      </c>
      <c r="AJ300" s="27">
        <v>0.2</v>
      </c>
      <c r="AK300" s="27">
        <v>0.2</v>
      </c>
      <c r="AL300" s="27">
        <v>0.2</v>
      </c>
      <c r="AM300" s="27">
        <v>0.2</v>
      </c>
      <c r="AN300" s="27">
        <v>0.2</v>
      </c>
      <c r="AO300" s="27">
        <v>0.2</v>
      </c>
      <c r="AP300" s="27">
        <v>0.2</v>
      </c>
      <c r="AQ300" s="27">
        <v>0.2</v>
      </c>
      <c r="AR300" s="27">
        <v>0.2</v>
      </c>
      <c r="AS300" s="27"/>
    </row>
    <row r="301" spans="1:45">
      <c r="A301" s="3" t="s">
        <v>29</v>
      </c>
      <c r="B301" s="25" t="s">
        <v>192</v>
      </c>
      <c r="C301" s="31">
        <v>10</v>
      </c>
      <c r="D301" s="3" t="s">
        <v>857</v>
      </c>
      <c r="E301" s="3" t="s">
        <v>139</v>
      </c>
      <c r="F301" s="3" t="s">
        <v>17</v>
      </c>
      <c r="G301" s="3" t="s">
        <v>33</v>
      </c>
      <c r="H301" s="32">
        <v>0.20499999999999999</v>
      </c>
      <c r="I301" s="9">
        <f t="shared" si="69"/>
        <v>26.19754456632262</v>
      </c>
      <c r="J301" s="7">
        <f t="shared" si="70"/>
        <v>153.99044488984759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4.5</v>
      </c>
      <c r="U301" s="27">
        <v>4.5</v>
      </c>
      <c r="V301" s="27">
        <v>4.5</v>
      </c>
      <c r="W301" s="27">
        <v>4.5</v>
      </c>
      <c r="X301" s="27">
        <v>4.5</v>
      </c>
      <c r="Y301" s="27">
        <v>4.5</v>
      </c>
      <c r="Z301" s="27">
        <v>4.5</v>
      </c>
      <c r="AA301" s="27">
        <v>4.5</v>
      </c>
      <c r="AB301" s="27">
        <v>4.5</v>
      </c>
      <c r="AC301" s="27">
        <v>4.5</v>
      </c>
      <c r="AD301" s="27">
        <v>4.5</v>
      </c>
      <c r="AE301" s="27">
        <v>4.5</v>
      </c>
      <c r="AF301" s="27">
        <v>4.5</v>
      </c>
      <c r="AG301" s="27">
        <v>4.5</v>
      </c>
      <c r="AH301" s="27">
        <v>4.5</v>
      </c>
      <c r="AI301" s="27">
        <v>4.5</v>
      </c>
      <c r="AJ301" s="27">
        <v>4.5</v>
      </c>
      <c r="AK301" s="27">
        <v>4.5</v>
      </c>
      <c r="AL301" s="27">
        <v>4.5</v>
      </c>
      <c r="AM301" s="27">
        <v>4.5</v>
      </c>
      <c r="AN301" s="27">
        <v>4.5</v>
      </c>
      <c r="AO301" s="27">
        <v>4.5</v>
      </c>
      <c r="AP301" s="27">
        <v>4.5</v>
      </c>
      <c r="AQ301" s="27">
        <v>4.5</v>
      </c>
      <c r="AR301" s="27">
        <v>4.5</v>
      </c>
      <c r="AS301" s="27"/>
    </row>
    <row r="302" spans="1:45">
      <c r="A302" s="3" t="s">
        <v>29</v>
      </c>
      <c r="B302" s="25" t="s">
        <v>193</v>
      </c>
      <c r="C302" s="31">
        <v>8</v>
      </c>
      <c r="D302" s="3" t="s">
        <v>857</v>
      </c>
      <c r="E302" s="3" t="s">
        <v>139</v>
      </c>
      <c r="F302" s="3" t="s">
        <v>17</v>
      </c>
      <c r="G302" s="3" t="s">
        <v>33</v>
      </c>
      <c r="H302" s="32">
        <v>0.20499999999999999</v>
      </c>
      <c r="I302" s="9">
        <f t="shared" si="69"/>
        <v>5.0723587883253156</v>
      </c>
      <c r="J302" s="7">
        <f t="shared" si="70"/>
        <v>29.815572389912226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1</v>
      </c>
      <c r="U302" s="27">
        <v>1</v>
      </c>
      <c r="V302" s="27">
        <v>1</v>
      </c>
      <c r="W302" s="27">
        <v>1</v>
      </c>
      <c r="X302" s="27">
        <v>1</v>
      </c>
      <c r="Y302" s="27">
        <v>1</v>
      </c>
      <c r="Z302" s="27">
        <v>1</v>
      </c>
      <c r="AA302" s="27">
        <v>1</v>
      </c>
      <c r="AB302" s="27">
        <v>1</v>
      </c>
      <c r="AC302" s="27">
        <v>1</v>
      </c>
      <c r="AD302" s="27">
        <v>1</v>
      </c>
      <c r="AE302" s="27">
        <v>1</v>
      </c>
      <c r="AF302" s="27">
        <v>1</v>
      </c>
      <c r="AG302" s="27">
        <v>1</v>
      </c>
      <c r="AH302" s="27">
        <v>1</v>
      </c>
      <c r="AI302" s="27">
        <v>1</v>
      </c>
      <c r="AJ302" s="27">
        <v>1</v>
      </c>
      <c r="AK302" s="27">
        <v>1</v>
      </c>
      <c r="AL302" s="27">
        <v>1</v>
      </c>
      <c r="AM302" s="27">
        <v>1</v>
      </c>
      <c r="AN302" s="27">
        <v>1</v>
      </c>
      <c r="AO302" s="27">
        <v>1</v>
      </c>
      <c r="AP302" s="27">
        <v>0</v>
      </c>
      <c r="AQ302" s="27">
        <v>0</v>
      </c>
      <c r="AR302" s="27">
        <v>0</v>
      </c>
      <c r="AS302" s="27"/>
    </row>
    <row r="303" spans="1:45">
      <c r="A303" s="3" t="s">
        <v>29</v>
      </c>
      <c r="B303" s="25" t="s">
        <v>194</v>
      </c>
      <c r="C303" s="31">
        <v>13</v>
      </c>
      <c r="D303" s="3" t="s">
        <v>513</v>
      </c>
      <c r="E303" s="3" t="s">
        <v>222</v>
      </c>
      <c r="F303" s="3" t="s">
        <v>18</v>
      </c>
      <c r="G303" s="3" t="s">
        <v>33</v>
      </c>
      <c r="H303" s="32">
        <v>0.20499999999999999</v>
      </c>
      <c r="I303" s="9">
        <f t="shared" si="69"/>
        <v>11.06118548355844</v>
      </c>
      <c r="J303" s="7">
        <f t="shared" si="70"/>
        <v>65.018187842380101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27">
        <v>1.9</v>
      </c>
      <c r="U303" s="27">
        <v>1.9</v>
      </c>
      <c r="V303" s="27">
        <v>1.9</v>
      </c>
      <c r="W303" s="27">
        <v>1.9</v>
      </c>
      <c r="X303" s="27">
        <v>1.9</v>
      </c>
      <c r="Y303" s="27">
        <v>1.9</v>
      </c>
      <c r="Z303" s="27">
        <v>1.9</v>
      </c>
      <c r="AA303" s="27">
        <v>1.9</v>
      </c>
      <c r="AB303" s="27">
        <v>1.9</v>
      </c>
      <c r="AC303" s="27">
        <v>1.9</v>
      </c>
      <c r="AD303" s="27">
        <v>1.9</v>
      </c>
      <c r="AE303" s="27">
        <v>1.9</v>
      </c>
      <c r="AF303" s="27">
        <v>1.9</v>
      </c>
      <c r="AG303" s="27">
        <v>1.9</v>
      </c>
      <c r="AH303" s="27">
        <v>1.9</v>
      </c>
      <c r="AI303" s="27">
        <v>1.9</v>
      </c>
      <c r="AJ303" s="27">
        <v>1.9</v>
      </c>
      <c r="AK303" s="27">
        <v>1.9</v>
      </c>
      <c r="AL303" s="27">
        <v>1.9</v>
      </c>
      <c r="AM303" s="27">
        <v>1.9</v>
      </c>
      <c r="AN303" s="27">
        <v>1.9</v>
      </c>
      <c r="AO303" s="27">
        <v>1.9</v>
      </c>
      <c r="AP303" s="27">
        <v>1.9</v>
      </c>
      <c r="AQ303" s="27">
        <v>1.9</v>
      </c>
      <c r="AR303" s="27">
        <v>1.9</v>
      </c>
      <c r="AS303" s="27"/>
    </row>
    <row r="304" spans="1:45" s="44" customFormat="1">
      <c r="A304" s="41" t="s">
        <v>29</v>
      </c>
      <c r="B304" s="25" t="s">
        <v>195</v>
      </c>
      <c r="C304" s="59">
        <v>14</v>
      </c>
      <c r="D304" s="41" t="s">
        <v>513</v>
      </c>
      <c r="E304" s="41" t="s">
        <v>222</v>
      </c>
      <c r="F304" s="41" t="s">
        <v>18</v>
      </c>
      <c r="G304" s="11" t="s">
        <v>33</v>
      </c>
      <c r="H304" s="60">
        <v>0.20499999999999999</v>
      </c>
      <c r="I304" s="13">
        <f t="shared" si="69"/>
        <v>17.530540318528661</v>
      </c>
      <c r="J304" s="43">
        <f t="shared" si="70"/>
        <v>103.04537114061971</v>
      </c>
      <c r="K304" s="27" t="s">
        <v>384</v>
      </c>
      <c r="L304" s="27" t="s">
        <v>384</v>
      </c>
      <c r="M304" s="27" t="s">
        <v>384</v>
      </c>
      <c r="N304" s="27" t="s">
        <v>384</v>
      </c>
      <c r="O304" s="27" t="s">
        <v>384</v>
      </c>
      <c r="P304" s="27" t="s">
        <v>384</v>
      </c>
      <c r="Q304" s="27" t="s">
        <v>384</v>
      </c>
      <c r="R304" s="27" t="s">
        <v>384</v>
      </c>
      <c r="S304" s="27" t="s">
        <v>384</v>
      </c>
      <c r="T304" s="27" t="s">
        <v>384</v>
      </c>
      <c r="U304" s="27">
        <v>3.8</v>
      </c>
      <c r="V304" s="27">
        <v>3.8</v>
      </c>
      <c r="W304" s="27">
        <v>3.8</v>
      </c>
      <c r="X304" s="27">
        <v>3.8</v>
      </c>
      <c r="Y304" s="27">
        <v>3.8</v>
      </c>
      <c r="Z304" s="27">
        <v>3.8</v>
      </c>
      <c r="AA304" s="27">
        <v>3.8</v>
      </c>
      <c r="AB304" s="27">
        <v>3.8</v>
      </c>
      <c r="AC304" s="27">
        <v>3.8</v>
      </c>
      <c r="AD304" s="27">
        <v>3.8</v>
      </c>
      <c r="AE304" s="27">
        <v>3.8</v>
      </c>
      <c r="AF304" s="27">
        <v>3.8</v>
      </c>
      <c r="AG304" s="27">
        <v>3.8</v>
      </c>
      <c r="AH304" s="27">
        <v>3.8</v>
      </c>
      <c r="AI304" s="27">
        <v>3.8</v>
      </c>
      <c r="AJ304" s="27">
        <v>3.8</v>
      </c>
      <c r="AK304" s="27">
        <v>3.8</v>
      </c>
      <c r="AL304" s="27">
        <v>3.8</v>
      </c>
      <c r="AM304" s="27">
        <v>3.8</v>
      </c>
      <c r="AN304" s="27">
        <v>3.8</v>
      </c>
      <c r="AO304" s="27" t="s">
        <v>384</v>
      </c>
      <c r="AP304" s="27" t="s">
        <v>384</v>
      </c>
      <c r="AQ304" s="27" t="s">
        <v>384</v>
      </c>
      <c r="AR304" s="27" t="s">
        <v>384</v>
      </c>
      <c r="AS304" s="27"/>
    </row>
    <row r="305" spans="1:45">
      <c r="A305" s="3" t="s">
        <v>29</v>
      </c>
      <c r="B305" s="25" t="s">
        <v>196</v>
      </c>
      <c r="C305" s="31">
        <v>15</v>
      </c>
      <c r="D305" s="3" t="s">
        <v>513</v>
      </c>
      <c r="E305" s="3" t="s">
        <v>222</v>
      </c>
      <c r="F305" s="3" t="s">
        <v>20</v>
      </c>
      <c r="G305" s="3" t="s">
        <v>33</v>
      </c>
      <c r="H305" s="32">
        <v>0.20499999999999999</v>
      </c>
      <c r="I305" s="9">
        <f t="shared" si="69"/>
        <v>26.512653060816984</v>
      </c>
      <c r="J305" s="7">
        <f t="shared" si="70"/>
        <v>155.84266799163154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27">
        <v>4.7</v>
      </c>
      <c r="U305" s="27">
        <v>4.7</v>
      </c>
      <c r="V305" s="27">
        <v>4.7</v>
      </c>
      <c r="W305" s="27">
        <v>4.7</v>
      </c>
      <c r="X305" s="27">
        <v>4.7</v>
      </c>
      <c r="Y305" s="27">
        <v>4.7</v>
      </c>
      <c r="Z305" s="27">
        <v>4.7</v>
      </c>
      <c r="AA305" s="27">
        <v>4.7</v>
      </c>
      <c r="AB305" s="27">
        <v>4.7</v>
      </c>
      <c r="AC305" s="27">
        <v>4.7</v>
      </c>
      <c r="AD305" s="27">
        <v>4.7</v>
      </c>
      <c r="AE305" s="27">
        <v>4.7</v>
      </c>
      <c r="AF305" s="27">
        <v>4.7</v>
      </c>
      <c r="AG305" s="27">
        <v>4.7</v>
      </c>
      <c r="AH305" s="27">
        <v>4.7</v>
      </c>
      <c r="AI305" s="27">
        <v>4.7</v>
      </c>
      <c r="AJ305" s="27">
        <v>4.7</v>
      </c>
      <c r="AK305" s="27">
        <v>4.7</v>
      </c>
      <c r="AL305" s="27">
        <v>4.7</v>
      </c>
      <c r="AM305" s="27">
        <v>4.7</v>
      </c>
      <c r="AN305" s="27">
        <v>4.7</v>
      </c>
      <c r="AO305" s="27">
        <v>4.7</v>
      </c>
      <c r="AP305" s="27">
        <v>4.7</v>
      </c>
      <c r="AQ305" s="27">
        <v>3</v>
      </c>
      <c r="AR305" s="27">
        <v>3</v>
      </c>
      <c r="AS305" s="27"/>
    </row>
    <row r="306" spans="1:45">
      <c r="A306" s="3" t="s">
        <v>29</v>
      </c>
      <c r="B306" s="25" t="s">
        <v>197</v>
      </c>
      <c r="C306" s="31">
        <v>16</v>
      </c>
      <c r="D306" s="3" t="s">
        <v>513</v>
      </c>
      <c r="E306" s="3" t="s">
        <v>222</v>
      </c>
      <c r="F306" s="3" t="s">
        <v>20</v>
      </c>
      <c r="G306" s="3" t="s">
        <v>33</v>
      </c>
      <c r="H306" s="32">
        <v>0.20499999999999999</v>
      </c>
      <c r="I306" s="9">
        <f t="shared" si="69"/>
        <v>5.2395089132645243</v>
      </c>
      <c r="J306" s="7">
        <f t="shared" si="70"/>
        <v>30.79808897796952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27">
        <v>0.9</v>
      </c>
      <c r="U306" s="27">
        <v>0.9</v>
      </c>
      <c r="V306" s="27">
        <v>0.9</v>
      </c>
      <c r="W306" s="27">
        <v>0.9</v>
      </c>
      <c r="X306" s="27">
        <v>0.9</v>
      </c>
      <c r="Y306" s="27">
        <v>0.9</v>
      </c>
      <c r="Z306" s="27">
        <v>0.9</v>
      </c>
      <c r="AA306" s="27">
        <v>0.9</v>
      </c>
      <c r="AB306" s="27">
        <v>0.9</v>
      </c>
      <c r="AC306" s="27">
        <v>0.9</v>
      </c>
      <c r="AD306" s="27">
        <v>0.9</v>
      </c>
      <c r="AE306" s="27">
        <v>0.9</v>
      </c>
      <c r="AF306" s="27">
        <v>0.9</v>
      </c>
      <c r="AG306" s="27">
        <v>0.9</v>
      </c>
      <c r="AH306" s="27">
        <v>0.9</v>
      </c>
      <c r="AI306" s="27">
        <v>0.9</v>
      </c>
      <c r="AJ306" s="27">
        <v>0.9</v>
      </c>
      <c r="AK306" s="27">
        <v>0.9</v>
      </c>
      <c r="AL306" s="27">
        <v>0.9</v>
      </c>
      <c r="AM306" s="27">
        <v>0.9</v>
      </c>
      <c r="AN306" s="27">
        <v>0.9</v>
      </c>
      <c r="AO306" s="27">
        <v>0.9</v>
      </c>
      <c r="AP306" s="27">
        <v>0.9</v>
      </c>
      <c r="AQ306" s="27">
        <v>0.9</v>
      </c>
      <c r="AR306" s="27">
        <v>0.9</v>
      </c>
      <c r="AS306" s="27"/>
    </row>
    <row r="307" spans="1:45">
      <c r="A307" s="3" t="s">
        <v>29</v>
      </c>
      <c r="B307" s="25" t="s">
        <v>198</v>
      </c>
      <c r="C307" s="31">
        <v>17</v>
      </c>
      <c r="D307" s="3" t="s">
        <v>513</v>
      </c>
      <c r="E307" s="3" t="s">
        <v>222</v>
      </c>
      <c r="F307" s="3" t="s">
        <v>20</v>
      </c>
      <c r="G307" s="3" t="s">
        <v>33</v>
      </c>
      <c r="H307" s="32">
        <v>0.20499999999999999</v>
      </c>
      <c r="I307" s="9">
        <f t="shared" si="69"/>
        <v>1.1643353140587831</v>
      </c>
      <c r="J307" s="7">
        <f t="shared" si="70"/>
        <v>6.8440197728821159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27">
        <v>0.2</v>
      </c>
      <c r="U307" s="27">
        <v>0.2</v>
      </c>
      <c r="V307" s="27">
        <v>0.2</v>
      </c>
      <c r="W307" s="27">
        <v>0.2</v>
      </c>
      <c r="X307" s="27">
        <v>0.2</v>
      </c>
      <c r="Y307" s="27">
        <v>0.2</v>
      </c>
      <c r="Z307" s="27">
        <v>0.2</v>
      </c>
      <c r="AA307" s="27">
        <v>0.2</v>
      </c>
      <c r="AB307" s="27">
        <v>0.2</v>
      </c>
      <c r="AC307" s="27">
        <v>0.2</v>
      </c>
      <c r="AD307" s="27">
        <v>0.2</v>
      </c>
      <c r="AE307" s="27">
        <v>0.2</v>
      </c>
      <c r="AF307" s="27">
        <v>0.2</v>
      </c>
      <c r="AG307" s="27">
        <v>0.2</v>
      </c>
      <c r="AH307" s="27">
        <v>0.2</v>
      </c>
      <c r="AI307" s="27">
        <v>0.2</v>
      </c>
      <c r="AJ307" s="27">
        <v>0.2</v>
      </c>
      <c r="AK307" s="27">
        <v>0.2</v>
      </c>
      <c r="AL307" s="27">
        <v>0.2</v>
      </c>
      <c r="AM307" s="27">
        <v>0.2</v>
      </c>
      <c r="AN307" s="27">
        <v>0.2</v>
      </c>
      <c r="AO307" s="27">
        <v>0.2</v>
      </c>
      <c r="AP307" s="27">
        <v>0.2</v>
      </c>
      <c r="AQ307" s="27">
        <v>0.2</v>
      </c>
      <c r="AR307" s="27">
        <v>0.2</v>
      </c>
      <c r="AS307" s="27"/>
    </row>
    <row r="308" spans="1:45" s="44" customFormat="1">
      <c r="A308" s="41" t="s">
        <v>29</v>
      </c>
      <c r="B308" s="25" t="s">
        <v>199</v>
      </c>
      <c r="C308" s="59">
        <v>18</v>
      </c>
      <c r="D308" s="41" t="s">
        <v>513</v>
      </c>
      <c r="E308" s="41" t="s">
        <v>222</v>
      </c>
      <c r="F308" s="41" t="s">
        <v>20</v>
      </c>
      <c r="G308" s="41" t="s">
        <v>33</v>
      </c>
      <c r="H308" s="60">
        <v>0.20499999999999999</v>
      </c>
      <c r="I308" s="13">
        <f t="shared" si="69"/>
        <v>20.354848636298389</v>
      </c>
      <c r="J308" s="43">
        <f t="shared" si="70"/>
        <v>119.6467932036076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27">
        <v>3.9</v>
      </c>
      <c r="U308" s="27">
        <v>3.9</v>
      </c>
      <c r="V308" s="27">
        <v>3.9</v>
      </c>
      <c r="W308" s="27">
        <v>3.9</v>
      </c>
      <c r="X308" s="27">
        <v>3.9</v>
      </c>
      <c r="Y308" s="27">
        <v>3.9</v>
      </c>
      <c r="Z308" s="27">
        <v>3.9</v>
      </c>
      <c r="AA308" s="27">
        <v>3.9</v>
      </c>
      <c r="AB308" s="27">
        <v>3.9</v>
      </c>
      <c r="AC308" s="27">
        <v>3.9</v>
      </c>
      <c r="AD308" s="27">
        <v>3.9</v>
      </c>
      <c r="AE308" s="27">
        <v>3.9</v>
      </c>
      <c r="AF308" s="27">
        <v>3.9</v>
      </c>
      <c r="AG308" s="27">
        <v>3.9</v>
      </c>
      <c r="AH308" s="27">
        <v>3.9</v>
      </c>
      <c r="AI308" s="27">
        <v>3.9</v>
      </c>
      <c r="AJ308" s="27">
        <v>3.9</v>
      </c>
      <c r="AK308" s="27">
        <v>3.9</v>
      </c>
      <c r="AL308" s="27">
        <v>3.9</v>
      </c>
      <c r="AM308" s="27">
        <v>3.9</v>
      </c>
      <c r="AN308" s="27">
        <v>2</v>
      </c>
      <c r="AO308" s="27">
        <v>2</v>
      </c>
      <c r="AP308" s="27">
        <v>2</v>
      </c>
      <c r="AQ308" s="27">
        <v>2</v>
      </c>
      <c r="AR308" s="27">
        <v>2</v>
      </c>
      <c r="AS308" s="27"/>
    </row>
    <row r="309" spans="1:45">
      <c r="A309" s="3" t="s">
        <v>29</v>
      </c>
      <c r="B309" s="25" t="s">
        <v>200</v>
      </c>
      <c r="C309" s="31">
        <v>19</v>
      </c>
      <c r="D309" s="3" t="s">
        <v>513</v>
      </c>
      <c r="E309" s="3" t="s">
        <v>222</v>
      </c>
      <c r="F309" s="3" t="s">
        <v>22</v>
      </c>
      <c r="G309" s="3" t="s">
        <v>33</v>
      </c>
      <c r="H309" s="32">
        <v>0.20499999999999999</v>
      </c>
      <c r="I309" s="9">
        <f t="shared" si="69"/>
        <v>2.414339104411666</v>
      </c>
      <c r="J309" s="7">
        <f t="shared" si="70"/>
        <v>14.191603028371013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27">
        <v>0.5</v>
      </c>
      <c r="U309" s="27">
        <v>0.5</v>
      </c>
      <c r="V309" s="27">
        <v>0.5</v>
      </c>
      <c r="W309" s="27">
        <v>0.5</v>
      </c>
      <c r="X309" s="27">
        <v>0.5</v>
      </c>
      <c r="Y309" s="27">
        <v>0.5</v>
      </c>
      <c r="Z309" s="27">
        <v>0.5</v>
      </c>
      <c r="AA309" s="27">
        <v>0.5</v>
      </c>
      <c r="AB309" s="27">
        <v>0.5</v>
      </c>
      <c r="AC309" s="27">
        <v>0.5</v>
      </c>
      <c r="AD309" s="27">
        <v>0.5</v>
      </c>
      <c r="AE309" s="27">
        <v>0.5</v>
      </c>
      <c r="AF309" s="27">
        <v>0.5</v>
      </c>
      <c r="AG309" s="27">
        <v>0.5</v>
      </c>
      <c r="AH309" s="27">
        <v>0.5</v>
      </c>
      <c r="AI309" s="27">
        <v>0.5</v>
      </c>
      <c r="AJ309" s="27">
        <v>0.5</v>
      </c>
      <c r="AK309" s="27">
        <v>0.5</v>
      </c>
      <c r="AL309" s="27">
        <v>0.5</v>
      </c>
      <c r="AM309" s="27">
        <v>0.5</v>
      </c>
      <c r="AN309" s="27">
        <v>0.5</v>
      </c>
      <c r="AO309" s="27">
        <v>0</v>
      </c>
      <c r="AP309" s="27">
        <v>0</v>
      </c>
      <c r="AQ309" s="27">
        <v>0</v>
      </c>
      <c r="AR309" s="27">
        <v>0</v>
      </c>
      <c r="AS309" s="27"/>
    </row>
    <row r="310" spans="1:45">
      <c r="A310" s="3" t="s">
        <v>29</v>
      </c>
      <c r="B310" s="25" t="s">
        <v>201</v>
      </c>
      <c r="C310" s="31">
        <v>207</v>
      </c>
      <c r="D310" s="3" t="s">
        <v>513</v>
      </c>
      <c r="E310" s="3" t="s">
        <v>222</v>
      </c>
      <c r="F310" s="3" t="s">
        <v>20</v>
      </c>
      <c r="G310" s="3" t="s">
        <v>33</v>
      </c>
      <c r="H310" s="32">
        <v>0.20499999999999999</v>
      </c>
      <c r="I310" s="9">
        <f t="shared" si="69"/>
        <v>5.3221313823148488</v>
      </c>
      <c r="J310" s="7">
        <f t="shared" si="70"/>
        <v>31.283747881411678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27">
        <v>1</v>
      </c>
      <c r="U310" s="27">
        <v>1</v>
      </c>
      <c r="V310" s="27">
        <v>1</v>
      </c>
      <c r="W310" s="27">
        <v>1</v>
      </c>
      <c r="X310" s="27">
        <v>1</v>
      </c>
      <c r="Y310" s="27">
        <v>1</v>
      </c>
      <c r="Z310" s="27">
        <v>1</v>
      </c>
      <c r="AA310" s="27">
        <v>1</v>
      </c>
      <c r="AB310" s="27">
        <v>1</v>
      </c>
      <c r="AC310" s="27">
        <v>1</v>
      </c>
      <c r="AD310" s="27">
        <v>1</v>
      </c>
      <c r="AE310" s="27">
        <v>1</v>
      </c>
      <c r="AF310" s="27">
        <v>1</v>
      </c>
      <c r="AG310" s="27">
        <v>1</v>
      </c>
      <c r="AH310" s="27">
        <v>1</v>
      </c>
      <c r="AI310" s="27">
        <v>1</v>
      </c>
      <c r="AJ310" s="27">
        <v>1</v>
      </c>
      <c r="AK310" s="27">
        <v>1</v>
      </c>
      <c r="AL310" s="27">
        <v>1</v>
      </c>
      <c r="AM310" s="27">
        <v>1</v>
      </c>
      <c r="AN310" s="27">
        <v>1</v>
      </c>
      <c r="AO310" s="27">
        <v>1</v>
      </c>
      <c r="AP310" s="27">
        <v>1</v>
      </c>
      <c r="AQ310" s="27">
        <v>0</v>
      </c>
      <c r="AR310" s="27">
        <v>0</v>
      </c>
      <c r="AS310" s="27"/>
    </row>
    <row r="311" spans="1:45">
      <c r="A311" s="3" t="s">
        <v>29</v>
      </c>
      <c r="B311" s="25" t="s">
        <v>202</v>
      </c>
      <c r="C311" s="31">
        <v>21</v>
      </c>
      <c r="D311" s="3" t="s">
        <v>513</v>
      </c>
      <c r="E311" s="3" t="s">
        <v>222</v>
      </c>
      <c r="F311" s="3" t="s">
        <v>20</v>
      </c>
      <c r="G311" s="3" t="s">
        <v>33</v>
      </c>
      <c r="H311" s="32">
        <v>0.20499999999999999</v>
      </c>
      <c r="I311" s="9">
        <f t="shared" si="69"/>
        <v>7.4509839352407887</v>
      </c>
      <c r="J311" s="7">
        <f t="shared" si="70"/>
        <v>43.797247033976348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27">
        <v>1.4</v>
      </c>
      <c r="U311" s="27">
        <v>1.4</v>
      </c>
      <c r="V311" s="27">
        <v>1.4</v>
      </c>
      <c r="W311" s="27">
        <v>1.4</v>
      </c>
      <c r="X311" s="27">
        <v>1.4</v>
      </c>
      <c r="Y311" s="27">
        <v>1.4</v>
      </c>
      <c r="Z311" s="27">
        <v>1.4</v>
      </c>
      <c r="AA311" s="27">
        <v>1.4</v>
      </c>
      <c r="AB311" s="27">
        <v>1.4</v>
      </c>
      <c r="AC311" s="27">
        <v>1.4</v>
      </c>
      <c r="AD311" s="27">
        <v>1.4</v>
      </c>
      <c r="AE311" s="27">
        <v>1.4</v>
      </c>
      <c r="AF311" s="27">
        <v>1.4</v>
      </c>
      <c r="AG311" s="27">
        <v>1.4</v>
      </c>
      <c r="AH311" s="27">
        <v>1.4</v>
      </c>
      <c r="AI311" s="27">
        <v>1.4</v>
      </c>
      <c r="AJ311" s="27">
        <v>1.4</v>
      </c>
      <c r="AK311" s="27">
        <v>1.4</v>
      </c>
      <c r="AL311" s="27">
        <v>1.4</v>
      </c>
      <c r="AM311" s="27">
        <v>1.4</v>
      </c>
      <c r="AN311" s="27">
        <v>1.4</v>
      </c>
      <c r="AO311" s="27">
        <v>1.4</v>
      </c>
      <c r="AP311" s="27">
        <v>1.4</v>
      </c>
      <c r="AQ311" s="27">
        <v>0</v>
      </c>
      <c r="AR311" s="27">
        <v>0</v>
      </c>
      <c r="AS311" s="27"/>
    </row>
    <row r="312" spans="1:45">
      <c r="A312" s="3" t="s">
        <v>29</v>
      </c>
      <c r="B312" s="25" t="s">
        <v>246</v>
      </c>
      <c r="C312" s="31">
        <v>22</v>
      </c>
      <c r="D312" s="3" t="s">
        <v>513</v>
      </c>
      <c r="E312" s="3" t="s">
        <v>222</v>
      </c>
      <c r="F312" s="3" t="s">
        <v>452</v>
      </c>
      <c r="G312" s="3" t="s">
        <v>33</v>
      </c>
      <c r="H312" s="32">
        <v>0.20499999999999999</v>
      </c>
      <c r="I312" s="9">
        <f t="shared" si="69"/>
        <v>19.094337075828612</v>
      </c>
      <c r="J312" s="7">
        <f t="shared" si="70"/>
        <v>112.23744476279745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27">
        <v>3.4</v>
      </c>
      <c r="U312" s="27">
        <v>3.4</v>
      </c>
      <c r="V312" s="27">
        <v>3.4</v>
      </c>
      <c r="W312" s="27">
        <v>3.4</v>
      </c>
      <c r="X312" s="27">
        <v>3.4</v>
      </c>
      <c r="Y312" s="27">
        <v>3.4</v>
      </c>
      <c r="Z312" s="27">
        <v>3.4</v>
      </c>
      <c r="AA312" s="27">
        <v>3.4</v>
      </c>
      <c r="AB312" s="27">
        <v>3.4</v>
      </c>
      <c r="AC312" s="27">
        <v>3.4</v>
      </c>
      <c r="AD312" s="27">
        <v>3.4</v>
      </c>
      <c r="AE312" s="27">
        <v>3.4</v>
      </c>
      <c r="AF312" s="27">
        <v>3.4</v>
      </c>
      <c r="AG312" s="27">
        <v>3.4</v>
      </c>
      <c r="AH312" s="27">
        <v>3.4</v>
      </c>
      <c r="AI312" s="27">
        <v>3.4</v>
      </c>
      <c r="AJ312" s="27">
        <v>3.4</v>
      </c>
      <c r="AK312" s="27">
        <v>3.4</v>
      </c>
      <c r="AL312" s="27">
        <v>3.4</v>
      </c>
      <c r="AM312" s="27">
        <v>3.4</v>
      </c>
      <c r="AN312" s="27">
        <v>3.4</v>
      </c>
      <c r="AO312" s="27">
        <v>3.4</v>
      </c>
      <c r="AP312" s="27">
        <v>3.4</v>
      </c>
      <c r="AQ312" s="27">
        <v>2</v>
      </c>
      <c r="AR312" s="27">
        <v>2</v>
      </c>
      <c r="AS312" s="27"/>
    </row>
    <row r="313" spans="1:45">
      <c r="A313" s="3" t="s">
        <v>29</v>
      </c>
      <c r="B313" s="25" t="s">
        <v>203</v>
      </c>
      <c r="C313" s="31">
        <v>23</v>
      </c>
      <c r="D313" s="3" t="s">
        <v>513</v>
      </c>
      <c r="E313" s="3" t="s">
        <v>222</v>
      </c>
      <c r="F313" s="3" t="s">
        <v>452</v>
      </c>
      <c r="G313" s="3" t="s">
        <v>33</v>
      </c>
      <c r="H313" s="32">
        <v>0.20499999999999999</v>
      </c>
      <c r="I313" s="9">
        <f t="shared" si="69"/>
        <v>7.5681795413820927</v>
      </c>
      <c r="J313" s="7">
        <f t="shared" si="70"/>
        <v>44.486128523733768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27">
        <v>1.3</v>
      </c>
      <c r="U313" s="27">
        <v>1.3</v>
      </c>
      <c r="V313" s="27">
        <v>1.3</v>
      </c>
      <c r="W313" s="27">
        <v>1.3</v>
      </c>
      <c r="X313" s="27">
        <v>1.3</v>
      </c>
      <c r="Y313" s="27">
        <v>1.3</v>
      </c>
      <c r="Z313" s="27">
        <v>1.3</v>
      </c>
      <c r="AA313" s="27">
        <v>1.3</v>
      </c>
      <c r="AB313" s="27">
        <v>1.3</v>
      </c>
      <c r="AC313" s="27">
        <v>1.3</v>
      </c>
      <c r="AD313" s="27">
        <v>1.3</v>
      </c>
      <c r="AE313" s="27">
        <v>1.3</v>
      </c>
      <c r="AF313" s="27">
        <v>1.3</v>
      </c>
      <c r="AG313" s="27">
        <v>1.3</v>
      </c>
      <c r="AH313" s="27">
        <v>1.3</v>
      </c>
      <c r="AI313" s="27">
        <v>1.3</v>
      </c>
      <c r="AJ313" s="27">
        <v>1.3</v>
      </c>
      <c r="AK313" s="27">
        <v>1.3</v>
      </c>
      <c r="AL313" s="27">
        <v>1.3</v>
      </c>
      <c r="AM313" s="27">
        <v>1.3</v>
      </c>
      <c r="AN313" s="27">
        <v>1.3</v>
      </c>
      <c r="AO313" s="27">
        <v>1.3</v>
      </c>
      <c r="AP313" s="27">
        <v>1.3</v>
      </c>
      <c r="AQ313" s="27">
        <v>1.3</v>
      </c>
      <c r="AR313" s="27">
        <v>1.3</v>
      </c>
      <c r="AS313" s="27"/>
    </row>
    <row r="314" spans="1:45">
      <c r="A314" s="3" t="s">
        <v>29</v>
      </c>
      <c r="B314" s="25" t="s">
        <v>261</v>
      </c>
      <c r="C314" s="31">
        <v>24</v>
      </c>
      <c r="D314" s="3" t="s">
        <v>513</v>
      </c>
      <c r="E314" s="3" t="s">
        <v>222</v>
      </c>
      <c r="F314" s="3" t="s">
        <v>452</v>
      </c>
      <c r="G314" s="3" t="s">
        <v>33</v>
      </c>
      <c r="H314" s="32">
        <v>0.20499999999999999</v>
      </c>
      <c r="I314" s="9">
        <f t="shared" si="69"/>
        <v>10.479017826529049</v>
      </c>
      <c r="J314" s="7">
        <f t="shared" si="70"/>
        <v>61.596177955939041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27">
        <v>1.8</v>
      </c>
      <c r="U314" s="27">
        <v>1.8</v>
      </c>
      <c r="V314" s="27">
        <v>1.8</v>
      </c>
      <c r="W314" s="27">
        <v>1.8</v>
      </c>
      <c r="X314" s="27">
        <v>1.8</v>
      </c>
      <c r="Y314" s="27">
        <v>1.8</v>
      </c>
      <c r="Z314" s="27">
        <v>1.8</v>
      </c>
      <c r="AA314" s="27">
        <v>1.8</v>
      </c>
      <c r="AB314" s="27">
        <v>1.8</v>
      </c>
      <c r="AC314" s="27">
        <v>1.8</v>
      </c>
      <c r="AD314" s="27">
        <v>1.8</v>
      </c>
      <c r="AE314" s="27">
        <v>1.8</v>
      </c>
      <c r="AF314" s="27">
        <v>1.8</v>
      </c>
      <c r="AG314" s="27">
        <v>1.8</v>
      </c>
      <c r="AH314" s="27">
        <v>1.8</v>
      </c>
      <c r="AI314" s="27">
        <v>1.8</v>
      </c>
      <c r="AJ314" s="27">
        <v>1.8</v>
      </c>
      <c r="AK314" s="27">
        <v>1.8</v>
      </c>
      <c r="AL314" s="27">
        <v>1.8</v>
      </c>
      <c r="AM314" s="27">
        <v>1.8</v>
      </c>
      <c r="AN314" s="27">
        <v>1.8</v>
      </c>
      <c r="AO314" s="27">
        <v>1.8</v>
      </c>
      <c r="AP314" s="27">
        <v>1.8</v>
      </c>
      <c r="AQ314" s="27">
        <v>1.8</v>
      </c>
      <c r="AR314" s="27">
        <v>1.8</v>
      </c>
      <c r="AS314" s="27"/>
    </row>
    <row r="315" spans="1:45">
      <c r="A315" s="3" t="s">
        <v>29</v>
      </c>
      <c r="B315" s="25" t="s">
        <v>204</v>
      </c>
      <c r="C315" s="31">
        <v>25</v>
      </c>
      <c r="D315" s="3" t="s">
        <v>513</v>
      </c>
      <c r="E315" s="3" t="s">
        <v>222</v>
      </c>
      <c r="F315" s="3" t="s">
        <v>452</v>
      </c>
      <c r="G315" s="3" t="s">
        <v>33</v>
      </c>
      <c r="H315" s="32">
        <v>0.20499999999999999</v>
      </c>
      <c r="I315" s="9">
        <f t="shared" si="69"/>
        <v>4.2577051058518798</v>
      </c>
      <c r="J315" s="7">
        <f t="shared" si="70"/>
        <v>25.026998305129343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27">
        <v>0.8</v>
      </c>
      <c r="U315" s="27">
        <v>0.8</v>
      </c>
      <c r="V315" s="27">
        <v>0.8</v>
      </c>
      <c r="W315" s="27">
        <v>0.8</v>
      </c>
      <c r="X315" s="27">
        <v>0.8</v>
      </c>
      <c r="Y315" s="27">
        <v>0.8</v>
      </c>
      <c r="Z315" s="27">
        <v>0.8</v>
      </c>
      <c r="AA315" s="27">
        <v>0.8</v>
      </c>
      <c r="AB315" s="27">
        <v>0.8</v>
      </c>
      <c r="AC315" s="27">
        <v>0.8</v>
      </c>
      <c r="AD315" s="27">
        <v>0.8</v>
      </c>
      <c r="AE315" s="27">
        <v>0.8</v>
      </c>
      <c r="AF315" s="27">
        <v>0.8</v>
      </c>
      <c r="AG315" s="27">
        <v>0.8</v>
      </c>
      <c r="AH315" s="27">
        <v>0.8</v>
      </c>
      <c r="AI315" s="27">
        <v>0.8</v>
      </c>
      <c r="AJ315" s="27">
        <v>0.8</v>
      </c>
      <c r="AK315" s="27">
        <v>0.8</v>
      </c>
      <c r="AL315" s="27">
        <v>0.8</v>
      </c>
      <c r="AM315" s="27">
        <v>0.8</v>
      </c>
      <c r="AN315" s="27">
        <v>0.8</v>
      </c>
      <c r="AO315" s="27">
        <v>0.8</v>
      </c>
      <c r="AP315" s="27">
        <v>0.8</v>
      </c>
      <c r="AQ315" s="27">
        <v>0</v>
      </c>
      <c r="AR315" s="27">
        <v>0</v>
      </c>
      <c r="AS315" s="27"/>
    </row>
    <row r="316" spans="1:45">
      <c r="A316" s="3" t="s">
        <v>29</v>
      </c>
      <c r="B316" s="25" t="s">
        <v>205</v>
      </c>
      <c r="C316" s="31">
        <v>26</v>
      </c>
      <c r="D316" s="3" t="s">
        <v>513</v>
      </c>
      <c r="E316" s="3" t="s">
        <v>222</v>
      </c>
      <c r="F316" s="3" t="s">
        <v>21</v>
      </c>
      <c r="G316" s="3" t="s">
        <v>33</v>
      </c>
      <c r="H316" s="32">
        <v>0.20499999999999999</v>
      </c>
      <c r="I316" s="9">
        <f t="shared" si="69"/>
        <v>54.14159210373343</v>
      </c>
      <c r="J316" s="7">
        <f t="shared" si="70"/>
        <v>318.24691943901848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27">
        <v>9.3000000000000007</v>
      </c>
      <c r="U316" s="27">
        <v>9.3000000000000007</v>
      </c>
      <c r="V316" s="27">
        <v>9.3000000000000007</v>
      </c>
      <c r="W316" s="27">
        <v>9.3000000000000007</v>
      </c>
      <c r="X316" s="27">
        <v>9.3000000000000007</v>
      </c>
      <c r="Y316" s="27">
        <v>9.3000000000000007</v>
      </c>
      <c r="Z316" s="27">
        <v>9.3000000000000007</v>
      </c>
      <c r="AA316" s="27">
        <v>9.3000000000000007</v>
      </c>
      <c r="AB316" s="27">
        <v>9.3000000000000007</v>
      </c>
      <c r="AC316" s="27">
        <v>9.3000000000000007</v>
      </c>
      <c r="AD316" s="27">
        <v>9.3000000000000007</v>
      </c>
      <c r="AE316" s="27">
        <v>9.3000000000000007</v>
      </c>
      <c r="AF316" s="27">
        <v>9.3000000000000007</v>
      </c>
      <c r="AG316" s="27">
        <v>9.3000000000000007</v>
      </c>
      <c r="AH316" s="27">
        <v>9.3000000000000007</v>
      </c>
      <c r="AI316" s="27">
        <v>9.3000000000000007</v>
      </c>
      <c r="AJ316" s="27">
        <v>9.3000000000000007</v>
      </c>
      <c r="AK316" s="27">
        <v>9.3000000000000007</v>
      </c>
      <c r="AL316" s="27">
        <v>9.3000000000000007</v>
      </c>
      <c r="AM316" s="27">
        <v>9.3000000000000007</v>
      </c>
      <c r="AN316" s="27">
        <v>9.3000000000000007</v>
      </c>
      <c r="AO316" s="27">
        <v>9.3000000000000007</v>
      </c>
      <c r="AP316" s="27">
        <v>9.3000000000000007</v>
      </c>
      <c r="AQ316" s="27">
        <v>9.3000000000000007</v>
      </c>
      <c r="AR316" s="27">
        <v>9.3000000000000007</v>
      </c>
      <c r="AS316" s="27"/>
    </row>
    <row r="317" spans="1:45">
      <c r="A317" s="3" t="s">
        <v>29</v>
      </c>
      <c r="B317" s="25" t="s">
        <v>206</v>
      </c>
      <c r="C317" s="31">
        <v>27</v>
      </c>
      <c r="D317" s="3" t="s">
        <v>513</v>
      </c>
      <c r="E317" s="3" t="s">
        <v>222</v>
      </c>
      <c r="F317" s="3" t="s">
        <v>21</v>
      </c>
      <c r="G317" s="3" t="s">
        <v>33</v>
      </c>
      <c r="H317" s="32">
        <v>0.20499999999999999</v>
      </c>
      <c r="I317" s="9">
        <f t="shared" si="69"/>
        <v>1.7465029710881739</v>
      </c>
      <c r="J317" s="7">
        <f t="shared" si="70"/>
        <v>10.26602965932317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27">
        <v>0.3</v>
      </c>
      <c r="U317" s="27">
        <v>0.3</v>
      </c>
      <c r="V317" s="27">
        <v>0.3</v>
      </c>
      <c r="W317" s="27">
        <v>0.3</v>
      </c>
      <c r="X317" s="27">
        <v>0.3</v>
      </c>
      <c r="Y317" s="27">
        <v>0.3</v>
      </c>
      <c r="Z317" s="27">
        <v>0.3</v>
      </c>
      <c r="AA317" s="27">
        <v>0.3</v>
      </c>
      <c r="AB317" s="27">
        <v>0.3</v>
      </c>
      <c r="AC317" s="27">
        <v>0.3</v>
      </c>
      <c r="AD317" s="27">
        <v>0.3</v>
      </c>
      <c r="AE317" s="27">
        <v>0.3</v>
      </c>
      <c r="AF317" s="27">
        <v>0.3</v>
      </c>
      <c r="AG317" s="27">
        <v>0.3</v>
      </c>
      <c r="AH317" s="27">
        <v>0.3</v>
      </c>
      <c r="AI317" s="27">
        <v>0.3</v>
      </c>
      <c r="AJ317" s="27">
        <v>0.3</v>
      </c>
      <c r="AK317" s="27">
        <v>0.3</v>
      </c>
      <c r="AL317" s="27">
        <v>0.3</v>
      </c>
      <c r="AM317" s="27">
        <v>0.3</v>
      </c>
      <c r="AN317" s="27">
        <v>0.3</v>
      </c>
      <c r="AO317" s="27">
        <v>0.3</v>
      </c>
      <c r="AP317" s="27">
        <v>0.3</v>
      </c>
      <c r="AQ317" s="27">
        <v>0.3</v>
      </c>
      <c r="AR317" s="27">
        <v>0.3</v>
      </c>
      <c r="AS317" s="27"/>
    </row>
    <row r="318" spans="1:45">
      <c r="A318" s="3" t="s">
        <v>29</v>
      </c>
      <c r="B318" s="25" t="s">
        <v>207</v>
      </c>
      <c r="C318" s="31">
        <v>28</v>
      </c>
      <c r="D318" s="3" t="s">
        <v>513</v>
      </c>
      <c r="E318" s="3" t="s">
        <v>222</v>
      </c>
      <c r="F318" s="3" t="s">
        <v>21</v>
      </c>
      <c r="G318" s="3" t="s">
        <v>33</v>
      </c>
      <c r="H318" s="32">
        <v>0.20499999999999999</v>
      </c>
      <c r="I318" s="9">
        <f t="shared" si="69"/>
        <v>7.5681795413820927</v>
      </c>
      <c r="J318" s="7">
        <f t="shared" si="70"/>
        <v>44.486128523733768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27">
        <v>1.3</v>
      </c>
      <c r="U318" s="27">
        <v>1.3</v>
      </c>
      <c r="V318" s="27">
        <v>1.3</v>
      </c>
      <c r="W318" s="27">
        <v>1.3</v>
      </c>
      <c r="X318" s="27">
        <v>1.3</v>
      </c>
      <c r="Y318" s="27">
        <v>1.3</v>
      </c>
      <c r="Z318" s="27">
        <v>1.3</v>
      </c>
      <c r="AA318" s="27">
        <v>1.3</v>
      </c>
      <c r="AB318" s="27">
        <v>1.3</v>
      </c>
      <c r="AC318" s="27">
        <v>1.3</v>
      </c>
      <c r="AD318" s="27">
        <v>1.3</v>
      </c>
      <c r="AE318" s="27">
        <v>1.3</v>
      </c>
      <c r="AF318" s="27">
        <v>1.3</v>
      </c>
      <c r="AG318" s="27">
        <v>1.3</v>
      </c>
      <c r="AH318" s="27">
        <v>1.3</v>
      </c>
      <c r="AI318" s="27">
        <v>1.3</v>
      </c>
      <c r="AJ318" s="27">
        <v>1.3</v>
      </c>
      <c r="AK318" s="27">
        <v>1.3</v>
      </c>
      <c r="AL318" s="27">
        <v>1.3</v>
      </c>
      <c r="AM318" s="27">
        <v>1.3</v>
      </c>
      <c r="AN318" s="27">
        <v>1.3</v>
      </c>
      <c r="AO318" s="27">
        <v>1.3</v>
      </c>
      <c r="AP318" s="27">
        <v>1.3</v>
      </c>
      <c r="AQ318" s="27">
        <v>1.3</v>
      </c>
      <c r="AR318" s="27">
        <v>1.3</v>
      </c>
      <c r="AS318" s="27"/>
    </row>
    <row r="319" spans="1:45">
      <c r="A319" s="3" t="s">
        <v>29</v>
      </c>
      <c r="B319" s="25" t="s">
        <v>208</v>
      </c>
      <c r="C319" s="31">
        <v>29</v>
      </c>
      <c r="D319" s="3" t="s">
        <v>513</v>
      </c>
      <c r="E319" s="3" t="s">
        <v>222</v>
      </c>
      <c r="F319" s="3" t="s">
        <v>21</v>
      </c>
      <c r="G319" s="3" t="s">
        <v>33</v>
      </c>
      <c r="H319" s="32">
        <v>0.20499999999999999</v>
      </c>
      <c r="I319" s="9">
        <f t="shared" si="69"/>
        <v>24.451041595234443</v>
      </c>
      <c r="J319" s="7">
        <f t="shared" si="70"/>
        <v>143.72441523052441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27">
        <v>4.2</v>
      </c>
      <c r="U319" s="27">
        <v>4.2</v>
      </c>
      <c r="V319" s="27">
        <v>4.2</v>
      </c>
      <c r="W319" s="27">
        <v>4.2</v>
      </c>
      <c r="X319" s="27">
        <v>4.2</v>
      </c>
      <c r="Y319" s="27">
        <v>4.2</v>
      </c>
      <c r="Z319" s="27">
        <v>4.2</v>
      </c>
      <c r="AA319" s="27">
        <v>4.2</v>
      </c>
      <c r="AB319" s="27">
        <v>4.2</v>
      </c>
      <c r="AC319" s="27">
        <v>4.2</v>
      </c>
      <c r="AD319" s="27">
        <v>4.2</v>
      </c>
      <c r="AE319" s="27">
        <v>4.2</v>
      </c>
      <c r="AF319" s="27">
        <v>4.2</v>
      </c>
      <c r="AG319" s="27">
        <v>4.2</v>
      </c>
      <c r="AH319" s="27">
        <v>4.2</v>
      </c>
      <c r="AI319" s="27">
        <v>4.2</v>
      </c>
      <c r="AJ319" s="27">
        <v>4.2</v>
      </c>
      <c r="AK319" s="27">
        <v>4.2</v>
      </c>
      <c r="AL319" s="27">
        <v>4.2</v>
      </c>
      <c r="AM319" s="27">
        <v>4.2</v>
      </c>
      <c r="AN319" s="27">
        <v>4.2</v>
      </c>
      <c r="AO319" s="27">
        <v>4.2</v>
      </c>
      <c r="AP319" s="27">
        <v>4.2</v>
      </c>
      <c r="AQ319" s="27">
        <v>4.2</v>
      </c>
      <c r="AR319" s="27">
        <v>4.2</v>
      </c>
      <c r="AS319" s="27"/>
    </row>
    <row r="320" spans="1:45">
      <c r="A320" s="3" t="s">
        <v>29</v>
      </c>
      <c r="B320" s="25" t="s">
        <v>209</v>
      </c>
      <c r="C320" s="31">
        <v>30</v>
      </c>
      <c r="D320" s="3" t="s">
        <v>513</v>
      </c>
      <c r="E320" s="3" t="s">
        <v>222</v>
      </c>
      <c r="F320" s="3" t="s">
        <v>21</v>
      </c>
      <c r="G320" s="3" t="s">
        <v>33</v>
      </c>
      <c r="H320" s="32">
        <v>0.20499999999999999</v>
      </c>
      <c r="I320" s="9">
        <f t="shared" si="69"/>
        <v>8.150347198411481</v>
      </c>
      <c r="J320" s="7">
        <f t="shared" si="70"/>
        <v>47.908138410174807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27">
        <v>1.4</v>
      </c>
      <c r="U320" s="27">
        <v>1.4</v>
      </c>
      <c r="V320" s="27">
        <v>1.4</v>
      </c>
      <c r="W320" s="27">
        <v>1.4</v>
      </c>
      <c r="X320" s="27">
        <v>1.4</v>
      </c>
      <c r="Y320" s="27">
        <v>1.4</v>
      </c>
      <c r="Z320" s="27">
        <v>1.4</v>
      </c>
      <c r="AA320" s="27">
        <v>1.4</v>
      </c>
      <c r="AB320" s="27">
        <v>1.4</v>
      </c>
      <c r="AC320" s="27">
        <v>1.4</v>
      </c>
      <c r="AD320" s="27">
        <v>1.4</v>
      </c>
      <c r="AE320" s="27">
        <v>1.4</v>
      </c>
      <c r="AF320" s="27">
        <v>1.4</v>
      </c>
      <c r="AG320" s="27">
        <v>1.4</v>
      </c>
      <c r="AH320" s="27">
        <v>1.4</v>
      </c>
      <c r="AI320" s="27">
        <v>1.4</v>
      </c>
      <c r="AJ320" s="27">
        <v>1.4</v>
      </c>
      <c r="AK320" s="27">
        <v>1.4</v>
      </c>
      <c r="AL320" s="27">
        <v>1.4</v>
      </c>
      <c r="AM320" s="27">
        <v>1.4</v>
      </c>
      <c r="AN320" s="27">
        <v>1.4</v>
      </c>
      <c r="AO320" s="27">
        <v>1.4</v>
      </c>
      <c r="AP320" s="27">
        <v>1.4</v>
      </c>
      <c r="AQ320" s="27">
        <v>1.4</v>
      </c>
      <c r="AR320" s="27">
        <v>1.4</v>
      </c>
      <c r="AS320" s="27"/>
    </row>
    <row r="321" spans="1:45">
      <c r="A321" s="3" t="s">
        <v>29</v>
      </c>
      <c r="B321" s="25" t="s">
        <v>210</v>
      </c>
      <c r="C321" s="31">
        <v>31</v>
      </c>
      <c r="D321" s="3" t="s">
        <v>513</v>
      </c>
      <c r="E321" s="3" t="s">
        <v>222</v>
      </c>
      <c r="F321" s="3" t="s">
        <v>21</v>
      </c>
      <c r="G321" s="3" t="s">
        <v>33</v>
      </c>
      <c r="H321" s="32">
        <v>0.20499999999999999</v>
      </c>
      <c r="I321" s="9">
        <f t="shared" si="69"/>
        <v>1.7465029710881739</v>
      </c>
      <c r="J321" s="7">
        <f t="shared" si="70"/>
        <v>10.26602965932317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27">
        <v>0.3</v>
      </c>
      <c r="U321" s="27">
        <v>0.3</v>
      </c>
      <c r="V321" s="27">
        <v>0.3</v>
      </c>
      <c r="W321" s="27">
        <v>0.3</v>
      </c>
      <c r="X321" s="27">
        <v>0.3</v>
      </c>
      <c r="Y321" s="27">
        <v>0.3</v>
      </c>
      <c r="Z321" s="27">
        <v>0.3</v>
      </c>
      <c r="AA321" s="27">
        <v>0.3</v>
      </c>
      <c r="AB321" s="27">
        <v>0.3</v>
      </c>
      <c r="AC321" s="27">
        <v>0.3</v>
      </c>
      <c r="AD321" s="27">
        <v>0.3</v>
      </c>
      <c r="AE321" s="27">
        <v>0.3</v>
      </c>
      <c r="AF321" s="27">
        <v>0.3</v>
      </c>
      <c r="AG321" s="27">
        <v>0.3</v>
      </c>
      <c r="AH321" s="27">
        <v>0.3</v>
      </c>
      <c r="AI321" s="27">
        <v>0.3</v>
      </c>
      <c r="AJ321" s="27">
        <v>0.3</v>
      </c>
      <c r="AK321" s="27">
        <v>0.3</v>
      </c>
      <c r="AL321" s="27">
        <v>0.3</v>
      </c>
      <c r="AM321" s="27">
        <v>0.3</v>
      </c>
      <c r="AN321" s="27">
        <v>0.3</v>
      </c>
      <c r="AO321" s="27">
        <v>0.3</v>
      </c>
      <c r="AP321" s="27">
        <v>0.3</v>
      </c>
      <c r="AQ321" s="27">
        <v>0.3</v>
      </c>
      <c r="AR321" s="27">
        <v>0.3</v>
      </c>
      <c r="AS321" s="27"/>
    </row>
    <row r="322" spans="1:45">
      <c r="A322" s="3" t="s">
        <v>29</v>
      </c>
      <c r="B322" s="25" t="s">
        <v>211</v>
      </c>
      <c r="C322" s="31">
        <v>32</v>
      </c>
      <c r="D322" s="3" t="s">
        <v>513</v>
      </c>
      <c r="E322" s="3" t="s">
        <v>222</v>
      </c>
      <c r="F322" s="3" t="s">
        <v>21</v>
      </c>
      <c r="G322" s="3" t="s">
        <v>33</v>
      </c>
      <c r="H322" s="32">
        <v>0.20499999999999999</v>
      </c>
      <c r="I322" s="9">
        <f t="shared" si="69"/>
        <v>68.113615872438814</v>
      </c>
      <c r="J322" s="7">
        <f t="shared" si="70"/>
        <v>400.37515671360376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27">
        <v>11.7</v>
      </c>
      <c r="U322" s="27">
        <v>11.7</v>
      </c>
      <c r="V322" s="27">
        <v>11.7</v>
      </c>
      <c r="W322" s="27">
        <v>11.7</v>
      </c>
      <c r="X322" s="27">
        <v>11.7</v>
      </c>
      <c r="Y322" s="27">
        <v>11.7</v>
      </c>
      <c r="Z322" s="27">
        <v>11.7</v>
      </c>
      <c r="AA322" s="27">
        <v>11.7</v>
      </c>
      <c r="AB322" s="27">
        <v>11.7</v>
      </c>
      <c r="AC322" s="27">
        <v>11.7</v>
      </c>
      <c r="AD322" s="27">
        <v>11.7</v>
      </c>
      <c r="AE322" s="27">
        <v>11.7</v>
      </c>
      <c r="AF322" s="27">
        <v>11.7</v>
      </c>
      <c r="AG322" s="27">
        <v>11.7</v>
      </c>
      <c r="AH322" s="27">
        <v>11.7</v>
      </c>
      <c r="AI322" s="27">
        <v>11.7</v>
      </c>
      <c r="AJ322" s="27">
        <v>11.7</v>
      </c>
      <c r="AK322" s="27">
        <v>11.7</v>
      </c>
      <c r="AL322" s="27">
        <v>11.7</v>
      </c>
      <c r="AM322" s="27">
        <v>11.7</v>
      </c>
      <c r="AN322" s="27">
        <v>11.7</v>
      </c>
      <c r="AO322" s="27">
        <v>11.7</v>
      </c>
      <c r="AP322" s="27">
        <v>11.7</v>
      </c>
      <c r="AQ322" s="27">
        <v>11.7</v>
      </c>
      <c r="AR322" s="27">
        <v>11.7</v>
      </c>
      <c r="AS322" s="27"/>
    </row>
    <row r="323" spans="1:45">
      <c r="A323" s="3" t="s">
        <v>29</v>
      </c>
      <c r="B323" s="25" t="s">
        <v>212</v>
      </c>
      <c r="C323" s="31">
        <v>33</v>
      </c>
      <c r="D323" s="3" t="s">
        <v>513</v>
      </c>
      <c r="E323" s="3" t="s">
        <v>222</v>
      </c>
      <c r="F323" s="3" t="s">
        <v>21</v>
      </c>
      <c r="G323" s="3" t="s">
        <v>33</v>
      </c>
      <c r="H323" s="32">
        <v>0.20499999999999999</v>
      </c>
      <c r="I323" s="9">
        <f t="shared" si="69"/>
        <v>69.860118843526976</v>
      </c>
      <c r="J323" s="7">
        <f t="shared" si="70"/>
        <v>410.64118637292688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27">
        <v>12</v>
      </c>
      <c r="U323" s="27">
        <v>12</v>
      </c>
      <c r="V323" s="27">
        <v>12</v>
      </c>
      <c r="W323" s="27">
        <v>12</v>
      </c>
      <c r="X323" s="27">
        <v>12</v>
      </c>
      <c r="Y323" s="27">
        <v>12</v>
      </c>
      <c r="Z323" s="27">
        <v>12</v>
      </c>
      <c r="AA323" s="27">
        <v>12</v>
      </c>
      <c r="AB323" s="27">
        <v>12</v>
      </c>
      <c r="AC323" s="27">
        <v>12</v>
      </c>
      <c r="AD323" s="27">
        <v>12</v>
      </c>
      <c r="AE323" s="27">
        <v>12</v>
      </c>
      <c r="AF323" s="27">
        <v>12</v>
      </c>
      <c r="AG323" s="27">
        <v>12</v>
      </c>
      <c r="AH323" s="27">
        <v>12</v>
      </c>
      <c r="AI323" s="27">
        <v>12</v>
      </c>
      <c r="AJ323" s="27">
        <v>12</v>
      </c>
      <c r="AK323" s="27">
        <v>12</v>
      </c>
      <c r="AL323" s="27">
        <v>12</v>
      </c>
      <c r="AM323" s="27">
        <v>12</v>
      </c>
      <c r="AN323" s="27">
        <v>12</v>
      </c>
      <c r="AO323" s="27">
        <v>12</v>
      </c>
      <c r="AP323" s="27">
        <v>12</v>
      </c>
      <c r="AQ323" s="27">
        <v>12</v>
      </c>
      <c r="AR323" s="27">
        <v>12</v>
      </c>
      <c r="AS323" s="27"/>
    </row>
    <row r="324" spans="1:45">
      <c r="A324" s="3" t="s">
        <v>29</v>
      </c>
      <c r="B324" s="25" t="s">
        <v>213</v>
      </c>
      <c r="C324" s="31">
        <v>34</v>
      </c>
      <c r="D324" s="3" t="s">
        <v>513</v>
      </c>
      <c r="E324" s="3" t="s">
        <v>222</v>
      </c>
      <c r="F324" s="3" t="s">
        <v>20</v>
      </c>
      <c r="G324" s="3" t="s">
        <v>33</v>
      </c>
      <c r="H324" s="32">
        <v>0.20499999999999999</v>
      </c>
      <c r="I324" s="9">
        <f t="shared" si="69"/>
        <v>10.479017826529049</v>
      </c>
      <c r="J324" s="7">
        <f t="shared" si="70"/>
        <v>61.596177955939041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27">
        <v>1.8</v>
      </c>
      <c r="U324" s="27">
        <v>1.8</v>
      </c>
      <c r="V324" s="27">
        <v>1.8</v>
      </c>
      <c r="W324" s="27">
        <v>1.8</v>
      </c>
      <c r="X324" s="27">
        <v>1.8</v>
      </c>
      <c r="Y324" s="27">
        <v>1.8</v>
      </c>
      <c r="Z324" s="27">
        <v>1.8</v>
      </c>
      <c r="AA324" s="27">
        <v>1.8</v>
      </c>
      <c r="AB324" s="27">
        <v>1.8</v>
      </c>
      <c r="AC324" s="27">
        <v>1.8</v>
      </c>
      <c r="AD324" s="27">
        <v>1.8</v>
      </c>
      <c r="AE324" s="27">
        <v>1.8</v>
      </c>
      <c r="AF324" s="27">
        <v>1.8</v>
      </c>
      <c r="AG324" s="27">
        <v>1.8</v>
      </c>
      <c r="AH324" s="27">
        <v>1.8</v>
      </c>
      <c r="AI324" s="27">
        <v>1.8</v>
      </c>
      <c r="AJ324" s="27">
        <v>1.8</v>
      </c>
      <c r="AK324" s="27">
        <v>1.8</v>
      </c>
      <c r="AL324" s="27">
        <v>1.8</v>
      </c>
      <c r="AM324" s="27">
        <v>1.8</v>
      </c>
      <c r="AN324" s="27">
        <v>1.8</v>
      </c>
      <c r="AO324" s="27">
        <v>1.8</v>
      </c>
      <c r="AP324" s="27">
        <v>1.8</v>
      </c>
      <c r="AQ324" s="27">
        <v>1.8</v>
      </c>
      <c r="AR324" s="27">
        <v>1.8</v>
      </c>
      <c r="AS324" s="27"/>
    </row>
    <row r="325" spans="1:45">
      <c r="A325" s="3" t="s">
        <v>29</v>
      </c>
      <c r="B325" s="25" t="s">
        <v>214</v>
      </c>
      <c r="C325" s="31">
        <v>35</v>
      </c>
      <c r="D325" s="3" t="s">
        <v>513</v>
      </c>
      <c r="E325" s="3" t="s">
        <v>222</v>
      </c>
      <c r="F325" s="3" t="s">
        <v>20</v>
      </c>
      <c r="G325" s="3" t="s">
        <v>33</v>
      </c>
      <c r="H325" s="32">
        <v>0.20499999999999999</v>
      </c>
      <c r="I325" s="9">
        <f t="shared" si="69"/>
        <v>63.456274616203679</v>
      </c>
      <c r="J325" s="7">
        <f t="shared" si="70"/>
        <v>372.99907762207533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27">
        <v>10.9</v>
      </c>
      <c r="U325" s="27">
        <v>10.9</v>
      </c>
      <c r="V325" s="27">
        <v>10.9</v>
      </c>
      <c r="W325" s="27">
        <v>10.9</v>
      </c>
      <c r="X325" s="27">
        <v>10.9</v>
      </c>
      <c r="Y325" s="27">
        <v>10.9</v>
      </c>
      <c r="Z325" s="27">
        <v>10.9</v>
      </c>
      <c r="AA325" s="27">
        <v>10.9</v>
      </c>
      <c r="AB325" s="27">
        <v>10.9</v>
      </c>
      <c r="AC325" s="27">
        <v>10.9</v>
      </c>
      <c r="AD325" s="27">
        <v>10.9</v>
      </c>
      <c r="AE325" s="27">
        <v>10.9</v>
      </c>
      <c r="AF325" s="27">
        <v>10.9</v>
      </c>
      <c r="AG325" s="27">
        <v>10.9</v>
      </c>
      <c r="AH325" s="27">
        <v>10.9</v>
      </c>
      <c r="AI325" s="27">
        <v>10.9</v>
      </c>
      <c r="AJ325" s="27">
        <v>10.9</v>
      </c>
      <c r="AK325" s="27">
        <v>10.9</v>
      </c>
      <c r="AL325" s="27">
        <v>10.9</v>
      </c>
      <c r="AM325" s="27">
        <v>10.9</v>
      </c>
      <c r="AN325" s="27">
        <v>10.9</v>
      </c>
      <c r="AO325" s="27">
        <v>10.9</v>
      </c>
      <c r="AP325" s="27">
        <v>10.9</v>
      </c>
      <c r="AQ325" s="27">
        <v>10.9</v>
      </c>
      <c r="AR325" s="27">
        <v>10.9</v>
      </c>
      <c r="AS325" s="27"/>
    </row>
    <row r="326" spans="1:45">
      <c r="A326" s="3" t="s">
        <v>29</v>
      </c>
      <c r="B326" s="25" t="s">
        <v>310</v>
      </c>
      <c r="C326" s="31">
        <v>43</v>
      </c>
      <c r="D326" s="3" t="s">
        <v>857</v>
      </c>
      <c r="E326" s="3" t="s">
        <v>139</v>
      </c>
      <c r="F326" s="3" t="s">
        <v>21</v>
      </c>
      <c r="G326" s="3" t="s">
        <v>33</v>
      </c>
      <c r="H326" s="32">
        <v>0</v>
      </c>
      <c r="I326" s="9">
        <f t="shared" si="69"/>
        <v>0</v>
      </c>
      <c r="J326" s="7">
        <f t="shared" ref="J326" si="83">SUMPRODUCT($K326:$AS326, $K$1:$AS$1)+I326</f>
        <v>77.290459326171856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27">
        <v>0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0</v>
      </c>
      <c r="Y326" s="27">
        <v>35</v>
      </c>
      <c r="Z326" s="27">
        <v>0</v>
      </c>
      <c r="AA326" s="27">
        <v>0</v>
      </c>
      <c r="AB326" s="27">
        <v>0</v>
      </c>
      <c r="AC326" s="27">
        <v>0</v>
      </c>
      <c r="AD326" s="27">
        <v>0</v>
      </c>
      <c r="AE326" s="27">
        <v>0</v>
      </c>
      <c r="AF326" s="27">
        <v>0</v>
      </c>
      <c r="AG326" s="27">
        <v>35</v>
      </c>
      <c r="AH326" s="27">
        <v>0</v>
      </c>
      <c r="AI326" s="27">
        <v>0</v>
      </c>
      <c r="AJ326" s="27">
        <v>0</v>
      </c>
      <c r="AK326" s="27">
        <v>0</v>
      </c>
      <c r="AL326" s="27">
        <v>0</v>
      </c>
      <c r="AM326" s="27">
        <v>0</v>
      </c>
      <c r="AN326" s="27">
        <v>0</v>
      </c>
      <c r="AO326" s="27">
        <v>0</v>
      </c>
      <c r="AP326" s="27">
        <v>0</v>
      </c>
      <c r="AQ326" s="27">
        <v>0</v>
      </c>
      <c r="AR326" s="27">
        <v>0</v>
      </c>
      <c r="AS326" s="27"/>
    </row>
    <row r="327" spans="1:45">
      <c r="A327" s="3" t="s">
        <v>29</v>
      </c>
      <c r="B327" s="25" t="s">
        <v>453</v>
      </c>
      <c r="C327" s="31">
        <v>36</v>
      </c>
      <c r="D327" s="3" t="s">
        <v>513</v>
      </c>
      <c r="E327" s="3" t="s">
        <v>222</v>
      </c>
      <c r="F327" s="3" t="s">
        <v>20</v>
      </c>
      <c r="G327" s="3" t="s">
        <v>33</v>
      </c>
      <c r="H327" s="32">
        <v>0.20499999999999999</v>
      </c>
      <c r="I327" s="9">
        <f t="shared" si="69"/>
        <v>20.289435153301262</v>
      </c>
      <c r="J327" s="7">
        <f t="shared" ref="J327:J328" si="84">SUMPRODUCT($K327:$AS327, $K$1:$AS$1)+I327</f>
        <v>119.26228955964891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27">
        <v>0</v>
      </c>
      <c r="S327" s="27">
        <v>0</v>
      </c>
      <c r="T327" s="27">
        <v>4</v>
      </c>
      <c r="U327" s="27">
        <v>4</v>
      </c>
      <c r="V327" s="27">
        <v>4</v>
      </c>
      <c r="W327" s="27">
        <v>4</v>
      </c>
      <c r="X327" s="27">
        <v>4</v>
      </c>
      <c r="Y327" s="27">
        <v>4</v>
      </c>
      <c r="Z327" s="27">
        <v>4</v>
      </c>
      <c r="AA327" s="27">
        <v>4</v>
      </c>
      <c r="AB327" s="27">
        <v>4</v>
      </c>
      <c r="AC327" s="27">
        <v>4</v>
      </c>
      <c r="AD327" s="27">
        <v>4</v>
      </c>
      <c r="AE327" s="27">
        <v>4</v>
      </c>
      <c r="AF327" s="27">
        <v>4</v>
      </c>
      <c r="AG327" s="27">
        <v>4</v>
      </c>
      <c r="AH327" s="27">
        <v>4</v>
      </c>
      <c r="AI327" s="27">
        <v>4</v>
      </c>
      <c r="AJ327" s="27">
        <v>4</v>
      </c>
      <c r="AK327" s="27">
        <v>4</v>
      </c>
      <c r="AL327" s="27">
        <v>4</v>
      </c>
      <c r="AM327" s="27">
        <v>4</v>
      </c>
      <c r="AN327" s="27">
        <v>4</v>
      </c>
      <c r="AO327" s="27">
        <v>4</v>
      </c>
      <c r="AP327" s="27">
        <v>0</v>
      </c>
      <c r="AQ327" s="27">
        <v>0</v>
      </c>
      <c r="AR327" s="27">
        <v>0</v>
      </c>
      <c r="AS327" s="27"/>
    </row>
    <row r="328" spans="1:45">
      <c r="A328" s="3" t="s">
        <v>29</v>
      </c>
      <c r="B328" s="25" t="s">
        <v>454</v>
      </c>
      <c r="C328" s="31">
        <v>37</v>
      </c>
      <c r="D328" s="3" t="s">
        <v>513</v>
      </c>
      <c r="E328" s="3" t="s">
        <v>222</v>
      </c>
      <c r="F328" s="3" t="s">
        <v>20</v>
      </c>
      <c r="G328" s="3" t="s">
        <v>33</v>
      </c>
      <c r="H328" s="32">
        <v>0</v>
      </c>
      <c r="I328" s="9">
        <f t="shared" si="69"/>
        <v>0</v>
      </c>
      <c r="J328" s="7">
        <f t="shared" si="84"/>
        <v>98.972854406347636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27">
        <v>0</v>
      </c>
      <c r="S328" s="27">
        <v>0</v>
      </c>
      <c r="T328" s="27">
        <v>4</v>
      </c>
      <c r="U328" s="27">
        <v>4</v>
      </c>
      <c r="V328" s="27">
        <v>4</v>
      </c>
      <c r="W328" s="27">
        <v>4</v>
      </c>
      <c r="X328" s="27">
        <v>4</v>
      </c>
      <c r="Y328" s="27">
        <v>4</v>
      </c>
      <c r="Z328" s="27">
        <v>4</v>
      </c>
      <c r="AA328" s="27">
        <v>4</v>
      </c>
      <c r="AB328" s="27">
        <v>4</v>
      </c>
      <c r="AC328" s="27">
        <v>4</v>
      </c>
      <c r="AD328" s="27">
        <v>4</v>
      </c>
      <c r="AE328" s="27">
        <v>4</v>
      </c>
      <c r="AF328" s="27">
        <v>4</v>
      </c>
      <c r="AG328" s="27">
        <v>4</v>
      </c>
      <c r="AH328" s="27">
        <v>4</v>
      </c>
      <c r="AI328" s="27">
        <v>4</v>
      </c>
      <c r="AJ328" s="27">
        <v>4</v>
      </c>
      <c r="AK328" s="27">
        <v>4</v>
      </c>
      <c r="AL328" s="27">
        <v>4</v>
      </c>
      <c r="AM328" s="27">
        <v>4</v>
      </c>
      <c r="AN328" s="27">
        <v>4</v>
      </c>
      <c r="AO328" s="27">
        <v>4</v>
      </c>
      <c r="AP328" s="27">
        <v>0</v>
      </c>
      <c r="AQ328" s="27">
        <v>0</v>
      </c>
      <c r="AR328" s="27">
        <v>0</v>
      </c>
      <c r="AS328" s="27"/>
    </row>
    <row r="329" spans="1:45">
      <c r="A329" s="3" t="s">
        <v>28</v>
      </c>
      <c r="B329" s="34" t="s">
        <v>247</v>
      </c>
      <c r="C329" s="35">
        <v>1</v>
      </c>
      <c r="D329" s="3" t="s">
        <v>839</v>
      </c>
      <c r="E329" s="3" t="s">
        <v>265</v>
      </c>
      <c r="F329" s="3" t="s">
        <v>17</v>
      </c>
      <c r="G329" s="3" t="s">
        <v>8</v>
      </c>
      <c r="H329" s="3"/>
      <c r="I329" s="9">
        <f t="shared" si="69"/>
        <v>0</v>
      </c>
      <c r="J329" s="7">
        <f t="shared" si="70"/>
        <v>103.08374437278638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13</v>
      </c>
      <c r="U329" s="27">
        <v>0</v>
      </c>
      <c r="V329" s="27">
        <v>0</v>
      </c>
      <c r="W329" s="27">
        <v>0</v>
      </c>
      <c r="X329" s="27">
        <v>13</v>
      </c>
      <c r="Y329" s="27">
        <v>0</v>
      </c>
      <c r="Z329" s="27">
        <v>0</v>
      </c>
      <c r="AA329" s="27">
        <v>0</v>
      </c>
      <c r="AB329" s="27">
        <v>13</v>
      </c>
      <c r="AC329" s="27">
        <v>0</v>
      </c>
      <c r="AD329" s="27">
        <v>0</v>
      </c>
      <c r="AE329" s="27">
        <v>0</v>
      </c>
      <c r="AF329" s="27">
        <v>13</v>
      </c>
      <c r="AG329" s="27">
        <v>0</v>
      </c>
      <c r="AH329" s="27">
        <v>0</v>
      </c>
      <c r="AI329" s="27">
        <v>0</v>
      </c>
      <c r="AJ329" s="27">
        <v>13</v>
      </c>
      <c r="AK329" s="27">
        <v>0</v>
      </c>
      <c r="AL329" s="27">
        <v>0</v>
      </c>
      <c r="AM329" s="27">
        <v>0</v>
      </c>
      <c r="AN329" s="27">
        <v>13</v>
      </c>
      <c r="AO329" s="27">
        <v>0</v>
      </c>
      <c r="AP329" s="27">
        <v>0</v>
      </c>
      <c r="AQ329" s="27">
        <v>0</v>
      </c>
      <c r="AR329" s="27">
        <v>13</v>
      </c>
      <c r="AS329" s="27">
        <v>0</v>
      </c>
    </row>
    <row r="330" spans="1:45">
      <c r="A330" s="3" t="s">
        <v>28</v>
      </c>
      <c r="B330" s="34" t="s">
        <v>248</v>
      </c>
      <c r="C330" s="35">
        <v>2</v>
      </c>
      <c r="D330" s="3" t="s">
        <v>857</v>
      </c>
      <c r="E330" s="3" t="s">
        <v>265</v>
      </c>
      <c r="F330" s="3" t="s">
        <v>18</v>
      </c>
      <c r="G330" s="3" t="s">
        <v>33</v>
      </c>
      <c r="H330" s="3"/>
      <c r="I330" s="9">
        <f t="shared" si="69"/>
        <v>0</v>
      </c>
      <c r="J330" s="7">
        <f t="shared" si="70"/>
        <v>15.859037595813291</v>
      </c>
      <c r="K330" s="27">
        <v>0</v>
      </c>
      <c r="L330" s="27">
        <v>0</v>
      </c>
      <c r="M330" s="27">
        <v>0</v>
      </c>
      <c r="N330" s="27">
        <v>0</v>
      </c>
      <c r="O330" s="27">
        <v>0</v>
      </c>
      <c r="P330" s="27">
        <v>0</v>
      </c>
      <c r="Q330" s="27">
        <v>0</v>
      </c>
      <c r="R330" s="27">
        <v>0</v>
      </c>
      <c r="S330" s="27">
        <v>0</v>
      </c>
      <c r="T330" s="27">
        <v>2</v>
      </c>
      <c r="U330" s="27">
        <v>0</v>
      </c>
      <c r="V330" s="27">
        <v>0</v>
      </c>
      <c r="W330" s="27">
        <v>0</v>
      </c>
      <c r="X330" s="27">
        <v>2</v>
      </c>
      <c r="Y330" s="27">
        <v>0</v>
      </c>
      <c r="Z330" s="27">
        <v>0</v>
      </c>
      <c r="AA330" s="27">
        <v>0</v>
      </c>
      <c r="AB330" s="27">
        <v>2</v>
      </c>
      <c r="AC330" s="27">
        <v>0</v>
      </c>
      <c r="AD330" s="27">
        <v>0</v>
      </c>
      <c r="AE330" s="27">
        <v>0</v>
      </c>
      <c r="AF330" s="27">
        <v>2</v>
      </c>
      <c r="AG330" s="27">
        <v>0</v>
      </c>
      <c r="AH330" s="27">
        <v>0</v>
      </c>
      <c r="AI330" s="27">
        <v>0</v>
      </c>
      <c r="AJ330" s="27">
        <v>2</v>
      </c>
      <c r="AK330" s="27">
        <v>0</v>
      </c>
      <c r="AL330" s="27">
        <v>0</v>
      </c>
      <c r="AM330" s="27">
        <v>0</v>
      </c>
      <c r="AN330" s="27">
        <v>2</v>
      </c>
      <c r="AO330" s="27">
        <v>0</v>
      </c>
      <c r="AP330" s="27">
        <v>0</v>
      </c>
      <c r="AQ330" s="27">
        <v>0</v>
      </c>
      <c r="AR330" s="27">
        <v>2</v>
      </c>
      <c r="AS330" s="27">
        <v>0</v>
      </c>
    </row>
    <row r="331" spans="1:45">
      <c r="A331" s="3" t="s">
        <v>28</v>
      </c>
      <c r="B331" s="34" t="s">
        <v>249</v>
      </c>
      <c r="C331" s="35">
        <v>3</v>
      </c>
      <c r="D331" s="41" t="s">
        <v>837</v>
      </c>
      <c r="E331" s="3" t="s">
        <v>7</v>
      </c>
      <c r="F331" s="3" t="s">
        <v>17</v>
      </c>
      <c r="G331" s="3" t="s">
        <v>33</v>
      </c>
      <c r="H331" s="3"/>
      <c r="I331" s="9">
        <f t="shared" si="69"/>
        <v>0</v>
      </c>
      <c r="J331" s="7">
        <f t="shared" si="70"/>
        <v>156.57567091630841</v>
      </c>
      <c r="K331" s="27">
        <v>0</v>
      </c>
      <c r="L331" s="27">
        <v>0</v>
      </c>
      <c r="M331" s="27">
        <v>0</v>
      </c>
      <c r="N331" s="27">
        <v>0</v>
      </c>
      <c r="O331" s="27">
        <v>0</v>
      </c>
      <c r="P331" s="27">
        <v>0</v>
      </c>
      <c r="Q331" s="27">
        <v>0</v>
      </c>
      <c r="R331" s="27">
        <v>0</v>
      </c>
      <c r="S331" s="27"/>
      <c r="T331" s="27">
        <v>16</v>
      </c>
      <c r="U331" s="27" t="s">
        <v>384</v>
      </c>
      <c r="V331" s="27" t="s">
        <v>384</v>
      </c>
      <c r="W331" s="27" t="s">
        <v>384</v>
      </c>
      <c r="X331" s="27" t="s">
        <v>384</v>
      </c>
      <c r="Y331" s="27" t="s">
        <v>384</v>
      </c>
      <c r="Z331" s="27" t="s">
        <v>384</v>
      </c>
      <c r="AA331" s="27" t="s">
        <v>384</v>
      </c>
      <c r="AB331" s="27" t="s">
        <v>384</v>
      </c>
      <c r="AC331" s="27" t="s">
        <v>384</v>
      </c>
      <c r="AD331" s="27" t="s">
        <v>384</v>
      </c>
      <c r="AE331" s="27" t="s">
        <v>384</v>
      </c>
      <c r="AF331" s="27" t="s">
        <v>384</v>
      </c>
      <c r="AG331" s="27" t="s">
        <v>384</v>
      </c>
      <c r="AH331" s="27" t="s">
        <v>384</v>
      </c>
      <c r="AI331" s="27" t="s">
        <v>384</v>
      </c>
      <c r="AJ331" s="27" t="s">
        <v>384</v>
      </c>
      <c r="AK331" s="27" t="s">
        <v>384</v>
      </c>
      <c r="AL331" s="27" t="s">
        <v>384</v>
      </c>
      <c r="AM331" s="27" t="s">
        <v>384</v>
      </c>
      <c r="AN331" s="27">
        <v>10</v>
      </c>
      <c r="AO331" s="27">
        <v>26.4</v>
      </c>
      <c r="AP331" s="27">
        <v>26.4</v>
      </c>
      <c r="AQ331" s="27">
        <v>26.4</v>
      </c>
      <c r="AR331" s="27">
        <v>26.4</v>
      </c>
      <c r="AS331" s="27" t="s">
        <v>384</v>
      </c>
    </row>
    <row r="332" spans="1:45">
      <c r="A332" s="3" t="s">
        <v>28</v>
      </c>
      <c r="B332" s="34" t="s">
        <v>250</v>
      </c>
      <c r="C332" s="35">
        <v>4</v>
      </c>
      <c r="D332" s="41" t="s">
        <v>837</v>
      </c>
      <c r="E332" s="3" t="s">
        <v>7</v>
      </c>
      <c r="F332" s="3" t="s">
        <v>18</v>
      </c>
      <c r="G332" s="3" t="s">
        <v>33</v>
      </c>
      <c r="H332" s="3"/>
      <c r="I332" s="9">
        <f t="shared" si="69"/>
        <v>0</v>
      </c>
      <c r="J332" s="7">
        <f t="shared" si="70"/>
        <v>90.366049910806723</v>
      </c>
      <c r="K332" s="27"/>
      <c r="L332" s="27"/>
      <c r="M332" s="27"/>
      <c r="N332" s="27"/>
      <c r="O332" s="27"/>
      <c r="P332" s="27"/>
      <c r="Q332" s="27"/>
      <c r="R332" s="27"/>
      <c r="S332" s="27"/>
      <c r="T332" s="27">
        <v>3</v>
      </c>
      <c r="U332" s="27">
        <v>3</v>
      </c>
      <c r="V332" s="27">
        <v>3</v>
      </c>
      <c r="W332" s="27">
        <v>3</v>
      </c>
      <c r="X332" s="27">
        <v>3</v>
      </c>
      <c r="Y332" s="27">
        <v>3</v>
      </c>
      <c r="Z332" s="27">
        <v>3</v>
      </c>
      <c r="AA332" s="27">
        <v>3</v>
      </c>
      <c r="AB332" s="27">
        <v>3</v>
      </c>
      <c r="AC332" s="27">
        <v>3</v>
      </c>
      <c r="AD332" s="27">
        <v>3</v>
      </c>
      <c r="AE332" s="27">
        <v>3</v>
      </c>
      <c r="AF332" s="27">
        <v>3</v>
      </c>
      <c r="AG332" s="27">
        <v>3</v>
      </c>
      <c r="AH332" s="27">
        <v>3</v>
      </c>
      <c r="AI332" s="27">
        <v>3</v>
      </c>
      <c r="AJ332" s="27">
        <v>3</v>
      </c>
      <c r="AK332" s="27">
        <v>3</v>
      </c>
      <c r="AL332" s="27">
        <v>3</v>
      </c>
      <c r="AM332" s="27">
        <v>3</v>
      </c>
      <c r="AN332" s="27">
        <v>3</v>
      </c>
      <c r="AO332" s="27">
        <v>3.25</v>
      </c>
      <c r="AP332" s="27">
        <v>3.25</v>
      </c>
      <c r="AQ332" s="27">
        <v>3.25</v>
      </c>
      <c r="AR332" s="27">
        <v>3.25</v>
      </c>
      <c r="AS332" s="27">
        <v>3.25</v>
      </c>
    </row>
    <row r="333" spans="1:45" s="44" customFormat="1">
      <c r="A333" s="41" t="s">
        <v>28</v>
      </c>
      <c r="B333" s="25" t="s">
        <v>498</v>
      </c>
      <c r="C333" s="56" t="s">
        <v>641</v>
      </c>
      <c r="D333" s="41" t="s">
        <v>837</v>
      </c>
      <c r="E333" s="41" t="s">
        <v>7</v>
      </c>
      <c r="F333" s="41" t="s">
        <v>17</v>
      </c>
      <c r="G333" s="11" t="s">
        <v>33</v>
      </c>
      <c r="H333" s="41"/>
      <c r="I333" s="13">
        <f t="shared" si="69"/>
        <v>0</v>
      </c>
      <c r="J333" s="43">
        <f t="shared" ref="J333" si="85">SUMPRODUCT($K333:$AS333, $K$1:$AS$1)+I333</f>
        <v>593.19680463358634</v>
      </c>
      <c r="K333" s="27"/>
      <c r="L333" s="27"/>
      <c r="M333" s="27"/>
      <c r="N333" s="27"/>
      <c r="O333" s="27"/>
      <c r="P333" s="27"/>
      <c r="Q333" s="27"/>
      <c r="R333" s="27"/>
      <c r="S333" s="27"/>
      <c r="T333" s="27" t="s">
        <v>384</v>
      </c>
      <c r="U333" s="27">
        <v>26.4</v>
      </c>
      <c r="V333" s="27">
        <v>26.4</v>
      </c>
      <c r="W333" s="27">
        <v>26</v>
      </c>
      <c r="X333" s="27">
        <v>26.4</v>
      </c>
      <c r="Y333" s="27">
        <v>26.4</v>
      </c>
      <c r="Z333" s="27">
        <v>26.4</v>
      </c>
      <c r="AA333" s="27">
        <v>26.4</v>
      </c>
      <c r="AB333" s="27">
        <v>26.4</v>
      </c>
      <c r="AC333" s="27">
        <v>26.4</v>
      </c>
      <c r="AD333" s="27">
        <v>26.4</v>
      </c>
      <c r="AE333" s="27">
        <v>26.4</v>
      </c>
      <c r="AF333" s="27">
        <v>26.4</v>
      </c>
      <c r="AG333" s="27">
        <v>26.4</v>
      </c>
      <c r="AH333" s="27">
        <v>26.4</v>
      </c>
      <c r="AI333" s="27">
        <v>26.4</v>
      </c>
      <c r="AJ333" s="27">
        <v>26.4</v>
      </c>
      <c r="AK333" s="27">
        <v>26.4</v>
      </c>
      <c r="AL333" s="27">
        <v>26.4</v>
      </c>
      <c r="AM333" s="27">
        <v>26.4</v>
      </c>
      <c r="AN333" s="27">
        <v>26</v>
      </c>
      <c r="AO333" s="27" t="s">
        <v>384</v>
      </c>
      <c r="AP333" s="27" t="s">
        <v>384</v>
      </c>
      <c r="AQ333" s="27" t="s">
        <v>384</v>
      </c>
      <c r="AR333" s="27" t="s">
        <v>384</v>
      </c>
      <c r="AS333" s="27" t="s">
        <v>384</v>
      </c>
    </row>
    <row r="334" spans="1:45">
      <c r="A334" s="3" t="s">
        <v>28</v>
      </c>
      <c r="B334" s="34" t="s">
        <v>906</v>
      </c>
      <c r="C334" s="35">
        <v>5</v>
      </c>
      <c r="D334" s="3" t="s">
        <v>846</v>
      </c>
      <c r="E334" s="8" t="s">
        <v>416</v>
      </c>
      <c r="F334" s="3" t="s">
        <v>17</v>
      </c>
      <c r="G334" s="3" t="s">
        <v>33</v>
      </c>
      <c r="H334" s="3"/>
      <c r="I334" s="9">
        <f t="shared" si="69"/>
        <v>0</v>
      </c>
      <c r="J334" s="7">
        <f t="shared" si="70"/>
        <v>34.460499999999996</v>
      </c>
      <c r="K334" s="27">
        <v>0</v>
      </c>
      <c r="L334" s="27">
        <v>0</v>
      </c>
      <c r="M334" s="27">
        <v>0</v>
      </c>
      <c r="N334" s="27">
        <v>0</v>
      </c>
      <c r="O334" s="27">
        <v>0</v>
      </c>
      <c r="P334" s="27">
        <v>0</v>
      </c>
      <c r="Q334" s="27">
        <v>0</v>
      </c>
      <c r="R334" s="27">
        <v>8.1999999999999993</v>
      </c>
      <c r="S334" s="27">
        <v>8.1999999999999993</v>
      </c>
      <c r="T334" s="27">
        <v>8.1999999999999993</v>
      </c>
      <c r="U334" s="27">
        <v>8.1999999999999993</v>
      </c>
      <c r="V334" s="27">
        <v>0</v>
      </c>
      <c r="W334" s="27">
        <v>0</v>
      </c>
      <c r="X334" s="27">
        <v>0</v>
      </c>
      <c r="Y334" s="27">
        <v>0</v>
      </c>
      <c r="Z334" s="27">
        <v>0</v>
      </c>
      <c r="AA334" s="27">
        <v>0</v>
      </c>
      <c r="AB334" s="27">
        <v>0</v>
      </c>
      <c r="AC334" s="27">
        <v>0</v>
      </c>
      <c r="AD334" s="27">
        <v>0</v>
      </c>
      <c r="AE334" s="27">
        <v>0</v>
      </c>
      <c r="AF334" s="27">
        <v>0</v>
      </c>
      <c r="AG334" s="27">
        <v>0</v>
      </c>
      <c r="AH334" s="27">
        <v>0</v>
      </c>
      <c r="AI334" s="27">
        <v>0</v>
      </c>
      <c r="AJ334" s="27">
        <v>0</v>
      </c>
      <c r="AK334" s="27">
        <v>0</v>
      </c>
      <c r="AL334" s="27">
        <v>0</v>
      </c>
      <c r="AM334" s="27">
        <v>0</v>
      </c>
      <c r="AN334" s="27">
        <v>0</v>
      </c>
      <c r="AO334" s="27">
        <v>0</v>
      </c>
      <c r="AP334" s="27">
        <v>0</v>
      </c>
      <c r="AQ334" s="27">
        <v>0</v>
      </c>
      <c r="AR334" s="27">
        <v>0</v>
      </c>
      <c r="AS334" s="27">
        <v>0</v>
      </c>
    </row>
    <row r="335" spans="1:45">
      <c r="A335" s="3" t="s">
        <v>28</v>
      </c>
      <c r="B335" s="34" t="s">
        <v>907</v>
      </c>
      <c r="C335" s="35">
        <v>5</v>
      </c>
      <c r="D335" s="3" t="s">
        <v>905</v>
      </c>
      <c r="E335" s="8" t="s">
        <v>416</v>
      </c>
      <c r="F335" s="3" t="s">
        <v>17</v>
      </c>
      <c r="G335" s="3" t="s">
        <v>33</v>
      </c>
      <c r="H335" s="3"/>
      <c r="I335" s="9">
        <f t="shared" si="69"/>
        <v>0</v>
      </c>
      <c r="J335" s="7">
        <f t="shared" ref="J335" si="86">SUMPRODUCT($K335:$AS335, $K$1:$AS$1)+I335</f>
        <v>44.705192899998309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7">
        <v>0</v>
      </c>
      <c r="Q335" s="27">
        <v>0</v>
      </c>
      <c r="R335" s="27">
        <v>0</v>
      </c>
      <c r="S335" s="27">
        <v>0</v>
      </c>
      <c r="T335" s="27">
        <v>0</v>
      </c>
      <c r="U335" s="27">
        <v>0</v>
      </c>
      <c r="V335" s="27">
        <v>1.7</v>
      </c>
      <c r="W335" s="27">
        <v>1.7</v>
      </c>
      <c r="X335" s="27">
        <v>1.7</v>
      </c>
      <c r="Y335" s="27">
        <v>1.7</v>
      </c>
      <c r="Z335" s="27">
        <v>1.7</v>
      </c>
      <c r="AA335" s="27">
        <v>1.7</v>
      </c>
      <c r="AB335" s="27">
        <v>1.7</v>
      </c>
      <c r="AC335" s="27">
        <v>1.7</v>
      </c>
      <c r="AD335" s="27">
        <v>1.7</v>
      </c>
      <c r="AE335" s="27">
        <v>1.7</v>
      </c>
      <c r="AF335" s="27">
        <v>1.7</v>
      </c>
      <c r="AG335" s="27">
        <v>1.7</v>
      </c>
      <c r="AH335" s="27">
        <v>1.7</v>
      </c>
      <c r="AI335" s="27">
        <v>1.7</v>
      </c>
      <c r="AJ335" s="27">
        <v>1.7</v>
      </c>
      <c r="AK335" s="27">
        <v>1.7</v>
      </c>
      <c r="AL335" s="27">
        <v>1.7</v>
      </c>
      <c r="AM335" s="27">
        <v>1.7</v>
      </c>
      <c r="AN335" s="27">
        <v>1.7</v>
      </c>
      <c r="AO335" s="27">
        <v>1.7</v>
      </c>
      <c r="AP335" s="27">
        <v>1.7</v>
      </c>
      <c r="AQ335" s="27">
        <v>1.7</v>
      </c>
      <c r="AR335" s="27">
        <v>1.7</v>
      </c>
      <c r="AS335" s="27">
        <v>0</v>
      </c>
    </row>
    <row r="336" spans="1:45">
      <c r="A336" s="3" t="s">
        <v>28</v>
      </c>
      <c r="B336" s="34" t="s">
        <v>251</v>
      </c>
      <c r="C336" s="35">
        <v>6</v>
      </c>
      <c r="D336" s="3" t="s">
        <v>838</v>
      </c>
      <c r="E336" s="3" t="s">
        <v>266</v>
      </c>
      <c r="F336" s="3" t="s">
        <v>17</v>
      </c>
      <c r="G336" s="41" t="s">
        <v>33</v>
      </c>
      <c r="H336" s="3"/>
      <c r="I336" s="9">
        <f t="shared" si="69"/>
        <v>0</v>
      </c>
      <c r="J336" s="7">
        <f t="shared" si="70"/>
        <v>7.9847499999999991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</v>
      </c>
      <c r="T336" s="27">
        <v>3.8</v>
      </c>
      <c r="U336" s="27">
        <v>3.8</v>
      </c>
      <c r="V336" s="27">
        <v>0</v>
      </c>
      <c r="W336" s="27">
        <v>0</v>
      </c>
      <c r="X336" s="27">
        <v>0</v>
      </c>
      <c r="Y336" s="27">
        <v>0</v>
      </c>
      <c r="Z336" s="27">
        <v>0</v>
      </c>
      <c r="AA336" s="27">
        <v>0</v>
      </c>
      <c r="AB336" s="27">
        <v>0</v>
      </c>
      <c r="AC336" s="27">
        <v>0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7">
        <v>0</v>
      </c>
      <c r="AK336" s="27">
        <v>0</v>
      </c>
      <c r="AL336" s="27">
        <v>0</v>
      </c>
      <c r="AM336" s="27">
        <v>0</v>
      </c>
      <c r="AN336" s="27">
        <v>0</v>
      </c>
      <c r="AO336" s="27">
        <v>0</v>
      </c>
      <c r="AP336" s="27">
        <v>0</v>
      </c>
      <c r="AQ336" s="27">
        <v>0</v>
      </c>
      <c r="AR336" s="27">
        <v>0</v>
      </c>
      <c r="AS336" s="27">
        <v>0</v>
      </c>
    </row>
    <row r="337" spans="1:45">
      <c r="A337" s="3" t="s">
        <v>28</v>
      </c>
      <c r="B337" s="36" t="s">
        <v>252</v>
      </c>
      <c r="C337" s="35">
        <v>7</v>
      </c>
      <c r="D337" s="3" t="s">
        <v>838</v>
      </c>
      <c r="E337" s="3" t="s">
        <v>266</v>
      </c>
      <c r="F337" s="3" t="s">
        <v>17</v>
      </c>
      <c r="G337" s="41" t="s">
        <v>33</v>
      </c>
      <c r="H337" s="3"/>
      <c r="I337" s="9">
        <f t="shared" si="69"/>
        <v>0</v>
      </c>
      <c r="J337" s="7">
        <f t="shared" si="70"/>
        <v>12.187249999999999</v>
      </c>
      <c r="K337" s="27">
        <v>0</v>
      </c>
      <c r="L337" s="27">
        <v>0</v>
      </c>
      <c r="M337" s="27">
        <v>0</v>
      </c>
      <c r="N337" s="27">
        <v>0</v>
      </c>
      <c r="O337" s="27">
        <v>0</v>
      </c>
      <c r="P337" s="27">
        <v>0</v>
      </c>
      <c r="Q337" s="27">
        <v>0</v>
      </c>
      <c r="R337" s="27">
        <v>0</v>
      </c>
      <c r="S337" s="27">
        <v>0</v>
      </c>
      <c r="T337" s="27">
        <v>5.8</v>
      </c>
      <c r="U337" s="27">
        <v>5.8</v>
      </c>
      <c r="V337" s="27">
        <v>0</v>
      </c>
      <c r="W337" s="27">
        <v>0</v>
      </c>
      <c r="X337" s="27">
        <v>0</v>
      </c>
      <c r="Y337" s="27">
        <v>0</v>
      </c>
      <c r="Z337" s="27">
        <v>0</v>
      </c>
      <c r="AA337" s="27">
        <v>0</v>
      </c>
      <c r="AB337" s="27">
        <v>0</v>
      </c>
      <c r="AC337" s="27">
        <v>0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27">
        <v>0</v>
      </c>
      <c r="AJ337" s="27">
        <v>0</v>
      </c>
      <c r="AK337" s="27">
        <v>0</v>
      </c>
      <c r="AL337" s="27">
        <v>0</v>
      </c>
      <c r="AM337" s="27">
        <v>0</v>
      </c>
      <c r="AN337" s="27">
        <v>0</v>
      </c>
      <c r="AO337" s="27">
        <v>0</v>
      </c>
      <c r="AP337" s="27">
        <v>0</v>
      </c>
      <c r="AQ337" s="27">
        <v>0</v>
      </c>
      <c r="AR337" s="27">
        <v>0</v>
      </c>
      <c r="AS337" s="27">
        <v>0</v>
      </c>
    </row>
    <row r="338" spans="1:45" s="44" customFormat="1">
      <c r="A338" s="41" t="s">
        <v>28</v>
      </c>
      <c r="B338" s="33" t="s">
        <v>900</v>
      </c>
      <c r="C338" s="56" t="s">
        <v>901</v>
      </c>
      <c r="D338" s="41" t="s">
        <v>384</v>
      </c>
      <c r="E338" s="41"/>
      <c r="F338" s="41" t="s">
        <v>17</v>
      </c>
      <c r="G338" s="41" t="s">
        <v>33</v>
      </c>
      <c r="H338" s="41"/>
      <c r="I338" s="13">
        <f t="shared" si="69"/>
        <v>0</v>
      </c>
      <c r="J338" s="43">
        <f t="shared" ref="J338" si="87">SUMPRODUCT($K338:$AS338, $K$1:$AS$1)+I338</f>
        <v>348.77638086763335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>
        <v>10</v>
      </c>
      <c r="X338" s="27">
        <v>14</v>
      </c>
      <c r="Y338" s="27">
        <v>14</v>
      </c>
      <c r="Z338" s="27">
        <v>14</v>
      </c>
      <c r="AA338" s="27">
        <v>14</v>
      </c>
      <c r="AB338" s="27">
        <v>14</v>
      </c>
      <c r="AC338" s="27">
        <v>14</v>
      </c>
      <c r="AD338" s="27">
        <v>14</v>
      </c>
      <c r="AE338" s="27">
        <v>14</v>
      </c>
      <c r="AF338" s="27">
        <v>14</v>
      </c>
      <c r="AG338" s="27">
        <v>14</v>
      </c>
      <c r="AH338" s="27">
        <v>14</v>
      </c>
      <c r="AI338" s="27">
        <v>14</v>
      </c>
      <c r="AJ338" s="27">
        <v>14</v>
      </c>
      <c r="AK338" s="27">
        <v>14</v>
      </c>
      <c r="AL338" s="27">
        <v>14</v>
      </c>
      <c r="AM338" s="27">
        <v>14</v>
      </c>
      <c r="AN338" s="27">
        <v>14</v>
      </c>
      <c r="AO338" s="27">
        <v>14</v>
      </c>
      <c r="AP338" s="27">
        <v>14</v>
      </c>
      <c r="AQ338" s="27">
        <v>14</v>
      </c>
      <c r="AR338" s="27">
        <v>14</v>
      </c>
      <c r="AS338" s="27">
        <v>0</v>
      </c>
    </row>
    <row r="339" spans="1:45" s="44" customFormat="1">
      <c r="A339" s="41" t="s">
        <v>28</v>
      </c>
      <c r="B339" s="33" t="s">
        <v>253</v>
      </c>
      <c r="C339" s="56">
        <v>8</v>
      </c>
      <c r="D339" s="41" t="s">
        <v>838</v>
      </c>
      <c r="E339" s="41" t="s">
        <v>266</v>
      </c>
      <c r="F339" s="41" t="s">
        <v>17</v>
      </c>
      <c r="G339" s="41" t="s">
        <v>33</v>
      </c>
      <c r="H339" s="41"/>
      <c r="I339" s="13">
        <f t="shared" si="69"/>
        <v>0</v>
      </c>
      <c r="J339" s="43">
        <f t="shared" si="70"/>
        <v>36.673927215048522</v>
      </c>
      <c r="K339" s="27"/>
      <c r="L339" s="27"/>
      <c r="M339" s="27"/>
      <c r="N339" s="27"/>
      <c r="O339" s="27"/>
      <c r="P339" s="27"/>
      <c r="Q339" s="27"/>
      <c r="R339" s="27"/>
      <c r="S339" s="27"/>
      <c r="T339" s="27">
        <v>0</v>
      </c>
      <c r="U339" s="27"/>
      <c r="V339" s="27"/>
      <c r="W339" s="27"/>
      <c r="X339" s="27" t="s">
        <v>384</v>
      </c>
      <c r="Y339" s="27"/>
      <c r="Z339" s="27"/>
      <c r="AA339" s="27"/>
      <c r="AB339" s="27" t="s">
        <v>384</v>
      </c>
      <c r="AC339" s="27"/>
      <c r="AD339" s="27"/>
      <c r="AE339" s="27"/>
      <c r="AF339" s="27" t="s">
        <v>384</v>
      </c>
      <c r="AG339" s="27"/>
      <c r="AH339" s="27"/>
      <c r="AI339" s="27"/>
      <c r="AJ339" s="27" t="s">
        <v>384</v>
      </c>
      <c r="AK339" s="27"/>
      <c r="AL339" s="27"/>
      <c r="AM339" s="27"/>
      <c r="AN339" s="27" t="s">
        <v>384</v>
      </c>
      <c r="AO339" s="27"/>
      <c r="AP339" s="27"/>
      <c r="AQ339" s="27"/>
      <c r="AR339" s="27">
        <v>30.1</v>
      </c>
      <c r="AS339" s="27"/>
    </row>
    <row r="340" spans="1:45" s="44" customFormat="1">
      <c r="A340" s="41" t="s">
        <v>28</v>
      </c>
      <c r="B340" s="33" t="s">
        <v>617</v>
      </c>
      <c r="C340" s="56" t="s">
        <v>642</v>
      </c>
      <c r="D340" s="41" t="s">
        <v>838</v>
      </c>
      <c r="E340" s="41" t="s">
        <v>266</v>
      </c>
      <c r="F340" s="41" t="s">
        <v>17</v>
      </c>
      <c r="G340" s="11" t="s">
        <v>33</v>
      </c>
      <c r="H340" s="41"/>
      <c r="I340" s="13">
        <f t="shared" si="69"/>
        <v>0</v>
      </c>
      <c r="J340" s="43">
        <f t="shared" ref="J340" si="88">SUMPRODUCT($K340:$AS340, $K$1:$AS$1)+I340</f>
        <v>170.38077610194148</v>
      </c>
      <c r="K340" s="27"/>
      <c r="L340" s="27"/>
      <c r="M340" s="27"/>
      <c r="N340" s="27"/>
      <c r="O340" s="27"/>
      <c r="P340" s="27"/>
      <c r="Q340" s="27"/>
      <c r="R340" s="27"/>
      <c r="S340" s="27"/>
      <c r="T340" s="27" t="s">
        <v>384</v>
      </c>
      <c r="U340" s="27"/>
      <c r="V340" s="27"/>
      <c r="W340" s="27"/>
      <c r="X340" s="27">
        <v>30.1</v>
      </c>
      <c r="Y340" s="27"/>
      <c r="Z340" s="27"/>
      <c r="AA340" s="27"/>
      <c r="AB340" s="27">
        <v>30.1</v>
      </c>
      <c r="AC340" s="27"/>
      <c r="AD340" s="27"/>
      <c r="AE340" s="27"/>
      <c r="AF340" s="27">
        <v>30.1</v>
      </c>
      <c r="AG340" s="27"/>
      <c r="AH340" s="27"/>
      <c r="AI340" s="27"/>
      <c r="AJ340" s="27">
        <v>30.1</v>
      </c>
      <c r="AK340" s="27"/>
      <c r="AL340" s="27"/>
      <c r="AM340" s="27"/>
      <c r="AN340" s="27">
        <v>30.1</v>
      </c>
      <c r="AO340" s="27"/>
      <c r="AP340" s="27"/>
      <c r="AQ340" s="27"/>
      <c r="AR340" s="27" t="s">
        <v>384</v>
      </c>
      <c r="AS340" s="27"/>
    </row>
    <row r="341" spans="1:45">
      <c r="A341" s="3" t="s">
        <v>28</v>
      </c>
      <c r="B341" s="36" t="s">
        <v>322</v>
      </c>
      <c r="C341" s="35" t="s">
        <v>323</v>
      </c>
      <c r="D341" s="3" t="s">
        <v>838</v>
      </c>
      <c r="E341" s="3" t="s">
        <v>266</v>
      </c>
      <c r="F341" s="3" t="s">
        <v>17</v>
      </c>
      <c r="G341" s="41" t="s">
        <v>33</v>
      </c>
      <c r="H341" s="3"/>
      <c r="I341" s="9">
        <f t="shared" si="69"/>
        <v>0</v>
      </c>
      <c r="J341" s="7">
        <f t="shared" ref="J341" si="89">SUMPRODUCT($K341:$AS341, $K$1:$AS$1)+I341</f>
        <v>76.299040325765176</v>
      </c>
      <c r="K341" s="27"/>
      <c r="L341" s="27"/>
      <c r="M341" s="27"/>
      <c r="N341" s="27"/>
      <c r="O341" s="27"/>
      <c r="P341" s="27"/>
      <c r="Q341" s="27"/>
      <c r="R341" s="27"/>
      <c r="S341" s="27"/>
      <c r="T341" s="27">
        <v>1.7</v>
      </c>
      <c r="U341" s="27">
        <v>26.4</v>
      </c>
      <c r="V341" s="27">
        <v>1.7</v>
      </c>
      <c r="W341" s="27">
        <v>1.7</v>
      </c>
      <c r="X341" s="27">
        <v>1.7</v>
      </c>
      <c r="Y341" s="27">
        <v>1.7</v>
      </c>
      <c r="Z341" s="27">
        <v>1.7</v>
      </c>
      <c r="AA341" s="27">
        <v>1.7</v>
      </c>
      <c r="AB341" s="27">
        <v>1.7</v>
      </c>
      <c r="AC341" s="27">
        <v>1.7</v>
      </c>
      <c r="AD341" s="27">
        <v>1.7</v>
      </c>
      <c r="AE341" s="27">
        <v>1.7</v>
      </c>
      <c r="AF341" s="27">
        <v>1.7</v>
      </c>
      <c r="AG341" s="27">
        <v>1.7</v>
      </c>
      <c r="AH341" s="27">
        <v>1.7</v>
      </c>
      <c r="AI341" s="27">
        <v>1.7</v>
      </c>
      <c r="AJ341" s="27">
        <v>1.7</v>
      </c>
      <c r="AK341" s="27">
        <v>1.7</v>
      </c>
      <c r="AL341" s="27">
        <v>1.7</v>
      </c>
      <c r="AM341" s="27">
        <v>1.7</v>
      </c>
      <c r="AN341" s="27">
        <v>1.7</v>
      </c>
      <c r="AO341" s="27">
        <v>1.7</v>
      </c>
      <c r="AP341" s="27">
        <v>1.7</v>
      </c>
      <c r="AQ341" s="27">
        <v>1.7</v>
      </c>
      <c r="AR341" s="27">
        <v>1.7</v>
      </c>
      <c r="AS341" s="27">
        <v>1.7</v>
      </c>
    </row>
    <row r="342" spans="1:45">
      <c r="A342" s="3" t="s">
        <v>28</v>
      </c>
      <c r="B342" s="36" t="s">
        <v>262</v>
      </c>
      <c r="C342" s="35">
        <v>9</v>
      </c>
      <c r="D342" s="3" t="s">
        <v>857</v>
      </c>
      <c r="E342" s="3" t="s">
        <v>139</v>
      </c>
      <c r="F342" s="3" t="s">
        <v>18</v>
      </c>
      <c r="G342" s="3" t="s">
        <v>33</v>
      </c>
      <c r="H342" s="3"/>
      <c r="I342" s="9">
        <f t="shared" si="69"/>
        <v>0</v>
      </c>
      <c r="J342" s="7">
        <f t="shared" si="70"/>
        <v>25.889806393719937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5</v>
      </c>
      <c r="U342" s="27">
        <v>0</v>
      </c>
      <c r="V342" s="27">
        <v>0</v>
      </c>
      <c r="W342" s="27">
        <v>0</v>
      </c>
      <c r="X342" s="27">
        <v>3</v>
      </c>
      <c r="Y342" s="27">
        <v>0</v>
      </c>
      <c r="Z342" s="27">
        <v>0</v>
      </c>
      <c r="AA342" s="27">
        <v>0</v>
      </c>
      <c r="AB342" s="27">
        <v>3</v>
      </c>
      <c r="AC342" s="27">
        <v>0</v>
      </c>
      <c r="AD342" s="27">
        <v>0</v>
      </c>
      <c r="AE342" s="27">
        <v>0</v>
      </c>
      <c r="AF342" s="27">
        <v>3</v>
      </c>
      <c r="AG342" s="27">
        <v>0</v>
      </c>
      <c r="AH342" s="27">
        <v>0</v>
      </c>
      <c r="AI342" s="27">
        <v>0</v>
      </c>
      <c r="AJ342" s="27">
        <v>3</v>
      </c>
      <c r="AK342" s="27">
        <v>0</v>
      </c>
      <c r="AL342" s="27">
        <v>0</v>
      </c>
      <c r="AM342" s="27">
        <v>0</v>
      </c>
      <c r="AN342" s="27">
        <v>3</v>
      </c>
      <c r="AO342" s="27">
        <v>0</v>
      </c>
      <c r="AP342" s="27">
        <v>0</v>
      </c>
      <c r="AQ342" s="27">
        <v>3</v>
      </c>
      <c r="AR342" s="27">
        <v>0</v>
      </c>
      <c r="AS342" s="27">
        <v>0</v>
      </c>
    </row>
    <row r="343" spans="1:45" s="44" customFormat="1">
      <c r="A343" s="41" t="s">
        <v>28</v>
      </c>
      <c r="B343" s="25" t="s">
        <v>254</v>
      </c>
      <c r="C343" s="56">
        <v>12</v>
      </c>
      <c r="D343" s="41" t="s">
        <v>846</v>
      </c>
      <c r="E343" s="11" t="s">
        <v>416</v>
      </c>
      <c r="F343" s="41" t="s">
        <v>19</v>
      </c>
      <c r="G343" s="41" t="s">
        <v>33</v>
      </c>
      <c r="H343" s="41"/>
      <c r="I343" s="13">
        <f t="shared" si="69"/>
        <v>0</v>
      </c>
      <c r="J343" s="43">
        <f t="shared" si="70"/>
        <v>5.3844531249999994</v>
      </c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27">
        <v>5</v>
      </c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 spans="1:45" s="44" customFormat="1">
      <c r="A344" s="41" t="s">
        <v>28</v>
      </c>
      <c r="B344" s="25" t="s">
        <v>255</v>
      </c>
      <c r="C344" s="56">
        <v>13</v>
      </c>
      <c r="D344" s="41" t="s">
        <v>846</v>
      </c>
      <c r="E344" s="11" t="s">
        <v>416</v>
      </c>
      <c r="F344" s="41" t="s">
        <v>19</v>
      </c>
      <c r="G344" s="41" t="s">
        <v>33</v>
      </c>
      <c r="H344" s="41"/>
      <c r="I344" s="13">
        <f t="shared" si="69"/>
        <v>0</v>
      </c>
      <c r="J344" s="43">
        <f t="shared" si="70"/>
        <v>5.3844531249999994</v>
      </c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27">
        <v>5</v>
      </c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 spans="1:45" s="44" customFormat="1">
      <c r="A345" s="41" t="s">
        <v>28</v>
      </c>
      <c r="B345" s="25" t="s">
        <v>256</v>
      </c>
      <c r="C345" s="56">
        <v>14</v>
      </c>
      <c r="D345" s="41" t="s">
        <v>846</v>
      </c>
      <c r="E345" s="11" t="s">
        <v>416</v>
      </c>
      <c r="F345" s="41" t="s">
        <v>21</v>
      </c>
      <c r="G345" s="41" t="s">
        <v>33</v>
      </c>
      <c r="H345" s="41"/>
      <c r="I345" s="13">
        <f t="shared" si="69"/>
        <v>0</v>
      </c>
      <c r="J345" s="43">
        <f t="shared" si="70"/>
        <v>35.316759375000004</v>
      </c>
      <c r="K345" s="13"/>
      <c r="L345" s="13"/>
      <c r="M345" s="13"/>
      <c r="N345" s="13"/>
      <c r="O345" s="13"/>
      <c r="P345" s="13"/>
      <c r="Q345" s="13"/>
      <c r="R345" s="13"/>
      <c r="S345" s="13"/>
      <c r="T345" s="27">
        <v>8.3000000000000007</v>
      </c>
      <c r="U345" s="27">
        <v>8.3000000000000007</v>
      </c>
      <c r="V345" s="27">
        <v>8.3000000000000007</v>
      </c>
      <c r="W345" s="27">
        <v>8.3000000000000007</v>
      </c>
      <c r="X345" s="27"/>
      <c r="Y345" s="27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 spans="1:45" s="44" customFormat="1">
      <c r="A346" s="41" t="s">
        <v>28</v>
      </c>
      <c r="B346" s="25" t="s">
        <v>257</v>
      </c>
      <c r="C346" s="56">
        <v>16</v>
      </c>
      <c r="D346" s="41" t="s">
        <v>846</v>
      </c>
      <c r="E346" s="11" t="s">
        <v>416</v>
      </c>
      <c r="F346" s="41" t="s">
        <v>19</v>
      </c>
      <c r="G346" s="41" t="s">
        <v>33</v>
      </c>
      <c r="H346" s="41"/>
      <c r="I346" s="13">
        <f t="shared" si="69"/>
        <v>0</v>
      </c>
      <c r="J346" s="43">
        <f t="shared" si="70"/>
        <v>17.991953124999998</v>
      </c>
      <c r="K346" s="13"/>
      <c r="L346" s="13"/>
      <c r="M346" s="13"/>
      <c r="N346" s="13"/>
      <c r="O346" s="13"/>
      <c r="P346" s="13"/>
      <c r="Q346" s="13"/>
      <c r="R346" s="13">
        <v>12</v>
      </c>
      <c r="S346" s="13"/>
      <c r="T346" s="13"/>
      <c r="U346" s="13"/>
      <c r="V346" s="13">
        <v>5</v>
      </c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 spans="1:45">
      <c r="A347" s="3" t="s">
        <v>28</v>
      </c>
      <c r="B347" s="34" t="s">
        <v>299</v>
      </c>
      <c r="C347" s="35" t="s">
        <v>300</v>
      </c>
      <c r="D347" s="3" t="s">
        <v>846</v>
      </c>
      <c r="E347" s="8" t="s">
        <v>416</v>
      </c>
      <c r="F347" s="3" t="s">
        <v>19</v>
      </c>
      <c r="G347" s="3" t="s">
        <v>33</v>
      </c>
      <c r="H347" s="3"/>
      <c r="I347" s="9">
        <f t="shared" si="69"/>
        <v>0</v>
      </c>
      <c r="J347" s="7">
        <f t="shared" ref="J347:J348" si="90">SUMPRODUCT($K347:$AS347, $K$1:$AS$1)+I347</f>
        <v>26.265624999999996</v>
      </c>
      <c r="K347" s="9"/>
      <c r="L347" s="9"/>
      <c r="M347" s="9"/>
      <c r="N347" s="9"/>
      <c r="O347" s="9"/>
      <c r="P347" s="9"/>
      <c r="Q347" s="9"/>
      <c r="R347" s="9"/>
      <c r="S347" s="9">
        <v>25</v>
      </c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 spans="1:45">
      <c r="A348" s="3" t="s">
        <v>28</v>
      </c>
      <c r="B348" s="34" t="s">
        <v>372</v>
      </c>
      <c r="C348" s="35" t="s">
        <v>323</v>
      </c>
      <c r="D348" s="3" t="s">
        <v>839</v>
      </c>
      <c r="E348" s="3" t="s">
        <v>143</v>
      </c>
      <c r="F348" s="3" t="s">
        <v>17</v>
      </c>
      <c r="G348" s="3" t="s">
        <v>8</v>
      </c>
      <c r="H348" s="3"/>
      <c r="I348" s="9">
        <f t="shared" si="69"/>
        <v>0</v>
      </c>
      <c r="J348" s="7">
        <f t="shared" si="90"/>
        <v>31.912734374999996</v>
      </c>
      <c r="K348" s="9"/>
      <c r="L348" s="9"/>
      <c r="M348" s="9"/>
      <c r="N348" s="9"/>
      <c r="O348" s="9"/>
      <c r="P348" s="9"/>
      <c r="Q348" s="9"/>
      <c r="R348" s="9"/>
      <c r="S348" s="9"/>
      <c r="T348" s="9">
        <v>15</v>
      </c>
      <c r="U348" s="9"/>
      <c r="V348" s="9"/>
      <c r="W348" s="9"/>
      <c r="X348" s="9">
        <v>15</v>
      </c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</row>
    <row r="349" spans="1:45">
      <c r="A349" s="3" t="s">
        <v>28</v>
      </c>
      <c r="B349" s="34" t="s">
        <v>401</v>
      </c>
      <c r="C349" s="35" t="s">
        <v>402</v>
      </c>
      <c r="D349" s="3" t="s">
        <v>523</v>
      </c>
      <c r="E349" s="8" t="s">
        <v>416</v>
      </c>
      <c r="F349" s="3" t="s">
        <v>17</v>
      </c>
      <c r="G349" s="3" t="s">
        <v>33</v>
      </c>
      <c r="H349" s="3"/>
      <c r="I349" s="9">
        <f t="shared" si="69"/>
        <v>0</v>
      </c>
      <c r="J349" s="7">
        <f t="shared" ref="J349" si="91">SUMPRODUCT($K349:$AS349, $K$1:$AS$1)+I349</f>
        <v>15.759374999999999</v>
      </c>
      <c r="K349" s="9"/>
      <c r="L349" s="9"/>
      <c r="M349" s="9"/>
      <c r="N349" s="9"/>
      <c r="O349" s="9"/>
      <c r="P349" s="9"/>
      <c r="Q349" s="9"/>
      <c r="R349" s="9">
        <v>15</v>
      </c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</row>
    <row r="350" spans="1:45">
      <c r="A350" s="3" t="s">
        <v>28</v>
      </c>
      <c r="B350" s="34" t="s">
        <v>458</v>
      </c>
      <c r="C350" s="35" t="s">
        <v>459</v>
      </c>
      <c r="D350" s="3" t="s">
        <v>846</v>
      </c>
      <c r="E350" s="8" t="s">
        <v>416</v>
      </c>
      <c r="F350" s="3" t="s">
        <v>19</v>
      </c>
      <c r="G350" s="3" t="s">
        <v>33</v>
      </c>
      <c r="H350" s="3"/>
      <c r="I350" s="9">
        <f t="shared" si="69"/>
        <v>0</v>
      </c>
      <c r="J350" s="7">
        <f t="shared" ref="J350:J352" si="92">SUMPRODUCT($K350:$AS350, $K$1:$AS$1)+I350</f>
        <v>1.7860624999999999</v>
      </c>
      <c r="K350" s="9"/>
      <c r="L350" s="9"/>
      <c r="M350" s="9"/>
      <c r="N350" s="9"/>
      <c r="O350" s="9"/>
      <c r="P350" s="9"/>
      <c r="Q350" s="9"/>
      <c r="R350" s="9"/>
      <c r="S350" s="9"/>
      <c r="T350" s="9">
        <v>1.7</v>
      </c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</row>
    <row r="351" spans="1:45" s="44" customFormat="1">
      <c r="A351" s="44" t="s">
        <v>28</v>
      </c>
      <c r="B351" s="65" t="s">
        <v>460</v>
      </c>
      <c r="C351" s="44" t="s">
        <v>461</v>
      </c>
      <c r="D351" s="44" t="s">
        <v>846</v>
      </c>
      <c r="E351" s="44" t="s">
        <v>416</v>
      </c>
      <c r="F351" s="44" t="s">
        <v>19</v>
      </c>
      <c r="G351" s="44" t="s">
        <v>33</v>
      </c>
      <c r="H351" s="41"/>
      <c r="I351" s="13">
        <f t="shared" ref="I351:I356" si="93">SUMPRODUCT($K351:$AS351, $K$1:$AS$1)*($H351)</f>
        <v>0</v>
      </c>
      <c r="J351" s="43">
        <f t="shared" si="92"/>
        <v>21.537812499999998</v>
      </c>
      <c r="K351" s="61"/>
      <c r="L351" s="61"/>
      <c r="M351" s="61"/>
      <c r="N351" s="13"/>
      <c r="O351" s="13"/>
      <c r="P351" s="13"/>
      <c r="Q351" s="13"/>
      <c r="R351" s="13"/>
      <c r="S351" s="13"/>
      <c r="T351" s="13"/>
      <c r="U351" s="13"/>
      <c r="V351" s="61" t="s">
        <v>384</v>
      </c>
      <c r="W351" s="61" t="s">
        <v>384</v>
      </c>
      <c r="X351" s="61"/>
      <c r="Y351" s="61">
        <v>20</v>
      </c>
      <c r="Z351" s="61" t="s">
        <v>384</v>
      </c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</row>
    <row r="352" spans="1:45" s="44" customFormat="1">
      <c r="A352" s="44" t="s">
        <v>28</v>
      </c>
      <c r="B352" s="65" t="s">
        <v>462</v>
      </c>
      <c r="C352" s="44" t="s">
        <v>463</v>
      </c>
      <c r="D352" s="44" t="s">
        <v>846</v>
      </c>
      <c r="E352" s="44" t="s">
        <v>416</v>
      </c>
      <c r="F352" s="44" t="s">
        <v>19</v>
      </c>
      <c r="G352" s="44" t="s">
        <v>33</v>
      </c>
      <c r="H352" s="41"/>
      <c r="I352" s="13">
        <f t="shared" si="93"/>
        <v>0</v>
      </c>
      <c r="J352" s="43">
        <f t="shared" si="92"/>
        <v>32.306718749999995</v>
      </c>
      <c r="K352" s="61"/>
      <c r="L352" s="61"/>
      <c r="M352" s="61"/>
      <c r="N352" s="13"/>
      <c r="O352" s="13"/>
      <c r="P352" s="13"/>
      <c r="Q352" s="13"/>
      <c r="R352" s="13"/>
      <c r="S352" s="13"/>
      <c r="T352" s="13"/>
      <c r="U352" s="13"/>
      <c r="V352" s="61"/>
      <c r="W352" s="61"/>
      <c r="X352" s="61"/>
      <c r="Y352" s="61">
        <v>30</v>
      </c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</row>
    <row r="353" spans="1:49" s="44" customFormat="1">
      <c r="A353" s="44" t="s">
        <v>28</v>
      </c>
      <c r="B353" s="65" t="s">
        <v>960</v>
      </c>
      <c r="C353" s="44" t="s">
        <v>384</v>
      </c>
      <c r="D353" s="44" t="s">
        <v>846</v>
      </c>
      <c r="E353" s="44" t="s">
        <v>416</v>
      </c>
      <c r="F353" s="44" t="s">
        <v>19</v>
      </c>
      <c r="G353" s="44" t="s">
        <v>33</v>
      </c>
      <c r="H353" s="41"/>
      <c r="I353" s="13">
        <f t="shared" si="93"/>
        <v>0</v>
      </c>
      <c r="J353" s="43">
        <f t="shared" ref="J353" si="94">SUMPRODUCT($K353:$AS353, $K$1:$AS$1)+I353</f>
        <v>21.537812499999998</v>
      </c>
      <c r="K353" s="61"/>
      <c r="L353" s="61"/>
      <c r="M353" s="61"/>
      <c r="N353" s="13"/>
      <c r="O353" s="13"/>
      <c r="P353" s="13"/>
      <c r="Q353" s="13"/>
      <c r="R353" s="13"/>
      <c r="S353" s="13"/>
      <c r="T353" s="13"/>
      <c r="U353" s="13"/>
      <c r="V353" s="61"/>
      <c r="W353" s="61"/>
      <c r="X353" s="61"/>
      <c r="Y353" s="61">
        <v>20</v>
      </c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</row>
    <row r="354" spans="1:49">
      <c r="A354" s="44" t="s">
        <v>28</v>
      </c>
      <c r="B354" s="69" t="s">
        <v>451</v>
      </c>
      <c r="C354" s="70" t="s">
        <v>848</v>
      </c>
      <c r="D354" s="68" t="s">
        <v>846</v>
      </c>
      <c r="E354" s="68" t="s">
        <v>416</v>
      </c>
      <c r="F354" s="3" t="s">
        <v>17</v>
      </c>
      <c r="G354" s="44" t="s">
        <v>33</v>
      </c>
      <c r="H354" s="3"/>
      <c r="I354" s="9">
        <f t="shared" si="93"/>
        <v>0</v>
      </c>
      <c r="J354" s="7">
        <f t="shared" ref="J354" si="95">SUMPRODUCT($K354:$AS354, $K$1:$AS$1)+I354</f>
        <v>25.214999999999996</v>
      </c>
      <c r="K354" s="71">
        <v>0</v>
      </c>
      <c r="L354" s="71">
        <v>0</v>
      </c>
      <c r="M354" s="71">
        <v>0</v>
      </c>
      <c r="N354" s="71">
        <v>0</v>
      </c>
      <c r="O354" s="71">
        <v>0</v>
      </c>
      <c r="P354" s="71">
        <v>0</v>
      </c>
      <c r="Q354" s="71">
        <v>0</v>
      </c>
      <c r="R354" s="71">
        <v>0</v>
      </c>
      <c r="S354" s="71">
        <v>0</v>
      </c>
      <c r="T354" s="71">
        <v>12</v>
      </c>
      <c r="U354" s="27">
        <v>12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27">
        <v>0</v>
      </c>
      <c r="AJ354" s="27">
        <v>0</v>
      </c>
      <c r="AK354" s="27">
        <v>0</v>
      </c>
      <c r="AL354" s="27">
        <v>0</v>
      </c>
      <c r="AM354" s="27">
        <v>0</v>
      </c>
      <c r="AN354" s="27">
        <v>0</v>
      </c>
      <c r="AO354" s="27">
        <v>0</v>
      </c>
      <c r="AP354" s="27">
        <v>0</v>
      </c>
      <c r="AQ354" s="27">
        <v>0</v>
      </c>
      <c r="AR354" s="27">
        <v>0</v>
      </c>
      <c r="AS354" s="71" t="s">
        <v>384</v>
      </c>
      <c r="AT354" s="68"/>
      <c r="AU354" s="68"/>
      <c r="AV354" s="68"/>
      <c r="AW354" s="68"/>
    </row>
    <row r="355" spans="1:49">
      <c r="A355" s="44" t="s">
        <v>28</v>
      </c>
      <c r="B355" s="69" t="s">
        <v>451</v>
      </c>
      <c r="C355" s="70" t="s">
        <v>848</v>
      </c>
      <c r="D355" s="68" t="s">
        <v>905</v>
      </c>
      <c r="E355" s="68" t="s">
        <v>416</v>
      </c>
      <c r="F355" s="3" t="s">
        <v>17</v>
      </c>
      <c r="G355" s="44" t="s">
        <v>33</v>
      </c>
      <c r="H355" s="3"/>
      <c r="I355" s="9">
        <f t="shared" si="93"/>
        <v>0</v>
      </c>
      <c r="J355" s="7">
        <f t="shared" ref="J355" si="96">SUMPRODUCT($K355:$AS355, $K$1:$AS$1)+I355</f>
        <v>315.5660675293999</v>
      </c>
      <c r="K355" s="71">
        <v>0</v>
      </c>
      <c r="L355" s="71">
        <v>0</v>
      </c>
      <c r="M355" s="71">
        <v>0</v>
      </c>
      <c r="N355" s="71">
        <v>0</v>
      </c>
      <c r="O355" s="71">
        <v>0</v>
      </c>
      <c r="P355" s="71">
        <v>0</v>
      </c>
      <c r="Q355" s="71">
        <v>0</v>
      </c>
      <c r="R355" s="71">
        <v>0</v>
      </c>
      <c r="S355" s="71">
        <v>0</v>
      </c>
      <c r="T355" s="71">
        <v>0</v>
      </c>
      <c r="U355" s="27">
        <v>0</v>
      </c>
      <c r="V355" s="27">
        <v>12</v>
      </c>
      <c r="W355" s="27">
        <v>12</v>
      </c>
      <c r="X355" s="27">
        <v>12</v>
      </c>
      <c r="Y355" s="27">
        <v>12</v>
      </c>
      <c r="Z355" s="27">
        <v>12</v>
      </c>
      <c r="AA355" s="27">
        <v>12</v>
      </c>
      <c r="AB355" s="27">
        <v>12</v>
      </c>
      <c r="AC355" s="27">
        <v>12</v>
      </c>
      <c r="AD355" s="27">
        <v>12</v>
      </c>
      <c r="AE355" s="27">
        <v>12</v>
      </c>
      <c r="AF355" s="27">
        <v>12</v>
      </c>
      <c r="AG355" s="27">
        <v>12</v>
      </c>
      <c r="AH355" s="27">
        <v>12</v>
      </c>
      <c r="AI355" s="27">
        <v>12</v>
      </c>
      <c r="AJ355" s="27">
        <v>12</v>
      </c>
      <c r="AK355" s="27">
        <v>12</v>
      </c>
      <c r="AL355" s="27">
        <v>12</v>
      </c>
      <c r="AM355" s="27">
        <v>12</v>
      </c>
      <c r="AN355" s="27">
        <v>12</v>
      </c>
      <c r="AO355" s="71">
        <v>12</v>
      </c>
      <c r="AP355" s="71">
        <v>12</v>
      </c>
      <c r="AQ355" s="71">
        <v>12</v>
      </c>
      <c r="AR355" s="71">
        <v>12</v>
      </c>
      <c r="AS355" s="71" t="s">
        <v>384</v>
      </c>
      <c r="AT355" s="68"/>
      <c r="AU355" s="68"/>
      <c r="AV355" s="68"/>
      <c r="AW355" s="68"/>
    </row>
    <row r="356" spans="1:49">
      <c r="A356" s="44" t="s">
        <v>28</v>
      </c>
      <c r="B356" s="69" t="s">
        <v>923</v>
      </c>
      <c r="C356" s="70" t="s">
        <v>924</v>
      </c>
      <c r="D356" s="68"/>
      <c r="E356" s="68" t="s">
        <v>138</v>
      </c>
      <c r="F356" s="3" t="s">
        <v>17</v>
      </c>
      <c r="G356" s="44" t="s">
        <v>33</v>
      </c>
      <c r="H356" s="3"/>
      <c r="I356" s="9">
        <f t="shared" si="93"/>
        <v>0</v>
      </c>
      <c r="J356" s="7">
        <f t="shared" ref="J356" si="97">SUMPRODUCT($K356:$AS356, $K$1:$AS$1)+I356</f>
        <v>167.80513552734374</v>
      </c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27"/>
      <c r="V356" s="27"/>
      <c r="W356" s="27"/>
      <c r="X356" s="27">
        <v>19</v>
      </c>
      <c r="Y356" s="27">
        <v>19</v>
      </c>
      <c r="Z356" s="27">
        <v>19</v>
      </c>
      <c r="AA356" s="27">
        <v>19</v>
      </c>
      <c r="AB356" s="27">
        <v>19</v>
      </c>
      <c r="AC356" s="27">
        <v>19</v>
      </c>
      <c r="AD356" s="27">
        <v>19</v>
      </c>
      <c r="AE356" s="27">
        <v>19</v>
      </c>
      <c r="AF356" s="27"/>
      <c r="AG356" s="27"/>
      <c r="AH356" s="27"/>
      <c r="AI356" s="27"/>
      <c r="AJ356" s="27"/>
      <c r="AK356" s="27"/>
      <c r="AL356" s="27"/>
      <c r="AM356" s="27"/>
      <c r="AN356" s="27"/>
      <c r="AO356" s="71"/>
      <c r="AP356" s="71"/>
      <c r="AQ356" s="71"/>
      <c r="AR356" s="71"/>
      <c r="AS356" s="71"/>
      <c r="AT356" s="68"/>
      <c r="AU356" s="68"/>
      <c r="AV356" s="68"/>
      <c r="AW356" s="68"/>
    </row>
    <row r="357" spans="1:49">
      <c r="A357" s="3" t="s">
        <v>31</v>
      </c>
      <c r="B357" s="25" t="s">
        <v>223</v>
      </c>
      <c r="C357" s="37">
        <v>1</v>
      </c>
      <c r="D357" s="3" t="s">
        <v>839</v>
      </c>
      <c r="E357" s="3" t="s">
        <v>405</v>
      </c>
      <c r="F357" s="3" t="s">
        <v>17</v>
      </c>
      <c r="G357" s="3" t="s">
        <v>8</v>
      </c>
      <c r="H357" s="3"/>
      <c r="I357" s="9">
        <f t="shared" ref="I357:I398" si="98">SUMPRODUCT($K357:$AS357, $K$1:$AS$1)*($H357)</f>
        <v>0</v>
      </c>
      <c r="J357" s="7">
        <f t="shared" ref="J357:J368" si="99">SUMPRODUCT($K357:$AS357, $K$1:$AS$1)+I357</f>
        <v>285.21002659536384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9.6300000000000008</v>
      </c>
      <c r="U357" s="27">
        <v>9.6300000000000008</v>
      </c>
      <c r="V357" s="27">
        <v>9.6300000000000008</v>
      </c>
      <c r="W357" s="27">
        <v>9.6300000000000008</v>
      </c>
      <c r="X357" s="27">
        <v>9.6300000000000008</v>
      </c>
      <c r="Y357" s="27">
        <v>9.6300000000000008</v>
      </c>
      <c r="Z357" s="27">
        <v>9.6300000000000008</v>
      </c>
      <c r="AA357" s="27">
        <v>9.6300000000000008</v>
      </c>
      <c r="AB357" s="27">
        <v>9.6300000000000008</v>
      </c>
      <c r="AC357" s="27">
        <v>9.6300000000000008</v>
      </c>
      <c r="AD357" s="27">
        <v>9.6300000000000008</v>
      </c>
      <c r="AE357" s="27">
        <v>9.6300000000000008</v>
      </c>
      <c r="AF357" s="27">
        <v>9.6300000000000008</v>
      </c>
      <c r="AG357" s="27">
        <v>9.6300000000000008</v>
      </c>
      <c r="AH357" s="27">
        <v>9.6300000000000008</v>
      </c>
      <c r="AI357" s="27">
        <v>9.6300000000000008</v>
      </c>
      <c r="AJ357" s="27">
        <v>9.6300000000000008</v>
      </c>
      <c r="AK357" s="27">
        <v>9.6300000000000008</v>
      </c>
      <c r="AL357" s="27">
        <v>9.6300000000000008</v>
      </c>
      <c r="AM357" s="27">
        <v>9.6300000000000008</v>
      </c>
      <c r="AN357" s="27">
        <v>9.6300000000000008</v>
      </c>
      <c r="AO357" s="27">
        <v>9.6300000000000008</v>
      </c>
      <c r="AP357" s="27">
        <v>9.6300000000000008</v>
      </c>
      <c r="AQ357" s="27">
        <v>9.6300000000000008</v>
      </c>
      <c r="AR357" s="27">
        <v>9.6300000000000008</v>
      </c>
      <c r="AS357" s="27">
        <v>9.6300000000000008</v>
      </c>
    </row>
    <row r="358" spans="1:49">
      <c r="A358" s="3" t="s">
        <v>31</v>
      </c>
      <c r="B358" s="25" t="s">
        <v>696</v>
      </c>
      <c r="C358" s="37" t="s">
        <v>697</v>
      </c>
      <c r="D358" s="3" t="s">
        <v>839</v>
      </c>
      <c r="E358" s="3" t="s">
        <v>405</v>
      </c>
      <c r="F358" s="3" t="s">
        <v>17</v>
      </c>
      <c r="G358" s="3" t="s">
        <v>8</v>
      </c>
      <c r="H358" s="3"/>
      <c r="I358" s="9">
        <f t="shared" si="98"/>
        <v>0</v>
      </c>
      <c r="J358" s="7">
        <f t="shared" ref="J358" si="100">SUMPRODUCT($K358:$AS358, $K$1:$AS$1)+I358</f>
        <v>199.70186061320499</v>
      </c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>
        <v>16</v>
      </c>
      <c r="W358" s="27">
        <v>16</v>
      </c>
      <c r="X358" s="27">
        <v>16</v>
      </c>
      <c r="Y358" s="27">
        <v>16</v>
      </c>
      <c r="Z358" s="27">
        <v>16</v>
      </c>
      <c r="AA358" s="27">
        <v>16</v>
      </c>
      <c r="AB358" s="27">
        <v>16</v>
      </c>
      <c r="AC358" s="27">
        <v>16</v>
      </c>
      <c r="AD358" s="27">
        <v>3.2</v>
      </c>
      <c r="AE358" s="27">
        <v>3.2</v>
      </c>
      <c r="AF358" s="27">
        <v>3.2</v>
      </c>
      <c r="AG358" s="27">
        <v>3.2</v>
      </c>
      <c r="AH358" s="27">
        <v>3.2</v>
      </c>
      <c r="AI358" s="27">
        <v>3.2</v>
      </c>
      <c r="AJ358" s="27">
        <v>3.2</v>
      </c>
      <c r="AK358" s="27">
        <v>3.2</v>
      </c>
      <c r="AL358" s="27">
        <v>3.2</v>
      </c>
      <c r="AM358" s="27">
        <v>3.2</v>
      </c>
      <c r="AN358" s="27">
        <v>3.2</v>
      </c>
      <c r="AO358" s="27">
        <v>3.2</v>
      </c>
      <c r="AP358" s="27">
        <v>3.2</v>
      </c>
      <c r="AQ358" s="27">
        <v>3.2</v>
      </c>
      <c r="AR358" s="27">
        <v>3.2</v>
      </c>
      <c r="AS358" s="27">
        <v>3.2</v>
      </c>
    </row>
    <row r="359" spans="1:49">
      <c r="A359" s="3" t="s">
        <v>31</v>
      </c>
      <c r="B359" s="25" t="s">
        <v>698</v>
      </c>
      <c r="C359" s="37" t="s">
        <v>699</v>
      </c>
      <c r="D359" s="3" t="s">
        <v>839</v>
      </c>
      <c r="E359" s="3" t="s">
        <v>405</v>
      </c>
      <c r="F359" s="3" t="s">
        <v>17</v>
      </c>
      <c r="G359" s="3" t="s">
        <v>8</v>
      </c>
      <c r="H359" s="3"/>
      <c r="I359" s="9">
        <f t="shared" si="98"/>
        <v>0</v>
      </c>
      <c r="J359" s="7">
        <f t="shared" ref="J359" si="101">SUMPRODUCT($K359:$AS359, $K$1:$AS$1)+I359</f>
        <v>199.70186061320499</v>
      </c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>
        <v>16</v>
      </c>
      <c r="W359" s="27">
        <v>16</v>
      </c>
      <c r="X359" s="27">
        <v>16</v>
      </c>
      <c r="Y359" s="27">
        <v>16</v>
      </c>
      <c r="Z359" s="27">
        <v>16</v>
      </c>
      <c r="AA359" s="27">
        <v>16</v>
      </c>
      <c r="AB359" s="27">
        <v>16</v>
      </c>
      <c r="AC359" s="27">
        <v>16</v>
      </c>
      <c r="AD359" s="27">
        <v>3.2</v>
      </c>
      <c r="AE359" s="27">
        <v>3.2</v>
      </c>
      <c r="AF359" s="27">
        <v>3.2</v>
      </c>
      <c r="AG359" s="27">
        <v>3.2</v>
      </c>
      <c r="AH359" s="27">
        <v>3.2</v>
      </c>
      <c r="AI359" s="27">
        <v>3.2</v>
      </c>
      <c r="AJ359" s="27">
        <v>3.2</v>
      </c>
      <c r="AK359" s="27">
        <v>3.2</v>
      </c>
      <c r="AL359" s="27">
        <v>3.2</v>
      </c>
      <c r="AM359" s="27">
        <v>3.2</v>
      </c>
      <c r="AN359" s="27">
        <v>3.2</v>
      </c>
      <c r="AO359" s="27">
        <v>3.2</v>
      </c>
      <c r="AP359" s="27">
        <v>3.2</v>
      </c>
      <c r="AQ359" s="27">
        <v>3.2</v>
      </c>
      <c r="AR359" s="27">
        <v>3.2</v>
      </c>
      <c r="AS359" s="27">
        <v>3.2</v>
      </c>
    </row>
    <row r="360" spans="1:49">
      <c r="A360" s="3" t="s">
        <v>31</v>
      </c>
      <c r="B360" s="25" t="s">
        <v>224</v>
      </c>
      <c r="C360" s="37">
        <v>2</v>
      </c>
      <c r="D360" s="3" t="s">
        <v>839</v>
      </c>
      <c r="E360" s="3" t="s">
        <v>405</v>
      </c>
      <c r="F360" s="3" t="s">
        <v>17</v>
      </c>
      <c r="G360" s="3" t="s">
        <v>8</v>
      </c>
      <c r="H360" s="3"/>
      <c r="I360" s="9">
        <f t="shared" si="98"/>
        <v>0</v>
      </c>
      <c r="J360" s="7">
        <f t="shared" si="99"/>
        <v>285.21002659536384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9.6300000000000008</v>
      </c>
      <c r="U360" s="27">
        <v>9.6300000000000008</v>
      </c>
      <c r="V360" s="27">
        <v>9.6300000000000008</v>
      </c>
      <c r="W360" s="27">
        <v>9.6300000000000008</v>
      </c>
      <c r="X360" s="27">
        <v>9.6300000000000008</v>
      </c>
      <c r="Y360" s="27">
        <v>9.6300000000000008</v>
      </c>
      <c r="Z360" s="27">
        <v>9.6300000000000008</v>
      </c>
      <c r="AA360" s="27">
        <v>9.6300000000000008</v>
      </c>
      <c r="AB360" s="27">
        <v>9.6300000000000008</v>
      </c>
      <c r="AC360" s="27">
        <v>9.6300000000000008</v>
      </c>
      <c r="AD360" s="27">
        <v>9.6300000000000008</v>
      </c>
      <c r="AE360" s="27">
        <v>9.6300000000000008</v>
      </c>
      <c r="AF360" s="27">
        <v>9.6300000000000008</v>
      </c>
      <c r="AG360" s="27">
        <v>9.6300000000000008</v>
      </c>
      <c r="AH360" s="27">
        <v>9.6300000000000008</v>
      </c>
      <c r="AI360" s="27">
        <v>9.6300000000000008</v>
      </c>
      <c r="AJ360" s="27">
        <v>9.6300000000000008</v>
      </c>
      <c r="AK360" s="27">
        <v>9.6300000000000008</v>
      </c>
      <c r="AL360" s="27">
        <v>9.6300000000000008</v>
      </c>
      <c r="AM360" s="27">
        <v>9.6300000000000008</v>
      </c>
      <c r="AN360" s="27">
        <v>9.6300000000000008</v>
      </c>
      <c r="AO360" s="27">
        <v>9.6300000000000008</v>
      </c>
      <c r="AP360" s="27">
        <v>9.6300000000000008</v>
      </c>
      <c r="AQ360" s="27">
        <v>9.6300000000000008</v>
      </c>
      <c r="AR360" s="27">
        <v>9.6300000000000008</v>
      </c>
      <c r="AS360" s="27">
        <v>9.6300000000000008</v>
      </c>
    </row>
    <row r="361" spans="1:49">
      <c r="A361" s="3" t="s">
        <v>31</v>
      </c>
      <c r="B361" s="25" t="s">
        <v>225</v>
      </c>
      <c r="C361" s="37">
        <v>4</v>
      </c>
      <c r="D361" s="3" t="s">
        <v>857</v>
      </c>
      <c r="E361" s="3" t="s">
        <v>139</v>
      </c>
      <c r="F361" s="3" t="s">
        <v>18</v>
      </c>
      <c r="G361" s="3" t="s">
        <v>33</v>
      </c>
      <c r="H361" s="3"/>
      <c r="I361" s="9">
        <f t="shared" si="98"/>
        <v>0</v>
      </c>
      <c r="J361" s="7">
        <f t="shared" si="99"/>
        <v>329.84414691174999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15</v>
      </c>
      <c r="AA361" s="27">
        <v>15</v>
      </c>
      <c r="AB361" s="27">
        <v>15</v>
      </c>
      <c r="AC361" s="27">
        <v>15</v>
      </c>
      <c r="AD361" s="27">
        <v>15</v>
      </c>
      <c r="AE361" s="27">
        <v>15</v>
      </c>
      <c r="AF361" s="27">
        <v>15</v>
      </c>
      <c r="AG361" s="27">
        <v>15</v>
      </c>
      <c r="AH361" s="27">
        <v>15</v>
      </c>
      <c r="AI361" s="27">
        <v>15</v>
      </c>
      <c r="AJ361" s="27">
        <v>15</v>
      </c>
      <c r="AK361" s="27">
        <v>15</v>
      </c>
      <c r="AL361" s="27">
        <v>15</v>
      </c>
      <c r="AM361" s="27">
        <v>15</v>
      </c>
      <c r="AN361" s="27">
        <v>15</v>
      </c>
      <c r="AO361" s="27">
        <v>15</v>
      </c>
      <c r="AP361" s="27">
        <v>15</v>
      </c>
      <c r="AQ361" s="27">
        <v>15</v>
      </c>
      <c r="AR361" s="27">
        <v>15</v>
      </c>
      <c r="AS361" s="27">
        <v>0</v>
      </c>
    </row>
    <row r="362" spans="1:49">
      <c r="A362" s="3" t="s">
        <v>31</v>
      </c>
      <c r="B362" s="25" t="s">
        <v>409</v>
      </c>
      <c r="C362" s="37">
        <v>5</v>
      </c>
      <c r="D362" s="3" t="s">
        <v>839</v>
      </c>
      <c r="E362" s="3" t="s">
        <v>228</v>
      </c>
      <c r="F362" s="3" t="s">
        <v>22</v>
      </c>
      <c r="G362" s="3" t="s">
        <v>8</v>
      </c>
      <c r="H362" s="3"/>
      <c r="I362" s="9">
        <f t="shared" si="98"/>
        <v>0</v>
      </c>
      <c r="J362" s="7">
        <f t="shared" si="99"/>
        <v>1050.4526783137815</v>
      </c>
      <c r="K362" s="27">
        <v>0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7">
        <v>0</v>
      </c>
      <c r="V362" s="27">
        <v>0</v>
      </c>
      <c r="W362" s="27">
        <v>0</v>
      </c>
      <c r="X362" s="27">
        <v>0</v>
      </c>
      <c r="Y362" s="27">
        <v>0</v>
      </c>
      <c r="Z362" s="27">
        <v>77</v>
      </c>
      <c r="AA362" s="27">
        <v>65</v>
      </c>
      <c r="AB362" s="27">
        <v>65</v>
      </c>
      <c r="AC362" s="27">
        <v>65</v>
      </c>
      <c r="AD362" s="27">
        <v>65</v>
      </c>
      <c r="AE362" s="27">
        <v>65</v>
      </c>
      <c r="AF362" s="27">
        <v>65</v>
      </c>
      <c r="AG362" s="27">
        <v>65</v>
      </c>
      <c r="AH362" s="27">
        <v>65</v>
      </c>
      <c r="AI362" s="27">
        <v>65</v>
      </c>
      <c r="AJ362" s="27">
        <v>65</v>
      </c>
      <c r="AK362" s="27">
        <v>65</v>
      </c>
      <c r="AL362" s="27">
        <v>65</v>
      </c>
      <c r="AM362" s="27">
        <v>65</v>
      </c>
    </row>
    <row r="363" spans="1:49">
      <c r="A363" s="3" t="s">
        <v>31</v>
      </c>
      <c r="B363" s="25" t="s">
        <v>227</v>
      </c>
      <c r="C363" s="37">
        <v>5</v>
      </c>
      <c r="D363" s="3" t="s">
        <v>857</v>
      </c>
      <c r="E363" s="3" t="s">
        <v>139</v>
      </c>
      <c r="F363" s="3" t="s">
        <v>22</v>
      </c>
      <c r="G363" s="3" t="s">
        <v>33</v>
      </c>
      <c r="H363" s="3"/>
      <c r="I363" s="9">
        <f>SUMPRODUCT($K363:$AS363, $K$1:$AS$1)*($H363)</f>
        <v>0</v>
      </c>
      <c r="J363" s="7">
        <f>SUMPRODUCT($K363:$AS363, $K$1:$AS$1)+I363</f>
        <v>471.31390132944625</v>
      </c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>
        <v>65</v>
      </c>
      <c r="AO363" s="27">
        <v>65</v>
      </c>
      <c r="AP363" s="27">
        <v>65</v>
      </c>
      <c r="AQ363" s="27">
        <v>65</v>
      </c>
      <c r="AR363" s="27">
        <v>65</v>
      </c>
      <c r="AS363" s="27">
        <v>65</v>
      </c>
    </row>
    <row r="364" spans="1:49">
      <c r="A364" s="3" t="s">
        <v>31</v>
      </c>
      <c r="B364" s="25" t="s">
        <v>226</v>
      </c>
      <c r="C364" s="37">
        <v>6</v>
      </c>
      <c r="D364" s="3" t="s">
        <v>857</v>
      </c>
      <c r="E364" s="3" t="s">
        <v>139</v>
      </c>
      <c r="F364" s="3" t="s">
        <v>22</v>
      </c>
      <c r="G364" s="3" t="s">
        <v>33</v>
      </c>
      <c r="H364" s="3"/>
      <c r="I364" s="9">
        <f t="shared" si="98"/>
        <v>0</v>
      </c>
      <c r="J364" s="7">
        <f t="shared" si="99"/>
        <v>301.70416499114549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7">
        <v>0</v>
      </c>
      <c r="V364" s="27">
        <v>0</v>
      </c>
      <c r="W364" s="27">
        <v>0</v>
      </c>
      <c r="X364" s="27">
        <v>0</v>
      </c>
      <c r="Y364" s="27">
        <v>0</v>
      </c>
      <c r="Z364" s="27">
        <v>13</v>
      </c>
      <c r="AA364" s="27">
        <v>13</v>
      </c>
      <c r="AB364" s="27">
        <v>13</v>
      </c>
      <c r="AC364" s="27">
        <v>13</v>
      </c>
      <c r="AD364" s="27">
        <v>13</v>
      </c>
      <c r="AE364" s="27">
        <v>13</v>
      </c>
      <c r="AF364" s="27">
        <v>13</v>
      </c>
      <c r="AG364" s="27">
        <v>13</v>
      </c>
      <c r="AH364" s="27">
        <v>13</v>
      </c>
      <c r="AI364" s="27">
        <v>13</v>
      </c>
      <c r="AJ364" s="27">
        <v>13</v>
      </c>
      <c r="AK364" s="27">
        <v>13</v>
      </c>
      <c r="AL364" s="27">
        <v>13</v>
      </c>
      <c r="AM364" s="27">
        <v>13</v>
      </c>
      <c r="AN364" s="27">
        <v>13</v>
      </c>
      <c r="AO364" s="27">
        <v>13</v>
      </c>
      <c r="AP364" s="27">
        <v>13</v>
      </c>
      <c r="AQ364" s="27">
        <v>13</v>
      </c>
      <c r="AR364" s="27">
        <v>13</v>
      </c>
      <c r="AS364" s="27">
        <v>13</v>
      </c>
    </row>
    <row r="365" spans="1:49">
      <c r="A365" s="3" t="s">
        <v>31</v>
      </c>
      <c r="B365" s="25" t="s">
        <v>408</v>
      </c>
      <c r="C365" s="37">
        <v>7</v>
      </c>
      <c r="D365" s="3" t="s">
        <v>839</v>
      </c>
      <c r="E365" s="3" t="s">
        <v>405</v>
      </c>
      <c r="F365" s="3" t="s">
        <v>17</v>
      </c>
      <c r="G365" s="3" t="s">
        <v>8</v>
      </c>
      <c r="H365" s="3"/>
      <c r="I365" s="9">
        <f t="shared" si="98"/>
        <v>0</v>
      </c>
      <c r="J365" s="7">
        <f t="shared" ref="J365:J366" si="102">SUMPRODUCT($K365:$AS365, $K$1:$AS$1)+I365</f>
        <v>374.63964173790038</v>
      </c>
      <c r="K365" s="27"/>
      <c r="L365" s="27"/>
      <c r="M365" s="27"/>
      <c r="N365" s="27"/>
      <c r="O365" s="27"/>
      <c r="P365" s="27" t="s">
        <v>384</v>
      </c>
      <c r="Q365" s="27" t="s">
        <v>384</v>
      </c>
      <c r="R365" s="27" t="s">
        <v>384</v>
      </c>
      <c r="S365" s="27" t="s">
        <v>384</v>
      </c>
      <c r="T365" s="27" t="s">
        <v>384</v>
      </c>
      <c r="U365" s="27" t="s">
        <v>384</v>
      </c>
      <c r="V365" s="27" t="s">
        <v>384</v>
      </c>
      <c r="W365" s="27" t="s">
        <v>384</v>
      </c>
      <c r="X365" s="27" t="s">
        <v>384</v>
      </c>
      <c r="Y365" s="27" t="s">
        <v>384</v>
      </c>
      <c r="Z365" s="27">
        <v>19</v>
      </c>
      <c r="AA365" s="27">
        <v>16</v>
      </c>
      <c r="AB365" s="27">
        <v>16</v>
      </c>
      <c r="AC365" s="27">
        <v>16</v>
      </c>
      <c r="AD365" s="27">
        <v>16</v>
      </c>
      <c r="AE365" s="27">
        <v>16</v>
      </c>
      <c r="AF365" s="27">
        <v>16</v>
      </c>
      <c r="AG365" s="27">
        <v>16</v>
      </c>
      <c r="AH365" s="27">
        <v>16</v>
      </c>
      <c r="AI365" s="27">
        <v>16</v>
      </c>
      <c r="AJ365" s="27">
        <v>16</v>
      </c>
      <c r="AK365" s="27">
        <v>16</v>
      </c>
      <c r="AL365" s="27">
        <v>16</v>
      </c>
      <c r="AM365" s="27">
        <v>16</v>
      </c>
      <c r="AN365" s="27">
        <v>16</v>
      </c>
      <c r="AO365" s="27">
        <v>16</v>
      </c>
      <c r="AP365" s="27">
        <v>16</v>
      </c>
      <c r="AQ365" s="27">
        <v>16</v>
      </c>
      <c r="AR365" s="27">
        <v>16</v>
      </c>
      <c r="AS365" s="27">
        <v>16</v>
      </c>
    </row>
    <row r="366" spans="1:49" s="92" customFormat="1">
      <c r="A366" s="92" t="s">
        <v>31</v>
      </c>
      <c r="B366" s="86" t="s">
        <v>998</v>
      </c>
      <c r="C366" s="97">
        <v>8</v>
      </c>
      <c r="D366" s="92" t="s">
        <v>909</v>
      </c>
      <c r="E366" s="98" t="s">
        <v>136</v>
      </c>
      <c r="F366" s="92" t="s">
        <v>17</v>
      </c>
      <c r="G366" s="92" t="s">
        <v>772</v>
      </c>
      <c r="I366" s="94">
        <f t="shared" si="98"/>
        <v>0</v>
      </c>
      <c r="J366" s="95">
        <f t="shared" si="102"/>
        <v>240.72510976562495</v>
      </c>
      <c r="K366" s="91"/>
      <c r="L366" s="91"/>
      <c r="M366" s="91"/>
      <c r="N366" s="91"/>
      <c r="O366" s="91"/>
      <c r="P366" s="91" t="s">
        <v>384</v>
      </c>
      <c r="Q366" s="91" t="s">
        <v>384</v>
      </c>
      <c r="R366" s="91" t="s">
        <v>384</v>
      </c>
      <c r="S366" s="91" t="s">
        <v>384</v>
      </c>
      <c r="T366" s="91" t="s">
        <v>384</v>
      </c>
      <c r="U366" s="91">
        <v>20</v>
      </c>
      <c r="V366" s="91">
        <v>20</v>
      </c>
      <c r="W366" s="91">
        <v>20</v>
      </c>
      <c r="X366" s="91">
        <v>20</v>
      </c>
      <c r="Y366" s="91">
        <v>20</v>
      </c>
      <c r="Z366" s="91">
        <v>20</v>
      </c>
      <c r="AA366" s="91">
        <v>20</v>
      </c>
      <c r="AB366" s="91">
        <v>20</v>
      </c>
      <c r="AC366" s="91">
        <v>20</v>
      </c>
      <c r="AD366" s="91">
        <v>20</v>
      </c>
      <c r="AE366" s="91">
        <v>20</v>
      </c>
      <c r="AF366" s="91">
        <v>0</v>
      </c>
      <c r="AG366" s="91">
        <v>0</v>
      </c>
      <c r="AH366" s="91">
        <v>0</v>
      </c>
      <c r="AI366" s="91">
        <v>0</v>
      </c>
      <c r="AJ366" s="91">
        <v>0</v>
      </c>
      <c r="AK366" s="91">
        <v>0</v>
      </c>
      <c r="AL366" s="91">
        <v>0</v>
      </c>
      <c r="AM366" s="91">
        <v>0</v>
      </c>
      <c r="AN366" s="91">
        <v>0</v>
      </c>
      <c r="AO366" s="91">
        <v>0</v>
      </c>
      <c r="AP366" s="91">
        <v>0</v>
      </c>
      <c r="AQ366" s="91">
        <v>0</v>
      </c>
      <c r="AR366" s="91">
        <v>0</v>
      </c>
      <c r="AS366" s="91">
        <v>0</v>
      </c>
    </row>
    <row r="367" spans="1:49" s="85" customFormat="1">
      <c r="A367" s="85" t="s">
        <v>31</v>
      </c>
      <c r="B367" s="86" t="s">
        <v>998</v>
      </c>
      <c r="C367" s="99" t="s">
        <v>643</v>
      </c>
      <c r="D367" s="85" t="s">
        <v>523</v>
      </c>
      <c r="E367" s="88" t="s">
        <v>136</v>
      </c>
      <c r="F367" s="85" t="s">
        <v>17</v>
      </c>
      <c r="G367" s="88" t="s">
        <v>33</v>
      </c>
      <c r="I367" s="89">
        <f t="shared" si="98"/>
        <v>0</v>
      </c>
      <c r="J367" s="90">
        <f t="shared" ref="J367" si="103">SUMPRODUCT($K367:$AS367, $K$1:$AS$1)+I367</f>
        <v>63.037499999999994</v>
      </c>
      <c r="K367" s="91"/>
      <c r="L367" s="91"/>
      <c r="M367" s="91"/>
      <c r="N367" s="91"/>
      <c r="O367" s="91"/>
      <c r="P367" s="91" t="s">
        <v>384</v>
      </c>
      <c r="Q367" s="91" t="s">
        <v>384</v>
      </c>
      <c r="R367" s="91">
        <v>20</v>
      </c>
      <c r="S367" s="91">
        <v>20</v>
      </c>
      <c r="T367" s="91">
        <v>20</v>
      </c>
      <c r="U367" s="91" t="s">
        <v>384</v>
      </c>
      <c r="V367" s="91" t="s">
        <v>384</v>
      </c>
      <c r="W367" s="91" t="s">
        <v>384</v>
      </c>
      <c r="X367" s="91" t="s">
        <v>384</v>
      </c>
      <c r="Y367" s="91" t="s">
        <v>384</v>
      </c>
      <c r="Z367" s="91" t="s">
        <v>384</v>
      </c>
      <c r="AA367" s="91" t="s">
        <v>384</v>
      </c>
      <c r="AB367" s="91" t="s">
        <v>384</v>
      </c>
      <c r="AC367" s="91" t="s">
        <v>384</v>
      </c>
      <c r="AD367" s="91" t="s">
        <v>384</v>
      </c>
      <c r="AE367" s="91" t="s">
        <v>384</v>
      </c>
      <c r="AF367" s="91">
        <v>0</v>
      </c>
      <c r="AG367" s="91">
        <v>0</v>
      </c>
      <c r="AH367" s="91">
        <v>0</v>
      </c>
      <c r="AI367" s="91">
        <v>0</v>
      </c>
      <c r="AJ367" s="91">
        <v>0</v>
      </c>
      <c r="AK367" s="91">
        <v>0</v>
      </c>
      <c r="AL367" s="91">
        <v>0</v>
      </c>
      <c r="AM367" s="91">
        <v>0</v>
      </c>
      <c r="AN367" s="91" t="s">
        <v>384</v>
      </c>
      <c r="AO367" s="91" t="s">
        <v>384</v>
      </c>
      <c r="AP367" s="91" t="s">
        <v>384</v>
      </c>
      <c r="AQ367" s="91" t="s">
        <v>384</v>
      </c>
      <c r="AR367" s="91" t="s">
        <v>384</v>
      </c>
      <c r="AS367" s="91" t="s">
        <v>384</v>
      </c>
    </row>
    <row r="368" spans="1:49">
      <c r="A368" s="3" t="s">
        <v>30</v>
      </c>
      <c r="B368" s="25" t="s">
        <v>234</v>
      </c>
      <c r="C368" s="38">
        <v>1</v>
      </c>
      <c r="D368" s="3" t="s">
        <v>523</v>
      </c>
      <c r="E368" s="8" t="s">
        <v>416</v>
      </c>
      <c r="F368" s="3" t="s">
        <v>17</v>
      </c>
      <c r="G368" s="3" t="s">
        <v>33</v>
      </c>
      <c r="H368" s="3"/>
      <c r="I368" s="9">
        <f t="shared" si="98"/>
        <v>0</v>
      </c>
      <c r="J368" s="7">
        <f t="shared" si="99"/>
        <v>1.0249999999999999</v>
      </c>
      <c r="K368" s="27">
        <v>0</v>
      </c>
      <c r="L368" s="27">
        <v>0</v>
      </c>
      <c r="M368" s="27">
        <v>0</v>
      </c>
      <c r="N368" s="27">
        <v>0.5</v>
      </c>
      <c r="O368" s="27">
        <v>0.5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7">
        <v>0</v>
      </c>
      <c r="Y368" s="27">
        <v>0</v>
      </c>
      <c r="Z368" s="27">
        <v>0</v>
      </c>
      <c r="AA368" s="27">
        <v>0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v>0</v>
      </c>
      <c r="AJ368" s="27">
        <v>0</v>
      </c>
      <c r="AK368" s="27">
        <v>0</v>
      </c>
      <c r="AL368" s="27">
        <v>0</v>
      </c>
      <c r="AM368" s="27">
        <v>0</v>
      </c>
      <c r="AN368" s="27">
        <v>0</v>
      </c>
      <c r="AO368" s="27">
        <v>0</v>
      </c>
      <c r="AP368" s="27">
        <v>0</v>
      </c>
      <c r="AQ368" s="27">
        <v>0</v>
      </c>
      <c r="AR368" s="27">
        <v>0</v>
      </c>
      <c r="AS368" s="27">
        <v>0</v>
      </c>
    </row>
    <row r="369" spans="1:45">
      <c r="A369" s="3" t="s">
        <v>30</v>
      </c>
      <c r="B369" s="25" t="s">
        <v>729</v>
      </c>
      <c r="C369" s="38" t="s">
        <v>736</v>
      </c>
      <c r="D369" s="3" t="s">
        <v>523</v>
      </c>
      <c r="E369" s="8" t="s">
        <v>416</v>
      </c>
      <c r="F369" s="3" t="s">
        <v>19</v>
      </c>
      <c r="G369" s="3" t="s">
        <v>33</v>
      </c>
      <c r="H369" s="3"/>
      <c r="I369" s="9">
        <f t="shared" si="98"/>
        <v>0</v>
      </c>
      <c r="J369" s="7">
        <f t="shared" ref="J369:J372" si="104">SUMPRODUCT($K369:$AS369, $K$1:$AS$1)+I369</f>
        <v>10.50625</v>
      </c>
      <c r="K369" s="27"/>
      <c r="L369" s="27"/>
      <c r="M369" s="27"/>
      <c r="N369" s="27"/>
      <c r="O369" s="27"/>
      <c r="P369" s="27"/>
      <c r="Q369" s="27"/>
      <c r="R369" s="27">
        <v>10</v>
      </c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</row>
    <row r="370" spans="1:45">
      <c r="A370" s="3" t="s">
        <v>30</v>
      </c>
      <c r="B370" s="25" t="s">
        <v>730</v>
      </c>
      <c r="C370" s="38" t="s">
        <v>742</v>
      </c>
      <c r="D370" s="3" t="s">
        <v>523</v>
      </c>
      <c r="E370" s="8" t="s">
        <v>416</v>
      </c>
      <c r="F370" s="3" t="s">
        <v>19</v>
      </c>
      <c r="G370" s="3" t="s">
        <v>33</v>
      </c>
      <c r="H370" s="3"/>
      <c r="I370" s="9">
        <f t="shared" si="98"/>
        <v>0</v>
      </c>
      <c r="J370" s="7">
        <f t="shared" si="104"/>
        <v>36.771874999999994</v>
      </c>
      <c r="K370" s="27"/>
      <c r="L370" s="27"/>
      <c r="M370" s="27"/>
      <c r="N370" s="27"/>
      <c r="O370" s="27"/>
      <c r="P370" s="27"/>
      <c r="Q370" s="27"/>
      <c r="R370" s="27"/>
      <c r="S370" s="27"/>
      <c r="T370" s="27">
        <v>35</v>
      </c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</row>
    <row r="371" spans="1:45">
      <c r="A371" s="3" t="s">
        <v>30</v>
      </c>
      <c r="B371" s="25" t="s">
        <v>741</v>
      </c>
      <c r="C371" s="38" t="s">
        <v>735</v>
      </c>
      <c r="D371" s="3" t="s">
        <v>523</v>
      </c>
      <c r="E371" s="8" t="s">
        <v>416</v>
      </c>
      <c r="F371" s="3" t="s">
        <v>19</v>
      </c>
      <c r="G371" s="3" t="s">
        <v>33</v>
      </c>
      <c r="H371" s="3"/>
      <c r="I371" s="9">
        <f t="shared" si="98"/>
        <v>0</v>
      </c>
      <c r="J371" s="7">
        <f t="shared" ref="J371" si="105">SUMPRODUCT($K371:$AS371, $K$1:$AS$1)+I371</f>
        <v>127.65093749999997</v>
      </c>
      <c r="K371" s="27"/>
      <c r="L371" s="27"/>
      <c r="M371" s="27"/>
      <c r="N371" s="27"/>
      <c r="O371" s="27"/>
      <c r="P371" s="27"/>
      <c r="Q371" s="27"/>
      <c r="R371" s="27"/>
      <c r="S371" s="27"/>
      <c r="T371" s="27">
        <v>30</v>
      </c>
      <c r="U371" s="27">
        <v>30</v>
      </c>
      <c r="V371" s="27">
        <v>30</v>
      </c>
      <c r="W371" s="27">
        <v>30</v>
      </c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</row>
    <row r="372" spans="1:45">
      <c r="A372" s="3" t="s">
        <v>30</v>
      </c>
      <c r="B372" s="25" t="s">
        <v>731</v>
      </c>
      <c r="C372" s="38" t="s">
        <v>734</v>
      </c>
      <c r="D372" s="3" t="s">
        <v>523</v>
      </c>
      <c r="E372" s="8" t="s">
        <v>416</v>
      </c>
      <c r="F372" s="3" t="s">
        <v>19</v>
      </c>
      <c r="G372" s="3" t="s">
        <v>33</v>
      </c>
      <c r="H372" s="3"/>
      <c r="I372" s="9">
        <f t="shared" si="98"/>
        <v>0</v>
      </c>
      <c r="J372" s="7">
        <f t="shared" si="104"/>
        <v>3.1518749999999995</v>
      </c>
      <c r="K372" s="27"/>
      <c r="L372" s="27"/>
      <c r="M372" s="27"/>
      <c r="N372" s="27"/>
      <c r="O372" s="27"/>
      <c r="P372" s="27"/>
      <c r="Q372" s="27"/>
      <c r="R372" s="27"/>
      <c r="S372" s="27"/>
      <c r="T372" s="27">
        <v>3</v>
      </c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</row>
    <row r="373" spans="1:45">
      <c r="A373" s="3" t="s">
        <v>30</v>
      </c>
      <c r="B373" s="25" t="s">
        <v>732</v>
      </c>
      <c r="C373" s="38" t="s">
        <v>733</v>
      </c>
      <c r="D373" s="3" t="s">
        <v>857</v>
      </c>
      <c r="E373" s="8" t="s">
        <v>416</v>
      </c>
      <c r="F373" s="3" t="s">
        <v>19</v>
      </c>
      <c r="G373" s="3" t="s">
        <v>33</v>
      </c>
      <c r="H373" s="3"/>
      <c r="I373" s="9">
        <f t="shared" si="98"/>
        <v>0</v>
      </c>
      <c r="J373" s="7">
        <f t="shared" ref="J373:J375" si="106">SUMPRODUCT($K373:$AS373, $K$1:$AS$1)+I373</f>
        <v>26.659609374999999</v>
      </c>
      <c r="K373" s="27"/>
      <c r="L373" s="27"/>
      <c r="M373" s="27"/>
      <c r="N373" s="27"/>
      <c r="O373" s="27"/>
      <c r="P373" s="27"/>
      <c r="Q373" s="27"/>
      <c r="R373" s="27"/>
      <c r="S373" s="27"/>
      <c r="T373" s="27">
        <v>5</v>
      </c>
      <c r="U373" s="27">
        <v>5</v>
      </c>
      <c r="V373" s="27">
        <v>5</v>
      </c>
      <c r="W373" s="27">
        <v>5</v>
      </c>
      <c r="X373" s="27">
        <v>5</v>
      </c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</row>
    <row r="374" spans="1:45" s="44" customFormat="1">
      <c r="A374" s="41" t="s">
        <v>30</v>
      </c>
      <c r="B374" s="25" t="s">
        <v>737</v>
      </c>
      <c r="C374" s="64" t="s">
        <v>738</v>
      </c>
      <c r="D374" s="41" t="s">
        <v>523</v>
      </c>
      <c r="E374" s="11" t="s">
        <v>416</v>
      </c>
      <c r="F374" s="41" t="s">
        <v>19</v>
      </c>
      <c r="G374" s="41" t="s">
        <v>33</v>
      </c>
      <c r="H374" s="41"/>
      <c r="I374" s="13">
        <f t="shared" si="98"/>
        <v>0</v>
      </c>
      <c r="J374" s="43">
        <f t="shared" si="106"/>
        <v>122.3978125</v>
      </c>
      <c r="K374" s="27"/>
      <c r="L374" s="27"/>
      <c r="M374" s="27"/>
      <c r="N374" s="27"/>
      <c r="O374" s="27"/>
      <c r="P374" s="27"/>
      <c r="Q374" s="27"/>
      <c r="R374" s="27"/>
      <c r="S374" s="27"/>
      <c r="T374" s="27">
        <v>35</v>
      </c>
      <c r="U374" s="27">
        <v>20</v>
      </c>
      <c r="V374" s="27">
        <v>20</v>
      </c>
      <c r="W374" s="27">
        <v>20</v>
      </c>
      <c r="X374" s="27">
        <v>20</v>
      </c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</row>
    <row r="375" spans="1:45" s="92" customFormat="1">
      <c r="A375" s="92" t="s">
        <v>30</v>
      </c>
      <c r="B375" s="86" t="s">
        <v>739</v>
      </c>
      <c r="C375" s="100" t="s">
        <v>740</v>
      </c>
      <c r="D375" s="92" t="s">
        <v>523</v>
      </c>
      <c r="E375" s="98" t="s">
        <v>416</v>
      </c>
      <c r="F375" s="92" t="s">
        <v>19</v>
      </c>
      <c r="G375" s="92" t="s">
        <v>33</v>
      </c>
      <c r="I375" s="94">
        <f t="shared" si="98"/>
        <v>0</v>
      </c>
      <c r="J375" s="95">
        <f t="shared" si="106"/>
        <v>76.459234374999994</v>
      </c>
      <c r="K375" s="91"/>
      <c r="L375" s="91"/>
      <c r="M375" s="91"/>
      <c r="N375" s="91"/>
      <c r="O375" s="91"/>
      <c r="P375" s="91"/>
      <c r="Q375" s="91"/>
      <c r="R375" s="91"/>
      <c r="S375" s="91"/>
      <c r="T375" s="91" t="s">
        <v>384</v>
      </c>
      <c r="U375" s="91" t="s">
        <v>384</v>
      </c>
      <c r="V375" s="91">
        <v>30</v>
      </c>
      <c r="W375" s="91">
        <v>30</v>
      </c>
      <c r="X375" s="91">
        <v>11</v>
      </c>
      <c r="Y375" s="91"/>
      <c r="Z375" s="91"/>
      <c r="AA375" s="91"/>
      <c r="AB375" s="91"/>
      <c r="AC375" s="91"/>
      <c r="AD375" s="91"/>
      <c r="AE375" s="91"/>
      <c r="AF375" s="91"/>
      <c r="AG375" s="91"/>
      <c r="AH375" s="91"/>
      <c r="AI375" s="91"/>
      <c r="AJ375" s="91"/>
      <c r="AK375" s="91"/>
      <c r="AL375" s="91"/>
      <c r="AM375" s="91"/>
      <c r="AN375" s="91"/>
      <c r="AO375" s="91"/>
      <c r="AP375" s="91"/>
      <c r="AQ375" s="91"/>
      <c r="AR375" s="91"/>
      <c r="AS375" s="91"/>
    </row>
    <row r="376" spans="1:45">
      <c r="A376" s="3" t="s">
        <v>30</v>
      </c>
      <c r="B376" s="25" t="s">
        <v>743</v>
      </c>
      <c r="C376" s="38" t="s">
        <v>744</v>
      </c>
      <c r="D376" s="3" t="s">
        <v>523</v>
      </c>
      <c r="E376" s="8" t="s">
        <v>416</v>
      </c>
      <c r="F376" s="3" t="s">
        <v>19</v>
      </c>
      <c r="G376" s="3" t="s">
        <v>33</v>
      </c>
      <c r="H376" s="3"/>
      <c r="I376" s="9">
        <f t="shared" si="98"/>
        <v>0</v>
      </c>
      <c r="J376" s="7">
        <f t="shared" ref="J376" si="107">SUMPRODUCT($K376:$AS376, $K$1:$AS$1)+I376</f>
        <v>10.50625</v>
      </c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>
        <v>10</v>
      </c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</row>
    <row r="377" spans="1:45">
      <c r="A377" s="3" t="s">
        <v>30</v>
      </c>
      <c r="B377" s="25" t="s">
        <v>229</v>
      </c>
      <c r="C377" s="38">
        <v>15</v>
      </c>
      <c r="D377" s="3" t="s">
        <v>839</v>
      </c>
      <c r="E377" s="3" t="s">
        <v>405</v>
      </c>
      <c r="F377" s="3" t="s">
        <v>19</v>
      </c>
      <c r="G377" s="3" t="s">
        <v>8</v>
      </c>
      <c r="H377" s="3"/>
      <c r="I377" s="9">
        <f t="shared" ref="I377:I382" si="108">SUMPRODUCT($K377:$AS377, $K$1:$AS$1)*($H377)</f>
        <v>0</v>
      </c>
      <c r="J377" s="7">
        <f t="shared" ref="J377:J382" si="109">SUMPRODUCT($K377:$AS377, $K$1:$AS$1)+I377</f>
        <v>50.351203124999998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27">
        <v>0</v>
      </c>
      <c r="S377" s="27">
        <v>0</v>
      </c>
      <c r="T377" s="27">
        <v>0</v>
      </c>
      <c r="U377" s="27">
        <v>10</v>
      </c>
      <c r="V377" s="27">
        <v>10</v>
      </c>
      <c r="W377" s="27">
        <v>10</v>
      </c>
      <c r="X377" s="27">
        <v>10</v>
      </c>
      <c r="Y377" s="27">
        <v>7</v>
      </c>
      <c r="Z377" s="27">
        <v>0</v>
      </c>
      <c r="AA377" s="27">
        <v>0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v>0</v>
      </c>
      <c r="AJ377" s="27">
        <v>0</v>
      </c>
      <c r="AK377" s="27">
        <v>0</v>
      </c>
      <c r="AL377" s="27">
        <v>0</v>
      </c>
      <c r="AM377" s="27">
        <v>0</v>
      </c>
      <c r="AN377" s="27">
        <v>0</v>
      </c>
      <c r="AO377" s="27">
        <v>0</v>
      </c>
      <c r="AP377" s="27">
        <v>0</v>
      </c>
      <c r="AQ377" s="27">
        <v>0</v>
      </c>
      <c r="AR377" s="27">
        <v>0</v>
      </c>
      <c r="AS377" s="27">
        <v>0</v>
      </c>
    </row>
    <row r="378" spans="1:45" s="44" customFormat="1" ht="15" customHeight="1">
      <c r="A378" s="41" t="s">
        <v>30</v>
      </c>
      <c r="B378" s="25" t="s">
        <v>745</v>
      </c>
      <c r="C378" s="64">
        <v>16</v>
      </c>
      <c r="D378" s="41" t="s">
        <v>839</v>
      </c>
      <c r="E378" s="41" t="s">
        <v>407</v>
      </c>
      <c r="F378" s="41" t="s">
        <v>17</v>
      </c>
      <c r="G378" s="41" t="s">
        <v>8</v>
      </c>
      <c r="H378" s="41"/>
      <c r="I378" s="13">
        <f t="shared" si="108"/>
        <v>0</v>
      </c>
      <c r="J378" s="43">
        <f t="shared" si="109"/>
        <v>12.607499999999998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12</v>
      </c>
      <c r="V378" s="27">
        <v>0</v>
      </c>
      <c r="W378" s="27">
        <v>0</v>
      </c>
      <c r="X378" s="27">
        <v>0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7">
        <v>0</v>
      </c>
      <c r="AK378" s="27">
        <v>0</v>
      </c>
      <c r="AL378" s="27">
        <v>0</v>
      </c>
      <c r="AM378" s="27">
        <v>0</v>
      </c>
      <c r="AN378" s="27">
        <v>0</v>
      </c>
      <c r="AO378" s="27">
        <v>0</v>
      </c>
      <c r="AP378" s="27">
        <v>0</v>
      </c>
      <c r="AQ378" s="27">
        <v>0</v>
      </c>
      <c r="AR378" s="27">
        <v>0</v>
      </c>
      <c r="AS378" s="27">
        <v>0</v>
      </c>
    </row>
    <row r="379" spans="1:45" s="44" customFormat="1">
      <c r="A379" s="41" t="s">
        <v>30</v>
      </c>
      <c r="B379" s="25" t="s">
        <v>230</v>
      </c>
      <c r="C379" s="64">
        <v>19</v>
      </c>
      <c r="D379" s="41" t="s">
        <v>523</v>
      </c>
      <c r="E379" s="41" t="s">
        <v>416</v>
      </c>
      <c r="F379" s="41" t="s">
        <v>17</v>
      </c>
      <c r="G379" s="41" t="s">
        <v>33</v>
      </c>
      <c r="H379" s="41"/>
      <c r="I379" s="13">
        <f t="shared" si="108"/>
        <v>0</v>
      </c>
      <c r="J379" s="43">
        <f t="shared" si="109"/>
        <v>85.100624999999994</v>
      </c>
      <c r="K379" s="27">
        <v>0</v>
      </c>
      <c r="L379" s="27">
        <v>0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10</v>
      </c>
      <c r="S379" s="27">
        <v>10</v>
      </c>
      <c r="T379" s="27">
        <v>10</v>
      </c>
      <c r="U379" s="27">
        <v>10</v>
      </c>
      <c r="V379" s="27">
        <v>10</v>
      </c>
      <c r="W379" s="27">
        <v>10</v>
      </c>
      <c r="X379" s="27">
        <v>10</v>
      </c>
      <c r="Y379" s="27">
        <v>10</v>
      </c>
      <c r="Z379" s="27">
        <v>0</v>
      </c>
      <c r="AA379" s="27">
        <v>0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v>0</v>
      </c>
      <c r="AJ379" s="27">
        <v>0</v>
      </c>
      <c r="AK379" s="27">
        <v>0</v>
      </c>
      <c r="AL379" s="27">
        <v>0</v>
      </c>
      <c r="AM379" s="27">
        <v>0</v>
      </c>
      <c r="AN379" s="27">
        <v>0</v>
      </c>
      <c r="AO379" s="27">
        <v>0</v>
      </c>
      <c r="AP379" s="27">
        <v>0</v>
      </c>
      <c r="AQ379" s="27">
        <v>0</v>
      </c>
      <c r="AR379" s="27">
        <v>0</v>
      </c>
      <c r="AS379" s="27">
        <v>0</v>
      </c>
    </row>
    <row r="380" spans="1:45" s="44" customFormat="1">
      <c r="A380" s="41" t="s">
        <v>30</v>
      </c>
      <c r="B380" s="25" t="s">
        <v>231</v>
      </c>
      <c r="C380" s="64">
        <v>20</v>
      </c>
      <c r="D380" s="41" t="s">
        <v>857</v>
      </c>
      <c r="E380" s="41" t="s">
        <v>228</v>
      </c>
      <c r="F380" s="41" t="s">
        <v>17</v>
      </c>
      <c r="G380" s="41" t="s">
        <v>33</v>
      </c>
      <c r="H380" s="41"/>
      <c r="I380" s="13">
        <f t="shared" si="108"/>
        <v>0</v>
      </c>
      <c r="J380" s="43">
        <f t="shared" si="109"/>
        <v>42.024999999999999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27">
        <v>0</v>
      </c>
      <c r="S380" s="27">
        <v>0</v>
      </c>
      <c r="T380" s="27">
        <v>20</v>
      </c>
      <c r="U380" s="27">
        <v>20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0</v>
      </c>
      <c r="AC380" s="27">
        <v>0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27">
        <v>0</v>
      </c>
      <c r="AJ380" s="27">
        <v>0</v>
      </c>
      <c r="AK380" s="27">
        <v>0</v>
      </c>
      <c r="AL380" s="27">
        <v>0</v>
      </c>
      <c r="AM380" s="27">
        <v>0</v>
      </c>
      <c r="AN380" s="27">
        <v>0</v>
      </c>
      <c r="AO380" s="27">
        <v>0</v>
      </c>
      <c r="AP380" s="27">
        <v>0</v>
      </c>
      <c r="AQ380" s="27">
        <v>0</v>
      </c>
      <c r="AR380" s="27">
        <v>0</v>
      </c>
      <c r="AS380" s="27">
        <v>0</v>
      </c>
    </row>
    <row r="381" spans="1:45" s="85" customFormat="1">
      <c r="A381" s="85" t="s">
        <v>30</v>
      </c>
      <c r="B381" s="86" t="s">
        <v>1005</v>
      </c>
      <c r="C381" s="101">
        <v>21</v>
      </c>
      <c r="D381" s="85" t="s">
        <v>523</v>
      </c>
      <c r="E381" s="85" t="s">
        <v>416</v>
      </c>
      <c r="F381" s="85" t="s">
        <v>17</v>
      </c>
      <c r="G381" s="85" t="s">
        <v>33</v>
      </c>
      <c r="I381" s="89">
        <f t="shared" si="108"/>
        <v>0</v>
      </c>
      <c r="J381" s="90">
        <f t="shared" si="109"/>
        <v>168.39877148437498</v>
      </c>
      <c r="K381" s="91">
        <v>0</v>
      </c>
      <c r="L381" s="91">
        <v>0</v>
      </c>
      <c r="M381" s="91">
        <v>0</v>
      </c>
      <c r="N381" s="91">
        <v>0</v>
      </c>
      <c r="O381" s="91">
        <v>0</v>
      </c>
      <c r="P381" s="91">
        <v>0</v>
      </c>
      <c r="V381" s="91">
        <v>25</v>
      </c>
      <c r="W381" s="91">
        <v>25</v>
      </c>
      <c r="X381" s="91">
        <v>25</v>
      </c>
      <c r="Y381" s="91">
        <v>25</v>
      </c>
      <c r="Z381" s="91">
        <v>25</v>
      </c>
      <c r="AA381" s="91">
        <v>25</v>
      </c>
      <c r="AB381" s="91">
        <v>5</v>
      </c>
      <c r="AC381" s="91">
        <v>0</v>
      </c>
      <c r="AD381" s="91">
        <v>0</v>
      </c>
      <c r="AE381" s="91">
        <v>0</v>
      </c>
      <c r="AF381" s="91">
        <v>0</v>
      </c>
      <c r="AG381" s="91">
        <v>0</v>
      </c>
      <c r="AH381" s="91">
        <v>0</v>
      </c>
      <c r="AI381" s="91">
        <v>0</v>
      </c>
      <c r="AJ381" s="91">
        <v>0</v>
      </c>
      <c r="AK381" s="91">
        <v>0</v>
      </c>
      <c r="AL381" s="91">
        <v>0</v>
      </c>
      <c r="AM381" s="91">
        <v>0</v>
      </c>
      <c r="AN381" s="91">
        <v>0</v>
      </c>
      <c r="AO381" s="91">
        <v>0</v>
      </c>
      <c r="AP381" s="91">
        <v>0</v>
      </c>
      <c r="AQ381" s="91">
        <v>0</v>
      </c>
      <c r="AR381" s="91">
        <v>0</v>
      </c>
      <c r="AS381" s="91">
        <v>0</v>
      </c>
    </row>
    <row r="382" spans="1:45" s="92" customFormat="1">
      <c r="A382" s="92" t="s">
        <v>30</v>
      </c>
      <c r="B382" s="93" t="s">
        <v>746</v>
      </c>
      <c r="C382" s="92" t="s">
        <v>747</v>
      </c>
      <c r="D382" s="92" t="s">
        <v>523</v>
      </c>
      <c r="E382" s="85" t="s">
        <v>416</v>
      </c>
      <c r="F382" s="85" t="s">
        <v>19</v>
      </c>
      <c r="G382" s="85" t="s">
        <v>33</v>
      </c>
      <c r="H382" s="85"/>
      <c r="I382" s="89">
        <f t="shared" si="108"/>
        <v>0</v>
      </c>
      <c r="J382" s="90">
        <f t="shared" si="109"/>
        <v>21.143828124999999</v>
      </c>
      <c r="T382" s="91">
        <v>15</v>
      </c>
      <c r="X382" s="91">
        <v>5</v>
      </c>
    </row>
    <row r="383" spans="1:45">
      <c r="A383" s="3" t="s">
        <v>30</v>
      </c>
      <c r="B383" s="5" t="s">
        <v>748</v>
      </c>
      <c r="C383" s="5" t="s">
        <v>749</v>
      </c>
      <c r="D383" s="5" t="s">
        <v>523</v>
      </c>
      <c r="E383" s="8" t="s">
        <v>416</v>
      </c>
      <c r="F383" s="3" t="s">
        <v>18</v>
      </c>
      <c r="G383" s="3" t="s">
        <v>33</v>
      </c>
      <c r="H383" s="3"/>
      <c r="I383" s="9">
        <f t="shared" si="98"/>
        <v>0</v>
      </c>
      <c r="J383" s="7">
        <f t="shared" ref="J383" si="110">SUMPRODUCT($K383:$AS383, $K$1:$AS$1)+I383</f>
        <v>31.012562499999998</v>
      </c>
      <c r="K383" s="27">
        <v>0</v>
      </c>
      <c r="L383" s="27">
        <v>6</v>
      </c>
      <c r="M383" s="27">
        <v>0</v>
      </c>
      <c r="N383" s="27">
        <v>0</v>
      </c>
      <c r="O383" s="27">
        <v>4</v>
      </c>
      <c r="P383" s="27">
        <v>0</v>
      </c>
      <c r="Q383" s="27">
        <v>8</v>
      </c>
      <c r="R383" s="27">
        <v>0</v>
      </c>
      <c r="S383" s="27">
        <v>0</v>
      </c>
      <c r="T383" s="27">
        <v>8</v>
      </c>
      <c r="U383" s="27">
        <v>0</v>
      </c>
      <c r="V383" s="27">
        <v>4</v>
      </c>
      <c r="W383" s="27">
        <v>0</v>
      </c>
      <c r="X383" s="27">
        <v>0</v>
      </c>
      <c r="Y383" s="27">
        <v>0</v>
      </c>
      <c r="Z383" s="27">
        <v>0</v>
      </c>
      <c r="AA383" s="27">
        <v>0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v>0</v>
      </c>
      <c r="AJ383" s="27">
        <v>0</v>
      </c>
      <c r="AK383" s="27">
        <v>0</v>
      </c>
      <c r="AL383" s="27">
        <v>0</v>
      </c>
      <c r="AM383" s="27">
        <v>0</v>
      </c>
      <c r="AN383" s="27">
        <v>0</v>
      </c>
      <c r="AO383" s="27">
        <v>0</v>
      </c>
      <c r="AP383" s="27">
        <v>0</v>
      </c>
      <c r="AQ383" s="27">
        <v>0</v>
      </c>
      <c r="AR383" s="27">
        <v>0</v>
      </c>
      <c r="AS383" s="27">
        <v>0</v>
      </c>
    </row>
    <row r="384" spans="1:45">
      <c r="A384" s="3" t="s">
        <v>30</v>
      </c>
      <c r="B384" s="25" t="s">
        <v>711</v>
      </c>
      <c r="C384" s="38" t="s">
        <v>712</v>
      </c>
      <c r="D384" s="3" t="s">
        <v>839</v>
      </c>
      <c r="E384" s="3" t="s">
        <v>405</v>
      </c>
      <c r="F384" s="3" t="s">
        <v>22</v>
      </c>
      <c r="G384" s="3" t="s">
        <v>8</v>
      </c>
      <c r="H384" s="3"/>
      <c r="I384" s="9">
        <f>SUMPRODUCT($K384:$AS384, $K$1:$AS$1)*($H384)</f>
        <v>0</v>
      </c>
      <c r="J384" s="7">
        <f>SUMPRODUCT($K384:$AS384, $K$1:$AS$1)+I384</f>
        <v>109.80607187499999</v>
      </c>
      <c r="K384" s="27"/>
      <c r="L384" s="27"/>
      <c r="M384" s="27"/>
      <c r="N384" s="27"/>
      <c r="O384" s="27"/>
      <c r="P384" s="27"/>
      <c r="Q384" s="27"/>
      <c r="R384" s="27"/>
      <c r="S384" s="27"/>
      <c r="T384" s="27">
        <v>13</v>
      </c>
      <c r="U384" s="27">
        <v>13</v>
      </c>
      <c r="V384" s="27">
        <v>13</v>
      </c>
      <c r="W384" s="27">
        <v>13</v>
      </c>
      <c r="X384" s="27">
        <v>13</v>
      </c>
      <c r="Y384" s="27">
        <v>13</v>
      </c>
      <c r="Z384" s="27">
        <v>12</v>
      </c>
      <c r="AA384" s="27">
        <v>12</v>
      </c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</row>
    <row r="385" spans="1:45">
      <c r="A385" s="3" t="s">
        <v>30</v>
      </c>
      <c r="B385" s="5" t="s">
        <v>232</v>
      </c>
      <c r="C385" s="5" t="s">
        <v>750</v>
      </c>
      <c r="D385" s="5" t="s">
        <v>535</v>
      </c>
      <c r="E385" s="8" t="s">
        <v>136</v>
      </c>
      <c r="F385" s="3" t="s">
        <v>18</v>
      </c>
      <c r="G385" s="3" t="s">
        <v>33</v>
      </c>
      <c r="H385" s="3"/>
      <c r="I385" s="9">
        <f t="shared" si="98"/>
        <v>0</v>
      </c>
      <c r="J385" s="7">
        <f t="shared" ref="J385" si="111">SUMPRODUCT($K385:$AS385, $K$1:$AS$1)+I385</f>
        <v>12.149999999999999</v>
      </c>
      <c r="K385" s="27">
        <v>0</v>
      </c>
      <c r="L385" s="27">
        <v>6</v>
      </c>
      <c r="M385" s="27">
        <v>0</v>
      </c>
      <c r="N385" s="27">
        <v>3</v>
      </c>
      <c r="O385" s="27">
        <v>0</v>
      </c>
      <c r="P385" s="27">
        <v>0</v>
      </c>
      <c r="Q385" s="27">
        <v>3</v>
      </c>
      <c r="R385" s="27">
        <v>0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7">
        <v>0</v>
      </c>
      <c r="AJ385" s="27">
        <v>0</v>
      </c>
      <c r="AK385" s="27">
        <v>0</v>
      </c>
      <c r="AL385" s="27">
        <v>0</v>
      </c>
      <c r="AM385" s="27">
        <v>0</v>
      </c>
      <c r="AN385" s="27">
        <v>0</v>
      </c>
      <c r="AO385" s="27">
        <v>0</v>
      </c>
      <c r="AP385" s="27">
        <v>0</v>
      </c>
      <c r="AQ385" s="27">
        <v>0</v>
      </c>
      <c r="AR385" s="27">
        <v>0</v>
      </c>
      <c r="AS385" s="27">
        <v>0</v>
      </c>
    </row>
    <row r="386" spans="1:45">
      <c r="A386" s="3" t="s">
        <v>30</v>
      </c>
      <c r="B386" s="5" t="s">
        <v>751</v>
      </c>
      <c r="C386" s="5" t="s">
        <v>752</v>
      </c>
      <c r="D386" s="5" t="s">
        <v>523</v>
      </c>
      <c r="E386" s="8" t="s">
        <v>416</v>
      </c>
      <c r="F386" s="3" t="s">
        <v>19</v>
      </c>
      <c r="G386" s="3" t="s">
        <v>33</v>
      </c>
      <c r="H386" s="3"/>
      <c r="I386" s="9">
        <f t="shared" si="98"/>
        <v>0</v>
      </c>
      <c r="J386" s="7">
        <f t="shared" ref="J386" si="112">SUMPRODUCT($K386:$AS386, $K$1:$AS$1)+I386</f>
        <v>11.845796874999998</v>
      </c>
      <c r="K386" s="27">
        <v>0</v>
      </c>
      <c r="L386" s="27">
        <v>0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5</v>
      </c>
      <c r="X386" s="27">
        <v>5</v>
      </c>
      <c r="Y386" s="27">
        <v>1</v>
      </c>
      <c r="Z386" s="27">
        <v>0</v>
      </c>
      <c r="AA386" s="27">
        <v>0</v>
      </c>
      <c r="AB386" s="27">
        <v>0</v>
      </c>
      <c r="AC386" s="27">
        <v>0</v>
      </c>
      <c r="AD386" s="27">
        <v>0</v>
      </c>
      <c r="AE386" s="27">
        <v>0</v>
      </c>
      <c r="AF386" s="27">
        <v>0</v>
      </c>
      <c r="AG386" s="27">
        <v>0</v>
      </c>
      <c r="AH386" s="27">
        <v>0</v>
      </c>
      <c r="AI386" s="27">
        <v>0</v>
      </c>
      <c r="AJ386" s="27">
        <v>0</v>
      </c>
      <c r="AK386" s="27">
        <v>0</v>
      </c>
      <c r="AL386" s="27">
        <v>0</v>
      </c>
      <c r="AM386" s="27">
        <v>0</v>
      </c>
      <c r="AN386" s="27">
        <v>0</v>
      </c>
      <c r="AO386" s="27">
        <v>0</v>
      </c>
      <c r="AP386" s="27">
        <v>0</v>
      </c>
      <c r="AQ386" s="27">
        <v>0</v>
      </c>
      <c r="AR386" s="27">
        <v>0</v>
      </c>
      <c r="AS386" s="27">
        <v>0</v>
      </c>
    </row>
    <row r="387" spans="1:45">
      <c r="A387" s="3" t="s">
        <v>30</v>
      </c>
      <c r="B387" s="5" t="s">
        <v>753</v>
      </c>
      <c r="C387" s="5" t="s">
        <v>754</v>
      </c>
      <c r="D387" s="5" t="s">
        <v>523</v>
      </c>
      <c r="E387" s="8" t="s">
        <v>416</v>
      </c>
      <c r="F387" s="3" t="s">
        <v>19</v>
      </c>
      <c r="G387" s="3" t="s">
        <v>33</v>
      </c>
      <c r="H387" s="3"/>
      <c r="I387" s="9">
        <f t="shared" si="98"/>
        <v>0</v>
      </c>
      <c r="J387" s="7">
        <f t="shared" ref="J387" si="113">SUMPRODUCT($K387:$AS387, $K$1:$AS$1)+I387</f>
        <v>45.176874999999995</v>
      </c>
      <c r="K387" s="27">
        <v>0</v>
      </c>
      <c r="L387" s="27">
        <v>0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2</v>
      </c>
      <c r="V387" s="27">
        <v>0</v>
      </c>
      <c r="W387" s="27">
        <v>20</v>
      </c>
      <c r="X387" s="27">
        <v>20</v>
      </c>
      <c r="Y387" s="27">
        <v>0</v>
      </c>
      <c r="Z387" s="27">
        <v>0</v>
      </c>
      <c r="AA387" s="27">
        <v>0</v>
      </c>
      <c r="AB387" s="27">
        <v>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v>0</v>
      </c>
      <c r="AJ387" s="27">
        <v>0</v>
      </c>
      <c r="AK387" s="27">
        <v>0</v>
      </c>
      <c r="AL387" s="27">
        <v>0</v>
      </c>
      <c r="AM387" s="27">
        <v>0</v>
      </c>
      <c r="AN387" s="27">
        <v>0</v>
      </c>
      <c r="AO387" s="27">
        <v>0</v>
      </c>
      <c r="AP387" s="27">
        <v>0</v>
      </c>
      <c r="AQ387" s="27">
        <v>0</v>
      </c>
      <c r="AR387" s="27">
        <v>0</v>
      </c>
      <c r="AS387" s="27">
        <v>0</v>
      </c>
    </row>
    <row r="388" spans="1:45">
      <c r="A388" s="3" t="s">
        <v>30</v>
      </c>
      <c r="B388" s="5" t="s">
        <v>755</v>
      </c>
      <c r="C388" s="5" t="s">
        <v>756</v>
      </c>
      <c r="D388" s="5" t="s">
        <v>523</v>
      </c>
      <c r="E388" s="8" t="s">
        <v>416</v>
      </c>
      <c r="F388" s="3" t="s">
        <v>19</v>
      </c>
      <c r="G388" s="3" t="s">
        <v>33</v>
      </c>
      <c r="H388" s="3"/>
      <c r="I388" s="9">
        <f t="shared" si="98"/>
        <v>0</v>
      </c>
      <c r="J388" s="7">
        <f t="shared" ref="J388:J391" si="114">SUMPRODUCT($K388:$AS388, $K$1:$AS$1)+I388</f>
        <v>56.444828124999994</v>
      </c>
      <c r="K388" s="27">
        <v>0</v>
      </c>
      <c r="L388" s="27">
        <v>0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12</v>
      </c>
      <c r="U388" s="27">
        <v>12</v>
      </c>
      <c r="V388" s="27">
        <v>12</v>
      </c>
      <c r="W388" s="27">
        <v>12</v>
      </c>
      <c r="X388" s="27">
        <v>0</v>
      </c>
      <c r="Y388" s="27">
        <v>5</v>
      </c>
      <c r="Z388" s="27">
        <v>0</v>
      </c>
      <c r="AA388" s="27">
        <v>0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v>0</v>
      </c>
      <c r="AJ388" s="27">
        <v>0</v>
      </c>
      <c r="AK388" s="27">
        <v>0</v>
      </c>
      <c r="AL388" s="27">
        <v>0</v>
      </c>
      <c r="AM388" s="27">
        <v>0</v>
      </c>
      <c r="AN388" s="27">
        <v>0</v>
      </c>
      <c r="AO388" s="27">
        <v>0</v>
      </c>
      <c r="AP388" s="27">
        <v>0</v>
      </c>
      <c r="AQ388" s="27">
        <v>0</v>
      </c>
      <c r="AR388" s="27">
        <v>0</v>
      </c>
      <c r="AS388" s="27">
        <v>0</v>
      </c>
    </row>
    <row r="389" spans="1:45">
      <c r="A389" s="3" t="s">
        <v>30</v>
      </c>
      <c r="B389" s="5" t="s">
        <v>233</v>
      </c>
      <c r="C389" s="5" t="s">
        <v>915</v>
      </c>
      <c r="D389" s="5" t="s">
        <v>909</v>
      </c>
      <c r="E389" s="8" t="s">
        <v>136</v>
      </c>
      <c r="F389" s="3" t="s">
        <v>19</v>
      </c>
      <c r="G389" s="3" t="s">
        <v>772</v>
      </c>
      <c r="H389" s="3"/>
      <c r="I389" s="9">
        <f t="shared" si="98"/>
        <v>0</v>
      </c>
      <c r="J389" s="7">
        <f t="shared" si="114"/>
        <v>2.1537812499999998</v>
      </c>
      <c r="K389" s="27">
        <v>0</v>
      </c>
      <c r="L389" s="27">
        <v>0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27">
        <v>0</v>
      </c>
      <c r="S389" s="27">
        <v>0</v>
      </c>
      <c r="T389" s="27">
        <v>0</v>
      </c>
      <c r="U389" s="27">
        <v>0</v>
      </c>
      <c r="V389" s="27">
        <v>2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27">
        <v>0</v>
      </c>
      <c r="AJ389" s="27">
        <v>0</v>
      </c>
      <c r="AK389" s="27">
        <v>0</v>
      </c>
      <c r="AL389" s="27">
        <v>0</v>
      </c>
      <c r="AM389" s="27">
        <v>0</v>
      </c>
      <c r="AN389" s="27">
        <v>0</v>
      </c>
      <c r="AO389" s="27">
        <v>0</v>
      </c>
      <c r="AP389" s="27">
        <v>0</v>
      </c>
      <c r="AQ389" s="27">
        <v>0</v>
      </c>
      <c r="AR389" s="27">
        <v>0</v>
      </c>
      <c r="AS389" s="27">
        <v>0</v>
      </c>
    </row>
    <row r="390" spans="1:45" s="92" customFormat="1">
      <c r="A390" s="92" t="s">
        <v>30</v>
      </c>
      <c r="B390" s="92" t="s">
        <v>233</v>
      </c>
      <c r="C390" s="92" t="s">
        <v>916</v>
      </c>
      <c r="D390" s="92" t="s">
        <v>523</v>
      </c>
      <c r="E390" s="98" t="s">
        <v>416</v>
      </c>
      <c r="F390" s="92" t="s">
        <v>19</v>
      </c>
      <c r="G390" s="92" t="s">
        <v>33</v>
      </c>
      <c r="I390" s="94">
        <f t="shared" si="98"/>
        <v>0</v>
      </c>
      <c r="J390" s="95">
        <f t="shared" ref="J390" si="115">SUMPRODUCT($K390:$AS390, $K$1:$AS$1)+I390</f>
        <v>5.3844531249999994</v>
      </c>
      <c r="K390" s="91">
        <v>0</v>
      </c>
      <c r="L390" s="91">
        <v>0</v>
      </c>
      <c r="M390" s="91">
        <v>0</v>
      </c>
      <c r="N390" s="91">
        <v>0</v>
      </c>
      <c r="O390" s="91">
        <v>0</v>
      </c>
      <c r="P390" s="91">
        <v>0</v>
      </c>
      <c r="Q390" s="91">
        <v>0</v>
      </c>
      <c r="R390" s="91">
        <v>0</v>
      </c>
      <c r="S390" s="91">
        <v>0</v>
      </c>
      <c r="T390" s="91">
        <v>0</v>
      </c>
      <c r="U390" s="91">
        <v>0</v>
      </c>
      <c r="V390" s="91">
        <v>2</v>
      </c>
      <c r="W390" s="91">
        <v>2</v>
      </c>
      <c r="X390" s="91">
        <v>1</v>
      </c>
      <c r="Y390" s="91">
        <v>0</v>
      </c>
      <c r="Z390" s="91">
        <v>0</v>
      </c>
      <c r="AA390" s="91">
        <v>0</v>
      </c>
      <c r="AB390" s="91">
        <v>0</v>
      </c>
      <c r="AC390" s="91">
        <v>0</v>
      </c>
      <c r="AD390" s="91">
        <v>0</v>
      </c>
      <c r="AE390" s="91">
        <v>0</v>
      </c>
      <c r="AF390" s="91">
        <v>0</v>
      </c>
      <c r="AG390" s="91">
        <v>0</v>
      </c>
      <c r="AH390" s="91">
        <v>0</v>
      </c>
      <c r="AI390" s="91">
        <v>0</v>
      </c>
      <c r="AJ390" s="91">
        <v>0</v>
      </c>
      <c r="AK390" s="91">
        <v>0</v>
      </c>
      <c r="AL390" s="91">
        <v>0</v>
      </c>
      <c r="AM390" s="91">
        <v>0</v>
      </c>
      <c r="AN390" s="91">
        <v>0</v>
      </c>
      <c r="AO390" s="91">
        <v>0</v>
      </c>
      <c r="AP390" s="91">
        <v>0</v>
      </c>
      <c r="AQ390" s="91">
        <v>0</v>
      </c>
      <c r="AR390" s="91">
        <v>0</v>
      </c>
      <c r="AS390" s="91">
        <v>0</v>
      </c>
    </row>
    <row r="391" spans="1:45" s="92" customFormat="1">
      <c r="A391" s="92" t="s">
        <v>30</v>
      </c>
      <c r="B391" s="92" t="s">
        <v>757</v>
      </c>
      <c r="C391" s="92" t="s">
        <v>758</v>
      </c>
      <c r="D391" s="92" t="s">
        <v>523</v>
      </c>
      <c r="E391" s="98" t="s">
        <v>416</v>
      </c>
      <c r="F391" s="92" t="s">
        <v>19</v>
      </c>
      <c r="G391" s="92" t="s">
        <v>33</v>
      </c>
      <c r="I391" s="94">
        <f t="shared" si="98"/>
        <v>0</v>
      </c>
      <c r="J391" s="95">
        <f t="shared" si="114"/>
        <v>22.089390625</v>
      </c>
      <c r="K391" s="91">
        <v>0</v>
      </c>
      <c r="L391" s="91">
        <v>0</v>
      </c>
      <c r="M391" s="91">
        <v>0</v>
      </c>
      <c r="N391" s="91">
        <v>0</v>
      </c>
      <c r="O391" s="91">
        <v>0</v>
      </c>
      <c r="P391" s="91">
        <v>0</v>
      </c>
      <c r="Q391" s="91">
        <v>0</v>
      </c>
      <c r="R391" s="91">
        <v>5</v>
      </c>
      <c r="S391" s="91">
        <v>5</v>
      </c>
      <c r="T391" s="91">
        <v>5</v>
      </c>
      <c r="U391" s="91">
        <v>5</v>
      </c>
      <c r="V391" s="91">
        <v>0</v>
      </c>
      <c r="W391" s="91">
        <v>0</v>
      </c>
      <c r="X391" s="91">
        <v>0</v>
      </c>
      <c r="Y391" s="91">
        <v>1</v>
      </c>
      <c r="Z391" s="91">
        <v>0</v>
      </c>
      <c r="AA391" s="91">
        <v>0</v>
      </c>
      <c r="AB391" s="91">
        <v>0</v>
      </c>
      <c r="AC391" s="91">
        <v>0</v>
      </c>
      <c r="AD391" s="91">
        <v>0</v>
      </c>
      <c r="AE391" s="91">
        <v>0</v>
      </c>
      <c r="AF391" s="91">
        <v>0</v>
      </c>
      <c r="AG391" s="91">
        <v>0</v>
      </c>
      <c r="AH391" s="91">
        <v>0</v>
      </c>
      <c r="AI391" s="91">
        <v>0</v>
      </c>
      <c r="AJ391" s="91">
        <v>0</v>
      </c>
      <c r="AK391" s="91">
        <v>0</v>
      </c>
      <c r="AL391" s="91">
        <v>0</v>
      </c>
      <c r="AM391" s="91">
        <v>0</v>
      </c>
      <c r="AN391" s="91">
        <v>0</v>
      </c>
      <c r="AO391" s="91">
        <v>0</v>
      </c>
      <c r="AP391" s="91">
        <v>0</v>
      </c>
      <c r="AQ391" s="91">
        <v>0</v>
      </c>
      <c r="AR391" s="91">
        <v>0</v>
      </c>
      <c r="AS391" s="91">
        <v>0</v>
      </c>
    </row>
    <row r="392" spans="1:45" s="92" customFormat="1">
      <c r="A392" s="92" t="s">
        <v>30</v>
      </c>
      <c r="B392" s="92" t="s">
        <v>759</v>
      </c>
      <c r="C392" s="92" t="s">
        <v>760</v>
      </c>
      <c r="D392" s="92" t="s">
        <v>523</v>
      </c>
      <c r="E392" s="98" t="s">
        <v>416</v>
      </c>
      <c r="F392" s="92" t="s">
        <v>19</v>
      </c>
      <c r="G392" s="92" t="s">
        <v>33</v>
      </c>
      <c r="I392" s="94">
        <f t="shared" si="98"/>
        <v>0</v>
      </c>
      <c r="J392" s="95">
        <f t="shared" ref="J392" si="116">SUMPRODUCT($K392:$AS392, $K$1:$AS$1)+I392</f>
        <v>16.967593749999999</v>
      </c>
      <c r="K392" s="91">
        <v>0</v>
      </c>
      <c r="L392" s="91">
        <v>0</v>
      </c>
      <c r="M392" s="91">
        <v>0</v>
      </c>
      <c r="N392" s="91">
        <v>0</v>
      </c>
      <c r="O392" s="91">
        <v>0</v>
      </c>
      <c r="P392" s="91">
        <v>0</v>
      </c>
      <c r="Q392" s="91">
        <v>0</v>
      </c>
      <c r="R392" s="91">
        <v>0</v>
      </c>
      <c r="S392" s="91">
        <v>0</v>
      </c>
      <c r="T392" s="91">
        <v>5</v>
      </c>
      <c r="U392" s="91">
        <v>5</v>
      </c>
      <c r="V392" s="91">
        <v>5</v>
      </c>
      <c r="W392" s="91">
        <v>0</v>
      </c>
      <c r="X392" s="91">
        <v>0</v>
      </c>
      <c r="Y392" s="91">
        <v>1</v>
      </c>
      <c r="Z392" s="91">
        <v>0</v>
      </c>
      <c r="AA392" s="91">
        <v>0</v>
      </c>
      <c r="AB392" s="91">
        <v>0</v>
      </c>
      <c r="AC392" s="91">
        <v>0</v>
      </c>
      <c r="AD392" s="91">
        <v>0</v>
      </c>
      <c r="AE392" s="91">
        <v>0</v>
      </c>
      <c r="AF392" s="91">
        <v>0</v>
      </c>
      <c r="AG392" s="91">
        <v>0</v>
      </c>
      <c r="AH392" s="91">
        <v>0</v>
      </c>
      <c r="AI392" s="91">
        <v>0</v>
      </c>
      <c r="AJ392" s="91">
        <v>0</v>
      </c>
      <c r="AK392" s="91">
        <v>0</v>
      </c>
      <c r="AL392" s="91">
        <v>0</v>
      </c>
      <c r="AM392" s="91">
        <v>0</v>
      </c>
      <c r="AN392" s="91">
        <v>0</v>
      </c>
      <c r="AO392" s="91">
        <v>0</v>
      </c>
      <c r="AP392" s="91">
        <v>0</v>
      </c>
      <c r="AQ392" s="91">
        <v>0</v>
      </c>
      <c r="AR392" s="91">
        <v>0</v>
      </c>
      <c r="AS392" s="91">
        <v>0</v>
      </c>
    </row>
    <row r="393" spans="1:45" s="92" customFormat="1">
      <c r="A393" s="92" t="s">
        <v>30</v>
      </c>
      <c r="B393" s="92" t="s">
        <v>761</v>
      </c>
      <c r="C393" s="92" t="s">
        <v>764</v>
      </c>
      <c r="D393" s="92" t="s">
        <v>523</v>
      </c>
      <c r="E393" s="98" t="s">
        <v>416</v>
      </c>
      <c r="F393" s="92" t="s">
        <v>19</v>
      </c>
      <c r="G393" s="92" t="s">
        <v>33</v>
      </c>
      <c r="I393" s="94">
        <f t="shared" si="98"/>
        <v>0</v>
      </c>
      <c r="J393" s="95">
        <f t="shared" ref="J393" si="117">SUMPRODUCT($K393:$AS393, $K$1:$AS$1)+I393</f>
        <v>32.211265624999996</v>
      </c>
      <c r="K393" s="91">
        <v>0</v>
      </c>
      <c r="L393" s="91">
        <v>0</v>
      </c>
      <c r="M393" s="91">
        <v>0</v>
      </c>
      <c r="N393" s="91">
        <v>0</v>
      </c>
      <c r="O393" s="91">
        <v>0</v>
      </c>
      <c r="P393" s="91">
        <v>0</v>
      </c>
      <c r="Q393" s="91">
        <v>15</v>
      </c>
      <c r="R393" s="91">
        <v>5</v>
      </c>
      <c r="S393" s="91">
        <v>5</v>
      </c>
      <c r="T393" s="91">
        <v>5</v>
      </c>
      <c r="U393" s="91">
        <v>0</v>
      </c>
      <c r="V393" s="91">
        <v>0</v>
      </c>
      <c r="W393" s="91">
        <v>0</v>
      </c>
      <c r="X393" s="91">
        <v>0</v>
      </c>
      <c r="Y393" s="91">
        <v>1</v>
      </c>
      <c r="Z393" s="91">
        <v>0</v>
      </c>
      <c r="AA393" s="91">
        <v>0</v>
      </c>
      <c r="AB393" s="91">
        <v>0</v>
      </c>
      <c r="AC393" s="91">
        <v>0</v>
      </c>
      <c r="AD393" s="91">
        <v>0</v>
      </c>
      <c r="AE393" s="91">
        <v>0</v>
      </c>
      <c r="AF393" s="91">
        <v>0</v>
      </c>
      <c r="AG393" s="91">
        <v>0</v>
      </c>
      <c r="AH393" s="91">
        <v>0</v>
      </c>
      <c r="AI393" s="91">
        <v>0</v>
      </c>
      <c r="AJ393" s="91">
        <v>0</v>
      </c>
      <c r="AK393" s="91">
        <v>0</v>
      </c>
      <c r="AL393" s="91">
        <v>0</v>
      </c>
      <c r="AM393" s="91">
        <v>0</v>
      </c>
      <c r="AN393" s="91">
        <v>0</v>
      </c>
      <c r="AO393" s="91">
        <v>0</v>
      </c>
      <c r="AP393" s="91">
        <v>0</v>
      </c>
      <c r="AQ393" s="91">
        <v>0</v>
      </c>
      <c r="AR393" s="91">
        <v>0</v>
      </c>
      <c r="AS393" s="91">
        <v>0</v>
      </c>
    </row>
    <row r="394" spans="1:45" s="92" customFormat="1">
      <c r="A394" s="92" t="s">
        <v>30</v>
      </c>
      <c r="B394" s="92" t="s">
        <v>762</v>
      </c>
      <c r="C394" s="92" t="s">
        <v>763</v>
      </c>
      <c r="D394" s="92" t="s">
        <v>908</v>
      </c>
      <c r="E394" s="98" t="s">
        <v>416</v>
      </c>
      <c r="F394" s="92" t="s">
        <v>19</v>
      </c>
      <c r="G394" s="92" t="s">
        <v>772</v>
      </c>
      <c r="I394" s="94">
        <f t="shared" si="98"/>
        <v>0</v>
      </c>
      <c r="J394" s="95">
        <f t="shared" ref="J394" si="118">SUMPRODUCT($K394:$AS394, $K$1:$AS$1)+I394</f>
        <v>79.689906249999993</v>
      </c>
      <c r="K394" s="91">
        <v>0</v>
      </c>
      <c r="L394" s="91">
        <v>0</v>
      </c>
      <c r="M394" s="91">
        <v>0</v>
      </c>
      <c r="N394" s="91">
        <v>0</v>
      </c>
      <c r="O394" s="91">
        <v>0</v>
      </c>
      <c r="P394" s="91">
        <v>0</v>
      </c>
      <c r="Q394" s="91">
        <v>0</v>
      </c>
      <c r="R394" s="91">
        <v>0</v>
      </c>
      <c r="S394" s="91" t="s">
        <v>384</v>
      </c>
      <c r="T394" s="91">
        <v>0</v>
      </c>
      <c r="U394" s="91">
        <v>0</v>
      </c>
      <c r="V394" s="91">
        <v>37</v>
      </c>
      <c r="W394" s="91">
        <v>37</v>
      </c>
      <c r="X394" s="91">
        <v>0</v>
      </c>
      <c r="Y394" s="91">
        <v>0</v>
      </c>
      <c r="Z394" s="91">
        <v>0</v>
      </c>
      <c r="AA394" s="91">
        <v>0</v>
      </c>
      <c r="AB394" s="91">
        <v>0</v>
      </c>
      <c r="AC394" s="91">
        <v>0</v>
      </c>
      <c r="AD394" s="91">
        <v>0</v>
      </c>
      <c r="AE394" s="91">
        <v>0</v>
      </c>
      <c r="AF394" s="91">
        <v>0</v>
      </c>
      <c r="AG394" s="91">
        <v>0</v>
      </c>
      <c r="AH394" s="91">
        <v>0</v>
      </c>
      <c r="AI394" s="91">
        <v>0</v>
      </c>
      <c r="AJ394" s="91">
        <v>0</v>
      </c>
      <c r="AK394" s="91">
        <v>0</v>
      </c>
      <c r="AL394" s="91">
        <v>0</v>
      </c>
      <c r="AM394" s="91">
        <v>0</v>
      </c>
      <c r="AN394" s="91">
        <v>0</v>
      </c>
      <c r="AO394" s="91">
        <v>0</v>
      </c>
      <c r="AP394" s="91">
        <v>0</v>
      </c>
      <c r="AQ394" s="91">
        <v>0</v>
      </c>
      <c r="AR394" s="91">
        <v>0</v>
      </c>
      <c r="AS394" s="91">
        <v>0</v>
      </c>
    </row>
    <row r="395" spans="1:45">
      <c r="A395" s="3" t="s">
        <v>30</v>
      </c>
      <c r="B395" s="5" t="s">
        <v>399</v>
      </c>
      <c r="C395" s="5" t="s">
        <v>767</v>
      </c>
      <c r="D395" s="5" t="s">
        <v>908</v>
      </c>
      <c r="E395" s="8" t="s">
        <v>416</v>
      </c>
      <c r="F395" s="3" t="s">
        <v>19</v>
      </c>
      <c r="G395" s="3" t="s">
        <v>772</v>
      </c>
      <c r="H395" s="3"/>
      <c r="I395" s="9">
        <f t="shared" si="98"/>
        <v>0</v>
      </c>
      <c r="J395" s="7">
        <f t="shared" ref="J395:J398" si="119">SUMPRODUCT($K395:$AS395, $K$1:$AS$1)+I395</f>
        <v>16.153359374999997</v>
      </c>
      <c r="K395" s="27">
        <v>0</v>
      </c>
      <c r="L395" s="27">
        <v>0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27">
        <v>0</v>
      </c>
      <c r="S395" s="27">
        <v>0</v>
      </c>
      <c r="T395" s="27">
        <v>0</v>
      </c>
      <c r="U395" s="27">
        <v>0</v>
      </c>
      <c r="V395" s="27">
        <v>0</v>
      </c>
      <c r="W395" s="27">
        <v>15</v>
      </c>
      <c r="X395" s="27">
        <v>0</v>
      </c>
      <c r="Y395" s="27">
        <v>0</v>
      </c>
      <c r="Z395" s="27">
        <v>0</v>
      </c>
      <c r="AA395" s="27">
        <v>0</v>
      </c>
      <c r="AB395" s="27">
        <v>0</v>
      </c>
      <c r="AC395" s="27">
        <v>0</v>
      </c>
      <c r="AD395" s="27">
        <v>0</v>
      </c>
      <c r="AE395" s="27">
        <v>0</v>
      </c>
      <c r="AF395" s="27">
        <v>0</v>
      </c>
      <c r="AG395" s="27">
        <v>0</v>
      </c>
      <c r="AH395" s="27">
        <v>0</v>
      </c>
      <c r="AI395" s="27">
        <v>0</v>
      </c>
      <c r="AJ395" s="27">
        <v>0</v>
      </c>
      <c r="AK395" s="27">
        <v>0</v>
      </c>
      <c r="AL395" s="27">
        <v>0</v>
      </c>
      <c r="AM395" s="27">
        <v>0</v>
      </c>
      <c r="AN395" s="27">
        <v>0</v>
      </c>
      <c r="AO395" s="27">
        <v>0</v>
      </c>
      <c r="AP395" s="27">
        <v>0</v>
      </c>
      <c r="AQ395" s="27">
        <v>0</v>
      </c>
      <c r="AR395" s="27">
        <v>0</v>
      </c>
      <c r="AS395" s="27">
        <v>0</v>
      </c>
    </row>
    <row r="396" spans="1:45">
      <c r="A396" s="3" t="s">
        <v>30</v>
      </c>
      <c r="B396" s="5" t="s">
        <v>766</v>
      </c>
      <c r="C396" s="5" t="s">
        <v>768</v>
      </c>
      <c r="D396" s="5" t="s">
        <v>908</v>
      </c>
      <c r="E396" s="8" t="s">
        <v>416</v>
      </c>
      <c r="F396" s="3" t="s">
        <v>19</v>
      </c>
      <c r="G396" s="3" t="s">
        <v>772</v>
      </c>
      <c r="H396" s="3"/>
      <c r="I396" s="9">
        <f t="shared" si="98"/>
        <v>0</v>
      </c>
      <c r="J396" s="7">
        <f t="shared" ref="J396" si="120">SUMPRODUCT($K396:$AS396, $K$1:$AS$1)+I396</f>
        <v>26.922265624999998</v>
      </c>
      <c r="K396" s="27">
        <v>0</v>
      </c>
      <c r="L396" s="27">
        <v>0</v>
      </c>
      <c r="M396" s="27">
        <v>0</v>
      </c>
      <c r="N396" s="27">
        <v>0</v>
      </c>
      <c r="O396" s="27">
        <v>0</v>
      </c>
      <c r="P396" s="27">
        <v>0</v>
      </c>
      <c r="Q396" s="27">
        <v>0</v>
      </c>
      <c r="R396" s="27">
        <v>0</v>
      </c>
      <c r="S396" s="27">
        <v>0</v>
      </c>
      <c r="T396" s="27">
        <v>0</v>
      </c>
      <c r="U396" s="27">
        <v>0</v>
      </c>
      <c r="V396" s="27">
        <v>25</v>
      </c>
      <c r="W396" s="27">
        <v>0</v>
      </c>
      <c r="X396" s="27">
        <v>0</v>
      </c>
      <c r="Y396" s="27">
        <v>0</v>
      </c>
      <c r="Z396" s="27">
        <v>0</v>
      </c>
      <c r="AA396" s="27">
        <v>0</v>
      </c>
      <c r="AB396" s="27">
        <v>0</v>
      </c>
      <c r="AC396" s="27">
        <v>0</v>
      </c>
      <c r="AD396" s="27">
        <v>0</v>
      </c>
      <c r="AE396" s="27">
        <v>0</v>
      </c>
      <c r="AF396" s="27">
        <v>0</v>
      </c>
      <c r="AG396" s="27">
        <v>0</v>
      </c>
      <c r="AH396" s="27">
        <v>0</v>
      </c>
      <c r="AI396" s="27">
        <v>0</v>
      </c>
      <c r="AJ396" s="27">
        <v>0</v>
      </c>
      <c r="AK396" s="27">
        <v>0</v>
      </c>
      <c r="AL396" s="27">
        <v>0</v>
      </c>
      <c r="AM396" s="27">
        <v>0</v>
      </c>
      <c r="AN396" s="27">
        <v>0</v>
      </c>
      <c r="AO396" s="27">
        <v>0</v>
      </c>
      <c r="AP396" s="27">
        <v>0</v>
      </c>
      <c r="AQ396" s="27">
        <v>0</v>
      </c>
      <c r="AR396" s="27">
        <v>0</v>
      </c>
      <c r="AS396" s="27">
        <v>0</v>
      </c>
    </row>
    <row r="397" spans="1:45">
      <c r="A397" s="3" t="s">
        <v>30</v>
      </c>
      <c r="B397" s="25" t="s">
        <v>400</v>
      </c>
      <c r="C397" s="38">
        <v>40</v>
      </c>
      <c r="D397" s="3"/>
      <c r="E397" s="3" t="s">
        <v>136</v>
      </c>
      <c r="F397" s="3" t="s">
        <v>19</v>
      </c>
      <c r="G397" s="3" t="s">
        <v>33</v>
      </c>
      <c r="H397" s="3"/>
      <c r="I397" s="9">
        <f t="shared" si="98"/>
        <v>0</v>
      </c>
      <c r="J397" s="7">
        <f t="shared" si="119"/>
        <v>0</v>
      </c>
      <c r="K397" s="27"/>
      <c r="L397" s="27"/>
      <c r="M397" s="27"/>
      <c r="N397" s="27"/>
      <c r="O397" s="27"/>
      <c r="P397" s="27" t="s">
        <v>384</v>
      </c>
      <c r="Q397" s="27"/>
      <c r="R397" s="27" t="s">
        <v>384</v>
      </c>
      <c r="S397" s="27" t="s">
        <v>384</v>
      </c>
      <c r="T397" s="27" t="s">
        <v>384</v>
      </c>
      <c r="U397" s="27" t="s">
        <v>384</v>
      </c>
      <c r="V397" s="27" t="s">
        <v>384</v>
      </c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</row>
    <row r="398" spans="1:45" s="44" customFormat="1">
      <c r="A398" s="41" t="s">
        <v>30</v>
      </c>
      <c r="B398" s="25" t="s">
        <v>815</v>
      </c>
      <c r="C398" s="64" t="s">
        <v>644</v>
      </c>
      <c r="D398" s="41" t="s">
        <v>908</v>
      </c>
      <c r="E398" s="41" t="s">
        <v>416</v>
      </c>
      <c r="F398" s="41" t="s">
        <v>19</v>
      </c>
      <c r="G398" s="41" t="s">
        <v>772</v>
      </c>
      <c r="H398" s="41"/>
      <c r="I398" s="13">
        <f t="shared" si="98"/>
        <v>0</v>
      </c>
      <c r="J398" s="43">
        <f t="shared" si="119"/>
        <v>265.939453125</v>
      </c>
      <c r="K398" s="27"/>
      <c r="L398" s="27"/>
      <c r="M398" s="27"/>
      <c r="N398" s="27"/>
      <c r="O398" s="27"/>
      <c r="P398" s="27" t="s">
        <v>384</v>
      </c>
      <c r="Q398" s="27"/>
      <c r="R398" s="27" t="s">
        <v>384</v>
      </c>
      <c r="S398" s="27" t="s">
        <v>384</v>
      </c>
      <c r="T398" s="27" t="s">
        <v>384</v>
      </c>
      <c r="U398" s="27">
        <v>125</v>
      </c>
      <c r="V398" s="27">
        <v>125</v>
      </c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</row>
    <row r="399" spans="1:45">
      <c r="A399" s="3" t="s">
        <v>30</v>
      </c>
      <c r="B399" s="25" t="s">
        <v>404</v>
      </c>
      <c r="C399" s="38">
        <v>41</v>
      </c>
      <c r="D399" s="3" t="s">
        <v>523</v>
      </c>
      <c r="E399" s="8" t="s">
        <v>416</v>
      </c>
      <c r="F399" s="3" t="s">
        <v>17</v>
      </c>
      <c r="G399" s="3" t="s">
        <v>33</v>
      </c>
      <c r="H399" s="3"/>
      <c r="I399" s="9">
        <f t="shared" ref="I399:I417" si="121">SUMPRODUCT($K399:$AS399, $K$1:$AS$1)*($H399)</f>
        <v>0</v>
      </c>
      <c r="J399" s="7">
        <f t="shared" ref="J399" si="122">SUMPRODUCT($K399:$AS399, $K$1:$AS$1)+I399</f>
        <v>342.19665952209618</v>
      </c>
      <c r="K399" s="27"/>
      <c r="L399" s="27"/>
      <c r="M399" s="27"/>
      <c r="N399" s="27">
        <v>25</v>
      </c>
      <c r="O399" s="27">
        <v>25</v>
      </c>
      <c r="P399" s="27">
        <v>25</v>
      </c>
      <c r="Q399" s="27">
        <v>25</v>
      </c>
      <c r="R399" s="27">
        <v>40</v>
      </c>
      <c r="S399" s="27">
        <v>40</v>
      </c>
      <c r="T399" s="27">
        <v>26</v>
      </c>
      <c r="U399" s="27">
        <v>40</v>
      </c>
      <c r="V399" s="27" t="s">
        <v>384</v>
      </c>
      <c r="W399" s="27" t="s">
        <v>384</v>
      </c>
      <c r="X399" s="27" t="s">
        <v>384</v>
      </c>
      <c r="Y399" s="27" t="s">
        <v>384</v>
      </c>
      <c r="Z399" s="27" t="s">
        <v>384</v>
      </c>
      <c r="AA399" s="27" t="s">
        <v>384</v>
      </c>
      <c r="AB399" s="27" t="s">
        <v>384</v>
      </c>
      <c r="AC399" s="27" t="s">
        <v>384</v>
      </c>
      <c r="AD399" s="27" t="s">
        <v>384</v>
      </c>
      <c r="AE399" s="27">
        <v>12</v>
      </c>
      <c r="AF399" s="27" t="s">
        <v>384</v>
      </c>
      <c r="AG399" s="27">
        <v>12</v>
      </c>
      <c r="AH399" s="27" t="s">
        <v>384</v>
      </c>
      <c r="AI399" s="27">
        <v>10</v>
      </c>
      <c r="AJ399" s="27" t="s">
        <v>384</v>
      </c>
      <c r="AK399" s="27">
        <v>10</v>
      </c>
      <c r="AL399" s="27" t="s">
        <v>384</v>
      </c>
      <c r="AM399" s="27">
        <v>10</v>
      </c>
      <c r="AN399" s="27" t="s">
        <v>384</v>
      </c>
      <c r="AO399" s="27">
        <v>10</v>
      </c>
      <c r="AP399" s="27">
        <v>0</v>
      </c>
      <c r="AQ399" s="27">
        <v>10</v>
      </c>
      <c r="AR399" s="27">
        <v>0</v>
      </c>
      <c r="AS399" s="27">
        <v>0</v>
      </c>
    </row>
    <row r="400" spans="1:45" s="44" customFormat="1">
      <c r="A400" s="41" t="s">
        <v>30</v>
      </c>
      <c r="B400" s="25" t="s">
        <v>499</v>
      </c>
      <c r="C400" s="64" t="s">
        <v>822</v>
      </c>
      <c r="D400" s="41" t="s">
        <v>908</v>
      </c>
      <c r="E400" s="11" t="s">
        <v>416</v>
      </c>
      <c r="F400" s="41" t="s">
        <v>17</v>
      </c>
      <c r="G400" s="41" t="s">
        <v>772</v>
      </c>
      <c r="H400" s="41"/>
      <c r="I400" s="13">
        <f t="shared" si="121"/>
        <v>0</v>
      </c>
      <c r="J400" s="43">
        <f t="shared" ref="J400" si="123">SUMPRODUCT($K400:$AS400, $K$1:$AS$1)+I400</f>
        <v>310.17142226562493</v>
      </c>
      <c r="K400" s="27"/>
      <c r="L400" s="27"/>
      <c r="M400" s="27"/>
      <c r="N400" s="27" t="s">
        <v>384</v>
      </c>
      <c r="O400" s="27" t="s">
        <v>384</v>
      </c>
      <c r="P400" s="27" t="s">
        <v>384</v>
      </c>
      <c r="Q400" s="27" t="s">
        <v>384</v>
      </c>
      <c r="R400" s="27" t="s">
        <v>384</v>
      </c>
      <c r="S400" s="27" t="s">
        <v>384</v>
      </c>
      <c r="T400" s="27" t="s">
        <v>384</v>
      </c>
      <c r="U400" s="27" t="s">
        <v>384</v>
      </c>
      <c r="V400" s="27">
        <v>41</v>
      </c>
      <c r="W400" s="27">
        <v>41</v>
      </c>
      <c r="X400" s="27">
        <v>41</v>
      </c>
      <c r="Y400" s="27">
        <v>41</v>
      </c>
      <c r="Z400" s="27">
        <v>20</v>
      </c>
      <c r="AA400" s="27">
        <v>20</v>
      </c>
      <c r="AB400" s="27">
        <v>20</v>
      </c>
      <c r="AC400" s="27">
        <v>20</v>
      </c>
      <c r="AD400" s="27">
        <v>20</v>
      </c>
      <c r="AE400" s="27">
        <v>20</v>
      </c>
      <c r="AF400" s="27" t="s">
        <v>384</v>
      </c>
      <c r="AG400" s="27" t="s">
        <v>384</v>
      </c>
      <c r="AH400" s="27" t="s">
        <v>384</v>
      </c>
      <c r="AI400" s="27" t="s">
        <v>384</v>
      </c>
      <c r="AJ400" s="27" t="s">
        <v>384</v>
      </c>
      <c r="AK400" s="27" t="s">
        <v>384</v>
      </c>
      <c r="AL400" s="27" t="s">
        <v>384</v>
      </c>
      <c r="AM400" s="27" t="s">
        <v>384</v>
      </c>
      <c r="AN400" s="27" t="s">
        <v>384</v>
      </c>
      <c r="AO400" s="27" t="s">
        <v>384</v>
      </c>
      <c r="AP400" s="27" t="s">
        <v>384</v>
      </c>
      <c r="AQ400" s="27" t="s">
        <v>384</v>
      </c>
      <c r="AR400" s="27" t="s">
        <v>384</v>
      </c>
      <c r="AS400" s="27" t="s">
        <v>384</v>
      </c>
    </row>
    <row r="401" spans="1:49">
      <c r="A401" s="3" t="s">
        <v>30</v>
      </c>
      <c r="B401" s="25" t="s">
        <v>406</v>
      </c>
      <c r="C401" s="38">
        <v>45</v>
      </c>
      <c r="D401" s="3" t="s">
        <v>839</v>
      </c>
      <c r="E401" s="3" t="s">
        <v>407</v>
      </c>
      <c r="F401" s="3" t="s">
        <v>17</v>
      </c>
      <c r="G401" s="3" t="s">
        <v>8</v>
      </c>
      <c r="H401" s="3"/>
      <c r="I401" s="9">
        <f t="shared" si="121"/>
        <v>0</v>
      </c>
      <c r="J401" s="7">
        <f t="shared" ref="J401" si="124">SUMPRODUCT($K401:$AS401, $K$1:$AS$1)+I401</f>
        <v>91.920108674804681</v>
      </c>
      <c r="K401" s="27">
        <v>0</v>
      </c>
      <c r="L401" s="27">
        <v>0</v>
      </c>
      <c r="M401" s="27">
        <v>0</v>
      </c>
      <c r="N401" s="27">
        <v>0</v>
      </c>
      <c r="O401" s="27">
        <v>0</v>
      </c>
      <c r="P401" s="27">
        <v>4</v>
      </c>
      <c r="Q401" s="27">
        <v>4</v>
      </c>
      <c r="R401" s="27">
        <v>4</v>
      </c>
      <c r="S401" s="27">
        <v>4</v>
      </c>
      <c r="T401" s="27">
        <v>4</v>
      </c>
      <c r="U401" s="27">
        <v>4</v>
      </c>
      <c r="V401" s="27">
        <v>4</v>
      </c>
      <c r="W401" s="27">
        <v>4</v>
      </c>
      <c r="X401" s="27">
        <v>4</v>
      </c>
      <c r="Y401" s="27">
        <v>4</v>
      </c>
      <c r="Z401" s="27">
        <v>4</v>
      </c>
      <c r="AA401" s="27">
        <v>4</v>
      </c>
      <c r="AB401" s="27">
        <v>4</v>
      </c>
      <c r="AC401" s="27">
        <v>4</v>
      </c>
      <c r="AD401" s="27">
        <v>4</v>
      </c>
      <c r="AE401" s="27">
        <v>4</v>
      </c>
      <c r="AF401" s="27">
        <v>4</v>
      </c>
      <c r="AG401" s="27">
        <v>4</v>
      </c>
      <c r="AH401" s="27">
        <v>4</v>
      </c>
      <c r="AI401" s="27">
        <v>4</v>
      </c>
      <c r="AJ401" s="27">
        <v>4</v>
      </c>
      <c r="AK401" s="27">
        <v>0</v>
      </c>
      <c r="AL401" s="27">
        <v>0</v>
      </c>
      <c r="AM401" s="27">
        <v>0</v>
      </c>
      <c r="AN401" s="27">
        <v>0</v>
      </c>
      <c r="AO401" s="27">
        <v>0</v>
      </c>
      <c r="AP401" s="27">
        <v>0</v>
      </c>
      <c r="AQ401" s="27">
        <v>0</v>
      </c>
      <c r="AR401" s="27">
        <v>0</v>
      </c>
      <c r="AS401" s="27">
        <v>0</v>
      </c>
      <c r="AT401" s="5">
        <v>0</v>
      </c>
      <c r="AU401" s="5">
        <v>0</v>
      </c>
      <c r="AV401" s="5">
        <v>0</v>
      </c>
      <c r="AW401" s="5">
        <v>0</v>
      </c>
    </row>
    <row r="402" spans="1:49">
      <c r="A402" s="3" t="s">
        <v>30</v>
      </c>
      <c r="B402" s="25" t="s">
        <v>713</v>
      </c>
      <c r="C402" s="38" t="s">
        <v>714</v>
      </c>
      <c r="D402" s="3" t="s">
        <v>839</v>
      </c>
      <c r="E402" s="3" t="s">
        <v>405</v>
      </c>
      <c r="F402" s="3" t="s">
        <v>17</v>
      </c>
      <c r="G402" s="3" t="s">
        <v>8</v>
      </c>
      <c r="H402" s="3"/>
      <c r="I402" s="9">
        <f t="shared" si="121"/>
        <v>0</v>
      </c>
      <c r="J402" s="7">
        <f t="shared" ref="J402" si="125">SUMPRODUCT($K402:$AS402, $K$1:$AS$1)+I402</f>
        <v>168.304871875</v>
      </c>
      <c r="K402" s="27"/>
      <c r="L402" s="27"/>
      <c r="M402" s="27"/>
      <c r="N402" s="27"/>
      <c r="O402" s="27"/>
      <c r="P402" s="27"/>
      <c r="Q402" s="27"/>
      <c r="R402" s="27">
        <v>19.600000000000001</v>
      </c>
      <c r="S402" s="27">
        <v>19.600000000000001</v>
      </c>
      <c r="T402" s="27">
        <v>19.600000000000001</v>
      </c>
      <c r="U402" s="27">
        <v>19.600000000000001</v>
      </c>
      <c r="V402" s="27">
        <v>19.600000000000001</v>
      </c>
      <c r="W402" s="27">
        <v>19.600000000000001</v>
      </c>
      <c r="X402" s="27">
        <v>19.600000000000001</v>
      </c>
      <c r="Y402" s="27">
        <v>21</v>
      </c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</row>
    <row r="403" spans="1:49">
      <c r="A403" s="3" t="s">
        <v>30</v>
      </c>
      <c r="B403" s="25" t="s">
        <v>715</v>
      </c>
      <c r="C403" s="38" t="s">
        <v>716</v>
      </c>
      <c r="D403" s="3" t="s">
        <v>839</v>
      </c>
      <c r="E403" s="3" t="s">
        <v>405</v>
      </c>
      <c r="F403" s="3" t="s">
        <v>17</v>
      </c>
      <c r="G403" s="3" t="s">
        <v>8</v>
      </c>
      <c r="H403" s="3"/>
      <c r="I403" s="9">
        <f t="shared" si="121"/>
        <v>0</v>
      </c>
      <c r="J403" s="7">
        <f t="shared" ref="J403" si="126">SUMPRODUCT($K403:$AS403, $K$1:$AS$1)+I403</f>
        <v>99.966968749999978</v>
      </c>
      <c r="K403" s="27"/>
      <c r="L403" s="27"/>
      <c r="M403" s="27"/>
      <c r="N403" s="27"/>
      <c r="O403" s="27"/>
      <c r="P403" s="27"/>
      <c r="Q403" s="27"/>
      <c r="R403" s="27">
        <v>12</v>
      </c>
      <c r="S403" s="27">
        <v>12</v>
      </c>
      <c r="T403" s="27">
        <v>12</v>
      </c>
      <c r="U403" s="27">
        <v>12</v>
      </c>
      <c r="V403" s="27">
        <v>12</v>
      </c>
      <c r="W403" s="27">
        <v>12</v>
      </c>
      <c r="X403" s="27">
        <v>12</v>
      </c>
      <c r="Y403" s="27">
        <v>10</v>
      </c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</row>
    <row r="404" spans="1:49">
      <c r="A404" s="3" t="s">
        <v>30</v>
      </c>
      <c r="B404" s="25" t="s">
        <v>717</v>
      </c>
      <c r="C404" s="38" t="s">
        <v>718</v>
      </c>
      <c r="D404" s="3" t="s">
        <v>839</v>
      </c>
      <c r="E404" s="3" t="s">
        <v>405</v>
      </c>
      <c r="F404" s="3" t="s">
        <v>17</v>
      </c>
      <c r="G404" s="3" t="s">
        <v>8</v>
      </c>
      <c r="H404" s="3"/>
      <c r="I404" s="9">
        <f t="shared" si="121"/>
        <v>0</v>
      </c>
      <c r="J404" s="7">
        <f t="shared" ref="J404" si="127">SUMPRODUCT($K404:$AS404, $K$1:$AS$1)+I404</f>
        <v>149.950453125</v>
      </c>
      <c r="K404" s="27"/>
      <c r="L404" s="27"/>
      <c r="M404" s="27"/>
      <c r="N404" s="27"/>
      <c r="O404" s="27"/>
      <c r="P404" s="27"/>
      <c r="Q404" s="27"/>
      <c r="R404" s="27">
        <v>18</v>
      </c>
      <c r="S404" s="27">
        <v>18</v>
      </c>
      <c r="T404" s="27">
        <v>18</v>
      </c>
      <c r="U404" s="27">
        <v>18</v>
      </c>
      <c r="V404" s="27">
        <v>18</v>
      </c>
      <c r="W404" s="27">
        <v>17</v>
      </c>
      <c r="X404" s="27">
        <v>17</v>
      </c>
      <c r="Y404" s="27">
        <v>17</v>
      </c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</row>
    <row r="405" spans="1:49">
      <c r="A405" s="3" t="s">
        <v>30</v>
      </c>
      <c r="B405" s="25" t="s">
        <v>719</v>
      </c>
      <c r="C405" s="38" t="s">
        <v>720</v>
      </c>
      <c r="D405" s="3" t="s">
        <v>839</v>
      </c>
      <c r="E405" s="3" t="s">
        <v>405</v>
      </c>
      <c r="F405" s="3" t="s">
        <v>17</v>
      </c>
      <c r="G405" s="3" t="s">
        <v>8</v>
      </c>
      <c r="H405" s="3"/>
      <c r="I405" s="9">
        <f t="shared" si="121"/>
        <v>0</v>
      </c>
      <c r="J405" s="7">
        <f t="shared" ref="J405" si="128">SUMPRODUCT($K405:$AS405, $K$1:$AS$1)+I405</f>
        <v>46.75281249999999</v>
      </c>
      <c r="K405" s="27"/>
      <c r="L405" s="27"/>
      <c r="M405" s="27"/>
      <c r="N405" s="27"/>
      <c r="O405" s="27"/>
      <c r="P405" s="27"/>
      <c r="Q405" s="27"/>
      <c r="R405" s="27">
        <v>6</v>
      </c>
      <c r="S405" s="27">
        <v>6</v>
      </c>
      <c r="T405" s="27">
        <v>6</v>
      </c>
      <c r="U405" s="27">
        <v>6</v>
      </c>
      <c r="V405" s="27">
        <v>6</v>
      </c>
      <c r="W405" s="27">
        <v>6</v>
      </c>
      <c r="X405" s="27">
        <v>6</v>
      </c>
      <c r="Y405" s="27">
        <v>2</v>
      </c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</row>
    <row r="406" spans="1:49">
      <c r="A406" s="3" t="s">
        <v>30</v>
      </c>
      <c r="B406" s="25" t="s">
        <v>726</v>
      </c>
      <c r="C406" s="38" t="s">
        <v>727</v>
      </c>
      <c r="D406" s="3" t="s">
        <v>839</v>
      </c>
      <c r="E406" s="3" t="s">
        <v>136</v>
      </c>
      <c r="F406" s="3" t="s">
        <v>18</v>
      </c>
      <c r="G406" s="3" t="s">
        <v>8</v>
      </c>
      <c r="H406" s="3"/>
      <c r="I406" s="9">
        <f t="shared" si="121"/>
        <v>0</v>
      </c>
      <c r="J406" s="7">
        <f t="shared" ref="J406" si="129">SUMPRODUCT($K406:$AS406, $K$1:$AS$1)+I406</f>
        <v>53.796744228515614</v>
      </c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>
        <v>5</v>
      </c>
      <c r="W406" s="27">
        <v>5</v>
      </c>
      <c r="X406" s="27">
        <v>5</v>
      </c>
      <c r="Y406" s="27">
        <v>5</v>
      </c>
      <c r="Z406" s="27">
        <v>5</v>
      </c>
      <c r="AA406" s="27">
        <v>5</v>
      </c>
      <c r="AB406" s="27">
        <v>5</v>
      </c>
      <c r="AC406" s="27">
        <v>5</v>
      </c>
      <c r="AD406" s="27">
        <v>5</v>
      </c>
      <c r="AE406" s="27">
        <v>4</v>
      </c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</row>
    <row r="407" spans="1:49" s="44" customFormat="1">
      <c r="A407" s="44" t="s">
        <v>439</v>
      </c>
      <c r="B407" s="65" t="s">
        <v>646</v>
      </c>
      <c r="C407" s="44" t="s">
        <v>467</v>
      </c>
      <c r="E407" s="44" t="s">
        <v>139</v>
      </c>
      <c r="F407" s="44" t="s">
        <v>17</v>
      </c>
      <c r="G407" s="11" t="s">
        <v>33</v>
      </c>
      <c r="H407" s="41"/>
      <c r="I407" s="13">
        <f t="shared" si="121"/>
        <v>0</v>
      </c>
      <c r="J407" s="43">
        <f t="shared" ref="J407:J417" si="130">SUMPRODUCT($K407:$AS407, $K$1:$AS$1)+I407</f>
        <v>0</v>
      </c>
      <c r="K407" s="61"/>
      <c r="L407" s="61"/>
      <c r="M407" s="61"/>
      <c r="N407" s="13"/>
      <c r="O407" s="13"/>
      <c r="P407" s="13"/>
      <c r="Q407" s="13"/>
      <c r="R407" s="13"/>
      <c r="S407" s="13"/>
      <c r="T407" s="12" t="s">
        <v>384</v>
      </c>
      <c r="U407" s="12" t="s">
        <v>384</v>
      </c>
      <c r="V407" s="12" t="s">
        <v>384</v>
      </c>
      <c r="W407" s="12" t="s">
        <v>384</v>
      </c>
      <c r="X407" s="12" t="s">
        <v>384</v>
      </c>
      <c r="Y407" s="12" t="s">
        <v>384</v>
      </c>
      <c r="Z407" s="12" t="s">
        <v>384</v>
      </c>
      <c r="AA407" s="12" t="s">
        <v>384</v>
      </c>
      <c r="AB407" s="12" t="s">
        <v>384</v>
      </c>
      <c r="AC407" s="12" t="s">
        <v>384</v>
      </c>
      <c r="AD407" s="12" t="s">
        <v>384</v>
      </c>
      <c r="AE407" s="12" t="s">
        <v>384</v>
      </c>
      <c r="AF407" s="12" t="s">
        <v>384</v>
      </c>
      <c r="AG407" s="12" t="s">
        <v>384</v>
      </c>
      <c r="AH407" s="12" t="s">
        <v>384</v>
      </c>
      <c r="AI407" s="12" t="s">
        <v>384</v>
      </c>
      <c r="AJ407" s="12" t="s">
        <v>384</v>
      </c>
      <c r="AK407" s="12" t="s">
        <v>384</v>
      </c>
      <c r="AL407" s="12" t="s">
        <v>384</v>
      </c>
      <c r="AM407" s="12" t="s">
        <v>384</v>
      </c>
      <c r="AN407" s="12" t="s">
        <v>384</v>
      </c>
      <c r="AO407" s="12" t="s">
        <v>384</v>
      </c>
      <c r="AP407" s="12" t="s">
        <v>384</v>
      </c>
      <c r="AQ407" s="12" t="s">
        <v>384</v>
      </c>
      <c r="AR407" s="61"/>
      <c r="AS407" s="61"/>
    </row>
    <row r="408" spans="1:49" s="44" customFormat="1">
      <c r="A408" s="44" t="s">
        <v>439</v>
      </c>
      <c r="B408" s="65" t="s">
        <v>647</v>
      </c>
      <c r="C408" s="44" t="s">
        <v>468</v>
      </c>
      <c r="E408" s="44" t="s">
        <v>139</v>
      </c>
      <c r="F408" s="44" t="s">
        <v>17</v>
      </c>
      <c r="G408" s="11" t="s">
        <v>33</v>
      </c>
      <c r="H408" s="41"/>
      <c r="I408" s="13">
        <f t="shared" si="121"/>
        <v>0</v>
      </c>
      <c r="J408" s="43">
        <f t="shared" si="130"/>
        <v>0</v>
      </c>
      <c r="K408" s="61"/>
      <c r="L408" s="61"/>
      <c r="M408" s="61"/>
      <c r="N408" s="13"/>
      <c r="O408" s="13"/>
      <c r="P408" s="13"/>
      <c r="Q408" s="13"/>
      <c r="R408" s="13"/>
      <c r="S408" s="13"/>
      <c r="T408" s="12" t="s">
        <v>384</v>
      </c>
      <c r="U408" s="12" t="s">
        <v>384</v>
      </c>
      <c r="V408" s="12" t="s">
        <v>384</v>
      </c>
      <c r="W408" s="12" t="s">
        <v>384</v>
      </c>
      <c r="X408" s="12" t="s">
        <v>384</v>
      </c>
      <c r="Y408" s="12" t="s">
        <v>384</v>
      </c>
      <c r="Z408" s="12" t="s">
        <v>384</v>
      </c>
      <c r="AA408" s="12" t="s">
        <v>384</v>
      </c>
      <c r="AB408" s="12" t="s">
        <v>384</v>
      </c>
      <c r="AC408" s="12" t="s">
        <v>384</v>
      </c>
      <c r="AD408" s="12" t="s">
        <v>384</v>
      </c>
      <c r="AE408" s="12" t="s">
        <v>384</v>
      </c>
      <c r="AF408" s="12" t="s">
        <v>384</v>
      </c>
      <c r="AG408" s="12" t="s">
        <v>384</v>
      </c>
      <c r="AH408" s="12" t="s">
        <v>384</v>
      </c>
      <c r="AI408" s="12" t="s">
        <v>384</v>
      </c>
      <c r="AJ408" s="12" t="s">
        <v>384</v>
      </c>
      <c r="AK408" s="12" t="s">
        <v>384</v>
      </c>
      <c r="AL408" s="12" t="s">
        <v>384</v>
      </c>
      <c r="AM408" s="12" t="s">
        <v>384</v>
      </c>
      <c r="AN408" s="12" t="s">
        <v>384</v>
      </c>
      <c r="AO408" s="12" t="s">
        <v>384</v>
      </c>
      <c r="AP408" s="12" t="s">
        <v>384</v>
      </c>
      <c r="AQ408" s="12" t="s">
        <v>384</v>
      </c>
      <c r="AR408" s="61"/>
      <c r="AS408" s="61"/>
    </row>
    <row r="409" spans="1:49" s="44" customFormat="1">
      <c r="A409" s="44" t="s">
        <v>439</v>
      </c>
      <c r="B409" s="65" t="s">
        <v>648</v>
      </c>
      <c r="C409" s="44" t="s">
        <v>469</v>
      </c>
      <c r="E409" s="44" t="s">
        <v>657</v>
      </c>
      <c r="F409" s="44" t="s">
        <v>17</v>
      </c>
      <c r="G409" s="11" t="s">
        <v>33</v>
      </c>
      <c r="H409" s="41"/>
      <c r="I409" s="13">
        <f t="shared" si="121"/>
        <v>0</v>
      </c>
      <c r="J409" s="43">
        <f t="shared" ref="J409" si="131">SUMPRODUCT($K409:$AS409, $K$1:$AS$1)+I409</f>
        <v>0</v>
      </c>
      <c r="K409" s="61"/>
      <c r="L409" s="61"/>
      <c r="M409" s="61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 spans="1:49" s="44" customFormat="1">
      <c r="A410" s="44" t="s">
        <v>439</v>
      </c>
      <c r="B410" s="65" t="s">
        <v>649</v>
      </c>
      <c r="C410" s="44" t="s">
        <v>471</v>
      </c>
      <c r="E410" s="44" t="s">
        <v>657</v>
      </c>
      <c r="F410" s="44" t="s">
        <v>18</v>
      </c>
      <c r="G410" s="11" t="s">
        <v>33</v>
      </c>
      <c r="H410" s="41"/>
      <c r="I410" s="13">
        <f t="shared" si="121"/>
        <v>0</v>
      </c>
      <c r="J410" s="43">
        <f t="shared" si="130"/>
        <v>0</v>
      </c>
      <c r="K410" s="61"/>
      <c r="L410" s="61"/>
      <c r="M410" s="61"/>
      <c r="N410" s="13"/>
      <c r="O410" s="13"/>
      <c r="P410" s="13"/>
      <c r="Q410" s="13"/>
      <c r="R410" s="13"/>
      <c r="S410" s="13"/>
      <c r="T410" s="13"/>
      <c r="U410" s="13" t="s">
        <v>384</v>
      </c>
      <c r="V410" s="61"/>
      <c r="W410" s="61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61"/>
      <c r="AQ410" s="61"/>
      <c r="AR410" s="61"/>
      <c r="AS410" s="61"/>
    </row>
    <row r="411" spans="1:49" s="44" customFormat="1">
      <c r="A411" s="44" t="s">
        <v>439</v>
      </c>
      <c r="B411" s="65" t="s">
        <v>650</v>
      </c>
      <c r="C411" s="44" t="s">
        <v>472</v>
      </c>
      <c r="D411" s="3" t="s">
        <v>857</v>
      </c>
      <c r="E411" s="44" t="s">
        <v>139</v>
      </c>
      <c r="F411" s="44" t="s">
        <v>18</v>
      </c>
      <c r="G411" s="11" t="s">
        <v>33</v>
      </c>
      <c r="H411" s="41"/>
      <c r="I411" s="13">
        <f t="shared" si="121"/>
        <v>0</v>
      </c>
      <c r="J411" s="43">
        <f t="shared" si="130"/>
        <v>0</v>
      </c>
      <c r="K411" s="61"/>
      <c r="L411" s="61"/>
      <c r="M411" s="61"/>
      <c r="N411" s="13"/>
      <c r="O411" s="13"/>
      <c r="P411" s="13"/>
      <c r="Q411" s="13"/>
      <c r="R411" s="13"/>
      <c r="S411" s="13"/>
      <c r="T411" s="13" t="s">
        <v>384</v>
      </c>
      <c r="U411" s="13" t="s">
        <v>384</v>
      </c>
      <c r="V411" s="61" t="s">
        <v>384</v>
      </c>
      <c r="W411" s="61" t="s">
        <v>384</v>
      </c>
      <c r="X411" s="61" t="s">
        <v>384</v>
      </c>
      <c r="Y411" s="61" t="s">
        <v>384</v>
      </c>
      <c r="Z411" s="61" t="s">
        <v>384</v>
      </c>
      <c r="AA411" s="61" t="s">
        <v>384</v>
      </c>
      <c r="AB411" s="61" t="s">
        <v>384</v>
      </c>
      <c r="AC411" s="61" t="s">
        <v>384</v>
      </c>
      <c r="AD411" s="61" t="s">
        <v>384</v>
      </c>
      <c r="AE411" s="61" t="s">
        <v>384</v>
      </c>
      <c r="AF411" s="61" t="s">
        <v>384</v>
      </c>
      <c r="AG411" s="61" t="s">
        <v>384</v>
      </c>
      <c r="AH411" s="61" t="s">
        <v>384</v>
      </c>
      <c r="AI411" s="61" t="s">
        <v>384</v>
      </c>
      <c r="AJ411" s="61" t="s">
        <v>384</v>
      </c>
      <c r="AK411" s="61" t="s">
        <v>384</v>
      </c>
      <c r="AL411" s="61" t="s">
        <v>384</v>
      </c>
      <c r="AM411" s="61" t="s">
        <v>384</v>
      </c>
      <c r="AN411" s="61" t="s">
        <v>384</v>
      </c>
      <c r="AO411" s="61" t="s">
        <v>384</v>
      </c>
      <c r="AP411" s="61" t="s">
        <v>384</v>
      </c>
      <c r="AQ411" s="61" t="s">
        <v>384</v>
      </c>
      <c r="AR411" s="61"/>
      <c r="AS411" s="61"/>
    </row>
    <row r="412" spans="1:49" s="44" customFormat="1">
      <c r="A412" s="44" t="s">
        <v>439</v>
      </c>
      <c r="B412" s="65" t="s">
        <v>651</v>
      </c>
      <c r="C412" s="44" t="s">
        <v>474</v>
      </c>
      <c r="E412" s="44" t="s">
        <v>139</v>
      </c>
      <c r="F412" s="44" t="s">
        <v>17</v>
      </c>
      <c r="G412" s="11" t="s">
        <v>33</v>
      </c>
      <c r="H412" s="41"/>
      <c r="I412" s="13">
        <f t="shared" si="121"/>
        <v>0</v>
      </c>
      <c r="J412" s="43">
        <f t="shared" ref="J412" si="132">SUMPRODUCT($K412:$AS412, $K$1:$AS$1)+I412</f>
        <v>0</v>
      </c>
      <c r="K412" s="61"/>
      <c r="L412" s="61"/>
      <c r="M412" s="61"/>
      <c r="N412" s="13"/>
      <c r="O412" s="13"/>
      <c r="P412" s="13"/>
      <c r="Q412" s="13"/>
      <c r="R412" s="13"/>
      <c r="S412" s="13"/>
      <c r="T412" s="13" t="s">
        <v>384</v>
      </c>
      <c r="U412" s="13" t="s">
        <v>384</v>
      </c>
      <c r="V412" s="61" t="s">
        <v>384</v>
      </c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61"/>
      <c r="AS412" s="61"/>
    </row>
    <row r="413" spans="1:49" s="44" customFormat="1">
      <c r="A413" s="44" t="s">
        <v>439</v>
      </c>
      <c r="B413" s="65" t="s">
        <v>652</v>
      </c>
      <c r="C413" s="44" t="s">
        <v>475</v>
      </c>
      <c r="E413" s="44" t="s">
        <v>470</v>
      </c>
      <c r="F413" s="44" t="s">
        <v>17</v>
      </c>
      <c r="G413" s="11" t="s">
        <v>33</v>
      </c>
      <c r="H413" s="41"/>
      <c r="I413" s="13">
        <f t="shared" si="121"/>
        <v>0</v>
      </c>
      <c r="J413" s="43">
        <f t="shared" si="130"/>
        <v>0</v>
      </c>
      <c r="K413" s="61"/>
      <c r="L413" s="61"/>
      <c r="M413" s="61"/>
      <c r="N413" s="13"/>
      <c r="O413" s="13"/>
      <c r="P413" s="13"/>
      <c r="Q413" s="13"/>
      <c r="R413" s="13"/>
      <c r="S413" s="13"/>
      <c r="T413" s="13" t="s">
        <v>384</v>
      </c>
      <c r="U413" s="13" t="s">
        <v>384</v>
      </c>
      <c r="V413" s="61" t="s">
        <v>384</v>
      </c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61"/>
      <c r="AS413" s="61"/>
    </row>
    <row r="414" spans="1:49" s="44" customFormat="1">
      <c r="A414" s="44" t="s">
        <v>439</v>
      </c>
      <c r="B414" s="65" t="s">
        <v>653</v>
      </c>
      <c r="C414" s="44" t="s">
        <v>473</v>
      </c>
      <c r="E414" s="44" t="s">
        <v>139</v>
      </c>
      <c r="F414" s="44" t="s">
        <v>17</v>
      </c>
      <c r="G414" s="11" t="s">
        <v>33</v>
      </c>
      <c r="H414" s="41"/>
      <c r="I414" s="13">
        <f t="shared" si="121"/>
        <v>0</v>
      </c>
      <c r="J414" s="43">
        <f t="shared" si="130"/>
        <v>0</v>
      </c>
      <c r="K414" s="61"/>
      <c r="L414" s="61"/>
      <c r="M414" s="61"/>
      <c r="N414" s="13"/>
      <c r="O414" s="13"/>
      <c r="P414" s="13"/>
      <c r="Q414" s="13"/>
      <c r="R414" s="13"/>
      <c r="S414" s="13"/>
      <c r="T414" s="13" t="s">
        <v>384</v>
      </c>
      <c r="U414" s="13" t="s">
        <v>384</v>
      </c>
      <c r="V414" s="61" t="s">
        <v>384</v>
      </c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61"/>
      <c r="AS414" s="61"/>
    </row>
    <row r="415" spans="1:49" s="44" customFormat="1">
      <c r="A415" s="44" t="s">
        <v>439</v>
      </c>
      <c r="B415" s="65" t="s">
        <v>654</v>
      </c>
      <c r="C415" s="44" t="s">
        <v>476</v>
      </c>
      <c r="E415" s="44" t="s">
        <v>139</v>
      </c>
      <c r="F415" s="44" t="s">
        <v>17</v>
      </c>
      <c r="G415" s="11" t="s">
        <v>33</v>
      </c>
      <c r="H415" s="41"/>
      <c r="I415" s="13">
        <f t="shared" si="121"/>
        <v>0</v>
      </c>
      <c r="J415" s="43">
        <f t="shared" ref="J415" si="133">SUMPRODUCT($K415:$AS415, $K$1:$AS$1)+I415</f>
        <v>0</v>
      </c>
      <c r="K415" s="61"/>
      <c r="L415" s="61"/>
      <c r="M415" s="61"/>
      <c r="N415" s="13"/>
      <c r="O415" s="13"/>
      <c r="P415" s="13"/>
      <c r="Q415" s="13"/>
      <c r="R415" s="13"/>
      <c r="S415" s="12" t="s">
        <v>384</v>
      </c>
      <c r="T415" s="12" t="s">
        <v>384</v>
      </c>
      <c r="U415" s="12" t="s">
        <v>384</v>
      </c>
      <c r="V415" s="12" t="s">
        <v>384</v>
      </c>
      <c r="W415" s="12" t="s">
        <v>384</v>
      </c>
      <c r="X415" s="12" t="s">
        <v>384</v>
      </c>
      <c r="Y415" s="12" t="s">
        <v>384</v>
      </c>
      <c r="Z415" s="12" t="s">
        <v>384</v>
      </c>
      <c r="AA415" s="12" t="s">
        <v>384</v>
      </c>
      <c r="AB415" s="12" t="s">
        <v>384</v>
      </c>
      <c r="AC415" s="12" t="s">
        <v>384</v>
      </c>
      <c r="AD415" s="12" t="s">
        <v>384</v>
      </c>
      <c r="AE415" s="12" t="s">
        <v>384</v>
      </c>
      <c r="AF415" s="12" t="s">
        <v>384</v>
      </c>
      <c r="AG415" s="12" t="s">
        <v>384</v>
      </c>
      <c r="AH415" s="12" t="s">
        <v>384</v>
      </c>
      <c r="AI415" s="12" t="s">
        <v>384</v>
      </c>
      <c r="AJ415" s="12" t="s">
        <v>384</v>
      </c>
      <c r="AK415" s="61" t="s">
        <v>384</v>
      </c>
      <c r="AL415" s="61" t="s">
        <v>384</v>
      </c>
      <c r="AM415" s="61" t="s">
        <v>384</v>
      </c>
      <c r="AN415" s="61" t="s">
        <v>384</v>
      </c>
      <c r="AO415" s="61"/>
      <c r="AP415" s="61"/>
      <c r="AQ415" s="61"/>
      <c r="AR415" s="61"/>
      <c r="AS415" s="61"/>
    </row>
    <row r="416" spans="1:49" s="44" customFormat="1">
      <c r="A416" s="44" t="s">
        <v>439</v>
      </c>
      <c r="B416" s="65" t="s">
        <v>655</v>
      </c>
      <c r="C416" s="44" t="s">
        <v>477</v>
      </c>
      <c r="D416" s="3" t="s">
        <v>857</v>
      </c>
      <c r="E416" s="44" t="s">
        <v>139</v>
      </c>
      <c r="F416" s="44" t="s">
        <v>22</v>
      </c>
      <c r="G416" s="11" t="s">
        <v>33</v>
      </c>
      <c r="H416" s="41"/>
      <c r="I416" s="13">
        <f t="shared" si="121"/>
        <v>0</v>
      </c>
      <c r="J416" s="43">
        <f t="shared" si="130"/>
        <v>0</v>
      </c>
      <c r="K416" s="61"/>
      <c r="L416" s="61"/>
      <c r="M416" s="61"/>
      <c r="N416" s="13"/>
      <c r="O416" s="13"/>
      <c r="P416" s="13"/>
      <c r="Q416" s="13"/>
      <c r="R416" s="13"/>
      <c r="S416" s="13"/>
      <c r="T416" s="13"/>
      <c r="U416" s="13" t="s">
        <v>384</v>
      </c>
      <c r="V416" s="61" t="s">
        <v>384</v>
      </c>
      <c r="X416" s="61"/>
      <c r="Y416" s="61" t="s">
        <v>384</v>
      </c>
      <c r="Z416" s="61"/>
      <c r="AA416" s="61" t="s">
        <v>384</v>
      </c>
      <c r="AB416" s="61"/>
      <c r="AC416" s="61" t="s">
        <v>384</v>
      </c>
      <c r="AD416" s="61"/>
      <c r="AE416" s="61" t="s">
        <v>384</v>
      </c>
      <c r="AF416" s="61"/>
      <c r="AG416" s="61" t="s">
        <v>384</v>
      </c>
      <c r="AH416" s="61"/>
      <c r="AI416" s="61" t="s">
        <v>384</v>
      </c>
      <c r="AJ416" s="61"/>
      <c r="AK416" s="61" t="s">
        <v>384</v>
      </c>
      <c r="AL416" s="61"/>
      <c r="AM416" s="61" t="s">
        <v>384</v>
      </c>
      <c r="AN416" s="61"/>
      <c r="AO416" s="61"/>
      <c r="AP416" s="61"/>
      <c r="AQ416" s="61" t="s">
        <v>384</v>
      </c>
      <c r="AR416" s="61"/>
      <c r="AS416" s="61"/>
    </row>
    <row r="417" spans="1:46" s="44" customFormat="1">
      <c r="A417" s="44" t="s">
        <v>439</v>
      </c>
      <c r="B417" s="65" t="s">
        <v>656</v>
      </c>
      <c r="C417" s="44" t="s">
        <v>478</v>
      </c>
      <c r="E417" s="44" t="s">
        <v>416</v>
      </c>
      <c r="F417" s="44" t="s">
        <v>17</v>
      </c>
      <c r="G417" s="11" t="s">
        <v>33</v>
      </c>
      <c r="H417" s="41"/>
      <c r="I417" s="13">
        <f t="shared" si="121"/>
        <v>0</v>
      </c>
      <c r="J417" s="43">
        <f t="shared" si="130"/>
        <v>0</v>
      </c>
      <c r="K417" s="61"/>
      <c r="L417" s="61"/>
      <c r="M417" s="61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61"/>
      <c r="AS417" s="61"/>
    </row>
    <row r="418" spans="1:46">
      <c r="A418" s="3" t="s">
        <v>263</v>
      </c>
      <c r="B418" s="25" t="s">
        <v>215</v>
      </c>
      <c r="C418" s="39">
        <v>1</v>
      </c>
      <c r="D418" s="3"/>
      <c r="E418" s="3" t="s">
        <v>222</v>
      </c>
      <c r="F418" s="3" t="s">
        <v>22</v>
      </c>
      <c r="G418" s="3" t="s">
        <v>33</v>
      </c>
      <c r="H418" s="3"/>
      <c r="I418" s="9">
        <f t="shared" ref="I418:I432" si="134">SUMPRODUCT($K418:$AS418, $K$1:$AS$1)*($H418)</f>
        <v>0</v>
      </c>
      <c r="J418" s="7">
        <f t="shared" ref="J418:J426" si="135">SUMPRODUCT($K418:$AS418, $K$1:$AS$1)+I418</f>
        <v>141.33610086235512</v>
      </c>
      <c r="K418" s="10"/>
      <c r="L418" s="10"/>
      <c r="M418" s="10"/>
      <c r="N418" s="9"/>
      <c r="O418" s="9"/>
      <c r="P418" s="9"/>
      <c r="Q418" s="9"/>
      <c r="R418" s="10"/>
      <c r="S418" s="10"/>
      <c r="T418" s="40">
        <v>5.2</v>
      </c>
      <c r="U418" s="40">
        <v>5.2</v>
      </c>
      <c r="V418" s="40">
        <v>5.2</v>
      </c>
      <c r="W418" s="40">
        <v>5.2</v>
      </c>
      <c r="X418" s="40">
        <v>5.2</v>
      </c>
      <c r="Y418" s="40">
        <v>5.2</v>
      </c>
      <c r="Z418" s="40">
        <v>5.2</v>
      </c>
      <c r="AA418" s="40">
        <v>5.2</v>
      </c>
      <c r="AB418" s="40">
        <v>5.2</v>
      </c>
      <c r="AC418" s="40">
        <v>5.2</v>
      </c>
      <c r="AD418" s="40">
        <v>5.2</v>
      </c>
      <c r="AE418" s="40">
        <v>5.2</v>
      </c>
      <c r="AF418" s="40">
        <v>5.2</v>
      </c>
      <c r="AG418" s="40">
        <v>5.2</v>
      </c>
      <c r="AH418" s="40">
        <v>5.2</v>
      </c>
      <c r="AI418" s="40">
        <v>5.2</v>
      </c>
      <c r="AJ418" s="40">
        <v>5.2</v>
      </c>
      <c r="AK418" s="40">
        <v>5.2</v>
      </c>
      <c r="AL418" s="40">
        <v>5.2</v>
      </c>
      <c r="AM418" s="40">
        <v>5.2</v>
      </c>
      <c r="AN418" s="40">
        <v>5.2</v>
      </c>
      <c r="AO418" s="40">
        <v>5.2</v>
      </c>
      <c r="AP418" s="40">
        <v>5.2</v>
      </c>
      <c r="AQ418" s="40">
        <v>5.2</v>
      </c>
      <c r="AR418" s="40" t="s">
        <v>384</v>
      </c>
      <c r="AS418" s="40" t="s">
        <v>384</v>
      </c>
    </row>
    <row r="419" spans="1:46">
      <c r="A419" s="3" t="s">
        <v>263</v>
      </c>
      <c r="B419" s="25" t="s">
        <v>216</v>
      </c>
      <c r="C419" s="39">
        <v>2</v>
      </c>
      <c r="D419" s="3"/>
      <c r="E419" s="3" t="s">
        <v>222</v>
      </c>
      <c r="F419" s="3" t="s">
        <v>22</v>
      </c>
      <c r="G419" s="3" t="s">
        <v>33</v>
      </c>
      <c r="H419" s="3"/>
      <c r="I419" s="9">
        <f t="shared" si="134"/>
        <v>0</v>
      </c>
      <c r="J419" s="7">
        <f t="shared" si="135"/>
        <v>163.08011637964046</v>
      </c>
      <c r="K419" s="10"/>
      <c r="L419" s="10"/>
      <c r="M419" s="10"/>
      <c r="N419" s="9"/>
      <c r="O419" s="9"/>
      <c r="P419" s="9"/>
      <c r="Q419" s="9"/>
      <c r="R419" s="10"/>
      <c r="S419" s="10"/>
      <c r="T419" s="40">
        <v>6</v>
      </c>
      <c r="U419" s="40">
        <v>6</v>
      </c>
      <c r="V419" s="40">
        <v>6</v>
      </c>
      <c r="W419" s="40">
        <v>6</v>
      </c>
      <c r="X419" s="40">
        <v>6</v>
      </c>
      <c r="Y419" s="40">
        <v>6</v>
      </c>
      <c r="Z419" s="40">
        <v>6</v>
      </c>
      <c r="AA419" s="40">
        <v>6</v>
      </c>
      <c r="AB419" s="40">
        <v>6</v>
      </c>
      <c r="AC419" s="40">
        <v>6</v>
      </c>
      <c r="AD419" s="40">
        <v>6</v>
      </c>
      <c r="AE419" s="40">
        <v>6</v>
      </c>
      <c r="AF419" s="40">
        <v>6</v>
      </c>
      <c r="AG419" s="40">
        <v>6</v>
      </c>
      <c r="AH419" s="40">
        <v>6</v>
      </c>
      <c r="AI419" s="40">
        <v>6</v>
      </c>
      <c r="AJ419" s="40">
        <v>6</v>
      </c>
      <c r="AK419" s="40">
        <v>6</v>
      </c>
      <c r="AL419" s="40">
        <v>6</v>
      </c>
      <c r="AM419" s="40">
        <v>6</v>
      </c>
      <c r="AN419" s="40">
        <v>6</v>
      </c>
      <c r="AO419" s="40">
        <v>6</v>
      </c>
      <c r="AP419" s="40">
        <v>6</v>
      </c>
      <c r="AQ419" s="40">
        <v>6</v>
      </c>
      <c r="AR419" s="40" t="s">
        <v>384</v>
      </c>
      <c r="AS419" s="40" t="s">
        <v>384</v>
      </c>
    </row>
    <row r="420" spans="1:46">
      <c r="A420" s="3" t="s">
        <v>263</v>
      </c>
      <c r="B420" s="34" t="s">
        <v>260</v>
      </c>
      <c r="C420" s="39">
        <v>3</v>
      </c>
      <c r="D420" s="3"/>
      <c r="E420" s="3" t="s">
        <v>416</v>
      </c>
      <c r="F420" s="3" t="s">
        <v>19</v>
      </c>
      <c r="G420" s="3" t="s">
        <v>33</v>
      </c>
      <c r="H420" s="3"/>
      <c r="I420" s="9">
        <f t="shared" si="134"/>
        <v>0</v>
      </c>
      <c r="J420" s="7">
        <f t="shared" si="135"/>
        <v>215.37812499999998</v>
      </c>
      <c r="K420" s="9"/>
      <c r="L420" s="9"/>
      <c r="M420" s="9"/>
      <c r="N420" s="9"/>
      <c r="O420" s="9"/>
      <c r="P420" s="9"/>
      <c r="Q420" s="9"/>
      <c r="R420" s="9"/>
      <c r="S420" s="9" t="s">
        <v>384</v>
      </c>
      <c r="T420" s="9"/>
      <c r="U420" s="9"/>
      <c r="V420" s="9"/>
      <c r="W420" s="9"/>
      <c r="X420" s="9">
        <v>200</v>
      </c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</row>
    <row r="421" spans="1:46" s="44" customFormat="1">
      <c r="A421" s="41" t="s">
        <v>263</v>
      </c>
      <c r="B421" s="25" t="s">
        <v>959</v>
      </c>
      <c r="C421" s="42">
        <v>6</v>
      </c>
      <c r="D421" s="41"/>
      <c r="E421" s="11" t="s">
        <v>416</v>
      </c>
      <c r="F421" s="41" t="s">
        <v>22</v>
      </c>
      <c r="G421" s="41" t="s">
        <v>33</v>
      </c>
      <c r="H421" s="41"/>
      <c r="I421" s="13">
        <f t="shared" si="134"/>
        <v>0</v>
      </c>
      <c r="J421" s="43">
        <f t="shared" si="135"/>
        <v>331.14386718749995</v>
      </c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>
        <v>300</v>
      </c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 spans="1:46" s="22" customFormat="1">
      <c r="A422" s="3" t="s">
        <v>263</v>
      </c>
      <c r="B422" s="6" t="s">
        <v>264</v>
      </c>
      <c r="C422" s="39">
        <v>8</v>
      </c>
      <c r="D422" s="41"/>
      <c r="E422" s="3" t="s">
        <v>139</v>
      </c>
      <c r="F422" s="3" t="s">
        <v>22</v>
      </c>
      <c r="G422" s="3" t="s">
        <v>33</v>
      </c>
      <c r="H422" s="3"/>
      <c r="I422" s="9">
        <f>SUMPRODUCT($K422:$AS422, $K$1:$AS$1)*($H422)</f>
        <v>0</v>
      </c>
      <c r="J422" s="7">
        <f>SUMPRODUCT($K422:$AS422, $K$1:$AS$1)+I422</f>
        <v>2884.681015142226</v>
      </c>
      <c r="K422" s="9"/>
      <c r="L422" s="9"/>
      <c r="M422" s="9"/>
      <c r="N422" s="9"/>
      <c r="O422" s="9"/>
      <c r="P422" s="9">
        <v>100</v>
      </c>
      <c r="Q422" s="9">
        <v>140</v>
      </c>
      <c r="R422" s="9">
        <v>140</v>
      </c>
      <c r="S422" s="9">
        <v>140</v>
      </c>
      <c r="T422" s="9">
        <v>140</v>
      </c>
      <c r="U422" s="9">
        <v>140</v>
      </c>
      <c r="V422" s="9">
        <v>150</v>
      </c>
      <c r="W422" s="9">
        <v>150</v>
      </c>
      <c r="X422" s="9">
        <v>150</v>
      </c>
      <c r="Y422" s="9">
        <v>150</v>
      </c>
      <c r="Z422" s="9">
        <v>145</v>
      </c>
      <c r="AA422" s="9">
        <v>145</v>
      </c>
      <c r="AB422" s="9">
        <v>145</v>
      </c>
      <c r="AC422" s="9">
        <v>145</v>
      </c>
      <c r="AD422" s="9">
        <v>130</v>
      </c>
      <c r="AE422" s="9">
        <v>130</v>
      </c>
      <c r="AF422" s="9">
        <v>50</v>
      </c>
      <c r="AG422" s="9">
        <v>50</v>
      </c>
      <c r="AH422" s="9">
        <v>25</v>
      </c>
      <c r="AI422" s="9">
        <v>25</v>
      </c>
      <c r="AJ422" s="9">
        <v>25</v>
      </c>
      <c r="AK422" s="9">
        <v>25</v>
      </c>
      <c r="AL422" s="9">
        <v>25</v>
      </c>
      <c r="AM422" s="9">
        <v>25</v>
      </c>
      <c r="AN422" s="9">
        <v>25</v>
      </c>
      <c r="AO422" s="9">
        <v>25</v>
      </c>
      <c r="AP422" s="9">
        <v>25</v>
      </c>
      <c r="AQ422" s="9">
        <v>25</v>
      </c>
      <c r="AR422" s="9">
        <v>25</v>
      </c>
      <c r="AS422" s="13">
        <v>25</v>
      </c>
    </row>
    <row r="423" spans="1:46">
      <c r="A423" s="3" t="s">
        <v>263</v>
      </c>
      <c r="B423" s="25" t="s">
        <v>272</v>
      </c>
      <c r="C423" s="39">
        <v>9</v>
      </c>
      <c r="D423" s="41" t="s">
        <v>857</v>
      </c>
      <c r="E423" s="3" t="s">
        <v>139</v>
      </c>
      <c r="F423" s="3" t="s">
        <v>18</v>
      </c>
      <c r="G423" s="23" t="s">
        <v>33</v>
      </c>
      <c r="H423" s="26">
        <v>0</v>
      </c>
      <c r="I423" s="9">
        <f t="shared" si="134"/>
        <v>0</v>
      </c>
      <c r="J423" s="7">
        <f t="shared" si="135"/>
        <v>16.365249096679683</v>
      </c>
      <c r="K423" s="27">
        <v>0</v>
      </c>
      <c r="L423" s="27">
        <v>0</v>
      </c>
      <c r="M423" s="27">
        <v>0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7.5</v>
      </c>
      <c r="U423" s="27">
        <v>0</v>
      </c>
      <c r="V423" s="27">
        <v>0</v>
      </c>
      <c r="W423" s="27">
        <v>0</v>
      </c>
      <c r="X423" s="27">
        <v>0</v>
      </c>
      <c r="Y423" s="27">
        <v>0</v>
      </c>
      <c r="Z423" s="27">
        <v>0</v>
      </c>
      <c r="AA423" s="27">
        <v>0</v>
      </c>
      <c r="AB423" s="27">
        <v>0</v>
      </c>
      <c r="AC423" s="27">
        <v>0</v>
      </c>
      <c r="AD423" s="27">
        <v>0</v>
      </c>
      <c r="AE423" s="27">
        <v>0</v>
      </c>
      <c r="AF423" s="27">
        <v>7.5</v>
      </c>
      <c r="AG423" s="27">
        <v>0</v>
      </c>
      <c r="AH423" s="27">
        <v>0</v>
      </c>
      <c r="AI423" s="27">
        <v>0</v>
      </c>
      <c r="AJ423" s="27">
        <v>0</v>
      </c>
      <c r="AK423" s="27">
        <v>0</v>
      </c>
      <c r="AL423" s="27">
        <v>0</v>
      </c>
      <c r="AM423" s="27">
        <v>0</v>
      </c>
      <c r="AN423" s="27">
        <v>0</v>
      </c>
      <c r="AO423" s="27">
        <v>0</v>
      </c>
      <c r="AP423" s="27">
        <v>0</v>
      </c>
      <c r="AQ423" s="27">
        <v>0</v>
      </c>
      <c r="AR423" s="27">
        <v>0</v>
      </c>
      <c r="AS423" s="27">
        <v>0</v>
      </c>
    </row>
    <row r="424" spans="1:46">
      <c r="A424" s="3" t="s">
        <v>263</v>
      </c>
      <c r="B424" s="25" t="s">
        <v>273</v>
      </c>
      <c r="C424" s="39">
        <v>10</v>
      </c>
      <c r="D424" s="3" t="s">
        <v>857</v>
      </c>
      <c r="E424" s="3" t="s">
        <v>138</v>
      </c>
      <c r="F424" s="3" t="s">
        <v>17</v>
      </c>
      <c r="G424" s="23" t="s">
        <v>33</v>
      </c>
      <c r="H424" s="26">
        <v>0</v>
      </c>
      <c r="I424" s="9">
        <f t="shared" si="134"/>
        <v>0</v>
      </c>
      <c r="J424" s="7">
        <f t="shared" si="135"/>
        <v>16.365249096679683</v>
      </c>
      <c r="K424" s="27">
        <v>0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7.5</v>
      </c>
      <c r="U424" s="27">
        <v>0</v>
      </c>
      <c r="V424" s="27">
        <v>0</v>
      </c>
      <c r="W424" s="27">
        <v>0</v>
      </c>
      <c r="X424" s="27">
        <v>0</v>
      </c>
      <c r="Y424" s="27">
        <v>0</v>
      </c>
      <c r="Z424" s="27">
        <v>0</v>
      </c>
      <c r="AA424" s="27">
        <v>0</v>
      </c>
      <c r="AB424" s="27">
        <v>0</v>
      </c>
      <c r="AC424" s="27">
        <v>0</v>
      </c>
      <c r="AD424" s="27">
        <v>0</v>
      </c>
      <c r="AE424" s="27">
        <v>0</v>
      </c>
      <c r="AF424" s="27">
        <v>7.5</v>
      </c>
      <c r="AG424" s="27">
        <v>0</v>
      </c>
      <c r="AH424" s="27">
        <v>0</v>
      </c>
      <c r="AI424" s="27">
        <v>0</v>
      </c>
      <c r="AJ424" s="27">
        <v>0</v>
      </c>
      <c r="AK424" s="27">
        <v>0</v>
      </c>
      <c r="AL424" s="27">
        <v>0</v>
      </c>
      <c r="AM424" s="27">
        <v>0</v>
      </c>
      <c r="AN424" s="27">
        <v>0</v>
      </c>
      <c r="AO424" s="27">
        <v>0</v>
      </c>
      <c r="AP424" s="27">
        <v>0</v>
      </c>
      <c r="AQ424" s="27">
        <v>0</v>
      </c>
      <c r="AR424" s="27">
        <v>0</v>
      </c>
      <c r="AS424" s="27">
        <v>0</v>
      </c>
    </row>
    <row r="425" spans="1:46">
      <c r="A425" s="3" t="s">
        <v>263</v>
      </c>
      <c r="B425" s="34" t="s">
        <v>258</v>
      </c>
      <c r="C425" s="35">
        <v>17</v>
      </c>
      <c r="D425" s="3"/>
      <c r="E425" s="8" t="s">
        <v>416</v>
      </c>
      <c r="F425" s="3" t="s">
        <v>21</v>
      </c>
      <c r="G425" s="3" t="s">
        <v>33</v>
      </c>
      <c r="H425" s="3"/>
      <c r="I425" s="9">
        <f t="shared" si="134"/>
        <v>0</v>
      </c>
      <c r="J425" s="7">
        <f t="shared" si="135"/>
        <v>58.152093749999992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>
        <v>27</v>
      </c>
      <c r="W425" s="9">
        <v>27</v>
      </c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</row>
    <row r="426" spans="1:46">
      <c r="A426" s="3" t="s">
        <v>263</v>
      </c>
      <c r="B426" s="34" t="s">
        <v>259</v>
      </c>
      <c r="C426" s="35">
        <v>18</v>
      </c>
      <c r="D426" s="3"/>
      <c r="E426" s="8" t="s">
        <v>416</v>
      </c>
      <c r="F426" s="3" t="s">
        <v>17</v>
      </c>
      <c r="G426" s="3" t="s">
        <v>33</v>
      </c>
      <c r="H426" s="3"/>
      <c r="I426" s="9">
        <f t="shared" si="134"/>
        <v>0</v>
      </c>
      <c r="J426" s="7">
        <f t="shared" si="135"/>
        <v>29.399114062499997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>
        <v>9.1</v>
      </c>
      <c r="W426" s="9">
        <v>9.1</v>
      </c>
      <c r="X426" s="9">
        <v>9.1</v>
      </c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</row>
    <row r="427" spans="1:46">
      <c r="A427" s="3" t="s">
        <v>263</v>
      </c>
      <c r="B427" s="34" t="s">
        <v>970</v>
      </c>
      <c r="C427" s="35" t="s">
        <v>969</v>
      </c>
      <c r="D427" s="3"/>
      <c r="E427" s="8" t="s">
        <v>222</v>
      </c>
      <c r="F427" s="3" t="s">
        <v>22</v>
      </c>
      <c r="G427" s="3" t="s">
        <v>33</v>
      </c>
      <c r="H427" s="3"/>
      <c r="I427" s="9">
        <f t="shared" si="134"/>
        <v>0</v>
      </c>
      <c r="J427" s="7">
        <f t="shared" ref="J427" si="136">SUMPRODUCT($K427:$AS427, $K$1:$AS$1)+I427</f>
        <v>459.34625417506243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 t="s">
        <v>384</v>
      </c>
      <c r="W427" s="9" t="s">
        <v>384</v>
      </c>
      <c r="X427" s="9" t="s">
        <v>384</v>
      </c>
      <c r="Y427" s="9" t="s">
        <v>384</v>
      </c>
      <c r="Z427" s="9" t="s">
        <v>384</v>
      </c>
      <c r="AA427" s="9" t="s">
        <v>384</v>
      </c>
      <c r="AB427" s="9" t="s">
        <v>384</v>
      </c>
      <c r="AC427" s="9" t="s">
        <v>384</v>
      </c>
      <c r="AD427" s="9"/>
      <c r="AE427" s="9"/>
      <c r="AF427" s="9">
        <v>30</v>
      </c>
      <c r="AG427" s="9">
        <v>30</v>
      </c>
      <c r="AH427" s="9">
        <v>30</v>
      </c>
      <c r="AI427" s="9">
        <v>30</v>
      </c>
      <c r="AJ427" s="9">
        <v>30</v>
      </c>
      <c r="AK427" s="9">
        <v>30</v>
      </c>
      <c r="AL427" s="9">
        <v>30</v>
      </c>
      <c r="AM427" s="9">
        <v>30</v>
      </c>
      <c r="AN427" s="9">
        <v>30</v>
      </c>
      <c r="AO427" s="9">
        <v>30</v>
      </c>
      <c r="AP427" s="9">
        <v>30</v>
      </c>
      <c r="AQ427" s="9">
        <v>30</v>
      </c>
      <c r="AR427" s="9">
        <v>30</v>
      </c>
      <c r="AS427" s="9"/>
    </row>
    <row r="428" spans="1:46">
      <c r="A428" s="5" t="s">
        <v>263</v>
      </c>
      <c r="B428" s="45" t="s">
        <v>543</v>
      </c>
      <c r="C428" s="5" t="s">
        <v>542</v>
      </c>
      <c r="E428" s="5" t="s">
        <v>405</v>
      </c>
      <c r="F428" s="5" t="s">
        <v>17</v>
      </c>
      <c r="G428" s="5" t="s">
        <v>33</v>
      </c>
      <c r="I428" s="9">
        <f t="shared" si="134"/>
        <v>0</v>
      </c>
      <c r="J428" s="7">
        <f t="shared" ref="J428:J432" si="137">SUMPRODUCT($K428:$AS428, $K$1:$AS$1)+I428</f>
        <v>1180.0436403589047</v>
      </c>
      <c r="K428" s="24"/>
      <c r="L428" s="24"/>
      <c r="M428" s="24"/>
      <c r="N428" s="9"/>
      <c r="O428" s="9"/>
      <c r="P428" s="9"/>
      <c r="Q428" s="9"/>
      <c r="R428" s="9"/>
      <c r="S428" s="9"/>
      <c r="T428" s="9"/>
      <c r="U428" s="9"/>
      <c r="V428" s="24"/>
      <c r="W428" s="24"/>
      <c r="X428" s="24"/>
      <c r="Y428" s="24"/>
      <c r="Z428" s="24" t="s">
        <v>384</v>
      </c>
      <c r="AA428" s="24">
        <v>60</v>
      </c>
      <c r="AB428" s="24">
        <v>60</v>
      </c>
      <c r="AC428" s="24">
        <v>60</v>
      </c>
      <c r="AD428" s="24">
        <v>60</v>
      </c>
      <c r="AE428" s="24">
        <v>60</v>
      </c>
      <c r="AF428" s="24">
        <v>60</v>
      </c>
      <c r="AG428" s="24">
        <v>60</v>
      </c>
      <c r="AH428" s="24">
        <v>60</v>
      </c>
      <c r="AI428" s="24">
        <v>60</v>
      </c>
      <c r="AJ428" s="24">
        <v>60</v>
      </c>
      <c r="AK428" s="24">
        <v>60</v>
      </c>
      <c r="AL428" s="24">
        <v>60</v>
      </c>
      <c r="AM428" s="24">
        <v>60</v>
      </c>
      <c r="AN428" s="24">
        <v>60</v>
      </c>
      <c r="AO428" s="24">
        <v>60</v>
      </c>
      <c r="AP428" s="24">
        <v>60</v>
      </c>
      <c r="AQ428" s="24">
        <v>60</v>
      </c>
      <c r="AR428" s="24" t="s">
        <v>384</v>
      </c>
      <c r="AS428" s="24"/>
    </row>
    <row r="429" spans="1:46" s="79" customFormat="1">
      <c r="A429" s="74" t="s">
        <v>263</v>
      </c>
      <c r="B429" s="75" t="s">
        <v>943</v>
      </c>
      <c r="C429" s="81" t="s">
        <v>944</v>
      </c>
      <c r="D429" s="74" t="s">
        <v>384</v>
      </c>
      <c r="E429" s="74" t="s">
        <v>138</v>
      </c>
      <c r="F429" s="74" t="s">
        <v>21</v>
      </c>
      <c r="G429" s="76" t="s">
        <v>33</v>
      </c>
      <c r="H429" s="82"/>
      <c r="I429" s="77">
        <f t="shared" si="134"/>
        <v>0</v>
      </c>
      <c r="J429" s="78">
        <f t="shared" si="137"/>
        <v>78.292352280324991</v>
      </c>
      <c r="K429" s="80"/>
      <c r="L429" s="80"/>
      <c r="M429" s="80"/>
      <c r="N429" s="80"/>
      <c r="O429" s="80"/>
      <c r="P429" s="80"/>
      <c r="Q429" s="80"/>
      <c r="R429" s="80" t="s">
        <v>384</v>
      </c>
      <c r="S429" s="80" t="s">
        <v>384</v>
      </c>
      <c r="T429" s="80" t="s">
        <v>384</v>
      </c>
      <c r="U429" s="80" t="s">
        <v>384</v>
      </c>
      <c r="V429" s="80" t="s">
        <v>384</v>
      </c>
      <c r="W429" s="80" t="s">
        <v>384</v>
      </c>
      <c r="X429" s="80" t="s">
        <v>384</v>
      </c>
      <c r="Y429" s="80" t="s">
        <v>384</v>
      </c>
      <c r="Z429" s="80" t="s">
        <v>384</v>
      </c>
      <c r="AA429" s="80" t="s">
        <v>384</v>
      </c>
      <c r="AB429" s="80" t="s">
        <v>384</v>
      </c>
      <c r="AC429" s="80" t="s">
        <v>384</v>
      </c>
      <c r="AD429" s="80" t="s">
        <v>384</v>
      </c>
      <c r="AE429" s="80" t="s">
        <v>384</v>
      </c>
      <c r="AF429" s="80" t="s">
        <v>384</v>
      </c>
      <c r="AG429" s="80" t="s">
        <v>384</v>
      </c>
      <c r="AH429" s="80">
        <v>6</v>
      </c>
      <c r="AI429" s="80">
        <v>6</v>
      </c>
      <c r="AJ429" s="80">
        <v>6</v>
      </c>
      <c r="AK429" s="80">
        <v>6</v>
      </c>
      <c r="AL429" s="80">
        <v>6</v>
      </c>
      <c r="AM429" s="80">
        <v>6</v>
      </c>
      <c r="AN429" s="80">
        <v>6</v>
      </c>
      <c r="AO429" s="80">
        <v>6</v>
      </c>
      <c r="AP429" s="80">
        <v>6</v>
      </c>
      <c r="AQ429" s="80">
        <v>6</v>
      </c>
      <c r="AR429" s="80">
        <v>6</v>
      </c>
      <c r="AS429" s="80" t="s">
        <v>384</v>
      </c>
    </row>
    <row r="430" spans="1:46" s="79" customFormat="1">
      <c r="A430" s="74" t="s">
        <v>263</v>
      </c>
      <c r="B430" s="75" t="s">
        <v>937</v>
      </c>
      <c r="C430" s="83">
        <v>23</v>
      </c>
      <c r="D430" s="74" t="s">
        <v>384</v>
      </c>
      <c r="E430" s="76" t="s">
        <v>139</v>
      </c>
      <c r="F430" s="74" t="s">
        <v>18</v>
      </c>
      <c r="G430" s="74" t="s">
        <v>33</v>
      </c>
      <c r="H430" s="74"/>
      <c r="I430" s="77">
        <f t="shared" si="134"/>
        <v>0</v>
      </c>
      <c r="J430" s="78">
        <f t="shared" si="137"/>
        <v>87.871791158083326</v>
      </c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AD430" s="80">
        <v>5</v>
      </c>
      <c r="AE430" s="80">
        <v>5</v>
      </c>
      <c r="AF430" s="80">
        <v>5</v>
      </c>
      <c r="AG430" s="80">
        <v>5</v>
      </c>
      <c r="AH430" s="80">
        <v>5</v>
      </c>
      <c r="AI430" s="80">
        <v>5</v>
      </c>
      <c r="AJ430" s="80">
        <v>5</v>
      </c>
      <c r="AK430" s="80">
        <v>5</v>
      </c>
      <c r="AL430" s="84">
        <v>5</v>
      </c>
      <c r="AM430" s="84">
        <v>5</v>
      </c>
      <c r="AN430" s="84">
        <v>5</v>
      </c>
      <c r="AO430" s="84">
        <v>5</v>
      </c>
      <c r="AP430" s="84">
        <v>5</v>
      </c>
      <c r="AQ430" s="84">
        <v>5</v>
      </c>
      <c r="AR430" s="84">
        <v>5</v>
      </c>
      <c r="AS430" s="84" t="s">
        <v>384</v>
      </c>
    </row>
    <row r="431" spans="1:46" s="79" customFormat="1">
      <c r="A431" s="74" t="s">
        <v>263</v>
      </c>
      <c r="B431" s="75" t="s">
        <v>936</v>
      </c>
      <c r="C431" s="83">
        <v>23</v>
      </c>
      <c r="D431" s="74" t="s">
        <v>384</v>
      </c>
      <c r="E431" s="76" t="s">
        <v>139</v>
      </c>
      <c r="F431" s="74" t="s">
        <v>17</v>
      </c>
      <c r="G431" s="74" t="s">
        <v>33</v>
      </c>
      <c r="H431" s="74"/>
      <c r="I431" s="77">
        <f t="shared" si="134"/>
        <v>0</v>
      </c>
      <c r="J431" s="78">
        <f t="shared" si="137"/>
        <v>87.958439176466669</v>
      </c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Z431" s="80">
        <v>4</v>
      </c>
      <c r="AA431" s="80">
        <v>4</v>
      </c>
      <c r="AB431" s="80">
        <v>4</v>
      </c>
      <c r="AC431" s="80">
        <v>4</v>
      </c>
      <c r="AD431" s="80">
        <v>4</v>
      </c>
      <c r="AE431" s="80">
        <v>4</v>
      </c>
      <c r="AF431" s="80">
        <v>4</v>
      </c>
      <c r="AG431" s="80">
        <v>4</v>
      </c>
      <c r="AH431" s="80">
        <v>4</v>
      </c>
      <c r="AI431" s="80">
        <v>4</v>
      </c>
      <c r="AJ431" s="80">
        <v>4</v>
      </c>
      <c r="AK431" s="80">
        <v>4</v>
      </c>
      <c r="AL431" s="80">
        <v>4</v>
      </c>
      <c r="AM431" s="80">
        <v>4</v>
      </c>
      <c r="AN431" s="80">
        <v>4</v>
      </c>
      <c r="AO431" s="80">
        <v>4</v>
      </c>
      <c r="AP431" s="80">
        <v>4</v>
      </c>
      <c r="AQ431" s="80">
        <v>4</v>
      </c>
      <c r="AR431" s="80">
        <v>4</v>
      </c>
      <c r="AS431" s="80" t="s">
        <v>384</v>
      </c>
      <c r="AT431" s="79" t="s">
        <v>384</v>
      </c>
    </row>
    <row r="432" spans="1:46" s="79" customFormat="1">
      <c r="A432" s="74" t="s">
        <v>263</v>
      </c>
      <c r="B432" s="75" t="s">
        <v>952</v>
      </c>
      <c r="C432" s="83" t="s">
        <v>953</v>
      </c>
      <c r="D432" s="74" t="s">
        <v>384</v>
      </c>
      <c r="E432" s="74" t="s">
        <v>139</v>
      </c>
      <c r="F432" s="74" t="s">
        <v>18</v>
      </c>
      <c r="G432" s="74" t="s">
        <v>33</v>
      </c>
      <c r="H432" s="74"/>
      <c r="I432" s="77">
        <f t="shared" si="134"/>
        <v>0</v>
      </c>
      <c r="J432" s="78">
        <f t="shared" si="137"/>
        <v>169.13485016213926</v>
      </c>
      <c r="K432" s="80">
        <v>0</v>
      </c>
      <c r="L432" s="80">
        <v>0</v>
      </c>
      <c r="M432" s="80">
        <v>0</v>
      </c>
      <c r="N432" s="80">
        <v>0</v>
      </c>
      <c r="O432" s="80">
        <v>0</v>
      </c>
      <c r="P432" s="80">
        <v>0</v>
      </c>
      <c r="Q432" s="80">
        <v>0</v>
      </c>
      <c r="R432" s="80">
        <v>0</v>
      </c>
      <c r="S432" s="80">
        <v>0</v>
      </c>
      <c r="T432" s="80">
        <v>0</v>
      </c>
      <c r="U432" s="80">
        <v>0</v>
      </c>
      <c r="AD432" s="80">
        <v>9</v>
      </c>
      <c r="AE432" s="80">
        <v>9</v>
      </c>
      <c r="AF432" s="80">
        <v>9</v>
      </c>
      <c r="AG432" s="80">
        <v>9</v>
      </c>
      <c r="AH432" s="80">
        <v>9</v>
      </c>
      <c r="AI432" s="80">
        <v>9</v>
      </c>
      <c r="AJ432" s="80">
        <v>9</v>
      </c>
      <c r="AK432" s="80">
        <v>9</v>
      </c>
      <c r="AL432" s="80">
        <v>9</v>
      </c>
      <c r="AM432" s="80">
        <v>9</v>
      </c>
      <c r="AN432" s="80">
        <v>9</v>
      </c>
      <c r="AO432" s="80">
        <v>9</v>
      </c>
      <c r="AP432" s="80">
        <v>9</v>
      </c>
      <c r="AQ432" s="80">
        <v>9</v>
      </c>
      <c r="AR432" s="80">
        <v>9</v>
      </c>
      <c r="AS432" s="80">
        <v>9</v>
      </c>
    </row>
    <row r="433" spans="2:45">
      <c r="B433" s="5"/>
      <c r="J433" s="5"/>
      <c r="K433" s="24"/>
      <c r="L433" s="24"/>
      <c r="M433" s="24"/>
      <c r="N433" s="9"/>
      <c r="O433" s="9"/>
      <c r="P433" s="9"/>
      <c r="Q433" s="9"/>
      <c r="R433" s="9"/>
      <c r="S433" s="9"/>
      <c r="T433" s="9"/>
      <c r="U433" s="9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</row>
    <row r="434" spans="2:45">
      <c r="B434" s="5"/>
      <c r="J434" s="5"/>
      <c r="K434" s="24"/>
      <c r="L434" s="24"/>
      <c r="M434" s="24"/>
      <c r="N434" s="9"/>
      <c r="O434" s="9"/>
      <c r="P434" s="9"/>
      <c r="Q434" s="9"/>
      <c r="R434" s="9"/>
      <c r="S434" s="9"/>
      <c r="T434" s="9"/>
      <c r="U434" s="9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</row>
    <row r="435" spans="2:45">
      <c r="B435" s="5"/>
      <c r="J435" s="5"/>
      <c r="K435" s="24"/>
      <c r="L435" s="24"/>
      <c r="M435" s="24"/>
      <c r="N435" s="9"/>
      <c r="O435" s="9"/>
      <c r="P435" s="9"/>
      <c r="Q435" s="9"/>
      <c r="R435" s="9"/>
      <c r="S435" s="9"/>
      <c r="T435" s="9"/>
      <c r="U435" s="9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</row>
    <row r="436" spans="2:45">
      <c r="B436" s="5"/>
      <c r="J436" s="5"/>
      <c r="K436" s="24"/>
      <c r="L436" s="24"/>
      <c r="M436" s="24"/>
      <c r="N436" s="9"/>
      <c r="O436" s="9"/>
      <c r="P436" s="9"/>
      <c r="Q436" s="9"/>
      <c r="R436" s="9"/>
      <c r="S436" s="9"/>
      <c r="T436" s="9"/>
      <c r="U436" s="9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</row>
    <row r="437" spans="2:45">
      <c r="B437" s="5"/>
      <c r="J437" s="5"/>
      <c r="K437" s="24"/>
      <c r="L437" s="24"/>
      <c r="M437" s="24"/>
      <c r="N437" s="9"/>
      <c r="O437" s="9"/>
      <c r="P437" s="9"/>
      <c r="Q437" s="9"/>
      <c r="R437" s="9"/>
      <c r="S437" s="9"/>
      <c r="T437" s="9"/>
      <c r="U437" s="9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</row>
    <row r="438" spans="2:45">
      <c r="B438" s="5"/>
      <c r="J438" s="5"/>
      <c r="K438" s="24"/>
      <c r="L438" s="24"/>
      <c r="M438" s="24"/>
      <c r="N438" s="9"/>
      <c r="O438" s="9"/>
      <c r="P438" s="9"/>
      <c r="Q438" s="9"/>
      <c r="R438" s="9"/>
      <c r="S438" s="9"/>
      <c r="T438" s="9"/>
      <c r="U438" s="9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</row>
    <row r="439" spans="2:45">
      <c r="B439" s="5"/>
      <c r="J439" s="5"/>
      <c r="K439" s="24"/>
      <c r="L439" s="24"/>
      <c r="M439" s="24"/>
      <c r="N439" s="9"/>
      <c r="O439" s="9"/>
      <c r="P439" s="9"/>
      <c r="Q439" s="9"/>
      <c r="R439" s="9"/>
      <c r="S439" s="9"/>
      <c r="T439" s="9"/>
      <c r="U439" s="9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</row>
    <row r="440" spans="2:45">
      <c r="B440" s="5"/>
      <c r="J440" s="5"/>
      <c r="K440" s="24"/>
      <c r="L440" s="24"/>
      <c r="M440" s="24"/>
      <c r="N440" s="9"/>
      <c r="O440" s="9"/>
      <c r="P440" s="9"/>
      <c r="Q440" s="9"/>
      <c r="R440" s="9"/>
      <c r="S440" s="9"/>
      <c r="T440" s="9"/>
      <c r="U440" s="9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</row>
    <row r="441" spans="2:45">
      <c r="B441" s="5"/>
      <c r="J441" s="5"/>
      <c r="K441" s="24"/>
      <c r="L441" s="24"/>
      <c r="M441" s="24"/>
      <c r="N441" s="9"/>
      <c r="O441" s="9"/>
      <c r="P441" s="9"/>
      <c r="Q441" s="9"/>
      <c r="R441" s="9"/>
      <c r="S441" s="9"/>
      <c r="T441" s="9"/>
      <c r="U441" s="9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</row>
    <row r="442" spans="2:45">
      <c r="B442" s="5"/>
      <c r="J442" s="5"/>
      <c r="K442" s="24"/>
      <c r="L442" s="24"/>
      <c r="M442" s="24"/>
      <c r="N442" s="9"/>
      <c r="O442" s="9"/>
      <c r="P442" s="9"/>
      <c r="Q442" s="9"/>
      <c r="R442" s="9"/>
      <c r="S442" s="9"/>
      <c r="T442" s="9"/>
      <c r="U442" s="9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</row>
    <row r="443" spans="2:45">
      <c r="B443" s="5"/>
      <c r="J443" s="5"/>
      <c r="K443" s="24"/>
      <c r="L443" s="24"/>
      <c r="M443" s="24"/>
      <c r="N443" s="9"/>
      <c r="O443" s="9"/>
      <c r="P443" s="9"/>
      <c r="Q443" s="9"/>
      <c r="R443" s="9"/>
      <c r="S443" s="9"/>
      <c r="T443" s="9"/>
      <c r="U443" s="9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</row>
    <row r="444" spans="2:45">
      <c r="B444" s="5"/>
      <c r="J444" s="5"/>
      <c r="K444" s="24"/>
      <c r="L444" s="24"/>
      <c r="M444" s="24"/>
      <c r="N444" s="9"/>
      <c r="O444" s="9"/>
      <c r="P444" s="9"/>
      <c r="Q444" s="9"/>
      <c r="R444" s="9"/>
      <c r="S444" s="9"/>
      <c r="T444" s="9"/>
      <c r="U444" s="9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</row>
    <row r="445" spans="2:45">
      <c r="B445" s="5"/>
      <c r="J445" s="5"/>
      <c r="K445" s="24"/>
      <c r="L445" s="24"/>
      <c r="M445" s="24"/>
      <c r="N445" s="9"/>
      <c r="O445" s="9"/>
      <c r="P445" s="9"/>
      <c r="Q445" s="9"/>
      <c r="R445" s="9"/>
      <c r="S445" s="9"/>
      <c r="T445" s="9"/>
      <c r="U445" s="9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</row>
    <row r="446" spans="2:45">
      <c r="B446" s="5"/>
      <c r="J446" s="5"/>
      <c r="K446" s="24"/>
      <c r="L446" s="24"/>
      <c r="M446" s="24"/>
      <c r="N446" s="9"/>
      <c r="O446" s="9"/>
      <c r="P446" s="9"/>
      <c r="Q446" s="9"/>
      <c r="R446" s="9"/>
      <c r="S446" s="9"/>
      <c r="T446" s="9"/>
      <c r="U446" s="9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</row>
    <row r="447" spans="2:45">
      <c r="B447" s="5"/>
      <c r="J447" s="5"/>
      <c r="K447" s="24"/>
      <c r="L447" s="24"/>
      <c r="M447" s="24"/>
      <c r="N447" s="9"/>
      <c r="O447" s="9"/>
      <c r="P447" s="9"/>
      <c r="Q447" s="9"/>
      <c r="R447" s="9"/>
      <c r="S447" s="9"/>
      <c r="T447" s="9"/>
      <c r="U447" s="9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</row>
    <row r="448" spans="2:45">
      <c r="B448" s="5"/>
      <c r="J448" s="5"/>
      <c r="K448" s="24"/>
      <c r="L448" s="24"/>
      <c r="M448" s="24"/>
      <c r="N448" s="9"/>
      <c r="O448" s="9"/>
      <c r="P448" s="9"/>
      <c r="Q448" s="9"/>
      <c r="R448" s="9"/>
      <c r="S448" s="9"/>
      <c r="T448" s="9"/>
      <c r="U448" s="9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</row>
    <row r="449" spans="2:45">
      <c r="B449" s="5"/>
      <c r="J449" s="5"/>
      <c r="K449" s="24"/>
      <c r="L449" s="24"/>
      <c r="M449" s="24"/>
      <c r="N449" s="9"/>
      <c r="O449" s="9"/>
      <c r="P449" s="9"/>
      <c r="Q449" s="9"/>
      <c r="R449" s="9"/>
      <c r="S449" s="9"/>
      <c r="T449" s="9"/>
      <c r="U449" s="9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</row>
    <row r="450" spans="2:45">
      <c r="B450" s="5"/>
      <c r="J450" s="5"/>
      <c r="K450" s="24"/>
      <c r="L450" s="24"/>
      <c r="M450" s="24"/>
      <c r="N450" s="9"/>
      <c r="O450" s="9"/>
      <c r="P450" s="9"/>
      <c r="Q450" s="9"/>
      <c r="R450" s="9"/>
      <c r="S450" s="9"/>
      <c r="T450" s="9"/>
      <c r="U450" s="9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</row>
    <row r="451" spans="2:45">
      <c r="B451" s="5"/>
      <c r="J451" s="5"/>
      <c r="K451" s="24"/>
      <c r="L451" s="24"/>
      <c r="M451" s="24"/>
      <c r="N451" s="9"/>
      <c r="O451" s="9"/>
      <c r="P451" s="9"/>
      <c r="Q451" s="9"/>
      <c r="R451" s="9"/>
      <c r="S451" s="9"/>
      <c r="T451" s="9"/>
      <c r="U451" s="9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</row>
    <row r="452" spans="2:45">
      <c r="B452" s="5"/>
      <c r="J452" s="5"/>
      <c r="K452" s="24"/>
      <c r="L452" s="24"/>
      <c r="M452" s="24"/>
      <c r="N452" s="9"/>
      <c r="O452" s="9"/>
      <c r="P452" s="9"/>
      <c r="Q452" s="9"/>
      <c r="R452" s="9"/>
      <c r="S452" s="9"/>
      <c r="T452" s="9"/>
      <c r="U452" s="9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</row>
    <row r="453" spans="2:45">
      <c r="B453" s="5"/>
      <c r="J453" s="5"/>
      <c r="K453" s="24"/>
      <c r="L453" s="24"/>
      <c r="M453" s="24"/>
      <c r="N453" s="9"/>
      <c r="O453" s="9"/>
      <c r="P453" s="9"/>
      <c r="Q453" s="9"/>
      <c r="R453" s="9"/>
      <c r="S453" s="9"/>
      <c r="T453" s="9"/>
      <c r="U453" s="9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</row>
    <row r="454" spans="2:45">
      <c r="B454" s="5"/>
      <c r="J454" s="5"/>
      <c r="K454" s="24"/>
      <c r="L454" s="24"/>
      <c r="M454" s="24"/>
      <c r="N454" s="9"/>
      <c r="O454" s="9"/>
      <c r="P454" s="9"/>
      <c r="Q454" s="9"/>
      <c r="R454" s="9"/>
      <c r="S454" s="9"/>
      <c r="T454" s="9"/>
      <c r="U454" s="9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</row>
    <row r="455" spans="2:45">
      <c r="B455" s="5"/>
      <c r="J455" s="5"/>
      <c r="K455" s="24"/>
      <c r="L455" s="24"/>
      <c r="M455" s="24"/>
      <c r="N455" s="9"/>
      <c r="O455" s="9"/>
      <c r="P455" s="9"/>
      <c r="Q455" s="9"/>
      <c r="R455" s="9"/>
      <c r="S455" s="9"/>
      <c r="T455" s="9"/>
      <c r="U455" s="9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</row>
    <row r="456" spans="2:45">
      <c r="B456" s="5"/>
      <c r="J456" s="5"/>
      <c r="K456" s="24"/>
      <c r="L456" s="24"/>
      <c r="M456" s="24"/>
      <c r="N456" s="9"/>
      <c r="O456" s="9"/>
      <c r="P456" s="9"/>
      <c r="Q456" s="9"/>
      <c r="R456" s="9"/>
      <c r="S456" s="9"/>
      <c r="T456" s="9"/>
      <c r="U456" s="9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</row>
    <row r="457" spans="2:45">
      <c r="B457" s="5"/>
      <c r="J457" s="5"/>
      <c r="K457" s="24"/>
      <c r="L457" s="24"/>
      <c r="M457" s="24"/>
      <c r="N457" s="9"/>
      <c r="O457" s="9"/>
      <c r="P457" s="9"/>
      <c r="Q457" s="9"/>
      <c r="R457" s="9"/>
      <c r="S457" s="9"/>
      <c r="T457" s="9"/>
      <c r="U457" s="9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</row>
    <row r="458" spans="2:45">
      <c r="B458" s="5"/>
      <c r="J458" s="5"/>
      <c r="K458" s="24"/>
      <c r="L458" s="24"/>
      <c r="M458" s="24"/>
      <c r="N458" s="9"/>
      <c r="O458" s="9"/>
      <c r="P458" s="9"/>
      <c r="Q458" s="9"/>
      <c r="R458" s="9"/>
      <c r="S458" s="9"/>
      <c r="T458" s="9"/>
      <c r="U458" s="9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</row>
    <row r="459" spans="2:45">
      <c r="B459" s="5"/>
      <c r="J459" s="5"/>
      <c r="K459" s="24"/>
      <c r="L459" s="24"/>
      <c r="M459" s="24"/>
      <c r="N459" s="9"/>
      <c r="O459" s="9"/>
      <c r="P459" s="9"/>
      <c r="Q459" s="9"/>
      <c r="R459" s="9"/>
      <c r="S459" s="9"/>
      <c r="T459" s="9"/>
      <c r="U459" s="9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</row>
    <row r="460" spans="2:45">
      <c r="B460" s="5"/>
      <c r="J460" s="5"/>
      <c r="K460" s="24"/>
      <c r="L460" s="24"/>
      <c r="M460" s="24"/>
      <c r="N460" s="9"/>
      <c r="O460" s="9"/>
      <c r="P460" s="9"/>
      <c r="Q460" s="9"/>
      <c r="R460" s="9"/>
      <c r="S460" s="9"/>
      <c r="T460" s="9"/>
      <c r="U460" s="9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</row>
    <row r="461" spans="2:45">
      <c r="B461" s="5"/>
      <c r="J461" s="5"/>
      <c r="K461" s="24"/>
      <c r="L461" s="24"/>
      <c r="M461" s="24"/>
      <c r="N461" s="9"/>
      <c r="O461" s="9"/>
      <c r="P461" s="9"/>
      <c r="Q461" s="9"/>
      <c r="R461" s="9"/>
      <c r="S461" s="9"/>
      <c r="T461" s="9"/>
      <c r="U461" s="9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</row>
    <row r="462" spans="2:45">
      <c r="B462" s="5"/>
      <c r="J462" s="5"/>
      <c r="K462" s="24"/>
      <c r="L462" s="24"/>
      <c r="M462" s="24"/>
      <c r="N462" s="9"/>
      <c r="O462" s="9"/>
      <c r="P462" s="9"/>
      <c r="Q462" s="9"/>
      <c r="R462" s="9"/>
      <c r="S462" s="9"/>
      <c r="T462" s="9"/>
      <c r="U462" s="9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</row>
    <row r="463" spans="2:45">
      <c r="B463" s="5"/>
      <c r="J463" s="5"/>
      <c r="K463" s="24"/>
      <c r="L463" s="24"/>
      <c r="M463" s="24"/>
      <c r="N463" s="9"/>
      <c r="O463" s="9"/>
      <c r="P463" s="9"/>
      <c r="Q463" s="9"/>
      <c r="R463" s="9"/>
      <c r="S463" s="9"/>
      <c r="T463" s="9"/>
      <c r="U463" s="9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</row>
    <row r="464" spans="2:45">
      <c r="B464" s="5"/>
      <c r="J464" s="5"/>
      <c r="K464" s="24"/>
      <c r="L464" s="24"/>
      <c r="M464" s="24"/>
      <c r="N464" s="9"/>
      <c r="O464" s="9"/>
      <c r="P464" s="9"/>
      <c r="Q464" s="9"/>
      <c r="R464" s="9"/>
      <c r="S464" s="9"/>
      <c r="T464" s="9"/>
      <c r="U464" s="9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</row>
    <row r="465" spans="2:45">
      <c r="B465" s="5"/>
      <c r="J465" s="5"/>
      <c r="K465" s="24"/>
      <c r="L465" s="24"/>
      <c r="M465" s="24"/>
      <c r="N465" s="9"/>
      <c r="O465" s="9"/>
      <c r="P465" s="9"/>
      <c r="Q465" s="9"/>
      <c r="R465" s="9"/>
      <c r="S465" s="9"/>
      <c r="T465" s="9"/>
      <c r="U465" s="9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</row>
    <row r="466" spans="2:45">
      <c r="B466" s="5"/>
      <c r="J466" s="5"/>
      <c r="K466" s="24"/>
      <c r="L466" s="24"/>
      <c r="M466" s="24"/>
      <c r="N466" s="9"/>
      <c r="O466" s="9"/>
      <c r="P466" s="9"/>
      <c r="Q466" s="9"/>
      <c r="R466" s="9"/>
      <c r="S466" s="9"/>
      <c r="T466" s="9"/>
      <c r="U466" s="9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</row>
  </sheetData>
  <autoFilter ref="A4:G432"/>
  <sortState ref="A49:AW112">
    <sortCondition ref="A49"/>
  </sortState>
  <dataConsolidate/>
  <customSheetViews>
    <customSheetView guid="{3AA81FC8-76C0-CA42-A9AB-C3E3540D46CD}">
      <pane ySplit="4.0714285714285712" topLeftCell="A5" activePane="bottomLeft" state="frozenSplit"/>
      <selection pane="bottomLeft" activeCell="F5" sqref="F5"/>
      <pageSetup orientation="portrait" horizontalDpi="4294967292" verticalDpi="4294967292"/>
    </customSheetView>
  </customSheetViews>
  <phoneticPr fontId="15" type="noConversion"/>
  <conditionalFormatting sqref="O96:AS96 R101:AS102 P221 K224:AS226 K423:AS424 K229:AS229 K235:AS236 K133:K136 K99:M106 R112:AS112 K243:M243 O243:AS243 R221 R154:AS154 R157:AS157 AO221:AS221 AD154:AM155 K238:AS242 X128:AS128 P128:U128 K85:AS86 Q87:AS88 K137:AS138 P133:AS136 P122:AS122 Q92:R92 T92:AS92 K87:L88 Q95:AS95 K122 K94:L96 Q94:S94 U94:AS94 U97:AS97 K97:R98 T98:AS98 S99:AS99 S100 U100:AS100 R106:AS106 R103:S103 U103:AS104 T105:AS105 R105 V110:AS111 P124:R124 P125:S125 W124:AS125 K128:K129 P129:T129 AC129:AS129 AG126:AS126 K141:AS142 K139:T140 AD139:AS140 R108:AS109 K108:M112 K90:L92 Q90:AS91 K160:AS162 V113:AS117 P113:Q117 K113:K117 K119 P119:Q119 V119:AS119 K124:K125 K253:AS256 K245:AS250 K258:AS259 K231:AS232 K430:U430 AD430:AK430 K432:U432 AD432:AS432 K148:AS153 K164:AS165 K167:AS190 K195:AS200 K156:AS156">
    <cfRule type="expression" dxfId="64" priority="72">
      <formula>($J85 = "c")</formula>
    </cfRule>
  </conditionalFormatting>
  <conditionalFormatting sqref="N223:S223 AO223:AS223">
    <cfRule type="expression" dxfId="63" priority="69">
      <formula>($J223 = "c")</formula>
    </cfRule>
  </conditionalFormatting>
  <conditionalFormatting sqref="N134:O136">
    <cfRule type="expression" dxfId="62" priority="68">
      <formula>($J134 = "c")</formula>
    </cfRule>
  </conditionalFormatting>
  <conditionalFormatting sqref="V128:W128">
    <cfRule type="expression" dxfId="61" priority="74">
      <formula>(#REF! = "c")</formula>
    </cfRule>
  </conditionalFormatting>
  <conditionalFormatting sqref="K191:AS193 K216:AS220 K202:AS206">
    <cfRule type="expression" dxfId="60" priority="63">
      <formula>($J191 = "c")</formula>
    </cfRule>
  </conditionalFormatting>
  <conditionalFormatting sqref="R207:AR207">
    <cfRule type="expression" dxfId="59" priority="62">
      <formula>($J207 = "c")</formula>
    </cfRule>
  </conditionalFormatting>
  <conditionalFormatting sqref="K215:AS215">
    <cfRule type="expression" dxfId="58" priority="61">
      <formula>($J215 = "c")</formula>
    </cfRule>
  </conditionalFormatting>
  <conditionalFormatting sqref="K194:AS194">
    <cfRule type="expression" dxfId="57" priority="60">
      <formula>($J194 = "c")</formula>
    </cfRule>
  </conditionalFormatting>
  <conditionalFormatting sqref="K143:AA143 K147:AS147 K144:AS144">
    <cfRule type="expression" dxfId="56" priority="59">
      <formula>($J143 = "c")</formula>
    </cfRule>
  </conditionalFormatting>
  <conditionalFormatting sqref="K228:AS228 K227:AR227">
    <cfRule type="expression" dxfId="55" priority="55">
      <formula>($J227 = "c")</formula>
    </cfRule>
  </conditionalFormatting>
  <conditionalFormatting sqref="K233:AS234">
    <cfRule type="expression" dxfId="54" priority="54">
      <formula>($J233 = "c")</formula>
    </cfRule>
  </conditionalFormatting>
  <conditionalFormatting sqref="K120 P120:AS120">
    <cfRule type="expression" dxfId="53" priority="53">
      <formula>($J120 = "c")</formula>
    </cfRule>
  </conditionalFormatting>
  <conditionalFormatting sqref="P130:AS130 K130">
    <cfRule type="expression" dxfId="52" priority="52">
      <formula>($J130 = "c")</formula>
    </cfRule>
  </conditionalFormatting>
  <conditionalFormatting sqref="T221:AN221 T223:AN223">
    <cfRule type="expression" dxfId="51" priority="77">
      <formula>(#REF! = "c")</formula>
    </cfRule>
  </conditionalFormatting>
  <conditionalFormatting sqref="AS227 AS207">
    <cfRule type="expression" dxfId="50" priority="51">
      <formula>($J207 = "c")</formula>
    </cfRule>
  </conditionalFormatting>
  <conditionalFormatting sqref="R155:AS155">
    <cfRule type="expression" dxfId="49" priority="50">
      <formula>($J155 = "c")</formula>
    </cfRule>
  </conditionalFormatting>
  <conditionalFormatting sqref="R158:AS158">
    <cfRule type="expression" dxfId="48" priority="49">
      <formula>($J158 = "c")</formula>
    </cfRule>
  </conditionalFormatting>
  <conditionalFormatting sqref="R208:AR209">
    <cfRule type="expression" dxfId="47" priority="48">
      <formula>($J208 = "c")</formula>
    </cfRule>
  </conditionalFormatting>
  <conditionalFormatting sqref="AS208:AS209">
    <cfRule type="expression" dxfId="46" priority="47">
      <formula>($J208 = "c")</formula>
    </cfRule>
  </conditionalFormatting>
  <conditionalFormatting sqref="K223:M223">
    <cfRule type="expression" dxfId="45" priority="78">
      <formula>($J221 = "c")</formula>
    </cfRule>
  </conditionalFormatting>
  <conditionalFormatting sqref="P222 R222 AO222:AS222">
    <cfRule type="expression" dxfId="44" priority="45">
      <formula>($J222 = "c")</formula>
    </cfRule>
  </conditionalFormatting>
  <conditionalFormatting sqref="T222:AN222">
    <cfRule type="expression" dxfId="43" priority="46">
      <formula>(#REF! = "c")</formula>
    </cfRule>
  </conditionalFormatting>
  <conditionalFormatting sqref="K237:AS237">
    <cfRule type="expression" dxfId="42" priority="44">
      <formula>($J237 = "c")</formula>
    </cfRule>
  </conditionalFormatting>
  <conditionalFormatting sqref="K244:M244 O244:AS244">
    <cfRule type="expression" dxfId="41" priority="43">
      <formula>($J244 = "c")</formula>
    </cfRule>
  </conditionalFormatting>
  <conditionalFormatting sqref="K126:K127 P126:U127 AG127:AS127">
    <cfRule type="expression" dxfId="40" priority="42">
      <formula>($J126 = "c")</formula>
    </cfRule>
  </conditionalFormatting>
  <conditionalFormatting sqref="V127 X127:AF127">
    <cfRule type="expression" dxfId="39" priority="41">
      <formula>($J126 = "c")</formula>
    </cfRule>
  </conditionalFormatting>
  <conditionalFormatting sqref="W127">
    <cfRule type="expression" dxfId="38" priority="40">
      <formula>($J126 = "c")</formula>
    </cfRule>
  </conditionalFormatting>
  <conditionalFormatting sqref="P132:AS132 K132">
    <cfRule type="expression" dxfId="37" priority="39">
      <formula>($J132 = "c")</formula>
    </cfRule>
  </conditionalFormatting>
  <conditionalFormatting sqref="Q93:R93 T93:AS93 K93:L93">
    <cfRule type="expression" dxfId="36" priority="38">
      <formula>($J93 = "c")</formula>
    </cfRule>
  </conditionalFormatting>
  <conditionalFormatting sqref="K121 P121:AS121">
    <cfRule type="expression" dxfId="35" priority="37">
      <formula>($J121 = "c")</formula>
    </cfRule>
  </conditionalFormatting>
  <conditionalFormatting sqref="P131:AS131 K131">
    <cfRule type="expression" dxfId="34" priority="36">
      <formula>($J131 = "c")</formula>
    </cfRule>
  </conditionalFormatting>
  <conditionalFormatting sqref="U129:AB129">
    <cfRule type="expression" dxfId="33" priority="84">
      <formula>(#REF! = "c")</formula>
    </cfRule>
  </conditionalFormatting>
  <conditionalFormatting sqref="U139:AC139">
    <cfRule type="expression" dxfId="32" priority="86">
      <formula>($J140 = "c")</formula>
    </cfRule>
  </conditionalFormatting>
  <conditionalFormatting sqref="K145:AG146">
    <cfRule type="expression" dxfId="31" priority="35">
      <formula>($J145 = "c")</formula>
    </cfRule>
  </conditionalFormatting>
  <conditionalFormatting sqref="AH145:AS146">
    <cfRule type="expression" dxfId="30" priority="34">
      <formula>($J145 = "c")</formula>
    </cfRule>
  </conditionalFormatting>
  <conditionalFormatting sqref="K89:L89 Q89:AS89">
    <cfRule type="expression" dxfId="29" priority="33">
      <formula>($J89 = "c")</formula>
    </cfRule>
  </conditionalFormatting>
  <conditionalFormatting sqref="K107:M107 R107:AS107">
    <cfRule type="expression" dxfId="28" priority="32">
      <formula>($J107 = "c")</formula>
    </cfRule>
  </conditionalFormatting>
  <conditionalFormatting sqref="K166:AS166">
    <cfRule type="expression" dxfId="27" priority="31">
      <formula>($J166 = "c")</formula>
    </cfRule>
  </conditionalFormatting>
  <conditionalFormatting sqref="K118 P118:Q118 V118:AS118">
    <cfRule type="expression" dxfId="26" priority="28">
      <formula>($J118 = "c")</formula>
    </cfRule>
  </conditionalFormatting>
  <conditionalFormatting sqref="P123:R123 W123:AS123 K123">
    <cfRule type="expression" dxfId="25" priority="27">
      <formula>($J123 = "c")</formula>
    </cfRule>
  </conditionalFormatting>
  <conditionalFormatting sqref="K251:AS251">
    <cfRule type="expression" dxfId="24" priority="26">
      <formula>($J251 = "c")</formula>
    </cfRule>
  </conditionalFormatting>
  <conditionalFormatting sqref="K252:U252">
    <cfRule type="expression" dxfId="23" priority="25">
      <formula>($J252 = "c")</formula>
    </cfRule>
  </conditionalFormatting>
  <conditionalFormatting sqref="V252:AS252">
    <cfRule type="expression" dxfId="22" priority="24">
      <formula>($J252 = "c")</formula>
    </cfRule>
  </conditionalFormatting>
  <conditionalFormatting sqref="R210:AR210">
    <cfRule type="expression" dxfId="21" priority="23">
      <formula>($J210 = "c")</formula>
    </cfRule>
  </conditionalFormatting>
  <conditionalFormatting sqref="AS210">
    <cfRule type="expression" dxfId="20" priority="22">
      <formula>($J210 = "c")</formula>
    </cfRule>
  </conditionalFormatting>
  <conditionalFormatting sqref="R211:AP211 R214:Y214">
    <cfRule type="expression" dxfId="19" priority="21">
      <formula>($J211 = "c")</formula>
    </cfRule>
  </conditionalFormatting>
  <conditionalFormatting sqref="AQ211:AS211">
    <cfRule type="expression" dxfId="18" priority="19">
      <formula>($J211 = "c")</formula>
    </cfRule>
  </conditionalFormatting>
  <conditionalFormatting sqref="Z213:AS213">
    <cfRule type="expression" dxfId="17" priority="14">
      <formula>($J213 = "c")</formula>
    </cfRule>
  </conditionalFormatting>
  <conditionalFormatting sqref="K212:Y212">
    <cfRule type="expression" dxfId="16" priority="18">
      <formula>($J212 = "c")</formula>
    </cfRule>
  </conditionalFormatting>
  <conditionalFormatting sqref="K213:Y213">
    <cfRule type="expression" dxfId="15" priority="17">
      <formula>($J213 = "c")</formula>
    </cfRule>
  </conditionalFormatting>
  <conditionalFormatting sqref="Z214:AS214">
    <cfRule type="expression" dxfId="14" priority="16">
      <formula>($J214 = "c")</formula>
    </cfRule>
  </conditionalFormatting>
  <conditionalFormatting sqref="Z212:AS212">
    <cfRule type="expression" dxfId="13" priority="15">
      <formula>($J212 = "c")</formula>
    </cfRule>
  </conditionalFormatting>
  <conditionalFormatting sqref="K257:AS257">
    <cfRule type="expression" dxfId="12" priority="13">
      <formula>($J257 = "c")</formula>
    </cfRule>
  </conditionalFormatting>
  <conditionalFormatting sqref="K230:AS230">
    <cfRule type="expression" dxfId="11" priority="12">
      <formula>($J230 = "c")</formula>
    </cfRule>
  </conditionalFormatting>
  <conditionalFormatting sqref="R429:AG429">
    <cfRule type="expression" dxfId="10" priority="11">
      <formula>($J429 = "c")</formula>
    </cfRule>
  </conditionalFormatting>
  <conditionalFormatting sqref="Z431:AS431">
    <cfRule type="expression" dxfId="9" priority="6">
      <formula>($J431 = "c")</formula>
    </cfRule>
  </conditionalFormatting>
  <conditionalFormatting sqref="AH429:AS429">
    <cfRule type="expression" dxfId="8" priority="9">
      <formula>($J429 = "c")</formula>
    </cfRule>
  </conditionalFormatting>
  <conditionalFormatting sqref="K431:U431">
    <cfRule type="expression" dxfId="7" priority="7">
      <formula>($J431 = "c")</formula>
    </cfRule>
  </conditionalFormatting>
  <conditionalFormatting sqref="AL432:AS432">
    <cfRule type="expression" dxfId="6" priority="5">
      <formula>($J432 = "c")</formula>
    </cfRule>
  </conditionalFormatting>
  <conditionalFormatting sqref="K201:AS201">
    <cfRule type="expression" dxfId="5" priority="4">
      <formula>($J201 = "c")</formula>
    </cfRule>
  </conditionalFormatting>
  <conditionalFormatting sqref="K163:AS163">
    <cfRule type="expression" dxfId="4" priority="3">
      <formula>($J163 = "c")</formula>
    </cfRule>
  </conditionalFormatting>
  <conditionalFormatting sqref="R159:AS159">
    <cfRule type="expression" dxfId="3" priority="1">
      <formula>($J159 = "c")</formula>
    </cfRule>
  </conditionalFormatting>
  <pageMargins left="0.75" right="0.75" top="1" bottom="1" header="0.5" footer="0.5"/>
  <pageSetup scale="70" orientation="landscape" horizontalDpi="4294967292" verticalDpi="4294967292"/>
  <ignoredErrors>
    <ignoredError sqref="J3" emptyCellReference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Instructions!$C$6:$I$6</xm:f>
          </x14:formula1>
          <xm:sqref>F5:F517</xm:sqref>
        </x14:dataValidation>
        <x14:dataValidation type="list" allowBlank="1" showInputMessage="1" showErrorMessage="1">
          <x14:formula1>
            <xm:f>Instructions!$C$7:$J$7</xm:f>
          </x14:formula1>
          <xm:sqref>G5:G517</xm:sqref>
        </x14:dataValidation>
        <x14:dataValidation type="list" allowBlank="1" showInputMessage="1" showErrorMessage="1">
          <x14:formula1>
            <xm:f>Instructions!$C$1:$N$1</xm:f>
          </x14:formula1>
          <xm:sqref>A5:A516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GridLines="0" topLeftCell="A3" workbookViewId="0">
      <selection activeCell="B6" sqref="B6"/>
    </sheetView>
  </sheetViews>
  <sheetFormatPr baseColWidth="10" defaultRowHeight="14" x14ac:dyDescent="0"/>
  <cols>
    <col min="1" max="1" width="8.296875" style="48" customWidth="1"/>
    <col min="2" max="2" width="22.5" style="48" customWidth="1"/>
    <col min="3" max="3" width="8" style="48" customWidth="1"/>
    <col min="4" max="4" width="7.5" style="48" customWidth="1"/>
    <col min="5" max="5" width="7" style="48" customWidth="1"/>
    <col min="6" max="6" width="6.5" style="48" customWidth="1"/>
    <col min="7" max="7" width="6.796875" style="48" customWidth="1"/>
    <col min="8" max="8" width="11.296875" style="48" customWidth="1"/>
    <col min="9" max="9" width="9.19921875" style="48" customWidth="1"/>
    <col min="10" max="10" width="8.59765625" style="48" customWidth="1"/>
    <col min="11" max="11" width="9.69921875" style="48" customWidth="1"/>
    <col min="12" max="14" width="8.59765625" style="48" customWidth="1"/>
    <col min="15" max="16384" width="10.69921875" style="48"/>
  </cols>
  <sheetData>
    <row r="1" spans="1:14">
      <c r="A1" s="47" t="s">
        <v>23</v>
      </c>
      <c r="B1" s="48" t="s">
        <v>38</v>
      </c>
      <c r="C1" s="48" t="s">
        <v>6</v>
      </c>
      <c r="D1" s="48" t="s">
        <v>24</v>
      </c>
      <c r="E1" s="48" t="s">
        <v>25</v>
      </c>
      <c r="F1" s="48" t="s">
        <v>26</v>
      </c>
      <c r="G1" s="48" t="s">
        <v>27</v>
      </c>
      <c r="H1" s="48" t="s">
        <v>529</v>
      </c>
      <c r="I1" s="48" t="s">
        <v>28</v>
      </c>
      <c r="J1" s="48" t="s">
        <v>29</v>
      </c>
      <c r="K1" s="48" t="s">
        <v>30</v>
      </c>
      <c r="L1" s="48" t="s">
        <v>31</v>
      </c>
      <c r="M1" s="48" t="s">
        <v>439</v>
      </c>
      <c r="N1" s="48" t="s">
        <v>263</v>
      </c>
    </row>
    <row r="2" spans="1:14">
      <c r="A2" s="47" t="s">
        <v>0</v>
      </c>
      <c r="B2" s="48" t="s">
        <v>32</v>
      </c>
    </row>
    <row r="3" spans="1:14">
      <c r="A3" s="47" t="s">
        <v>1</v>
      </c>
      <c r="B3" s="48" t="s">
        <v>37</v>
      </c>
    </row>
    <row r="4" spans="1:14">
      <c r="A4" s="47" t="s">
        <v>2</v>
      </c>
      <c r="B4" s="48" t="s">
        <v>855</v>
      </c>
    </row>
    <row r="5" spans="1:14">
      <c r="A5" s="47" t="s">
        <v>3</v>
      </c>
      <c r="B5" s="49" t="s">
        <v>856</v>
      </c>
    </row>
    <row r="6" spans="1:14">
      <c r="A6" s="47" t="s">
        <v>5</v>
      </c>
      <c r="B6" s="48" t="s">
        <v>39</v>
      </c>
      <c r="C6" s="48" t="s">
        <v>17</v>
      </c>
      <c r="D6" s="48" t="s">
        <v>19</v>
      </c>
      <c r="E6" s="48" t="s">
        <v>18</v>
      </c>
      <c r="F6" s="48" t="s">
        <v>20</v>
      </c>
      <c r="G6" s="48" t="s">
        <v>21</v>
      </c>
      <c r="I6" s="48" t="s">
        <v>22</v>
      </c>
    </row>
    <row r="7" spans="1:14">
      <c r="A7" s="47" t="s">
        <v>4</v>
      </c>
      <c r="B7" s="48" t="s">
        <v>40</v>
      </c>
      <c r="C7" s="48" t="s">
        <v>33</v>
      </c>
      <c r="D7" s="48" t="s">
        <v>8</v>
      </c>
      <c r="E7" s="48" t="s">
        <v>527</v>
      </c>
      <c r="F7" s="48" t="s">
        <v>34</v>
      </c>
      <c r="G7" s="48" t="s">
        <v>35</v>
      </c>
      <c r="H7" s="48" t="s">
        <v>772</v>
      </c>
      <c r="I7" s="48" t="s">
        <v>36</v>
      </c>
      <c r="J7" s="48" t="s">
        <v>438</v>
      </c>
      <c r="K7" s="48" t="s">
        <v>831</v>
      </c>
    </row>
  </sheetData>
  <phoneticPr fontId="3" type="noConversion"/>
  <conditionalFormatting sqref="A1:L7">
    <cfRule type="expression" dxfId="2" priority="3">
      <formula>(MOD(ROW(),2) = 1)</formula>
    </cfRule>
  </conditionalFormatting>
  <conditionalFormatting sqref="M1:M7">
    <cfRule type="expression" dxfId="1" priority="2">
      <formula>(MOD(ROW(),2) = 1)</formula>
    </cfRule>
  </conditionalFormatting>
  <conditionalFormatting sqref="N1:N7">
    <cfRule type="expression" dxfId="0" priority="1">
      <formula>(MOD(ROW(),2) = 1)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108" workbookViewId="0">
      <selection activeCell="A154" sqref="A154"/>
    </sheetView>
  </sheetViews>
  <sheetFormatPr baseColWidth="10" defaultRowHeight="14" x14ac:dyDescent="0"/>
  <cols>
    <col min="1" max="1" width="10.69921875" style="52"/>
    <col min="2" max="2" width="47.09765625" style="48" customWidth="1"/>
    <col min="3" max="4" width="10.69921875" style="48"/>
    <col min="5" max="5" width="32.09765625" style="48" customWidth="1"/>
    <col min="6" max="16384" width="10.69921875" style="48"/>
  </cols>
  <sheetData>
    <row r="1" spans="1:5">
      <c r="A1" s="50" t="s">
        <v>289</v>
      </c>
      <c r="B1" s="47" t="s">
        <v>290</v>
      </c>
      <c r="C1" s="47" t="s">
        <v>291</v>
      </c>
      <c r="E1" s="47" t="s">
        <v>306</v>
      </c>
    </row>
    <row r="2" spans="1:5">
      <c r="A2" s="51">
        <v>41162</v>
      </c>
      <c r="B2" s="48" t="s">
        <v>292</v>
      </c>
      <c r="C2" s="48" t="s">
        <v>293</v>
      </c>
      <c r="E2" s="48" t="s">
        <v>307</v>
      </c>
    </row>
    <row r="3" spans="1:5">
      <c r="A3" s="51">
        <v>41220</v>
      </c>
      <c r="B3" s="48" t="s">
        <v>288</v>
      </c>
    </row>
    <row r="4" spans="1:5">
      <c r="A4" s="51">
        <v>41221</v>
      </c>
      <c r="B4" s="48" t="s">
        <v>294</v>
      </c>
    </row>
    <row r="5" spans="1:5">
      <c r="A5" s="52" t="s">
        <v>295</v>
      </c>
      <c r="B5" s="48" t="s">
        <v>296</v>
      </c>
    </row>
    <row r="6" spans="1:5">
      <c r="A6" s="52" t="s">
        <v>297</v>
      </c>
      <c r="B6" s="48" t="s">
        <v>298</v>
      </c>
    </row>
    <row r="7" spans="1:5">
      <c r="A7" s="52" t="s">
        <v>297</v>
      </c>
      <c r="B7" s="48" t="s">
        <v>301</v>
      </c>
    </row>
    <row r="8" spans="1:5">
      <c r="A8" s="52" t="s">
        <v>297</v>
      </c>
      <c r="B8" s="48" t="s">
        <v>302</v>
      </c>
      <c r="C8" s="48" t="s">
        <v>303</v>
      </c>
    </row>
    <row r="9" spans="1:5">
      <c r="A9" s="52" t="s">
        <v>304</v>
      </c>
      <c r="B9" s="48" t="s">
        <v>305</v>
      </c>
    </row>
    <row r="10" spans="1:5">
      <c r="A10" s="52" t="s">
        <v>308</v>
      </c>
      <c r="B10" s="48" t="s">
        <v>309</v>
      </c>
    </row>
    <row r="11" spans="1:5">
      <c r="A11" s="52" t="s">
        <v>311</v>
      </c>
      <c r="B11" s="48" t="s">
        <v>312</v>
      </c>
    </row>
    <row r="12" spans="1:5">
      <c r="A12" s="52" t="s">
        <v>313</v>
      </c>
      <c r="B12" s="48" t="s">
        <v>314</v>
      </c>
    </row>
    <row r="13" spans="1:5">
      <c r="A13" s="52" t="s">
        <v>313</v>
      </c>
      <c r="B13" s="48" t="s">
        <v>316</v>
      </c>
    </row>
    <row r="14" spans="1:5">
      <c r="A14" s="52" t="s">
        <v>313</v>
      </c>
      <c r="B14" s="48" t="s">
        <v>317</v>
      </c>
    </row>
    <row r="15" spans="1:5">
      <c r="A15" s="52" t="s">
        <v>318</v>
      </c>
      <c r="B15" s="48" t="s">
        <v>319</v>
      </c>
    </row>
    <row r="16" spans="1:5">
      <c r="A16" s="52" t="s">
        <v>320</v>
      </c>
      <c r="B16" s="48" t="s">
        <v>321</v>
      </c>
    </row>
    <row r="17" spans="1:3">
      <c r="A17" s="52" t="s">
        <v>324</v>
      </c>
      <c r="B17" s="48" t="s">
        <v>325</v>
      </c>
    </row>
    <row r="18" spans="1:3">
      <c r="A18" s="52" t="s">
        <v>326</v>
      </c>
      <c r="B18" s="48" t="s">
        <v>327</v>
      </c>
    </row>
    <row r="19" spans="1:3">
      <c r="A19" s="52" t="s">
        <v>329</v>
      </c>
      <c r="B19" s="48" t="s">
        <v>330</v>
      </c>
    </row>
    <row r="20" spans="1:3">
      <c r="A20" s="52" t="s">
        <v>334</v>
      </c>
      <c r="B20" s="48" t="s">
        <v>335</v>
      </c>
    </row>
    <row r="21" spans="1:3">
      <c r="A21" s="52" t="s">
        <v>336</v>
      </c>
      <c r="B21" s="48" t="s">
        <v>337</v>
      </c>
    </row>
    <row r="22" spans="1:3">
      <c r="A22" s="52" t="s">
        <v>338</v>
      </c>
      <c r="B22" s="48" t="s">
        <v>339</v>
      </c>
      <c r="C22" s="48" t="s">
        <v>340</v>
      </c>
    </row>
    <row r="23" spans="1:3">
      <c r="A23" s="52" t="s">
        <v>367</v>
      </c>
      <c r="B23" s="48" t="s">
        <v>368</v>
      </c>
    </row>
    <row r="24" spans="1:3">
      <c r="A24" s="52" t="s">
        <v>373</v>
      </c>
      <c r="B24" s="48" t="s">
        <v>374</v>
      </c>
    </row>
    <row r="25" spans="1:3">
      <c r="A25" s="52" t="s">
        <v>373</v>
      </c>
      <c r="B25" s="48" t="s">
        <v>375</v>
      </c>
    </row>
    <row r="26" spans="1:3">
      <c r="A26" s="52" t="s">
        <v>373</v>
      </c>
      <c r="B26" s="48" t="s">
        <v>376</v>
      </c>
    </row>
    <row r="27" spans="1:3">
      <c r="A27" s="52" t="s">
        <v>379</v>
      </c>
      <c r="B27" s="48" t="s">
        <v>380</v>
      </c>
    </row>
    <row r="28" spans="1:3">
      <c r="A28" s="52" t="s">
        <v>381</v>
      </c>
      <c r="B28" s="48" t="s">
        <v>395</v>
      </c>
    </row>
    <row r="29" spans="1:3">
      <c r="A29" s="52" t="s">
        <v>397</v>
      </c>
      <c r="B29" s="48" t="s">
        <v>398</v>
      </c>
    </row>
    <row r="30" spans="1:3">
      <c r="A30" s="52" t="s">
        <v>397</v>
      </c>
      <c r="B30" s="48" t="s">
        <v>403</v>
      </c>
    </row>
    <row r="31" spans="1:3">
      <c r="A31" s="52" t="s">
        <v>413</v>
      </c>
      <c r="B31" s="48" t="s">
        <v>414</v>
      </c>
    </row>
    <row r="32" spans="1:3">
      <c r="A32" s="52" t="s">
        <v>413</v>
      </c>
      <c r="B32" s="48" t="s">
        <v>415</v>
      </c>
    </row>
    <row r="33" spans="1:3">
      <c r="A33" s="52" t="s">
        <v>423</v>
      </c>
      <c r="B33" s="48" t="s">
        <v>424</v>
      </c>
    </row>
    <row r="34" spans="1:3">
      <c r="A34" s="52" t="s">
        <v>423</v>
      </c>
      <c r="B34" s="48" t="s">
        <v>425</v>
      </c>
      <c r="C34" s="48" t="s">
        <v>426</v>
      </c>
    </row>
    <row r="35" spans="1:3">
      <c r="A35" s="52" t="s">
        <v>427</v>
      </c>
      <c r="B35" s="48" t="s">
        <v>433</v>
      </c>
    </row>
    <row r="36" spans="1:3">
      <c r="A36" s="52" t="s">
        <v>434</v>
      </c>
      <c r="B36" s="48" t="s">
        <v>435</v>
      </c>
    </row>
    <row r="37" spans="1:3">
      <c r="A37" s="52" t="s">
        <v>434</v>
      </c>
      <c r="B37" s="48" t="s">
        <v>436</v>
      </c>
      <c r="C37" s="48" t="s">
        <v>437</v>
      </c>
    </row>
    <row r="38" spans="1:3">
      <c r="A38" s="52" t="s">
        <v>440</v>
      </c>
      <c r="B38" s="48" t="s">
        <v>441</v>
      </c>
    </row>
    <row r="39" spans="1:3">
      <c r="A39" s="52" t="s">
        <v>442</v>
      </c>
      <c r="B39" s="48" t="s">
        <v>443</v>
      </c>
    </row>
    <row r="40" spans="1:3">
      <c r="A40" s="52" t="s">
        <v>442</v>
      </c>
      <c r="B40" s="48" t="s">
        <v>444</v>
      </c>
    </row>
    <row r="41" spans="1:3">
      <c r="A41" s="52" t="s">
        <v>445</v>
      </c>
      <c r="B41" s="48" t="s">
        <v>446</v>
      </c>
    </row>
    <row r="42" spans="1:3">
      <c r="A42" s="52" t="s">
        <v>445</v>
      </c>
      <c r="B42" s="48" t="s">
        <v>447</v>
      </c>
    </row>
    <row r="43" spans="1:3">
      <c r="A43" s="52" t="s">
        <v>448</v>
      </c>
      <c r="B43" s="48" t="s">
        <v>449</v>
      </c>
    </row>
    <row r="44" spans="1:3">
      <c r="A44" s="52" t="s">
        <v>450</v>
      </c>
      <c r="B44" s="48" t="s">
        <v>456</v>
      </c>
    </row>
    <row r="45" spans="1:3">
      <c r="A45" s="52" t="s">
        <v>455</v>
      </c>
      <c r="B45" s="48" t="s">
        <v>457</v>
      </c>
    </row>
    <row r="46" spans="1:3">
      <c r="A46" s="52" t="s">
        <v>455</v>
      </c>
      <c r="B46" s="48" t="s">
        <v>464</v>
      </c>
    </row>
    <row r="47" spans="1:3">
      <c r="A47" s="52" t="s">
        <v>465</v>
      </c>
      <c r="B47" s="48" t="s">
        <v>466</v>
      </c>
    </row>
    <row r="48" spans="1:3">
      <c r="A48" s="52" t="s">
        <v>481</v>
      </c>
      <c r="B48" s="48" t="s">
        <v>482</v>
      </c>
    </row>
    <row r="49" spans="1:3">
      <c r="A49" s="52" t="s">
        <v>481</v>
      </c>
      <c r="B49" s="48" t="s">
        <v>500</v>
      </c>
    </row>
    <row r="50" spans="1:3">
      <c r="A50" s="52" t="s">
        <v>481</v>
      </c>
      <c r="B50" s="48" t="s">
        <v>483</v>
      </c>
      <c r="C50" s="48" t="s">
        <v>484</v>
      </c>
    </row>
    <row r="51" spans="1:3">
      <c r="A51" s="52" t="s">
        <v>481</v>
      </c>
      <c r="B51" s="48" t="s">
        <v>501</v>
      </c>
      <c r="C51" s="48" t="s">
        <v>502</v>
      </c>
    </row>
    <row r="52" spans="1:3">
      <c r="A52" s="52" t="s">
        <v>503</v>
      </c>
      <c r="B52" s="48" t="s">
        <v>504</v>
      </c>
    </row>
    <row r="53" spans="1:3">
      <c r="A53" s="52" t="s">
        <v>505</v>
      </c>
      <c r="B53" s="48" t="s">
        <v>506</v>
      </c>
    </row>
    <row r="54" spans="1:3">
      <c r="A54" s="52" t="s">
        <v>507</v>
      </c>
      <c r="B54" s="48" t="s">
        <v>508</v>
      </c>
      <c r="C54" s="48" t="s">
        <v>509</v>
      </c>
    </row>
    <row r="55" spans="1:3">
      <c r="A55" s="52" t="s">
        <v>525</v>
      </c>
      <c r="B55" s="48" t="s">
        <v>526</v>
      </c>
    </row>
    <row r="56" spans="1:3">
      <c r="A56" s="52" t="s">
        <v>525</v>
      </c>
      <c r="B56" s="48" t="s">
        <v>528</v>
      </c>
    </row>
    <row r="57" spans="1:3">
      <c r="A57" s="52" t="s">
        <v>525</v>
      </c>
      <c r="B57" s="48" t="s">
        <v>530</v>
      </c>
    </row>
    <row r="58" spans="1:3">
      <c r="A58" s="52" t="s">
        <v>525</v>
      </c>
      <c r="B58" s="48" t="s">
        <v>532</v>
      </c>
    </row>
    <row r="59" spans="1:3">
      <c r="A59" s="52" t="s">
        <v>525</v>
      </c>
      <c r="B59" s="48" t="s">
        <v>533</v>
      </c>
    </row>
    <row r="60" spans="1:3">
      <c r="A60" s="52" t="s">
        <v>525</v>
      </c>
      <c r="B60" s="48" t="s">
        <v>534</v>
      </c>
    </row>
    <row r="61" spans="1:3">
      <c r="A61" s="52" t="s">
        <v>525</v>
      </c>
      <c r="B61" s="48" t="s">
        <v>536</v>
      </c>
    </row>
    <row r="62" spans="1:3">
      <c r="A62" s="52" t="s">
        <v>525</v>
      </c>
      <c r="B62" s="48" t="s">
        <v>537</v>
      </c>
    </row>
    <row r="63" spans="1:3">
      <c r="A63" s="52" t="s">
        <v>538</v>
      </c>
      <c r="B63" s="48" t="s">
        <v>539</v>
      </c>
      <c r="C63" s="48" t="s">
        <v>540</v>
      </c>
    </row>
    <row r="64" spans="1:3">
      <c r="A64" s="52" t="s">
        <v>538</v>
      </c>
      <c r="B64" s="48" t="s">
        <v>541</v>
      </c>
    </row>
    <row r="65" spans="1:3">
      <c r="A65" s="52" t="s">
        <v>544</v>
      </c>
      <c r="B65" s="48" t="s">
        <v>545</v>
      </c>
    </row>
    <row r="66" spans="1:3">
      <c r="A66" s="52" t="s">
        <v>549</v>
      </c>
      <c r="B66" s="48" t="s">
        <v>550</v>
      </c>
    </row>
    <row r="67" spans="1:3">
      <c r="A67" s="52" t="s">
        <v>799</v>
      </c>
      <c r="B67" s="48" t="s">
        <v>551</v>
      </c>
    </row>
    <row r="68" spans="1:3">
      <c r="A68" s="52" t="s">
        <v>800</v>
      </c>
      <c r="B68" s="48" t="s">
        <v>568</v>
      </c>
    </row>
    <row r="69" spans="1:3">
      <c r="A69" s="52" t="s">
        <v>800</v>
      </c>
      <c r="B69" s="48" t="s">
        <v>578</v>
      </c>
    </row>
    <row r="70" spans="1:3">
      <c r="A70" s="52" t="s">
        <v>800</v>
      </c>
      <c r="B70" s="48" t="s">
        <v>603</v>
      </c>
    </row>
    <row r="71" spans="1:3">
      <c r="A71" s="52" t="s">
        <v>800</v>
      </c>
      <c r="B71" s="48" t="s">
        <v>604</v>
      </c>
      <c r="C71" s="48" t="s">
        <v>605</v>
      </c>
    </row>
    <row r="72" spans="1:3">
      <c r="A72" s="52" t="s">
        <v>801</v>
      </c>
      <c r="B72" s="48" t="s">
        <v>618</v>
      </c>
    </row>
    <row r="73" spans="1:3">
      <c r="A73" s="52" t="s">
        <v>801</v>
      </c>
      <c r="B73" s="48" t="s">
        <v>619</v>
      </c>
    </row>
    <row r="74" spans="1:3">
      <c r="A74" s="52" t="s">
        <v>801</v>
      </c>
      <c r="B74" s="48" t="s">
        <v>620</v>
      </c>
      <c r="C74" s="48" t="s">
        <v>621</v>
      </c>
    </row>
    <row r="75" spans="1:3">
      <c r="A75" s="52" t="s">
        <v>802</v>
      </c>
      <c r="B75" s="48" t="s">
        <v>660</v>
      </c>
    </row>
    <row r="76" spans="1:3">
      <c r="A76" s="52" t="s">
        <v>802</v>
      </c>
      <c r="B76" s="48" t="s">
        <v>661</v>
      </c>
      <c r="C76" s="48" t="s">
        <v>662</v>
      </c>
    </row>
    <row r="77" spans="1:3">
      <c r="A77" s="52" t="s">
        <v>802</v>
      </c>
      <c r="B77" s="48" t="s">
        <v>663</v>
      </c>
    </row>
    <row r="78" spans="1:3">
      <c r="A78" s="52" t="s">
        <v>804</v>
      </c>
      <c r="B78" s="48" t="s">
        <v>664</v>
      </c>
      <c r="C78" s="48" t="s">
        <v>665</v>
      </c>
    </row>
    <row r="79" spans="1:3">
      <c r="A79" s="52" t="s">
        <v>803</v>
      </c>
      <c r="B79" s="48" t="s">
        <v>693</v>
      </c>
    </row>
    <row r="80" spans="1:3">
      <c r="A80" s="52" t="s">
        <v>805</v>
      </c>
      <c r="B80" s="48" t="s">
        <v>695</v>
      </c>
    </row>
    <row r="81" spans="1:5">
      <c r="A81" s="52" t="s">
        <v>805</v>
      </c>
      <c r="B81" s="48" t="s">
        <v>721</v>
      </c>
    </row>
    <row r="82" spans="1:5">
      <c r="A82" s="52" t="s">
        <v>805</v>
      </c>
      <c r="B82" s="48" t="s">
        <v>728</v>
      </c>
    </row>
    <row r="83" spans="1:5">
      <c r="A83" s="52" t="s">
        <v>805</v>
      </c>
      <c r="B83" s="48" t="s">
        <v>765</v>
      </c>
    </row>
    <row r="84" spans="1:5">
      <c r="A84" s="67" t="s">
        <v>805</v>
      </c>
      <c r="B84" s="68" t="s">
        <v>769</v>
      </c>
      <c r="C84" s="68" t="s">
        <v>770</v>
      </c>
      <c r="D84" s="68"/>
      <c r="E84" s="68"/>
    </row>
    <row r="85" spans="1:5">
      <c r="A85" s="52" t="s">
        <v>806</v>
      </c>
      <c r="B85" s="48" t="s">
        <v>771</v>
      </c>
    </row>
    <row r="86" spans="1:5">
      <c r="A86" s="52" t="s">
        <v>807</v>
      </c>
      <c r="B86" s="48" t="s">
        <v>773</v>
      </c>
    </row>
    <row r="87" spans="1:5">
      <c r="A87" s="52" t="s">
        <v>808</v>
      </c>
      <c r="B87" s="48" t="s">
        <v>774</v>
      </c>
    </row>
    <row r="88" spans="1:5">
      <c r="A88" s="52" t="s">
        <v>808</v>
      </c>
      <c r="B88" s="48" t="s">
        <v>777</v>
      </c>
    </row>
    <row r="89" spans="1:5">
      <c r="A89" s="52" t="s">
        <v>808</v>
      </c>
      <c r="B89" s="48" t="s">
        <v>778</v>
      </c>
    </row>
    <row r="90" spans="1:5">
      <c r="A90" s="52" t="s">
        <v>808</v>
      </c>
      <c r="B90" s="48" t="s">
        <v>779</v>
      </c>
    </row>
    <row r="91" spans="1:5">
      <c r="A91" s="52" t="s">
        <v>808</v>
      </c>
      <c r="B91" s="48" t="s">
        <v>780</v>
      </c>
    </row>
    <row r="92" spans="1:5">
      <c r="A92" s="52" t="s">
        <v>808</v>
      </c>
      <c r="B92" s="48" t="s">
        <v>781</v>
      </c>
    </row>
    <row r="93" spans="1:5">
      <c r="A93" s="52" t="s">
        <v>808</v>
      </c>
      <c r="B93" s="48" t="s">
        <v>782</v>
      </c>
    </row>
    <row r="94" spans="1:5">
      <c r="A94" s="52" t="s">
        <v>808</v>
      </c>
      <c r="B94" s="48" t="s">
        <v>783</v>
      </c>
    </row>
    <row r="95" spans="1:5">
      <c r="A95" s="52" t="s">
        <v>808</v>
      </c>
      <c r="B95" s="48" t="s">
        <v>785</v>
      </c>
    </row>
    <row r="96" spans="1:5">
      <c r="A96" s="52" t="s">
        <v>808</v>
      </c>
      <c r="B96" s="48" t="s">
        <v>786</v>
      </c>
    </row>
    <row r="97" spans="1:3">
      <c r="A97" s="52" t="s">
        <v>809</v>
      </c>
      <c r="B97" s="48" t="s">
        <v>790</v>
      </c>
    </row>
    <row r="98" spans="1:3">
      <c r="A98" s="52" t="s">
        <v>810</v>
      </c>
      <c r="B98" s="48" t="s">
        <v>792</v>
      </c>
      <c r="C98" s="48" t="s">
        <v>791</v>
      </c>
    </row>
    <row r="99" spans="1:3">
      <c r="A99" s="52" t="s">
        <v>811</v>
      </c>
      <c r="B99" s="48" t="s">
        <v>798</v>
      </c>
    </row>
    <row r="100" spans="1:3">
      <c r="A100" s="52" t="s">
        <v>811</v>
      </c>
      <c r="B100" s="48" t="s">
        <v>816</v>
      </c>
    </row>
    <row r="101" spans="1:3">
      <c r="A101" s="52" t="s">
        <v>811</v>
      </c>
      <c r="B101" s="48" t="s">
        <v>817</v>
      </c>
      <c r="C101" s="48" t="s">
        <v>818</v>
      </c>
    </row>
    <row r="102" spans="1:3">
      <c r="A102" s="52" t="s">
        <v>819</v>
      </c>
      <c r="B102" s="48" t="s">
        <v>820</v>
      </c>
      <c r="C102" s="48" t="s">
        <v>821</v>
      </c>
    </row>
    <row r="103" spans="1:3">
      <c r="A103" s="52" t="s">
        <v>823</v>
      </c>
      <c r="B103" s="48" t="s">
        <v>824</v>
      </c>
    </row>
    <row r="104" spans="1:3">
      <c r="A104" s="52" t="s">
        <v>823</v>
      </c>
      <c r="B104" s="48" t="s">
        <v>825</v>
      </c>
      <c r="C104" s="48" t="s">
        <v>826</v>
      </c>
    </row>
    <row r="105" spans="1:3">
      <c r="A105" s="52" t="s">
        <v>827</v>
      </c>
      <c r="B105" s="48" t="s">
        <v>828</v>
      </c>
    </row>
    <row r="106" spans="1:3">
      <c r="A106" s="52" t="s">
        <v>829</v>
      </c>
      <c r="B106" s="48" t="s">
        <v>830</v>
      </c>
    </row>
    <row r="107" spans="1:3">
      <c r="A107" s="52" t="s">
        <v>832</v>
      </c>
      <c r="B107" s="48" t="s">
        <v>833</v>
      </c>
    </row>
    <row r="108" spans="1:3">
      <c r="A108" s="52" t="s">
        <v>832</v>
      </c>
      <c r="B108" s="48" t="s">
        <v>834</v>
      </c>
    </row>
    <row r="109" spans="1:3">
      <c r="A109" s="52" t="s">
        <v>832</v>
      </c>
      <c r="B109" s="48" t="s">
        <v>840</v>
      </c>
    </row>
    <row r="110" spans="1:3">
      <c r="A110" s="52" t="s">
        <v>832</v>
      </c>
      <c r="B110" s="48" t="s">
        <v>841</v>
      </c>
    </row>
    <row r="111" spans="1:3">
      <c r="A111" s="52" t="s">
        <v>832</v>
      </c>
      <c r="B111" s="48" t="s">
        <v>844</v>
      </c>
    </row>
    <row r="112" spans="1:3">
      <c r="A112" s="52" t="s">
        <v>832</v>
      </c>
      <c r="B112" s="48" t="s">
        <v>847</v>
      </c>
    </row>
    <row r="113" spans="1:3">
      <c r="A113" s="52" t="s">
        <v>849</v>
      </c>
      <c r="B113" s="48" t="s">
        <v>850</v>
      </c>
    </row>
    <row r="114" spans="1:3">
      <c r="A114" s="52" t="s">
        <v>849</v>
      </c>
      <c r="B114" s="48" t="s">
        <v>851</v>
      </c>
    </row>
    <row r="115" spans="1:3">
      <c r="A115" s="52" t="s">
        <v>849</v>
      </c>
      <c r="B115" s="48" t="s">
        <v>852</v>
      </c>
    </row>
    <row r="116" spans="1:3">
      <c r="A116" s="52" t="s">
        <v>849</v>
      </c>
      <c r="B116" s="48" t="s">
        <v>853</v>
      </c>
    </row>
    <row r="117" spans="1:3">
      <c r="A117" s="52" t="s">
        <v>849</v>
      </c>
      <c r="B117" s="48" t="s">
        <v>858</v>
      </c>
    </row>
    <row r="118" spans="1:3">
      <c r="A118" s="52" t="s">
        <v>849</v>
      </c>
      <c r="B118" s="48" t="s">
        <v>859</v>
      </c>
    </row>
    <row r="119" spans="1:3">
      <c r="A119" s="52" t="s">
        <v>849</v>
      </c>
      <c r="B119" s="48" t="s">
        <v>860</v>
      </c>
    </row>
    <row r="120" spans="1:3">
      <c r="A120" s="52" t="s">
        <v>861</v>
      </c>
      <c r="B120" s="48" t="s">
        <v>862</v>
      </c>
    </row>
    <row r="121" spans="1:3">
      <c r="A121" s="52" t="s">
        <v>861</v>
      </c>
      <c r="B121" s="48" t="s">
        <v>863</v>
      </c>
    </row>
    <row r="122" spans="1:3">
      <c r="A122" s="52" t="s">
        <v>884</v>
      </c>
      <c r="B122" s="48" t="s">
        <v>885</v>
      </c>
    </row>
    <row r="123" spans="1:3">
      <c r="A123" s="52" t="s">
        <v>884</v>
      </c>
      <c r="B123" s="48" t="s">
        <v>886</v>
      </c>
      <c r="C123" s="48" t="s">
        <v>887</v>
      </c>
    </row>
    <row r="124" spans="1:3">
      <c r="A124" s="52" t="s">
        <v>889</v>
      </c>
      <c r="B124" s="48" t="s">
        <v>890</v>
      </c>
    </row>
    <row r="125" spans="1:3">
      <c r="A125" s="52" t="s">
        <v>894</v>
      </c>
      <c r="B125" s="48" t="s">
        <v>891</v>
      </c>
    </row>
    <row r="126" spans="1:3">
      <c r="A126" s="52" t="s">
        <v>894</v>
      </c>
      <c r="B126" s="48" t="s">
        <v>895</v>
      </c>
    </row>
    <row r="127" spans="1:3">
      <c r="A127" s="52" t="s">
        <v>894</v>
      </c>
      <c r="B127" s="48" t="s">
        <v>897</v>
      </c>
    </row>
    <row r="128" spans="1:3">
      <c r="A128" s="52" t="s">
        <v>894</v>
      </c>
      <c r="B128" s="48" t="s">
        <v>898</v>
      </c>
    </row>
    <row r="129" spans="1:2">
      <c r="A129" s="52" t="s">
        <v>903</v>
      </c>
      <c r="B129" s="48" t="s">
        <v>902</v>
      </c>
    </row>
    <row r="130" spans="1:2">
      <c r="A130" s="52" t="s">
        <v>903</v>
      </c>
      <c r="B130" s="48" t="s">
        <v>904</v>
      </c>
    </row>
    <row r="131" spans="1:2">
      <c r="A131" s="52" t="s">
        <v>920</v>
      </c>
      <c r="B131" s="48" t="s">
        <v>921</v>
      </c>
    </row>
    <row r="132" spans="1:2">
      <c r="A132" s="52" t="s">
        <v>920</v>
      </c>
      <c r="B132" s="48" t="s">
        <v>922</v>
      </c>
    </row>
    <row r="133" spans="1:2">
      <c r="A133" s="52" t="s">
        <v>920</v>
      </c>
      <c r="B133" s="48" t="s">
        <v>925</v>
      </c>
    </row>
    <row r="134" spans="1:2">
      <c r="A134" s="52" t="s">
        <v>933</v>
      </c>
      <c r="B134" s="48" t="s">
        <v>934</v>
      </c>
    </row>
    <row r="135" spans="1:2">
      <c r="A135" s="52" t="s">
        <v>933</v>
      </c>
      <c r="B135" s="48" t="s">
        <v>935</v>
      </c>
    </row>
    <row r="136" spans="1:2">
      <c r="A136" s="52" t="s">
        <v>933</v>
      </c>
      <c r="B136" s="48" t="s">
        <v>938</v>
      </c>
    </row>
    <row r="137" spans="1:2">
      <c r="A137" s="52" t="s">
        <v>933</v>
      </c>
      <c r="B137" s="48" t="s">
        <v>939</v>
      </c>
    </row>
    <row r="138" spans="1:2">
      <c r="A138" s="52" t="s">
        <v>933</v>
      </c>
      <c r="B138" s="48" t="s">
        <v>951</v>
      </c>
    </row>
    <row r="139" spans="1:2">
      <c r="A139" s="52" t="s">
        <v>933</v>
      </c>
      <c r="B139" s="48" t="s">
        <v>955</v>
      </c>
    </row>
    <row r="140" spans="1:2">
      <c r="A140" s="52" t="s">
        <v>966</v>
      </c>
      <c r="B140" s="48" t="s">
        <v>967</v>
      </c>
    </row>
    <row r="141" spans="1:2">
      <c r="A141" s="52" t="s">
        <v>961</v>
      </c>
      <c r="B141" s="48" t="s">
        <v>962</v>
      </c>
    </row>
    <row r="142" spans="1:2">
      <c r="A142" s="52" t="s">
        <v>961</v>
      </c>
      <c r="B142" s="48" t="s">
        <v>965</v>
      </c>
    </row>
    <row r="143" spans="1:2">
      <c r="A143" s="52" t="s">
        <v>961</v>
      </c>
      <c r="B143" s="48" t="s">
        <v>968</v>
      </c>
    </row>
    <row r="144" spans="1:2">
      <c r="A144" s="52" t="s">
        <v>961</v>
      </c>
      <c r="B144" s="48" t="s">
        <v>971</v>
      </c>
    </row>
    <row r="145" spans="1:2">
      <c r="A145" s="52" t="s">
        <v>961</v>
      </c>
      <c r="B145" s="48" t="s">
        <v>972</v>
      </c>
    </row>
    <row r="146" spans="1:2">
      <c r="A146" s="52" t="s">
        <v>961</v>
      </c>
      <c r="B146" s="48" t="s">
        <v>974</v>
      </c>
    </row>
    <row r="147" spans="1:2">
      <c r="A147" s="52" t="s">
        <v>961</v>
      </c>
      <c r="B147" s="48" t="s">
        <v>977</v>
      </c>
    </row>
    <row r="148" spans="1:2">
      <c r="A148" s="52" t="s">
        <v>980</v>
      </c>
      <c r="B148" s="48" t="s">
        <v>981</v>
      </c>
    </row>
    <row r="149" spans="1:2">
      <c r="A149" s="52" t="s">
        <v>982</v>
      </c>
      <c r="B149" s="48" t="s">
        <v>985</v>
      </c>
    </row>
    <row r="150" spans="1:2">
      <c r="A150" s="52" t="s">
        <v>982</v>
      </c>
      <c r="B150" s="48" t="s">
        <v>986</v>
      </c>
    </row>
    <row r="151" spans="1:2">
      <c r="A151" s="52" t="s">
        <v>982</v>
      </c>
      <c r="B151" s="48" t="s">
        <v>991</v>
      </c>
    </row>
    <row r="152" spans="1:2">
      <c r="A152" s="52" t="s">
        <v>1000</v>
      </c>
      <c r="B152" s="48" t="s">
        <v>1001</v>
      </c>
    </row>
    <row r="153" spans="1:2">
      <c r="A153" s="52" t="s">
        <v>1000</v>
      </c>
      <c r="B153" s="48" t="s">
        <v>1004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58" sqref="B58"/>
    </sheetView>
  </sheetViews>
  <sheetFormatPr baseColWidth="10" defaultRowHeight="14" x14ac:dyDescent="0"/>
  <cols>
    <col min="1" max="1" width="10.69921875" style="52"/>
    <col min="2" max="2" width="47.09765625" style="48" customWidth="1"/>
    <col min="3" max="16384" width="10.69921875" style="48"/>
  </cols>
  <sheetData>
    <row r="1" spans="1:2">
      <c r="A1" s="50" t="s">
        <v>289</v>
      </c>
      <c r="B1" s="47" t="s">
        <v>290</v>
      </c>
    </row>
    <row r="2" spans="1:2">
      <c r="A2" s="51">
        <v>42019</v>
      </c>
      <c r="B2" s="48" t="s">
        <v>926</v>
      </c>
    </row>
    <row r="3" spans="1:2">
      <c r="A3" s="51"/>
    </row>
    <row r="4" spans="1:2">
      <c r="A4" s="51"/>
    </row>
    <row r="84" spans="1:2">
      <c r="A84" s="67"/>
      <c r="B84" s="6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" sqref="A2"/>
    </sheetView>
  </sheetViews>
  <sheetFormatPr baseColWidth="10" defaultRowHeight="14" x14ac:dyDescent="0"/>
  <cols>
    <col min="1" max="1" width="32.69921875" style="48" customWidth="1"/>
    <col min="2" max="16384" width="10.69921875" style="48"/>
  </cols>
  <sheetData>
    <row r="1" spans="1:1">
      <c r="A1" s="48" t="s">
        <v>978</v>
      </c>
    </row>
    <row r="2" spans="1:1">
      <c r="A2" s="48" t="s">
        <v>973</v>
      </c>
    </row>
    <row r="3" spans="1:1">
      <c r="A3" s="48" t="s">
        <v>892</v>
      </c>
    </row>
    <row r="4" spans="1:1">
      <c r="A4" s="48" t="s">
        <v>954</v>
      </c>
    </row>
    <row r="5" spans="1:1" ht="13" customHeight="1"/>
    <row r="6" spans="1:1">
      <c r="A6" s="48" t="s">
        <v>893</v>
      </c>
    </row>
    <row r="8" spans="1:1">
      <c r="A8" s="47" t="s">
        <v>290</v>
      </c>
    </row>
    <row r="9" spans="1:1" ht="42">
      <c r="A9" s="73" t="s">
        <v>956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Planning Budget</vt:lpstr>
      <vt:lpstr>Instructions</vt:lpstr>
      <vt:lpstr>Revision history</vt:lpstr>
      <vt:lpstr>Contingency list</vt:lpstr>
      <vt:lpstr>Notes and to-do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Blanton</dc:creator>
  <cp:keywords/>
  <dc:description/>
  <cp:lastModifiedBy>Mike Blanton</cp:lastModifiedBy>
  <cp:lastPrinted>2013-08-20T05:05:22Z</cp:lastPrinted>
  <dcterms:created xsi:type="dcterms:W3CDTF">2012-08-05T00:58:03Z</dcterms:created>
  <dcterms:modified xsi:type="dcterms:W3CDTF">2015-03-20T18:39:40Z</dcterms:modified>
  <cp:category/>
</cp:coreProperties>
</file>