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5.xml" ContentType="application/vnd.openxmlformats-officedocument.drawing+xml"/>
  <Override PartName="/xl/tables/table2.xml" ContentType="application/vnd.openxmlformats-officedocument.spreadsheetml.tab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slicers/slicer3.xml" ContentType="application/vnd.ms-excel.slicer+xml"/>
  <Override PartName="/xl/charts/chartEx2.xml" ContentType="application/vnd.ms-office.chartex+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Blaq$pex\Downloads\"/>
    </mc:Choice>
  </mc:AlternateContent>
  <xr:revisionPtr revIDLastSave="0" documentId="13_ncr:1_{CA55EAF8-C158-41B4-872A-D0B23F9E4CB0}" xr6:coauthVersionLast="47" xr6:coauthVersionMax="47" xr10:uidLastSave="{00000000-0000-0000-0000-000000000000}"/>
  <bookViews>
    <workbookView xWindow="-108" yWindow="-108" windowWidth="23256" windowHeight="12456" tabRatio="500" activeTab="5" xr2:uid="{00000000-000D-0000-FFFF-FFFF00000000}"/>
  </bookViews>
  <sheets>
    <sheet name="smartphones_dataset" sheetId="1" r:id="rId1"/>
    <sheet name="Sheet1" sheetId="2" r:id="rId2"/>
    <sheet name="Sheet2" sheetId="3" r:id="rId3"/>
    <sheet name="Sheet3" sheetId="4" r:id="rId4"/>
    <sheet name="Sheet4" sheetId="5" r:id="rId5"/>
    <sheet name="Sheet5" sheetId="6" r:id="rId6"/>
    <sheet name="DASHBOARD" sheetId="7" r:id="rId7"/>
  </sheets>
  <definedNames>
    <definedName name="_xlchart.v1.0" hidden="1">Sheet1!$A$2</definedName>
    <definedName name="_xlchart.v1.1" hidden="1">Sheet1!$A$3:$A$102</definedName>
    <definedName name="_xlchart.v1.10" hidden="1">Sheet1!$B$2</definedName>
    <definedName name="_xlchart.v1.11" hidden="1">Sheet1!$B$3:$B$102</definedName>
    <definedName name="_xlchart.v1.2" hidden="1">Sheet1!$B$2</definedName>
    <definedName name="_xlchart.v1.3" hidden="1">Sheet1!$B$3:$B$102</definedName>
    <definedName name="_xlchart.v1.4" hidden="1">Sheet1!$A$2</definedName>
    <definedName name="_xlchart.v1.5" hidden="1">Sheet1!$A$3:$A$102</definedName>
    <definedName name="_xlchart.v1.6" hidden="1">Sheet1!$B$2</definedName>
    <definedName name="_xlchart.v1.7" hidden="1">Sheet1!$B$3:$B$102</definedName>
    <definedName name="_xlchart.v1.8" hidden="1">Sheet1!$A$2</definedName>
    <definedName name="_xlchart.v1.9" hidden="1">Sheet1!$A$3:$A$102</definedName>
    <definedName name="Slicer_Brand">#N/A</definedName>
    <definedName name="Slicer_Category">#N/A</definedName>
    <definedName name="Slicer_Grade">#N/A</definedName>
    <definedName name="Slicer_Processor_Brand">#N/A</definedName>
  </definedNames>
  <calcPr calcId="191029"/>
  <pivotCaches>
    <pivotCache cacheId="0" r:id="rId8"/>
    <pivotCache cacheId="1" r:id="rId9"/>
    <pivotCache cacheId="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loext="http://schemas.libreoffice.org/" uri="{7626C862-2A13-11E5-B345-FEFF819CDC9F}">
      <loext:extCalcPr stringRefSyntax="CalcA1"/>
    </ext>
  </extLst>
</workbook>
</file>

<file path=xl/calcChain.xml><?xml version="1.0" encoding="utf-8"?>
<calcChain xmlns="http://schemas.openxmlformats.org/spreadsheetml/2006/main">
  <c r="B11" i="6" l="1"/>
  <c r="B10" i="6"/>
  <c r="B9" i="6"/>
  <c r="B8" i="6"/>
  <c r="B7" i="6"/>
  <c r="B6" i="6"/>
  <c r="B5" i="6"/>
  <c r="B4" i="6"/>
  <c r="B3" i="6"/>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AI2"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1" i="1"/>
  <c r="A10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3" i="2"/>
  <c r="E7" i="2" s="1"/>
  <c r="E2" i="2" l="1"/>
  <c r="E3" i="2"/>
  <c r="E4" i="2" l="1"/>
  <c r="E5" i="2" s="1"/>
  <c r="E6" i="2" l="1"/>
  <c r="B47" i="2" s="1"/>
  <c r="B19" i="2" l="1"/>
  <c r="B51" i="2"/>
  <c r="B40" i="2"/>
  <c r="B62" i="2"/>
  <c r="B72" i="2"/>
  <c r="B101" i="2"/>
  <c r="B4" i="2"/>
  <c r="B11" i="2"/>
  <c r="B58" i="2"/>
  <c r="B57" i="2"/>
  <c r="B16" i="2"/>
  <c r="B28" i="2"/>
  <c r="B96" i="2"/>
  <c r="B91" i="2"/>
  <c r="B77" i="2"/>
  <c r="B35" i="2"/>
  <c r="B14" i="2"/>
  <c r="B15" i="2"/>
  <c r="B99" i="2"/>
  <c r="B94" i="2"/>
  <c r="B61" i="2"/>
  <c r="B80" i="2"/>
  <c r="B48" i="2"/>
  <c r="B46" i="2"/>
  <c r="B13" i="2"/>
  <c r="B23" i="2"/>
  <c r="B43" i="2"/>
  <c r="B86" i="2"/>
  <c r="B82" i="2"/>
  <c r="B50" i="2"/>
  <c r="B27" i="2"/>
  <c r="B17" i="2"/>
  <c r="B89" i="2"/>
  <c r="B88" i="2"/>
  <c r="B84" i="2"/>
  <c r="B7" i="2"/>
  <c r="B76" i="2"/>
  <c r="B70" i="2"/>
  <c r="B26" i="2"/>
  <c r="B6" i="2"/>
  <c r="B68" i="2"/>
  <c r="B64" i="2"/>
  <c r="B98" i="2"/>
  <c r="B95" i="2"/>
  <c r="B87" i="2"/>
  <c r="B65" i="2"/>
  <c r="B45" i="2"/>
  <c r="B9" i="2"/>
  <c r="B37" i="2"/>
  <c r="B5" i="2"/>
  <c r="B30" i="2"/>
  <c r="B90" i="2"/>
  <c r="B79" i="2"/>
  <c r="B63" i="2"/>
  <c r="B20" i="2"/>
  <c r="B73" i="2"/>
  <c r="B10" i="2"/>
  <c r="B12" i="2"/>
  <c r="B59" i="2"/>
  <c r="B83" i="2"/>
  <c r="B78" i="2"/>
  <c r="B97" i="2"/>
  <c r="B60" i="2"/>
  <c r="B69" i="2"/>
  <c r="B8" i="2"/>
  <c r="B25" i="2"/>
  <c r="B55" i="2"/>
  <c r="B102" i="2"/>
  <c r="B33" i="2"/>
  <c r="B67" i="2"/>
  <c r="B93" i="2"/>
  <c r="B3" i="2"/>
  <c r="B21" i="2"/>
  <c r="B29" i="2"/>
  <c r="B52" i="2"/>
  <c r="B22" i="2"/>
  <c r="B36" i="2"/>
  <c r="B32" i="2"/>
  <c r="B44" i="2"/>
  <c r="B74" i="2"/>
  <c r="B42" i="2"/>
  <c r="B39" i="2"/>
  <c r="B71" i="2"/>
  <c r="B66" i="2"/>
  <c r="B75" i="2"/>
  <c r="B54" i="2"/>
  <c r="B49" i="2"/>
  <c r="B24" i="2"/>
  <c r="B85" i="2"/>
  <c r="B56" i="2"/>
  <c r="B81" i="2"/>
  <c r="B53" i="2"/>
  <c r="B18" i="2"/>
  <c r="B92" i="2"/>
  <c r="B38" i="2"/>
  <c r="B41" i="2"/>
  <c r="B34" i="2"/>
  <c r="B100" i="2"/>
  <c r="B31" i="2"/>
</calcChain>
</file>

<file path=xl/sharedStrings.xml><?xml version="1.0" encoding="utf-8"?>
<sst xmlns="http://schemas.openxmlformats.org/spreadsheetml/2006/main" count="1928" uniqueCount="300">
  <si>
    <t>Brand</t>
  </si>
  <si>
    <t>Model</t>
  </si>
  <si>
    <t>Rating (/10)</t>
  </si>
  <si>
    <t>Release Year</t>
  </si>
  <si>
    <t>Operating System</t>
  </si>
  <si>
    <t>OS Version</t>
  </si>
  <si>
    <t>Processor Brand</t>
  </si>
  <si>
    <t>Processor Model</t>
  </si>
  <si>
    <t>Speed (GHz)</t>
  </si>
  <si>
    <t>RAM (GB)</t>
  </si>
  <si>
    <t>Storage (GB)</t>
  </si>
  <si>
    <t>Battery (mAh)</t>
  </si>
  <si>
    <t>Fast Charging</t>
  </si>
  <si>
    <t>Charging Speed (w)</t>
  </si>
  <si>
    <t>Weight (g)</t>
  </si>
  <si>
    <t>Depth (mm)</t>
  </si>
  <si>
    <t>Display Size (inches)</t>
  </si>
  <si>
    <t>Display Type</t>
  </si>
  <si>
    <t>Resolution (p)</t>
  </si>
  <si>
    <t>Refresh Rate (Hz)</t>
  </si>
  <si>
    <t>Main Camera (MP)</t>
  </si>
  <si>
    <t>Front Camera (MP)</t>
  </si>
  <si>
    <t>Number of Rear Cameras</t>
  </si>
  <si>
    <t>Fingerprint Sensor</t>
  </si>
  <si>
    <t>Face Unlock</t>
  </si>
  <si>
    <t>Water Resistant</t>
  </si>
  <si>
    <t>IR Blaster</t>
  </si>
  <si>
    <t>NFC</t>
  </si>
  <si>
    <t>Stylus</t>
  </si>
  <si>
    <t>Foldable/Flippable</t>
  </si>
  <si>
    <t>Connectivity (G)</t>
  </si>
  <si>
    <t>Ships with Charger</t>
  </si>
  <si>
    <t>Price (INR)</t>
  </si>
  <si>
    <t>Samsung</t>
  </si>
  <si>
    <t>Samsung Galaxy S23 Ultra</t>
  </si>
  <si>
    <t>Android</t>
  </si>
  <si>
    <t>Qualcomm Snapdragon 8 Gen 2</t>
  </si>
  <si>
    <t>Yes</t>
  </si>
  <si>
    <t>Dynamic AMOLED 2X</t>
  </si>
  <si>
    <t>No</t>
  </si>
  <si>
    <t>Apple</t>
  </si>
  <si>
    <t>Apple iPhone 15 Pro Max</t>
  </si>
  <si>
    <t>iOS</t>
  </si>
  <si>
    <t>Super Retina XDR OLED</t>
  </si>
  <si>
    <t>Google</t>
  </si>
  <si>
    <t>Google Pixel 8 Pro</t>
  </si>
  <si>
    <t>LTPO OLED</t>
  </si>
  <si>
    <t>Xiaomi</t>
  </si>
  <si>
    <t>Xiaomi Redmi 12</t>
  </si>
  <si>
    <t>MediaTek</t>
  </si>
  <si>
    <t>MediaTek Helio G88</t>
  </si>
  <si>
    <t>IPS LCD</t>
  </si>
  <si>
    <t>Samsung Galaxy Z Fold5</t>
  </si>
  <si>
    <t>Foldable Dynamic AMOLED 2X</t>
  </si>
  <si>
    <t>OnePlus</t>
  </si>
  <si>
    <t>OnePlus Nord CE 3 Lite 5G</t>
  </si>
  <si>
    <t>Qualcomm Snapdragon 695</t>
  </si>
  <si>
    <t>Motorola</t>
  </si>
  <si>
    <t>Motorola Edge 40</t>
  </si>
  <si>
    <t>MediaTek Dimensity 8020</t>
  </si>
  <si>
    <t>P-OLED</t>
  </si>
  <si>
    <t>Realme</t>
  </si>
  <si>
    <t>Realme Narzo 60 5G</t>
  </si>
  <si>
    <t>MediaTek Dimensity 6020</t>
  </si>
  <si>
    <t>AMOLED</t>
  </si>
  <si>
    <t>Infinix</t>
  </si>
  <si>
    <t>Infinix Zero 30 5G</t>
  </si>
  <si>
    <t>Tecno</t>
  </si>
  <si>
    <t>Tecno Phantom V Fold</t>
  </si>
  <si>
    <t>MediaTek Dimensity 9000+</t>
  </si>
  <si>
    <t>Foldable LTPO AMOLED</t>
  </si>
  <si>
    <t>Realme Narzo 60x</t>
  </si>
  <si>
    <t>MediaTek Dimensity 6100+</t>
  </si>
  <si>
    <t>Asus</t>
  </si>
  <si>
    <t>Asus ROG Phone 7 Ultimate</t>
  </si>
  <si>
    <t>iQOO</t>
  </si>
  <si>
    <t>iQOO iQOO Z9</t>
  </si>
  <si>
    <t>MediaTek Dimensity 7200</t>
  </si>
  <si>
    <t>Unihertz</t>
  </si>
  <si>
    <t>Unihertz Tank 3</t>
  </si>
  <si>
    <t>MediaTek Dimensity 820</t>
  </si>
  <si>
    <t>Lava</t>
  </si>
  <si>
    <t>Lava Blaze 5G</t>
  </si>
  <si>
    <t>MediaTek Dimensity 810</t>
  </si>
  <si>
    <t>Huawei</t>
  </si>
  <si>
    <t>Huawei Mate X3</t>
  </si>
  <si>
    <t>HarmonyOS</t>
  </si>
  <si>
    <t>Qualcomm Snapdragon 8+ Gen 1 4G</t>
  </si>
  <si>
    <t>Foldable OLED</t>
  </si>
  <si>
    <t>Nokia</t>
  </si>
  <si>
    <t>Nokia C12</t>
  </si>
  <si>
    <t>Unisoc</t>
  </si>
  <si>
    <t>Unisoc SC9863A1</t>
  </si>
  <si>
    <t>Infinix Smart 7 HD</t>
  </si>
  <si>
    <t>Unisoc SC9863A</t>
  </si>
  <si>
    <t>Samsung Galaxy A34 5G</t>
  </si>
  <si>
    <t>MediaTek Dimensity 1080</t>
  </si>
  <si>
    <t>Super AMOLED</t>
  </si>
  <si>
    <t>Motorola Razr 40 Ultra</t>
  </si>
  <si>
    <t>Qualcomm Snapdragon 8+ Gen 1</t>
  </si>
  <si>
    <t>itel</t>
  </si>
  <si>
    <t>itel P40</t>
  </si>
  <si>
    <t>Sony</t>
  </si>
  <si>
    <t>Sony Xperia Pro-I</t>
  </si>
  <si>
    <t>Qualcomm Snapdragon 888</t>
  </si>
  <si>
    <t>OLED</t>
  </si>
  <si>
    <t>Samsung Galaxy Note 20 Ultra</t>
  </si>
  <si>
    <t>Qualcomm Snapdragon 865+</t>
  </si>
  <si>
    <t>Poco</t>
  </si>
  <si>
    <t>Poco X5 Pro 5G</t>
  </si>
  <si>
    <t>Qualcomm Snapdragon 778G</t>
  </si>
  <si>
    <t>Vivo</t>
  </si>
  <si>
    <t>Vivo X90 Pro</t>
  </si>
  <si>
    <t>MediaTek Dimensity 9200</t>
  </si>
  <si>
    <t>Micromax</t>
  </si>
  <si>
    <t>Micromax In 2c</t>
  </si>
  <si>
    <t>Unisoc T610</t>
  </si>
  <si>
    <t>Infinix Zero Ultra</t>
  </si>
  <si>
    <t>MediaTek Dimensity 920</t>
  </si>
  <si>
    <t>Apple iPhone SE (2022)</t>
  </si>
  <si>
    <t>Apple A15 Bionic</t>
  </si>
  <si>
    <t>Retina IPS LCD</t>
  </si>
  <si>
    <t>Realme C55</t>
  </si>
  <si>
    <t>OnePlus Nord CE 3 Lite</t>
  </si>
  <si>
    <t>Huawei Mate Xs 2</t>
  </si>
  <si>
    <t>Qualcomm Snapdragon 888 4G</t>
  </si>
  <si>
    <t>Samsung Galaxy Z Flip 5</t>
  </si>
  <si>
    <t>Tecno Spark Go 2023</t>
  </si>
  <si>
    <t>MediaTek Helio A22</t>
  </si>
  <si>
    <t>Sony Xperia 1 V</t>
  </si>
  <si>
    <t>Infinix Smart 7</t>
  </si>
  <si>
    <t>iQOO Z7 5G</t>
  </si>
  <si>
    <t>Nokia C32</t>
  </si>
  <si>
    <t>Honor</t>
  </si>
  <si>
    <t>Honor Magic V2</t>
  </si>
  <si>
    <t>Micromax IN 2b</t>
  </si>
  <si>
    <t>Realme Narzo N53</t>
  </si>
  <si>
    <t>Unisoc Unisoc Tiger T612</t>
  </si>
  <si>
    <t>Samsung Galaxy A24</t>
  </si>
  <si>
    <t>MediaTek Helio G99</t>
  </si>
  <si>
    <t>Nokia G42 5G</t>
  </si>
  <si>
    <t>Qualcomm Snapdragon 480+ 5G</t>
  </si>
  <si>
    <t>Asus Zenfone 10</t>
  </si>
  <si>
    <t>Motorola Moto G73 5G</t>
  </si>
  <si>
    <t>MediaTek Dimensity 930</t>
  </si>
  <si>
    <t>Lava Yuva 2 Pro</t>
  </si>
  <si>
    <t>MediaTek Helio G37</t>
  </si>
  <si>
    <t>Samsung Galaxy A14 5G</t>
  </si>
  <si>
    <t>MediaTek Dimensity 700</t>
  </si>
  <si>
    <t>PLS LCD</t>
  </si>
  <si>
    <t>iQOO Neo 7</t>
  </si>
  <si>
    <t>MediaTek Dimensity 8200</t>
  </si>
  <si>
    <t>Nothing</t>
  </si>
  <si>
    <t>Nothing Phone (2)</t>
  </si>
  <si>
    <t>Samsung Galaxy M13</t>
  </si>
  <si>
    <t>Samsung Galaxy Z Fold2 5G</t>
  </si>
  <si>
    <t>Infinix Zero 5G 2023</t>
  </si>
  <si>
    <t>Sony Xperia 1 IV</t>
  </si>
  <si>
    <t>Qualcomm Snapdragon 8 Gen 1</t>
  </si>
  <si>
    <t>Tecno Camon 20 Premier 5G</t>
  </si>
  <si>
    <t>MediaTek Dimensity 8050</t>
  </si>
  <si>
    <t>Huawei Mate 60 Pro</t>
  </si>
  <si>
    <t>HiSilicon</t>
  </si>
  <si>
    <t>HiSilicon Kirin 9000S</t>
  </si>
  <si>
    <t>OnePlus 7 Pro</t>
  </si>
  <si>
    <t>Qualcomm Snapdragon 855</t>
  </si>
  <si>
    <t>Fluid AMOLED</t>
  </si>
  <si>
    <t>Samsung Galaxy S10</t>
  </si>
  <si>
    <t>Dynamic AMOLED</t>
  </si>
  <si>
    <t>Poco F1</t>
  </si>
  <si>
    <t>Qualcomm Snapdragon 845</t>
  </si>
  <si>
    <t>Apple iPhone XR</t>
  </si>
  <si>
    <t>Apple A12 Bionic</t>
  </si>
  <si>
    <t>Liquid Retina IPS LCD</t>
  </si>
  <si>
    <t>Motorola Moto G7 Plus</t>
  </si>
  <si>
    <t>Qualcomm Snapdragon 636</t>
  </si>
  <si>
    <t>LTPS IPS LCD</t>
  </si>
  <si>
    <t>Samsung Galaxy S6 Edge+</t>
  </si>
  <si>
    <t>Motorola Moto G5 Plus</t>
  </si>
  <si>
    <t>Qualcomm Snapdragon 625</t>
  </si>
  <si>
    <t>Sony Xperia XZ1</t>
  </si>
  <si>
    <t>Qualcomm Snapdragon 835</t>
  </si>
  <si>
    <t>IPS LCD HDR10</t>
  </si>
  <si>
    <t>LG</t>
  </si>
  <si>
    <t>LG V30+</t>
  </si>
  <si>
    <t>Nokia 6.1 Plus</t>
  </si>
  <si>
    <t>Apple iPhone 5</t>
  </si>
  <si>
    <t>HTC</t>
  </si>
  <si>
    <t>HTC One M7</t>
  </si>
  <si>
    <t>Qualcomm Snapdragon 600</t>
  </si>
  <si>
    <t>Super LCD3</t>
  </si>
  <si>
    <t>Asus ROG Phone 5 Ultimate</t>
  </si>
  <si>
    <t>Infinix Hot 20 Play</t>
  </si>
  <si>
    <t>Honor Magic Vs</t>
  </si>
  <si>
    <t>Realme C21Y</t>
  </si>
  <si>
    <t>Gionee</t>
  </si>
  <si>
    <t>Gionee Elife S5.1</t>
  </si>
  <si>
    <t>MediaTek MT6592</t>
  </si>
  <si>
    <t>HTC One M8</t>
  </si>
  <si>
    <t>Qualcomm Snapdragon 801</t>
  </si>
  <si>
    <t>Micromax Canvas Infinity</t>
  </si>
  <si>
    <t>Qualcomm Snapdragon 425</t>
  </si>
  <si>
    <t>Nokia 9 PureView</t>
  </si>
  <si>
    <t>POLED</t>
  </si>
  <si>
    <t>Motorola Moto G (1st Gen)</t>
  </si>
  <si>
    <t>Qualcomm Snapdragon 400</t>
  </si>
  <si>
    <t>Samsung Galaxy S5</t>
  </si>
  <si>
    <t>Xiaomi Mi 3</t>
  </si>
  <si>
    <t>Qualcomm Snapdragon 800</t>
  </si>
  <si>
    <t>Sony Xperia Z1</t>
  </si>
  <si>
    <t>TFT</t>
  </si>
  <si>
    <t>HTC Desire 820</t>
  </si>
  <si>
    <t>Qualcomm Snapdragon 615</t>
  </si>
  <si>
    <t>Samsung Galaxy S4</t>
  </si>
  <si>
    <t>OnePlus OnePlus Nord 3</t>
  </si>
  <si>
    <t>MediaTek Dimensity 9000</t>
  </si>
  <si>
    <t>Motorola Moto G200 5G</t>
  </si>
  <si>
    <t>Qualcomm Snapdragon 888+</t>
  </si>
  <si>
    <t>LCD</t>
  </si>
  <si>
    <t>Apple iPhone 14 Pro Max</t>
  </si>
  <si>
    <t>Apple A16 Bionic</t>
  </si>
  <si>
    <t>Vertu</t>
  </si>
  <si>
    <t>Vertu Signature Touch</t>
  </si>
  <si>
    <t>Qualcomm Snapdragon 810</t>
  </si>
  <si>
    <t>HTC Windows Phone 8X</t>
  </si>
  <si>
    <t>Windows Phone</t>
  </si>
  <si>
    <t>Qualcomm Snapdragon S4 Plus</t>
  </si>
  <si>
    <t>Super LCD2</t>
  </si>
  <si>
    <t>Infinix GT 20 Pro</t>
  </si>
  <si>
    <t>MediaTek Dimensity 8200 Ultimate</t>
  </si>
  <si>
    <t>Honor Magic6 Pro</t>
  </si>
  <si>
    <t>Qualcomm Snapdragon 8 Gen 3</t>
  </si>
  <si>
    <t>Realme C63</t>
  </si>
  <si>
    <t>Unisoc Tiger T612</t>
  </si>
  <si>
    <t>vivo</t>
  </si>
  <si>
    <t>vivo X Fold3 Pro</t>
  </si>
  <si>
    <t>LTPO AMOLED</t>
  </si>
  <si>
    <t>Realme GT Neo 3</t>
  </si>
  <si>
    <t>MediaTek Dimensity 8100</t>
  </si>
  <si>
    <t>Infinix GT 10 Pro</t>
  </si>
  <si>
    <t>HTC One A9</t>
  </si>
  <si>
    <t>Qualcomm Snapdragon 617</t>
  </si>
  <si>
    <t>Motorola G54 Power Edition</t>
  </si>
  <si>
    <t>MediaTek Dimensity 7020</t>
  </si>
  <si>
    <t>Samsung Galaxy Note Edge</t>
  </si>
  <si>
    <t>Qualcomm Snapdragon 805</t>
  </si>
  <si>
    <t>Xiaomi Redmi Note 12 Explorer</t>
  </si>
  <si>
    <t>Nokia Lumia 1020</t>
  </si>
  <si>
    <t>Sony Xperia Z3</t>
  </si>
  <si>
    <t>LG G4</t>
  </si>
  <si>
    <t>Qualcomm Snapdragon 808</t>
  </si>
  <si>
    <t>Microsoft</t>
  </si>
  <si>
    <t>Microsoft Lumia 950 XL</t>
  </si>
  <si>
    <t>ZTE</t>
  </si>
  <si>
    <t>Treatment</t>
  </si>
  <si>
    <t>Before</t>
  </si>
  <si>
    <t>After</t>
  </si>
  <si>
    <t>Q1</t>
  </si>
  <si>
    <t>Q3</t>
  </si>
  <si>
    <t>IQR</t>
  </si>
  <si>
    <t>Lower Fence</t>
  </si>
  <si>
    <t>Upper Fence</t>
  </si>
  <si>
    <t>Median</t>
  </si>
  <si>
    <t>Row Labels</t>
  </si>
  <si>
    <t>Grand Total</t>
  </si>
  <si>
    <t>Average of Price (INR)</t>
  </si>
  <si>
    <t>Grand Avg</t>
  </si>
  <si>
    <t>Category</t>
  </si>
  <si>
    <t>vivo X90 Pro</t>
  </si>
  <si>
    <t>Nubia RedMagic 8 Pro+ (Transformers Edition)</t>
  </si>
  <si>
    <t>Nubia</t>
  </si>
  <si>
    <t>Outliers</t>
  </si>
  <si>
    <t>Average of Rating (/10)</t>
  </si>
  <si>
    <t>Grade</t>
  </si>
  <si>
    <t>Average</t>
  </si>
  <si>
    <t>Excellent</t>
  </si>
  <si>
    <t>Good</t>
  </si>
  <si>
    <t>Poor</t>
  </si>
  <si>
    <t>Subpar</t>
  </si>
  <si>
    <t>Count of Model</t>
  </si>
  <si>
    <t>Budget</t>
  </si>
  <si>
    <t>Luxury</t>
  </si>
  <si>
    <t>Midrange</t>
  </si>
  <si>
    <t>Average of Speed (GHz)</t>
  </si>
  <si>
    <t>Features</t>
  </si>
  <si>
    <t>Count</t>
  </si>
  <si>
    <t>All Features</t>
  </si>
  <si>
    <t>Samsung Exynos</t>
  </si>
  <si>
    <t>Apple Silicon</t>
  </si>
  <si>
    <t>Apple A17 Pro</t>
  </si>
  <si>
    <t>Google Tensor G3</t>
  </si>
  <si>
    <t>Samsung Exynos 9820</t>
  </si>
  <si>
    <t>Samsung Exynos 7420</t>
  </si>
  <si>
    <t>Apple A6</t>
  </si>
  <si>
    <t>Samsung Exynos 850</t>
  </si>
  <si>
    <t>Google Tensor</t>
  </si>
  <si>
    <t>Samsung Exynos 840</t>
  </si>
  <si>
    <t>Avg of Speed (GHz)</t>
  </si>
  <si>
    <t>Qualcomm Snapdragon</t>
  </si>
  <si>
    <t>Count of Ships with Charger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</si>
</sst>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0"/>
      <name val="Arial"/>
      <family val="2"/>
    </font>
    <font>
      <b/>
      <sz val="10"/>
      <color theme="1"/>
      <name val="Arial"/>
      <family val="2"/>
    </font>
    <font>
      <b/>
      <sz val="10"/>
      <name val="Arial"/>
      <family val="2"/>
    </font>
    <font>
      <sz val="10"/>
      <name val="Arial Unicode MS"/>
    </font>
  </fonts>
  <fills count="5">
    <fill>
      <patternFill patternType="none"/>
    </fill>
    <fill>
      <patternFill patternType="gray125"/>
    </fill>
    <fill>
      <patternFill patternType="solid">
        <fgColor theme="5" tint="0.79998168889431442"/>
        <bgColor indexed="64"/>
      </patternFill>
    </fill>
    <fill>
      <patternFill patternType="solid">
        <fgColor rgb="FFFB8F6D"/>
        <bgColor indexed="64"/>
      </patternFill>
    </fill>
    <fill>
      <patternFill patternType="solid">
        <fgColor theme="2" tint="-4.9989318521683403E-2"/>
        <bgColor indexed="64"/>
      </patternFill>
    </fill>
  </fills>
  <borders count="2">
    <border>
      <left/>
      <right/>
      <top/>
      <bottom/>
      <diagonal/>
    </border>
    <border>
      <left/>
      <right/>
      <top/>
      <bottom style="thin">
        <color theme="4" tint="0.39997558519241921"/>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2" fontId="0" fillId="0" borderId="0" xfId="0" applyNumberFormat="1"/>
    <xf numFmtId="0" fontId="2" fillId="0" borderId="0" xfId="0" applyFont="1"/>
    <xf numFmtId="0" fontId="2" fillId="0" borderId="0" xfId="0" applyFont="1" applyAlignment="1">
      <alignment horizontal="center"/>
    </xf>
    <xf numFmtId="0" fontId="0" fillId="2" borderId="0" xfId="0" applyFill="1"/>
    <xf numFmtId="0" fontId="1" fillId="0" borderId="1" xfId="0" applyFont="1" applyBorder="1" applyAlignment="1">
      <alignment horizontal="left"/>
    </xf>
    <xf numFmtId="2" fontId="1" fillId="0" borderId="1" xfId="0" applyNumberFormat="1" applyFont="1" applyBorder="1"/>
    <xf numFmtId="0" fontId="1" fillId="0" borderId="1" xfId="0" applyFont="1" applyBorder="1" applyAlignment="1">
      <alignment horizontal="center"/>
    </xf>
    <xf numFmtId="2" fontId="1" fillId="0" borderId="1" xfId="0" applyNumberFormat="1" applyFont="1" applyBorder="1" applyAlignment="1">
      <alignment horizontal="center"/>
    </xf>
    <xf numFmtId="0" fontId="0" fillId="3" borderId="0" xfId="0" applyFill="1"/>
    <xf numFmtId="0" fontId="0" fillId="0" borderId="0" xfId="0" applyAlignment="1">
      <alignment vertical="center" wrapText="1"/>
    </xf>
    <xf numFmtId="0" fontId="3" fillId="0" borderId="0" xfId="0" applyFont="1" applyAlignment="1">
      <alignment vertical="center" wrapText="1"/>
    </xf>
    <xf numFmtId="0" fontId="0" fillId="4" borderId="0" xfId="0" applyFill="1"/>
    <xf numFmtId="0" fontId="0" fillId="0" borderId="0" xfId="0" applyNumberFormat="1"/>
  </cellXfs>
  <cellStyles count="1">
    <cellStyle name="Normal" xfId="0" builtinId="0"/>
  </cellStyles>
  <dxfs count="16">
    <dxf>
      <fill>
        <patternFill>
          <bgColor theme="5" tint="0.79998168889431442"/>
        </patternFill>
      </fill>
    </dxf>
    <dxf>
      <fill>
        <patternFill>
          <bgColor theme="6" tint="0.79998168889431442"/>
        </patternFill>
      </fill>
    </dxf>
    <dxf>
      <fill>
        <patternFill>
          <bgColor theme="5"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theme="9" tint="0.79998168889431442"/>
        </patternFill>
      </fill>
    </dxf>
    <dxf>
      <fill>
        <patternFill>
          <bgColor theme="1" tint="0.499984740745262"/>
        </patternFill>
      </fill>
    </dxf>
    <dxf>
      <fill>
        <patternFill>
          <bgColor theme="2" tint="-0.14996795556505021"/>
        </patternFill>
      </fill>
    </dxf>
    <dxf>
      <alignment horizontal="general" vertical="center" textRotation="0" wrapText="1" indent="0" justifyLastLine="0" shrinkToFit="0" readingOrder="0"/>
    </dxf>
    <dxf>
      <fill>
        <patternFill patternType="solid">
          <fgColor indexed="64"/>
          <bgColor rgb="FFFB8F6D"/>
        </patternFill>
      </fill>
    </dxf>
    <dxf>
      <fill>
        <patternFill patternType="none">
          <fgColor indexed="64"/>
          <bgColor indexed="65"/>
        </patternFill>
      </fill>
    </dxf>
    <dxf>
      <fill>
        <patternFill patternType="solid">
          <fgColor indexed="64"/>
          <bgColor rgb="FFFB8F6D"/>
        </patternFill>
      </fill>
    </dxf>
    <dxf>
      <font>
        <b/>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dxf>
  </dxfs>
  <tableStyles count="0" defaultTableStyle="TableStyleMedium2" defaultPivotStyle="PivotStyleLight16"/>
  <colors>
    <mruColors>
      <color rgb="FFFB8F6D"/>
      <color rgb="FFF6530A"/>
      <color rgb="FFC1320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[smartphones_dataset.xlsx]Sheet1!PivotTable3</c:name>
    <c:fmtId val="2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IN" b="1"/>
              <a:t>Avg Price by Brand</a:t>
            </a: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Sheet1!$J$3:$J$31</c:f>
              <c:strCache>
                <c:ptCount val="28"/>
                <c:pt idx="0">
                  <c:v>itel</c:v>
                </c:pt>
                <c:pt idx="1">
                  <c:v>Micromax</c:v>
                </c:pt>
                <c:pt idx="2">
                  <c:v>Lava</c:v>
                </c:pt>
                <c:pt idx="3">
                  <c:v>Realme</c:v>
                </c:pt>
                <c:pt idx="4">
                  <c:v>Infinix</c:v>
                </c:pt>
                <c:pt idx="5">
                  <c:v>Xiaomi</c:v>
                </c:pt>
                <c:pt idx="6">
                  <c:v>Gionee</c:v>
                </c:pt>
                <c:pt idx="7">
                  <c:v>Nokia</c:v>
                </c:pt>
                <c:pt idx="8">
                  <c:v>iQOO</c:v>
                </c:pt>
                <c:pt idx="9">
                  <c:v>Poco</c:v>
                </c:pt>
                <c:pt idx="10">
                  <c:v>Motorola</c:v>
                </c:pt>
                <c:pt idx="11">
                  <c:v>OnePlus</c:v>
                </c:pt>
                <c:pt idx="12">
                  <c:v>HTC</c:v>
                </c:pt>
                <c:pt idx="13">
                  <c:v>Microsoft</c:v>
                </c:pt>
                <c:pt idx="14">
                  <c:v>Unihertz</c:v>
                </c:pt>
                <c:pt idx="15">
                  <c:v>Tecno</c:v>
                </c:pt>
                <c:pt idx="16">
                  <c:v>LG</c:v>
                </c:pt>
                <c:pt idx="17">
                  <c:v>Nothing</c:v>
                </c:pt>
                <c:pt idx="18">
                  <c:v>Samsung</c:v>
                </c:pt>
                <c:pt idx="19">
                  <c:v>ZTE</c:v>
                </c:pt>
                <c:pt idx="20">
                  <c:v>Asus</c:v>
                </c:pt>
                <c:pt idx="21">
                  <c:v>Sony</c:v>
                </c:pt>
                <c:pt idx="22">
                  <c:v>Apple</c:v>
                </c:pt>
                <c:pt idx="23">
                  <c:v>Google</c:v>
                </c:pt>
                <c:pt idx="24">
                  <c:v>Vivo</c:v>
                </c:pt>
                <c:pt idx="25">
                  <c:v>Honor</c:v>
                </c:pt>
                <c:pt idx="26">
                  <c:v>Huawei</c:v>
                </c:pt>
                <c:pt idx="27">
                  <c:v>Vertu</c:v>
                </c:pt>
              </c:strCache>
            </c:strRef>
          </c:cat>
          <c:val>
            <c:numRef>
              <c:f>Sheet1!$K$3:$K$31</c:f>
              <c:numCache>
                <c:formatCode>General</c:formatCode>
                <c:ptCount val="28"/>
                <c:pt idx="0">
                  <c:v>6799</c:v>
                </c:pt>
                <c:pt idx="1">
                  <c:v>7165.666666666667</c:v>
                </c:pt>
                <c:pt idx="2">
                  <c:v>9249</c:v>
                </c:pt>
                <c:pt idx="3">
                  <c:v>14856.142857142857</c:v>
                </c:pt>
                <c:pt idx="4">
                  <c:v>17124</c:v>
                </c:pt>
                <c:pt idx="5">
                  <c:v>17832.333333333332</c:v>
                </c:pt>
                <c:pt idx="6">
                  <c:v>18999</c:v>
                </c:pt>
                <c:pt idx="7">
                  <c:v>21549</c:v>
                </c:pt>
                <c:pt idx="8">
                  <c:v>21999</c:v>
                </c:pt>
                <c:pt idx="9">
                  <c:v>21999</c:v>
                </c:pt>
                <c:pt idx="10">
                  <c:v>29749</c:v>
                </c:pt>
                <c:pt idx="11">
                  <c:v>30749</c:v>
                </c:pt>
                <c:pt idx="12">
                  <c:v>35377.800000000003</c:v>
                </c:pt>
                <c:pt idx="13">
                  <c:v>39999</c:v>
                </c:pt>
                <c:pt idx="14">
                  <c:v>39999</c:v>
                </c:pt>
                <c:pt idx="15">
                  <c:v>40562</c:v>
                </c:pt>
                <c:pt idx="16">
                  <c:v>43490</c:v>
                </c:pt>
                <c:pt idx="17">
                  <c:v>49999</c:v>
                </c:pt>
                <c:pt idx="18">
                  <c:v>68692.21428571429</c:v>
                </c:pt>
                <c:pt idx="19">
                  <c:v>78000</c:v>
                </c:pt>
                <c:pt idx="20">
                  <c:v>83332.333333333328</c:v>
                </c:pt>
                <c:pt idx="21">
                  <c:v>88661.166666666672</c:v>
                </c:pt>
                <c:pt idx="22">
                  <c:v>94420</c:v>
                </c:pt>
                <c:pt idx="23">
                  <c:v>106999</c:v>
                </c:pt>
                <c:pt idx="24">
                  <c:v>122499</c:v>
                </c:pt>
                <c:pt idx="25">
                  <c:v>128332.33333333333</c:v>
                </c:pt>
                <c:pt idx="26">
                  <c:v>184999</c:v>
                </c:pt>
                <c:pt idx="27">
                  <c:v>660000</c:v>
                </c:pt>
              </c:numCache>
            </c:numRef>
          </c:val>
          <c:extLst>
            <c:ext xmlns:c16="http://schemas.microsoft.com/office/drawing/2014/chart" uri="{C3380CC4-5D6E-409C-BE32-E72D297353CC}">
              <c16:uniqueId val="{00000000-55B8-4F32-AD6B-5348002BF515}"/>
            </c:ext>
          </c:extLst>
        </c:ser>
        <c:dLbls>
          <c:showLegendKey val="0"/>
          <c:showVal val="0"/>
          <c:showCatName val="0"/>
          <c:showSerName val="0"/>
          <c:showPercent val="0"/>
          <c:showBubbleSize val="0"/>
        </c:dLbls>
        <c:gapWidth val="182"/>
        <c:overlap val="-50"/>
        <c:axId val="226979903"/>
        <c:axId val="226990463"/>
      </c:barChart>
      <c:catAx>
        <c:axId val="2269799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90463"/>
        <c:crosses val="autoZero"/>
        <c:auto val="1"/>
        <c:lblAlgn val="ctr"/>
        <c:lblOffset val="100"/>
        <c:noMultiLvlLbl val="0"/>
      </c:catAx>
      <c:valAx>
        <c:axId val="2269904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7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[smartphones_dataset.xlsx]Sheet5!PivotTable1</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ships with Charger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Sheet5!$B$13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dPt>
          <c:dPt>
            <c:idx val="1"/>
            <c:bubble3D val="0"/>
            <c:spPr>
              <a:solidFill>
                <a:schemeClr val="lt1"/>
              </a:solidFill>
              <a:ln w="19050">
                <a:solidFill>
                  <a:schemeClr val="accen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Sheet5!$A$14:$A$16</c:f>
              <c:strCache>
                <c:ptCount val="2"/>
                <c:pt idx="0">
                  <c:v>No</c:v>
                </c:pt>
                <c:pt idx="1">
                  <c:v>Yes</c:v>
                </c:pt>
              </c:strCache>
            </c:strRef>
          </c:cat>
          <c:val>
            <c:numRef>
              <c:f>Sheet5!$B$14:$B$16</c:f>
              <c:numCache>
                <c:formatCode>General</c:formatCode>
                <c:ptCount val="2"/>
                <c:pt idx="0">
                  <c:v>14</c:v>
                </c:pt>
                <c:pt idx="1">
                  <c:v>86</c:v>
                </c:pt>
              </c:numCache>
            </c:numRef>
          </c:val>
          <c:extLst>
            <c:ext xmlns:c16="http://schemas.microsoft.com/office/drawing/2014/chart" uri="{C3380CC4-5D6E-409C-BE32-E72D297353CC}">
              <c16:uniqueId val="{00000000-2EF6-47DC-BB24-46DE0D4A811B}"/>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[smartphones_dataset.xlsx]Sheet1!PivotTable3</c:name>
    <c:fmtId val="2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r>
              <a:rPr lang="en-IN" b="1"/>
              <a:t>Avg Price (INR) by Brand</a:t>
            </a:r>
            <a:endParaRPr lang="en-IN"/>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rgbClr val="FFFFFF">
                  <a:lumMod val="85000"/>
                </a:srgbClr>
              </a:solidFill>
              <a:latin typeface="+mn-lt"/>
              <a:ea typeface="+mn-ea"/>
              <a:cs typeface="+mn-cs"/>
            </a:defRPr>
          </a:pPr>
          <a:endParaRPr lang="en-IN"/>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Sheet1!$J$3:$J$31</c:f>
              <c:strCache>
                <c:ptCount val="28"/>
                <c:pt idx="0">
                  <c:v>itel</c:v>
                </c:pt>
                <c:pt idx="1">
                  <c:v>Micromax</c:v>
                </c:pt>
                <c:pt idx="2">
                  <c:v>Lava</c:v>
                </c:pt>
                <c:pt idx="3">
                  <c:v>Realme</c:v>
                </c:pt>
                <c:pt idx="4">
                  <c:v>Infinix</c:v>
                </c:pt>
                <c:pt idx="5">
                  <c:v>Xiaomi</c:v>
                </c:pt>
                <c:pt idx="6">
                  <c:v>Gionee</c:v>
                </c:pt>
                <c:pt idx="7">
                  <c:v>Nokia</c:v>
                </c:pt>
                <c:pt idx="8">
                  <c:v>iQOO</c:v>
                </c:pt>
                <c:pt idx="9">
                  <c:v>Poco</c:v>
                </c:pt>
                <c:pt idx="10">
                  <c:v>Motorola</c:v>
                </c:pt>
                <c:pt idx="11">
                  <c:v>OnePlus</c:v>
                </c:pt>
                <c:pt idx="12">
                  <c:v>HTC</c:v>
                </c:pt>
                <c:pt idx="13">
                  <c:v>Microsoft</c:v>
                </c:pt>
                <c:pt idx="14">
                  <c:v>Unihertz</c:v>
                </c:pt>
                <c:pt idx="15">
                  <c:v>Tecno</c:v>
                </c:pt>
                <c:pt idx="16">
                  <c:v>LG</c:v>
                </c:pt>
                <c:pt idx="17">
                  <c:v>Nothing</c:v>
                </c:pt>
                <c:pt idx="18">
                  <c:v>Samsung</c:v>
                </c:pt>
                <c:pt idx="19">
                  <c:v>ZTE</c:v>
                </c:pt>
                <c:pt idx="20">
                  <c:v>Asus</c:v>
                </c:pt>
                <c:pt idx="21">
                  <c:v>Sony</c:v>
                </c:pt>
                <c:pt idx="22">
                  <c:v>Apple</c:v>
                </c:pt>
                <c:pt idx="23">
                  <c:v>Google</c:v>
                </c:pt>
                <c:pt idx="24">
                  <c:v>Vivo</c:v>
                </c:pt>
                <c:pt idx="25">
                  <c:v>Honor</c:v>
                </c:pt>
                <c:pt idx="26">
                  <c:v>Huawei</c:v>
                </c:pt>
                <c:pt idx="27">
                  <c:v>Vertu</c:v>
                </c:pt>
              </c:strCache>
            </c:strRef>
          </c:cat>
          <c:val>
            <c:numRef>
              <c:f>Sheet1!$K$3:$K$31</c:f>
              <c:numCache>
                <c:formatCode>General</c:formatCode>
                <c:ptCount val="28"/>
                <c:pt idx="0">
                  <c:v>6799</c:v>
                </c:pt>
                <c:pt idx="1">
                  <c:v>7165.666666666667</c:v>
                </c:pt>
                <c:pt idx="2">
                  <c:v>9249</c:v>
                </c:pt>
                <c:pt idx="3">
                  <c:v>14856.142857142857</c:v>
                </c:pt>
                <c:pt idx="4">
                  <c:v>17124</c:v>
                </c:pt>
                <c:pt idx="5">
                  <c:v>17832.333333333332</c:v>
                </c:pt>
                <c:pt idx="6">
                  <c:v>18999</c:v>
                </c:pt>
                <c:pt idx="7">
                  <c:v>21549</c:v>
                </c:pt>
                <c:pt idx="8">
                  <c:v>21999</c:v>
                </c:pt>
                <c:pt idx="9">
                  <c:v>21999</c:v>
                </c:pt>
                <c:pt idx="10">
                  <c:v>29749</c:v>
                </c:pt>
                <c:pt idx="11">
                  <c:v>30749</c:v>
                </c:pt>
                <c:pt idx="12">
                  <c:v>35377.800000000003</c:v>
                </c:pt>
                <c:pt idx="13">
                  <c:v>39999</c:v>
                </c:pt>
                <c:pt idx="14">
                  <c:v>39999</c:v>
                </c:pt>
                <c:pt idx="15">
                  <c:v>40562</c:v>
                </c:pt>
                <c:pt idx="16">
                  <c:v>43490</c:v>
                </c:pt>
                <c:pt idx="17">
                  <c:v>49999</c:v>
                </c:pt>
                <c:pt idx="18">
                  <c:v>68692.21428571429</c:v>
                </c:pt>
                <c:pt idx="19">
                  <c:v>78000</c:v>
                </c:pt>
                <c:pt idx="20">
                  <c:v>83332.333333333328</c:v>
                </c:pt>
                <c:pt idx="21">
                  <c:v>88661.166666666672</c:v>
                </c:pt>
                <c:pt idx="22">
                  <c:v>94420</c:v>
                </c:pt>
                <c:pt idx="23">
                  <c:v>106999</c:v>
                </c:pt>
                <c:pt idx="24">
                  <c:v>122499</c:v>
                </c:pt>
                <c:pt idx="25">
                  <c:v>128332.33333333333</c:v>
                </c:pt>
                <c:pt idx="26">
                  <c:v>184999</c:v>
                </c:pt>
                <c:pt idx="27">
                  <c:v>660000</c:v>
                </c:pt>
              </c:numCache>
            </c:numRef>
          </c:val>
          <c:extLst>
            <c:ext xmlns:c16="http://schemas.microsoft.com/office/drawing/2014/chart" uri="{C3380CC4-5D6E-409C-BE32-E72D297353CC}">
              <c16:uniqueId val="{00000000-0A07-4A0F-91AF-7174CCD548EA}"/>
            </c:ext>
          </c:extLst>
        </c:ser>
        <c:dLbls>
          <c:showLegendKey val="0"/>
          <c:showVal val="0"/>
          <c:showCatName val="0"/>
          <c:showSerName val="0"/>
          <c:showPercent val="0"/>
          <c:showBubbleSize val="0"/>
        </c:dLbls>
        <c:gapWidth val="182"/>
        <c:overlap val="-50"/>
        <c:axId val="226979903"/>
        <c:axId val="226990463"/>
      </c:barChart>
      <c:catAx>
        <c:axId val="226979903"/>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90463"/>
        <c:crosses val="autoZero"/>
        <c:auto val="1"/>
        <c:lblAlgn val="ctr"/>
        <c:lblOffset val="100"/>
        <c:noMultiLvlLbl val="0"/>
      </c:catAx>
      <c:valAx>
        <c:axId val="226990463"/>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26979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[smartphones_dataset.xlsx]Sheet3!PivotTable14</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
        <c:idx val="12"/>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317500" algn="ctr" rotWithShape="0">
              <a:prstClr val="black">
                <a:alpha val="25000"/>
              </a:prstClr>
            </a:outerShdw>
          </a:effectLst>
        </c:spPr>
      </c:pivotFmt>
      <c:pivotFmt>
        <c:idx val="14"/>
        <c:spPr>
          <a:solidFill>
            <a:schemeClr val="accent1"/>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
        <c:idx val="16"/>
        <c:spPr>
          <a:solidFill>
            <a:schemeClr val="accent1"/>
          </a:solidFill>
          <a:ln>
            <a:noFill/>
          </a:ln>
          <a:effectLst>
            <a:outerShdw blurRad="317500" algn="ctr" rotWithShape="0">
              <a:prstClr val="black">
                <a:alpha val="25000"/>
              </a:prstClr>
            </a:outerShdw>
          </a:effectLst>
        </c:spPr>
      </c:pivotFmt>
      <c:pivotFmt>
        <c:idx val="17"/>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Sheet3!$H$2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850-4BBA-836D-1CF2E59E18B4}"/>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850-4BBA-836D-1CF2E59E18B4}"/>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850-4BBA-836D-1CF2E59E18B4}"/>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850-4BBA-836D-1CF2E59E18B4}"/>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850-4BBA-836D-1CF2E59E18B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Sheet3!$G$3:$G$8</c:f>
              <c:strCache>
                <c:ptCount val="5"/>
                <c:pt idx="0">
                  <c:v>Average</c:v>
                </c:pt>
                <c:pt idx="1">
                  <c:v>Excellent</c:v>
                </c:pt>
                <c:pt idx="2">
                  <c:v>Good</c:v>
                </c:pt>
                <c:pt idx="3">
                  <c:v>Poor</c:v>
                </c:pt>
                <c:pt idx="4">
                  <c:v>Subpar</c:v>
                </c:pt>
              </c:strCache>
            </c:strRef>
          </c:cat>
          <c:val>
            <c:numRef>
              <c:f>Sheet3!$H$3:$H$8</c:f>
              <c:numCache>
                <c:formatCode>General</c:formatCode>
                <c:ptCount val="5"/>
                <c:pt idx="0">
                  <c:v>33</c:v>
                </c:pt>
                <c:pt idx="1">
                  <c:v>10</c:v>
                </c:pt>
                <c:pt idx="2">
                  <c:v>34</c:v>
                </c:pt>
                <c:pt idx="3">
                  <c:v>10</c:v>
                </c:pt>
                <c:pt idx="4">
                  <c:v>13</c:v>
                </c:pt>
              </c:numCache>
            </c:numRef>
          </c:val>
          <c:extLst>
            <c:ext xmlns:c16="http://schemas.microsoft.com/office/drawing/2014/chart" uri="{C3380CC4-5D6E-409C-BE32-E72D297353CC}">
              <c16:uniqueId val="{0000000A-4850-4BBA-836D-1CF2E59E18B4}"/>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[smartphones_dataset.xlsx]Sheet3!PivotTable15</c:name>
    <c:fmtId val="7"/>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Sheet3!$H$10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79C5-45C6-93DA-2AD11D4B5F50}"/>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79C5-45C6-93DA-2AD11D4B5F50}"/>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79C5-45C6-93DA-2AD11D4B5F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Sheet3!$G$11:$G$14</c:f>
              <c:strCache>
                <c:ptCount val="3"/>
                <c:pt idx="0">
                  <c:v>Budget</c:v>
                </c:pt>
                <c:pt idx="1">
                  <c:v>Luxury</c:v>
                </c:pt>
                <c:pt idx="2">
                  <c:v>Midrange</c:v>
                </c:pt>
              </c:strCache>
            </c:strRef>
          </c:cat>
          <c:val>
            <c:numRef>
              <c:f>Sheet3!$H$11:$H$14</c:f>
              <c:numCache>
                <c:formatCode>General</c:formatCode>
                <c:ptCount val="3"/>
                <c:pt idx="0">
                  <c:v>23</c:v>
                </c:pt>
                <c:pt idx="1">
                  <c:v>42</c:v>
                </c:pt>
                <c:pt idx="2">
                  <c:v>35</c:v>
                </c:pt>
              </c:numCache>
            </c:numRef>
          </c:val>
          <c:extLst>
            <c:ext xmlns:c16="http://schemas.microsoft.com/office/drawing/2014/chart" uri="{C3380CC4-5D6E-409C-BE32-E72D297353CC}">
              <c16:uniqueId val="{00000006-79C5-45C6-93DA-2AD11D4B5F5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[smartphones_dataset.xlsx]Sheet4!PivotTable17</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Speed (GHz) by</a:t>
            </a:r>
            <a:r>
              <a:rPr lang="en-US" baseline="0"/>
              <a:t> Brand</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Sheet4!$D$3:$D$10</c:f>
              <c:strCache>
                <c:ptCount val="7"/>
                <c:pt idx="0">
                  <c:v>Apple Silicon</c:v>
                </c:pt>
                <c:pt idx="1">
                  <c:v>Samsung Exynos</c:v>
                </c:pt>
                <c:pt idx="2">
                  <c:v>Google Tensor</c:v>
                </c:pt>
                <c:pt idx="3">
                  <c:v>HiSilicon</c:v>
                </c:pt>
                <c:pt idx="4">
                  <c:v>MediaTek</c:v>
                </c:pt>
                <c:pt idx="5">
                  <c:v>Qualcomm Snapdragon</c:v>
                </c:pt>
                <c:pt idx="6">
                  <c:v>Unisoc</c:v>
                </c:pt>
              </c:strCache>
            </c:strRef>
          </c:cat>
          <c:val>
            <c:numRef>
              <c:f>Sheet4!$E$3:$E$10</c:f>
              <c:numCache>
                <c:formatCode>0.00</c:formatCode>
                <c:ptCount val="7"/>
                <c:pt idx="0">
                  <c:v>2.8540000000000001</c:v>
                </c:pt>
                <c:pt idx="1">
                  <c:v>2.2766666666666668</c:v>
                </c:pt>
                <c:pt idx="2">
                  <c:v>3</c:v>
                </c:pt>
                <c:pt idx="3">
                  <c:v>3.1</c:v>
                </c:pt>
                <c:pt idx="4">
                  <c:v>2.5083333333333333</c:v>
                </c:pt>
                <c:pt idx="5">
                  <c:v>2.5534000000000008</c:v>
                </c:pt>
                <c:pt idx="6">
                  <c:v>1.7000000000000004</c:v>
                </c:pt>
              </c:numCache>
            </c:numRef>
          </c:val>
          <c:extLst>
            <c:ext xmlns:c16="http://schemas.microsoft.com/office/drawing/2014/chart" uri="{C3380CC4-5D6E-409C-BE32-E72D297353CC}">
              <c16:uniqueId val="{00000000-FF16-47B2-809A-E19DAB1D77B8}"/>
            </c:ext>
          </c:extLst>
        </c:ser>
        <c:dLbls>
          <c:showLegendKey val="0"/>
          <c:showVal val="0"/>
          <c:showCatName val="0"/>
          <c:showSerName val="0"/>
          <c:showPercent val="0"/>
          <c:showBubbleSize val="0"/>
        </c:dLbls>
        <c:gapWidth val="182"/>
        <c:overlap val="-50"/>
        <c:axId val="507124191"/>
        <c:axId val="507125151"/>
      </c:barChart>
      <c:catAx>
        <c:axId val="5071241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25151"/>
        <c:crosses val="autoZero"/>
        <c:auto val="1"/>
        <c:lblAlgn val="ctr"/>
        <c:lblOffset val="100"/>
        <c:noMultiLvlLbl val="0"/>
      </c:catAx>
      <c:valAx>
        <c:axId val="507125151"/>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071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[smartphones_dataset.xlsx]Sheet3!PivotTable10</c:name>
    <c:fmtId val="8"/>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Model Category Count by Brand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multiLvlStrRef>
              <c:f>Sheet3!$A$3:$A$5</c:f>
              <c:multiLvlStrCache>
                <c:ptCount val="1"/>
                <c:lvl>
                  <c:pt idx="0">
                    <c:v>Luxury</c:v>
                  </c:pt>
                </c:lvl>
                <c:lvl>
                  <c:pt idx="0">
                    <c:v>Huawei</c:v>
                  </c:pt>
                </c:lvl>
              </c:multiLvlStrCache>
            </c:multiLvlStrRef>
          </c:cat>
          <c:val>
            <c:numRef>
              <c:f>Sheet3!$B$3:$B$5</c:f>
              <c:numCache>
                <c:formatCode>General</c:formatCode>
                <c:ptCount val="1"/>
                <c:pt idx="0">
                  <c:v>3</c:v>
                </c:pt>
              </c:numCache>
            </c:numRef>
          </c:val>
          <c:extLst>
            <c:ext xmlns:c16="http://schemas.microsoft.com/office/drawing/2014/chart" uri="{C3380CC4-5D6E-409C-BE32-E72D297353CC}">
              <c16:uniqueId val="{00000000-EEE2-4BFB-BAF8-EAC96C17A900}"/>
            </c:ext>
          </c:extLst>
        </c:ser>
        <c:dLbls>
          <c:showLegendKey val="0"/>
          <c:showVal val="0"/>
          <c:showCatName val="0"/>
          <c:showSerName val="0"/>
          <c:showPercent val="0"/>
          <c:showBubbleSize val="0"/>
        </c:dLbls>
        <c:gapWidth val="355"/>
        <c:overlap val="-70"/>
        <c:axId val="847509376"/>
        <c:axId val="847503136"/>
      </c:barChart>
      <c:catAx>
        <c:axId val="8475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3136"/>
        <c:crosses val="autoZero"/>
        <c:auto val="1"/>
        <c:lblAlgn val="ctr"/>
        <c:lblOffset val="100"/>
        <c:noMultiLvlLbl val="0"/>
      </c:catAx>
      <c:valAx>
        <c:axId val="84750313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9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[smartphones_dataset.xlsx]Sheet3!PivotTable13</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Model Grade Count by Brand</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multiLvlStrRef>
              <c:f>Sheet3!$D$3:$D$6</c:f>
              <c:multiLvlStrCache>
                <c:ptCount val="2"/>
                <c:lvl>
                  <c:pt idx="0">
                    <c:v>Excellent</c:v>
                  </c:pt>
                  <c:pt idx="1">
                    <c:v>Good</c:v>
                  </c:pt>
                </c:lvl>
                <c:lvl>
                  <c:pt idx="0">
                    <c:v>Huawei</c:v>
                  </c:pt>
                </c:lvl>
              </c:multiLvlStrCache>
            </c:multiLvlStrRef>
          </c:cat>
          <c:val>
            <c:numRef>
              <c:f>Sheet3!$E$3:$E$6</c:f>
              <c:numCache>
                <c:formatCode>General</c:formatCode>
                <c:ptCount val="2"/>
                <c:pt idx="0">
                  <c:v>1</c:v>
                </c:pt>
                <c:pt idx="1">
                  <c:v>2</c:v>
                </c:pt>
              </c:numCache>
            </c:numRef>
          </c:val>
          <c:extLst>
            <c:ext xmlns:c16="http://schemas.microsoft.com/office/drawing/2014/chart" uri="{C3380CC4-5D6E-409C-BE32-E72D297353CC}">
              <c16:uniqueId val="{00000000-5BD3-430C-B04C-9DCAC167425A}"/>
            </c:ext>
          </c:extLst>
        </c:ser>
        <c:dLbls>
          <c:showLegendKey val="0"/>
          <c:showVal val="0"/>
          <c:showCatName val="0"/>
          <c:showSerName val="0"/>
          <c:showPercent val="0"/>
          <c:showBubbleSize val="0"/>
        </c:dLbls>
        <c:gapWidth val="355"/>
        <c:overlap val="-70"/>
        <c:axId val="811338768"/>
        <c:axId val="847455616"/>
      </c:barChart>
      <c:catAx>
        <c:axId val="8113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55616"/>
        <c:crosses val="autoZero"/>
        <c:auto val="1"/>
        <c:lblAlgn val="ctr"/>
        <c:lblOffset val="100"/>
        <c:noMultiLvlLbl val="0"/>
      </c:catAx>
      <c:valAx>
        <c:axId val="847455616"/>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8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c:name>
    <c:fmtId val="4"/>
  </c:pivotSource>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Sheet4!$A$4:$A$7</c:f>
              <c:strCache>
                <c:ptCount val="3"/>
                <c:pt idx="0">
                  <c:v>Samsung Exynos 7420</c:v>
                </c:pt>
                <c:pt idx="1">
                  <c:v>Samsung Exynos 840</c:v>
                </c:pt>
                <c:pt idx="2">
                  <c:v>Samsung Exynos 9820</c:v>
                </c:pt>
              </c:strCache>
            </c:strRef>
          </c:cat>
          <c:val>
            <c:numRef>
              <c:f>Sheet4!$B$4:$B$7</c:f>
              <c:numCache>
                <c:formatCode>General</c:formatCode>
                <c:ptCount val="3"/>
                <c:pt idx="0">
                  <c:v>2.1</c:v>
                </c:pt>
                <c:pt idx="1">
                  <c:v>2</c:v>
                </c:pt>
                <c:pt idx="2">
                  <c:v>2.73</c:v>
                </c:pt>
              </c:numCache>
            </c:numRef>
          </c:val>
          <c:extLst>
            <c:ext xmlns:c16="http://schemas.microsoft.com/office/drawing/2014/chart" uri="{C3380CC4-5D6E-409C-BE32-E72D297353CC}">
              <c16:uniqueId val="{00000000-0FF5-416B-8D69-3EF4729CB601}"/>
            </c:ext>
          </c:extLst>
        </c:ser>
        <c:dLbls>
          <c:showLegendKey val="0"/>
          <c:showVal val="0"/>
          <c:showCatName val="0"/>
          <c:showSerName val="0"/>
          <c:showPercent val="0"/>
          <c:showBubbleSize val="0"/>
        </c:dLbls>
        <c:gapWidth val="355"/>
        <c:overlap val="-70"/>
        <c:axId val="216303232"/>
        <c:axId val="216303712"/>
      </c:barChart>
      <c:catAx>
        <c:axId val="216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712"/>
        <c:crosses val="autoZero"/>
        <c:auto val="1"/>
        <c:lblAlgn val="ctr"/>
        <c:lblOffset val="100"/>
        <c:noMultiLvlLbl val="0"/>
      </c:catAx>
      <c:valAx>
        <c:axId val="21630371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[smartphones_dataset.xlsx]Sheet5!PivotTable1</c:name>
    <c:fmtId val="9"/>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ships with Charger</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lt1"/>
          </a:solidFill>
          <a:ln w="19050">
            <a:solidFill>
              <a:schemeClr val="accent1"/>
            </a:solidFill>
          </a:ln>
          <a:effectLst/>
        </c:spPr>
      </c:pivotFmt>
      <c:pivotFmt>
        <c:idx val="6"/>
        <c:spPr>
          <a:solidFill>
            <a:schemeClr val="lt1"/>
          </a:solidFill>
          <a:ln w="19050">
            <a:solidFill>
              <a:schemeClr val="accent1"/>
            </a:solidFill>
          </a:ln>
          <a:effectLst/>
        </c:spPr>
      </c:pivotFmt>
    </c:pivotFmts>
    <c:plotArea>
      <c:layout/>
      <c:doughnutChart>
        <c:varyColors val="1"/>
        <c:ser>
          <c:idx val="0"/>
          <c:order val="0"/>
          <c:tx>
            <c:strRef>
              <c:f>Sheet5!$B$13</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BA8-498C-BD50-5754C214E0B7}"/>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BA8-498C-BD50-5754C214E0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Sheet5!$A$14:$A$16</c:f>
              <c:strCache>
                <c:ptCount val="2"/>
                <c:pt idx="0">
                  <c:v>No</c:v>
                </c:pt>
                <c:pt idx="1">
                  <c:v>Yes</c:v>
                </c:pt>
              </c:strCache>
            </c:strRef>
          </c:cat>
          <c:val>
            <c:numRef>
              <c:f>Sheet5!$B$14:$B$16</c:f>
              <c:numCache>
                <c:formatCode>General</c:formatCode>
                <c:ptCount val="2"/>
                <c:pt idx="0">
                  <c:v>14</c:v>
                </c:pt>
                <c:pt idx="1">
                  <c:v>86</c:v>
                </c:pt>
              </c:numCache>
            </c:numRef>
          </c:val>
          <c:extLst>
            <c:ext xmlns:c16="http://schemas.microsoft.com/office/drawing/2014/chart" uri="{C3380CC4-5D6E-409C-BE32-E72D297353CC}">
              <c16:uniqueId val="{00000004-8BA8-498C-BD50-5754C214E0B7}"/>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[smartphones_dataset.xlsx]Sheet2!PivotTable7</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Rating by Brand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Sheet2!$E$2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Sheet2!$D$3:$D$31</c:f>
              <c:strCache>
                <c:ptCount val="28"/>
                <c:pt idx="0">
                  <c:v>Apple</c:v>
                </c:pt>
                <c:pt idx="1">
                  <c:v>Asus</c:v>
                </c:pt>
                <c:pt idx="2">
                  <c:v>Gionee</c:v>
                </c:pt>
                <c:pt idx="3">
                  <c:v>Google</c:v>
                </c:pt>
                <c:pt idx="4">
                  <c:v>Honor</c:v>
                </c:pt>
                <c:pt idx="5">
                  <c:v>HTC</c:v>
                </c:pt>
                <c:pt idx="6">
                  <c:v>Huawei</c:v>
                </c:pt>
                <c:pt idx="7">
                  <c:v>Infinix</c:v>
                </c:pt>
                <c:pt idx="8">
                  <c:v>iQOO</c:v>
                </c:pt>
                <c:pt idx="9">
                  <c:v>itel</c:v>
                </c:pt>
                <c:pt idx="10">
                  <c:v>Lava</c:v>
                </c:pt>
                <c:pt idx="11">
                  <c:v>LG</c:v>
                </c:pt>
                <c:pt idx="12">
                  <c:v>Micromax</c:v>
                </c:pt>
                <c:pt idx="13">
                  <c:v>Microsoft</c:v>
                </c:pt>
                <c:pt idx="14">
                  <c:v>Motorola</c:v>
                </c:pt>
                <c:pt idx="15">
                  <c:v>Nokia</c:v>
                </c:pt>
                <c:pt idx="16">
                  <c:v>Nothing</c:v>
                </c:pt>
                <c:pt idx="17">
                  <c:v>Nubia</c:v>
                </c:pt>
                <c:pt idx="18">
                  <c:v>OnePlus</c:v>
                </c:pt>
                <c:pt idx="19">
                  <c:v>Poco</c:v>
                </c:pt>
                <c:pt idx="20">
                  <c:v>Realme</c:v>
                </c:pt>
                <c:pt idx="21">
                  <c:v>Samsung</c:v>
                </c:pt>
                <c:pt idx="22">
                  <c:v>Sony</c:v>
                </c:pt>
                <c:pt idx="23">
                  <c:v>Tecno</c:v>
                </c:pt>
                <c:pt idx="24">
                  <c:v>Unihertz</c:v>
                </c:pt>
                <c:pt idx="25">
                  <c:v>Vertu</c:v>
                </c:pt>
                <c:pt idx="26">
                  <c:v>vivo</c:v>
                </c:pt>
                <c:pt idx="27">
                  <c:v>Xiaomi</c:v>
                </c:pt>
              </c:strCache>
            </c:strRef>
          </c:cat>
          <c:val>
            <c:numRef>
              <c:f>Sheet2!$E$3:$E$31</c:f>
              <c:numCache>
                <c:formatCode>General</c:formatCode>
                <c:ptCount val="28"/>
                <c:pt idx="0">
                  <c:v>8.4600000000000009</c:v>
                </c:pt>
                <c:pt idx="1">
                  <c:v>8.9666666666666668</c:v>
                </c:pt>
                <c:pt idx="2">
                  <c:v>5.8</c:v>
                </c:pt>
                <c:pt idx="3">
                  <c:v>9</c:v>
                </c:pt>
                <c:pt idx="4">
                  <c:v>8.9333333333333353</c:v>
                </c:pt>
                <c:pt idx="5">
                  <c:v>7.2799999999999994</c:v>
                </c:pt>
                <c:pt idx="6">
                  <c:v>8.7000000000000011</c:v>
                </c:pt>
                <c:pt idx="7">
                  <c:v>6.9875000000000007</c:v>
                </c:pt>
                <c:pt idx="8">
                  <c:v>7.6000000000000005</c:v>
                </c:pt>
                <c:pt idx="9">
                  <c:v>4.9000000000000004</c:v>
                </c:pt>
                <c:pt idx="10">
                  <c:v>6.5</c:v>
                </c:pt>
                <c:pt idx="11">
                  <c:v>7.85</c:v>
                </c:pt>
                <c:pt idx="12">
                  <c:v>5.6333333333333329</c:v>
                </c:pt>
                <c:pt idx="13">
                  <c:v>7.9</c:v>
                </c:pt>
                <c:pt idx="14">
                  <c:v>7.8</c:v>
                </c:pt>
                <c:pt idx="15">
                  <c:v>6.7</c:v>
                </c:pt>
                <c:pt idx="16">
                  <c:v>8.6</c:v>
                </c:pt>
                <c:pt idx="17">
                  <c:v>10</c:v>
                </c:pt>
                <c:pt idx="18">
                  <c:v>8.0250000000000004</c:v>
                </c:pt>
                <c:pt idx="19">
                  <c:v>8.1999999999999993</c:v>
                </c:pt>
                <c:pt idx="20">
                  <c:v>7.1714285714285708</c:v>
                </c:pt>
                <c:pt idx="21">
                  <c:v>7.8571428571428568</c:v>
                </c:pt>
                <c:pt idx="22">
                  <c:v>8.0333333333333332</c:v>
                </c:pt>
                <c:pt idx="23">
                  <c:v>7.1333333333333329</c:v>
                </c:pt>
                <c:pt idx="24">
                  <c:v>6.8</c:v>
                </c:pt>
                <c:pt idx="25">
                  <c:v>6.5</c:v>
                </c:pt>
                <c:pt idx="26">
                  <c:v>8.65</c:v>
                </c:pt>
                <c:pt idx="27">
                  <c:v>7.7666666666666666</c:v>
                </c:pt>
              </c:numCache>
            </c:numRef>
          </c:val>
          <c:extLst>
            <c:ext xmlns:c16="http://schemas.microsoft.com/office/drawing/2014/chart" uri="{C3380CC4-5D6E-409C-BE32-E72D297353CC}">
              <c16:uniqueId val="{00000000-BBA4-4DAC-90BD-DB0A611AC44F}"/>
            </c:ext>
          </c:extLst>
        </c:ser>
        <c:dLbls>
          <c:showLegendKey val="0"/>
          <c:showVal val="0"/>
          <c:showCatName val="0"/>
          <c:showSerName val="0"/>
          <c:showPercent val="0"/>
          <c:showBubbleSize val="0"/>
        </c:dLbls>
        <c:gapWidth val="315"/>
        <c:axId val="269840399"/>
        <c:axId val="269841839"/>
      </c:barChart>
      <c:catAx>
        <c:axId val="26984039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Brand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41839"/>
        <c:crosses val="autoZero"/>
        <c:auto val="1"/>
        <c:lblAlgn val="ctr"/>
        <c:lblOffset val="100"/>
        <c:noMultiLvlLbl val="0"/>
      </c:catAx>
      <c:valAx>
        <c:axId val="2698418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Rating (/10)</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9840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[smartphones_dataset.xlsx]Sheet3!PivotTable14</c:name>
    <c:fmtId val="1"/>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Grade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s>
    <c:plotArea>
      <c:layout/>
      <c:pieChart>
        <c:varyColors val="1"/>
        <c:ser>
          <c:idx val="0"/>
          <c:order val="0"/>
          <c:tx>
            <c:strRef>
              <c:f>Sheet3!$H$2</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F51-4915-9068-64F2B7ADAF1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F51-4915-9068-64F2B7ADAF16}"/>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6F51-4915-9068-64F2B7ADAF16}"/>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6F51-4915-9068-64F2B7ADAF16}"/>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6F51-4915-9068-64F2B7ADAF1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Sheet3!$G$3:$G$8</c:f>
              <c:strCache>
                <c:ptCount val="5"/>
                <c:pt idx="0">
                  <c:v>Average</c:v>
                </c:pt>
                <c:pt idx="1">
                  <c:v>Excellent</c:v>
                </c:pt>
                <c:pt idx="2">
                  <c:v>Good</c:v>
                </c:pt>
                <c:pt idx="3">
                  <c:v>Poor</c:v>
                </c:pt>
                <c:pt idx="4">
                  <c:v>Subpar</c:v>
                </c:pt>
              </c:strCache>
            </c:strRef>
          </c:cat>
          <c:val>
            <c:numRef>
              <c:f>Sheet3!$H$3:$H$8</c:f>
              <c:numCache>
                <c:formatCode>General</c:formatCode>
                <c:ptCount val="5"/>
                <c:pt idx="0">
                  <c:v>33</c:v>
                </c:pt>
                <c:pt idx="1">
                  <c:v>10</c:v>
                </c:pt>
                <c:pt idx="2">
                  <c:v>34</c:v>
                </c:pt>
                <c:pt idx="3">
                  <c:v>10</c:v>
                </c:pt>
                <c:pt idx="4">
                  <c:v>13</c:v>
                </c:pt>
              </c:numCache>
            </c:numRef>
          </c:val>
          <c:extLst>
            <c:ext xmlns:c16="http://schemas.microsoft.com/office/drawing/2014/chart" uri="{C3380CC4-5D6E-409C-BE32-E72D297353CC}">
              <c16:uniqueId val="{00000000-B4AB-432B-AF62-446403F9685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[smartphones_dataset.xlsx]Sheet3!PivotTable15</c:name>
    <c:fmtId val="3"/>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Category</a:t>
            </a:r>
            <a:r>
              <a:rPr lang="en-US" baseline="0"/>
              <a:t> Distribution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strRef>
              <c:f>Sheet3!$H$10</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80A9-464E-B89E-021030586627}"/>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80A9-464E-B89E-021030586627}"/>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80A9-464E-B89E-0210305866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Sheet3!$G$11:$G$14</c:f>
              <c:strCache>
                <c:ptCount val="3"/>
                <c:pt idx="0">
                  <c:v>Budget</c:v>
                </c:pt>
                <c:pt idx="1">
                  <c:v>Luxury</c:v>
                </c:pt>
                <c:pt idx="2">
                  <c:v>Midrange</c:v>
                </c:pt>
              </c:strCache>
            </c:strRef>
          </c:cat>
          <c:val>
            <c:numRef>
              <c:f>Sheet3!$H$11:$H$14</c:f>
              <c:numCache>
                <c:formatCode>General</c:formatCode>
                <c:ptCount val="3"/>
                <c:pt idx="0">
                  <c:v>23</c:v>
                </c:pt>
                <c:pt idx="1">
                  <c:v>42</c:v>
                </c:pt>
                <c:pt idx="2">
                  <c:v>35</c:v>
                </c:pt>
              </c:numCache>
            </c:numRef>
          </c:val>
          <c:extLst>
            <c:ext xmlns:c16="http://schemas.microsoft.com/office/drawing/2014/chart" uri="{C3380CC4-5D6E-409C-BE32-E72D297353CC}">
              <c16:uniqueId val="{00000000-1003-4690-9742-B929CF5B42E5}"/>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Sheet3!$B$2</c:f>
              <c:strCache>
                <c:ptCount val="1"/>
                <c:pt idx="0">
                  <c:v>Total</c:v>
                </c:pt>
              </c:strCache>
            </c:strRef>
          </c:tx>
          <c:spPr>
            <a:solidFill>
              <a:schemeClr val="accent1"/>
            </a:solidFill>
            <a:ln>
              <a:noFill/>
            </a:ln>
            <a:effectLst/>
          </c:spPr>
          <c:invertIfNegative val="0"/>
          <c:cat>
            <c:multiLvlStrRef>
              <c:f>Sheet3!$A$3:$A$5</c:f>
              <c:multiLvlStrCache>
                <c:ptCount val="1"/>
                <c:lvl>
                  <c:pt idx="0">
                    <c:v>Luxury</c:v>
                  </c:pt>
                </c:lvl>
                <c:lvl>
                  <c:pt idx="0">
                    <c:v>Huawei</c:v>
                  </c:pt>
                </c:lvl>
              </c:multiLvlStrCache>
            </c:multiLvlStrRef>
          </c:cat>
          <c:val>
            <c:numRef>
              <c:f>Sheet3!$B$3:$B$5</c:f>
              <c:numCache>
                <c:formatCode>General</c:formatCode>
                <c:ptCount val="1"/>
                <c:pt idx="0">
                  <c:v>3</c:v>
                </c:pt>
              </c:numCache>
            </c:numRef>
          </c:val>
          <c:extLst>
            <c:ext xmlns:c16="http://schemas.microsoft.com/office/drawing/2014/chart" uri="{C3380CC4-5D6E-409C-BE32-E72D297353CC}">
              <c16:uniqueId val="{00000000-2926-4C90-80D1-9FC924600617}"/>
            </c:ext>
          </c:extLst>
        </c:ser>
        <c:dLbls>
          <c:showLegendKey val="0"/>
          <c:showVal val="0"/>
          <c:showCatName val="0"/>
          <c:showSerName val="0"/>
          <c:showPercent val="0"/>
          <c:showBubbleSize val="0"/>
        </c:dLbls>
        <c:gapWidth val="219"/>
        <c:overlap val="-27"/>
        <c:axId val="847509376"/>
        <c:axId val="847503136"/>
      </c:barChart>
      <c:catAx>
        <c:axId val="8475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3136"/>
        <c:crosses val="autoZero"/>
        <c:auto val="1"/>
        <c:lblAlgn val="ctr"/>
        <c:lblOffset val="100"/>
        <c:noMultiLvlLbl val="0"/>
      </c:catAx>
      <c:valAx>
        <c:axId val="847503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5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[smartphones_dataset.xlsx]Sheet3!PivotTable13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Sheet3!$E$2</c:f>
              <c:strCache>
                <c:ptCount val="1"/>
                <c:pt idx="0">
                  <c:v>Total</c:v>
                </c:pt>
              </c:strCache>
            </c:strRef>
          </c:tx>
          <c:spPr>
            <a:solidFill>
              <a:schemeClr val="accent1"/>
            </a:solidFill>
            <a:ln>
              <a:noFill/>
            </a:ln>
            <a:effectLst/>
          </c:spPr>
          <c:invertIfNegative val="0"/>
          <c:cat>
            <c:multiLvlStrRef>
              <c:f>Sheet3!$D$3:$D$6</c:f>
              <c:multiLvlStrCache>
                <c:ptCount val="2"/>
                <c:lvl>
                  <c:pt idx="0">
                    <c:v>Excellent</c:v>
                  </c:pt>
                  <c:pt idx="1">
                    <c:v>Good</c:v>
                  </c:pt>
                </c:lvl>
                <c:lvl>
                  <c:pt idx="0">
                    <c:v>Huawei</c:v>
                  </c:pt>
                </c:lvl>
              </c:multiLvlStrCache>
            </c:multiLvlStrRef>
          </c:cat>
          <c:val>
            <c:numRef>
              <c:f>Sheet3!$E$3:$E$6</c:f>
              <c:numCache>
                <c:formatCode>General</c:formatCode>
                <c:ptCount val="2"/>
                <c:pt idx="0">
                  <c:v>1</c:v>
                </c:pt>
                <c:pt idx="1">
                  <c:v>2</c:v>
                </c:pt>
              </c:numCache>
            </c:numRef>
          </c:val>
          <c:extLst>
            <c:ext xmlns:c16="http://schemas.microsoft.com/office/drawing/2014/chart" uri="{C3380CC4-5D6E-409C-BE32-E72D297353CC}">
              <c16:uniqueId val="{00000000-C5E8-4BF8-8BF3-3E0D6D6E3DC7}"/>
            </c:ext>
          </c:extLst>
        </c:ser>
        <c:dLbls>
          <c:showLegendKey val="0"/>
          <c:showVal val="0"/>
          <c:showCatName val="0"/>
          <c:showSerName val="0"/>
          <c:showPercent val="0"/>
          <c:showBubbleSize val="0"/>
        </c:dLbls>
        <c:gapWidth val="219"/>
        <c:overlap val="-27"/>
        <c:axId val="811338768"/>
        <c:axId val="847455616"/>
      </c:barChart>
      <c:catAx>
        <c:axId val="811338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455616"/>
        <c:crosses val="autoZero"/>
        <c:auto val="1"/>
        <c:lblAlgn val="ctr"/>
        <c:lblOffset val="100"/>
        <c:noMultiLvlLbl val="0"/>
      </c:catAx>
      <c:valAx>
        <c:axId val="84745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338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Speed</a:t>
            </a:r>
            <a:r>
              <a:rPr lang="en-US" baseline="0"/>
              <a:t> (GHz) by Brand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Sheet4!$E$2</c:f>
              <c:strCache>
                <c:ptCount val="1"/>
                <c:pt idx="0">
                  <c:v>Total</c:v>
                </c:pt>
              </c:strCache>
            </c:strRef>
          </c:tx>
          <c:spPr>
            <a:solidFill>
              <a:schemeClr val="accent1"/>
            </a:solidFill>
            <a:ln>
              <a:noFill/>
            </a:ln>
            <a:effectLst/>
          </c:spPr>
          <c:invertIfNegative val="0"/>
          <c:cat>
            <c:strRef>
              <c:f>Sheet4!$D$3:$D$10</c:f>
              <c:strCache>
                <c:ptCount val="7"/>
                <c:pt idx="0">
                  <c:v>Apple Silicon</c:v>
                </c:pt>
                <c:pt idx="1">
                  <c:v>Samsung Exynos</c:v>
                </c:pt>
                <c:pt idx="2">
                  <c:v>Google Tensor</c:v>
                </c:pt>
                <c:pt idx="3">
                  <c:v>HiSilicon</c:v>
                </c:pt>
                <c:pt idx="4">
                  <c:v>MediaTek</c:v>
                </c:pt>
                <c:pt idx="5">
                  <c:v>Qualcomm Snapdragon</c:v>
                </c:pt>
                <c:pt idx="6">
                  <c:v>Unisoc</c:v>
                </c:pt>
              </c:strCache>
            </c:strRef>
          </c:cat>
          <c:val>
            <c:numRef>
              <c:f>Sheet4!$E$3:$E$10</c:f>
              <c:numCache>
                <c:formatCode>0.00</c:formatCode>
                <c:ptCount val="7"/>
                <c:pt idx="0">
                  <c:v>2.8540000000000001</c:v>
                </c:pt>
                <c:pt idx="1">
                  <c:v>2.2766666666666668</c:v>
                </c:pt>
                <c:pt idx="2">
                  <c:v>3</c:v>
                </c:pt>
                <c:pt idx="3">
                  <c:v>3.1</c:v>
                </c:pt>
                <c:pt idx="4">
                  <c:v>2.5083333333333333</c:v>
                </c:pt>
                <c:pt idx="5">
                  <c:v>2.5534000000000008</c:v>
                </c:pt>
                <c:pt idx="6">
                  <c:v>1.7000000000000004</c:v>
                </c:pt>
              </c:numCache>
            </c:numRef>
          </c:val>
          <c:extLst>
            <c:ext xmlns:c16="http://schemas.microsoft.com/office/drawing/2014/chart" uri="{C3380CC4-5D6E-409C-BE32-E72D297353CC}">
              <c16:uniqueId val="{00000000-5662-4861-9A83-0D5BF0DAC45D}"/>
            </c:ext>
          </c:extLst>
        </c:ser>
        <c:dLbls>
          <c:showLegendKey val="0"/>
          <c:showVal val="0"/>
          <c:showCatName val="0"/>
          <c:showSerName val="0"/>
          <c:showPercent val="0"/>
          <c:showBubbleSize val="0"/>
        </c:dLbls>
        <c:gapWidth val="182"/>
        <c:axId val="507124191"/>
        <c:axId val="507125151"/>
      </c:barChart>
      <c:catAx>
        <c:axId val="5071241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5151"/>
        <c:crosses val="autoZero"/>
        <c:auto val="1"/>
        <c:lblAlgn val="ctr"/>
        <c:lblOffset val="100"/>
        <c:noMultiLvlLbl val="0"/>
      </c:catAx>
      <c:valAx>
        <c:axId val="50712515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24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[smartphones_dataset.xlsx]Sheet4!PivotTable1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Sheet4!$A$4:$A$7</c:f>
              <c:strCache>
                <c:ptCount val="3"/>
                <c:pt idx="0">
                  <c:v>Samsung Exynos 7420</c:v>
                </c:pt>
                <c:pt idx="1">
                  <c:v>Samsung Exynos 840</c:v>
                </c:pt>
                <c:pt idx="2">
                  <c:v>Samsung Exynos 9820</c:v>
                </c:pt>
              </c:strCache>
            </c:strRef>
          </c:cat>
          <c:val>
            <c:numRef>
              <c:f>Sheet4!$B$4:$B$7</c:f>
              <c:numCache>
                <c:formatCode>General</c:formatCode>
                <c:ptCount val="3"/>
                <c:pt idx="0">
                  <c:v>2.1</c:v>
                </c:pt>
                <c:pt idx="1">
                  <c:v>2</c:v>
                </c:pt>
                <c:pt idx="2">
                  <c:v>2.73</c:v>
                </c:pt>
              </c:numCache>
            </c:numRef>
          </c:val>
          <c:extLst>
            <c:ext xmlns:c16="http://schemas.microsoft.com/office/drawing/2014/chart" uri="{C3380CC4-5D6E-409C-BE32-E72D297353CC}">
              <c16:uniqueId val="{00000000-600A-44BC-AEC2-922983A97FEC}"/>
            </c:ext>
          </c:extLst>
        </c:ser>
        <c:dLbls>
          <c:showLegendKey val="0"/>
          <c:showVal val="0"/>
          <c:showCatName val="0"/>
          <c:showSerName val="0"/>
          <c:showPercent val="0"/>
          <c:showBubbleSize val="0"/>
        </c:dLbls>
        <c:gapWidth val="219"/>
        <c:overlap val="-27"/>
        <c:axId val="216303232"/>
        <c:axId val="216303712"/>
      </c:barChart>
      <c:catAx>
        <c:axId val="21630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712"/>
        <c:crosses val="autoZero"/>
        <c:auto val="1"/>
        <c:lblAlgn val="ctr"/>
        <c:lblOffset val="100"/>
        <c:noMultiLvlLbl val="0"/>
      </c:catAx>
      <c:valAx>
        <c:axId val="21630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630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a:t>Features distribution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CFB5-427D-91CC-91A5823B7275}"/>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CFB5-427D-91CC-91A5823B7275}"/>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CFB5-427D-91CC-91A5823B7275}"/>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CFB5-427D-91CC-91A5823B7275}"/>
              </c:ext>
            </c:extLst>
          </c:dPt>
          <c:dPt>
            <c:idx val="4"/>
            <c:bubble3D val="0"/>
            <c:spPr>
              <a:solidFill>
                <a:schemeClr val="accent5"/>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CFB5-427D-91CC-91A5823B7275}"/>
              </c:ext>
            </c:extLst>
          </c:dPt>
          <c:dPt>
            <c:idx val="5"/>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B-CFB5-427D-91CC-91A5823B7275}"/>
              </c:ext>
            </c:extLst>
          </c:dPt>
          <c:dPt>
            <c:idx val="6"/>
            <c:bubble3D val="0"/>
            <c:spPr>
              <a:solidFill>
                <a:schemeClr val="accent1">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D-CFB5-427D-91CC-91A5823B7275}"/>
              </c:ext>
            </c:extLst>
          </c:dPt>
          <c:dPt>
            <c:idx val="7"/>
            <c:bubble3D val="0"/>
            <c:spPr>
              <a:solidFill>
                <a:schemeClr val="accent2">
                  <a:lumMod val="60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F-CFB5-427D-91CC-91A5823B727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Sheet5!$A$3:$A$10</c:f>
              <c:strCache>
                <c:ptCount val="8"/>
                <c:pt idx="0">
                  <c:v>Fast Charging</c:v>
                </c:pt>
                <c:pt idx="1">
                  <c:v>Face Unlock</c:v>
                </c:pt>
                <c:pt idx="2">
                  <c:v>Water Resistant</c:v>
                </c:pt>
                <c:pt idx="3">
                  <c:v>Foldable/Flippable</c:v>
                </c:pt>
                <c:pt idx="4">
                  <c:v>Stylus</c:v>
                </c:pt>
                <c:pt idx="5">
                  <c:v>IR Blaster</c:v>
                </c:pt>
                <c:pt idx="6">
                  <c:v>Fingerprint Sensor</c:v>
                </c:pt>
                <c:pt idx="7">
                  <c:v>NFC</c:v>
                </c:pt>
              </c:strCache>
            </c:strRef>
          </c:cat>
          <c:val>
            <c:numRef>
              <c:f>Sheet5!$B$3:$B$10</c:f>
              <c:numCache>
                <c:formatCode>General</c:formatCode>
                <c:ptCount val="8"/>
                <c:pt idx="0">
                  <c:v>78</c:v>
                </c:pt>
                <c:pt idx="1">
                  <c:v>74</c:v>
                </c:pt>
                <c:pt idx="2">
                  <c:v>40</c:v>
                </c:pt>
                <c:pt idx="3">
                  <c:v>10</c:v>
                </c:pt>
                <c:pt idx="4">
                  <c:v>4</c:v>
                </c:pt>
                <c:pt idx="5">
                  <c:v>16</c:v>
                </c:pt>
                <c:pt idx="6">
                  <c:v>80</c:v>
                </c:pt>
                <c:pt idx="7">
                  <c:v>70</c:v>
                </c:pt>
              </c:numCache>
            </c:numRef>
          </c:val>
          <c:extLst>
            <c:ext xmlns:c16="http://schemas.microsoft.com/office/drawing/2014/chart" uri="{C3380CC4-5D6E-409C-BE32-E72D297353CC}">
              <c16:uniqueId val="{00000000-FC25-405B-82FD-9FC2E9AD56F1}"/>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Outliers Treatment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mn-lt"/>
            </a:rPr>
            <a:t>Outliers Treatment</a:t>
          </a:r>
        </a:p>
      </cx:txPr>
    </cx:title>
    <cx:plotArea>
      <cx:plotAreaRegion>
        <cx:series layoutId="boxWhisker" uniqueId="{D92FF126-3194-4F86-B6BD-47B56118997E}">
          <cx:tx>
            <cx:txData>
              <cx:f>_xlchart.v1.0</cx:f>
              <cx:v>Before</cx:v>
            </cx:txData>
          </cx:tx>
          <cx:dataId val="0"/>
          <cx:layoutPr>
            <cx:visibility meanLine="1" meanMarker="1" nonoutliers="0" outliers="1"/>
            <cx:statistics quartileMethod="exclusive"/>
          </cx:layoutPr>
        </cx:series>
        <cx:series layoutId="boxWhisker" uniqueId="{D54ED8A0-2C3C-42A6-AB0F-3AD9DDCB5D2E}">
          <cx:tx>
            <cx:txData>
              <cx:f>_xlchart.v1.2</cx:f>
              <cx:v>After</cx:v>
            </cx:txData>
          </cx:tx>
          <cx:dataId val="1"/>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legend pos="b"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data id="1">
      <cx:numDim type="val">
        <cx:f>_xlchart.v1.7</cx:f>
      </cx:numDim>
    </cx:data>
  </cx:chartData>
  <cx:chart>
    <cx:title pos="t" align="ctr" overlay="0">
      <cx:tx>
        <cx:txData>
          <cx:v>Outliers Treatment</cx:v>
        </cx:txData>
      </cx:tx>
      <cx:txPr>
        <a:bodyPr spcFirstLastPara="1" vertOverflow="ellipsis" horzOverflow="overflow" wrap="square" lIns="0" tIns="0" rIns="0" bIns="0" anchor="ctr" anchorCtr="1"/>
        <a:lstStyle/>
        <a:p>
          <a:pPr algn="ctr" rtl="0">
            <a:defRPr/>
          </a:pPr>
          <a:r>
            <a:rPr lang="en-US" sz="1400" b="1" i="0" u="none" strike="noStrike" baseline="0">
              <a:solidFill>
                <a:schemeClr val="bg1"/>
              </a:solidFill>
              <a:latin typeface="+mn-lt"/>
            </a:rPr>
            <a:t>Outliers Treatment</a:t>
          </a:r>
        </a:p>
      </cx:txPr>
    </cx:title>
    <cx:plotArea>
      <cx:plotAreaRegion>
        <cx:series layoutId="boxWhisker" uniqueId="{D92FF126-3194-4F86-B6BD-47B56118997E}">
          <cx:tx>
            <cx:txData>
              <cx:f>_xlchart.v1.4</cx:f>
              <cx:v>Before</cx:v>
            </cx:txData>
          </cx:tx>
          <cx:dataId val="0"/>
          <cx:layoutPr>
            <cx:visibility meanLine="1" meanMarker="1" nonoutliers="0" outliers="1"/>
            <cx:statistics quartileMethod="exclusive"/>
          </cx:layoutPr>
        </cx:series>
        <cx:series layoutId="boxWhisker" uniqueId="{D54ED8A0-2C3C-42A6-AB0F-3AD9DDCB5D2E}">
          <cx:tx>
            <cx:txData>
              <cx:f>_xlchart.v1.6</cx:f>
              <cx:v>After</cx:v>
            </cx:txData>
          </cx:tx>
          <cx:dataId val="1"/>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microsoft.com/office/2014/relationships/chartEx" Target="../charts/chartEx2.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8</xdr:col>
      <xdr:colOff>533400</xdr:colOff>
      <xdr:row>32</xdr:row>
      <xdr:rowOff>41910</xdr:rowOff>
    </xdr:from>
    <xdr:to>
      <xdr:col>14</xdr:col>
      <xdr:colOff>90900</xdr:colOff>
      <xdr:row>53</xdr:row>
      <xdr:rowOff>121470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F1410DE0-D53D-3DA9-9A98-9524DA27BB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625840" y="5406390"/>
              <a:ext cx="4320000" cy="3600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525780</xdr:colOff>
      <xdr:row>55</xdr:row>
      <xdr:rowOff>41910</xdr:rowOff>
    </xdr:from>
    <xdr:to>
      <xdr:col>14</xdr:col>
      <xdr:colOff>83280</xdr:colOff>
      <xdr:row>76</xdr:row>
      <xdr:rowOff>121470</xdr:rowOff>
    </xdr:to>
    <xdr:graphicFrame macro="">
      <xdr:nvGraphicFramePr>
        <xdr:cNvPr id="7" name="Chart 6">
          <a:extLst>
            <a:ext uri="{FF2B5EF4-FFF2-40B4-BE49-F238E27FC236}">
              <a16:creationId xmlns:a16="http://schemas.microsoft.com/office/drawing/2014/main" id="{847FBAC5-0922-BCF6-2C11-E797CD628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274320</xdr:colOff>
      <xdr:row>2</xdr:row>
      <xdr:rowOff>41910</xdr:rowOff>
    </xdr:from>
    <xdr:to>
      <xdr:col>12</xdr:col>
      <xdr:colOff>327120</xdr:colOff>
      <xdr:row>23</xdr:row>
      <xdr:rowOff>121470</xdr:rowOff>
    </xdr:to>
    <xdr:graphicFrame macro="">
      <xdr:nvGraphicFramePr>
        <xdr:cNvPr id="2" name="Chart 1">
          <a:extLst>
            <a:ext uri="{FF2B5EF4-FFF2-40B4-BE49-F238E27FC236}">
              <a16:creationId xmlns:a16="http://schemas.microsoft.com/office/drawing/2014/main" id="{F7D4B58B-1DFB-D3A4-8780-A5222AA0A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1074420</xdr:colOff>
      <xdr:row>1</xdr:row>
      <xdr:rowOff>49530</xdr:rowOff>
    </xdr:from>
    <xdr:to>
      <xdr:col>16</xdr:col>
      <xdr:colOff>144780</xdr:colOff>
      <xdr:row>17</xdr:row>
      <xdr:rowOff>110490</xdr:rowOff>
    </xdr:to>
    <xdr:graphicFrame macro="">
      <xdr:nvGraphicFramePr>
        <xdr:cNvPr id="4" name="Chart 3">
          <a:extLst>
            <a:ext uri="{FF2B5EF4-FFF2-40B4-BE49-F238E27FC236}">
              <a16:creationId xmlns:a16="http://schemas.microsoft.com/office/drawing/2014/main" id="{394D7F7B-846E-5306-B803-57C5121291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1082040</xdr:colOff>
      <xdr:row>18</xdr:row>
      <xdr:rowOff>125730</xdr:rowOff>
    </xdr:from>
    <xdr:to>
      <xdr:col>16</xdr:col>
      <xdr:colOff>152400</xdr:colOff>
      <xdr:row>35</xdr:row>
      <xdr:rowOff>19050</xdr:rowOff>
    </xdr:to>
    <xdr:graphicFrame macro="">
      <xdr:nvGraphicFramePr>
        <xdr:cNvPr id="5" name="Chart 4">
          <a:extLst>
            <a:ext uri="{FF2B5EF4-FFF2-40B4-BE49-F238E27FC236}">
              <a16:creationId xmlns:a16="http://schemas.microsoft.com/office/drawing/2014/main" id="{9E1538A0-CA40-CB2C-ACDC-94503BE004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30480</xdr:colOff>
      <xdr:row>16</xdr:row>
      <xdr:rowOff>60960</xdr:rowOff>
    </xdr:from>
    <xdr:to>
      <xdr:col>7</xdr:col>
      <xdr:colOff>944880</xdr:colOff>
      <xdr:row>29</xdr:row>
      <xdr:rowOff>120015</xdr:rowOff>
    </xdr:to>
    <mc:AlternateContent xmlns:mc="http://schemas.openxmlformats.org/markup-compatibility/2006" xmlns:a14="http://schemas.microsoft.com/office/drawing/2010/main">
      <mc:Choice Requires="a14">
        <xdr:graphicFrame macro="">
          <xdr:nvGraphicFramePr>
            <xdr:cNvPr id="6" name="Grade">
              <a:extLst>
                <a:ext uri="{FF2B5EF4-FFF2-40B4-BE49-F238E27FC236}">
                  <a16:creationId xmlns:a16="http://schemas.microsoft.com/office/drawing/2014/main" id="{AABC341D-230E-8669-7596-2DAB5A1BEE32}"/>
                </a:ext>
              </a:extLst>
            </xdr:cNvPr>
            <xdr:cNvGraphicFramePr/>
          </xdr:nvGraphicFramePr>
          <xdr:xfrm>
            <a:off x="0" y="0"/>
            <a:ext cx="0" cy="0"/>
          </xdr:xfrm>
          <a:graphic>
            <a:graphicData uri="http://schemas.microsoft.com/office/drawing/2010/slicer">
              <sle:slicer xmlns:sle="http://schemas.microsoft.com/office/drawing/2010/slicer" name="Grade"/>
            </a:graphicData>
          </a:graphic>
        </xdr:graphicFrame>
      </mc:Choice>
      <mc:Fallback xmlns="">
        <xdr:sp macro="" textlink="">
          <xdr:nvSpPr>
            <xdr:cNvPr id="0" name=""/>
            <xdr:cNvSpPr>
              <a:spLocks noTextEdit="1"/>
            </xdr:cNvSpPr>
          </xdr:nvSpPr>
          <xdr:spPr>
            <a:xfrm>
              <a:off x="5417820" y="27432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38100</xdr:colOff>
      <xdr:row>30</xdr:row>
      <xdr:rowOff>53340</xdr:rowOff>
    </xdr:from>
    <xdr:to>
      <xdr:col>7</xdr:col>
      <xdr:colOff>952500</xdr:colOff>
      <xdr:row>43</xdr:row>
      <xdr:rowOff>112395</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33AFF9D1-9522-E648-8523-DF05B510B43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25440" y="508254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76200</xdr:colOff>
      <xdr:row>36</xdr:row>
      <xdr:rowOff>53340</xdr:rowOff>
    </xdr:from>
    <xdr:to>
      <xdr:col>17</xdr:col>
      <xdr:colOff>556260</xdr:colOff>
      <xdr:row>59</xdr:row>
      <xdr:rowOff>60960</xdr:rowOff>
    </xdr:to>
    <xdr:graphicFrame macro="">
      <xdr:nvGraphicFramePr>
        <xdr:cNvPr id="2" name="Chart 1">
          <a:extLst>
            <a:ext uri="{FF2B5EF4-FFF2-40B4-BE49-F238E27FC236}">
              <a16:creationId xmlns:a16="http://schemas.microsoft.com/office/drawing/2014/main" id="{5703220A-46A5-1743-F414-CD984E2E0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38100</xdr:colOff>
      <xdr:row>44</xdr:row>
      <xdr:rowOff>15240</xdr:rowOff>
    </xdr:from>
    <xdr:to>
      <xdr:col>7</xdr:col>
      <xdr:colOff>952500</xdr:colOff>
      <xdr:row>57</xdr:row>
      <xdr:rowOff>74295</xdr:rowOff>
    </xdr:to>
    <mc:AlternateContent xmlns:mc="http://schemas.openxmlformats.org/markup-compatibility/2006" xmlns:a14="http://schemas.microsoft.com/office/drawing/2010/main">
      <mc:Choice Requires="a14">
        <xdr:graphicFrame macro="">
          <xdr:nvGraphicFramePr>
            <xdr:cNvPr id="3" name="Brand">
              <a:extLst>
                <a:ext uri="{FF2B5EF4-FFF2-40B4-BE49-F238E27FC236}">
                  <a16:creationId xmlns:a16="http://schemas.microsoft.com/office/drawing/2014/main" id="{C0B43A43-90EB-9191-4736-F6DB4C12B4E0}"/>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5425440" y="73914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1074420</xdr:colOff>
      <xdr:row>59</xdr:row>
      <xdr:rowOff>133350</xdr:rowOff>
    </xdr:from>
    <xdr:to>
      <xdr:col>16</xdr:col>
      <xdr:colOff>144780</xdr:colOff>
      <xdr:row>76</xdr:row>
      <xdr:rowOff>26670</xdr:rowOff>
    </xdr:to>
    <xdr:graphicFrame macro="">
      <xdr:nvGraphicFramePr>
        <xdr:cNvPr id="8" name="Chart 7">
          <a:extLst>
            <a:ext uri="{FF2B5EF4-FFF2-40B4-BE49-F238E27FC236}">
              <a16:creationId xmlns:a16="http://schemas.microsoft.com/office/drawing/2014/main" id="{0F333241-89B2-3704-116A-B2C16270A3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45720</xdr:colOff>
      <xdr:row>71</xdr:row>
      <xdr:rowOff>106680</xdr:rowOff>
    </xdr:from>
    <xdr:to>
      <xdr:col>7</xdr:col>
      <xdr:colOff>960120</xdr:colOff>
      <xdr:row>84</xdr:row>
      <xdr:rowOff>165735</xdr:rowOff>
    </xdr:to>
    <mc:AlternateContent xmlns:mc="http://schemas.openxmlformats.org/markup-compatibility/2006" xmlns:a14="http://schemas.microsoft.com/office/drawing/2010/main">
      <mc:Choice Requires="a14">
        <xdr:graphicFrame macro="">
          <xdr:nvGraphicFramePr>
            <xdr:cNvPr id="9" name="Brand 1">
              <a:extLst>
                <a:ext uri="{FF2B5EF4-FFF2-40B4-BE49-F238E27FC236}">
                  <a16:creationId xmlns:a16="http://schemas.microsoft.com/office/drawing/2014/main" id="{0507BCE0-A106-87E6-DED8-9B1FABB627E8}"/>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5433060" y="120091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45720</xdr:colOff>
      <xdr:row>57</xdr:row>
      <xdr:rowOff>144780</xdr:rowOff>
    </xdr:from>
    <xdr:to>
      <xdr:col>7</xdr:col>
      <xdr:colOff>960120</xdr:colOff>
      <xdr:row>71</xdr:row>
      <xdr:rowOff>36195</xdr:rowOff>
    </xdr:to>
    <mc:AlternateContent xmlns:mc="http://schemas.openxmlformats.org/markup-compatibility/2006" xmlns:a14="http://schemas.microsoft.com/office/drawing/2010/main">
      <mc:Choice Requires="a14">
        <xdr:graphicFrame macro="">
          <xdr:nvGraphicFramePr>
            <xdr:cNvPr id="10" name="Grade 2">
              <a:extLst>
                <a:ext uri="{FF2B5EF4-FFF2-40B4-BE49-F238E27FC236}">
                  <a16:creationId xmlns:a16="http://schemas.microsoft.com/office/drawing/2014/main" id="{EF8A80FD-3A7C-5F28-AE39-879F9DBD3D8A}"/>
                </a:ext>
              </a:extLst>
            </xdr:cNvPr>
            <xdr:cNvGraphicFramePr/>
          </xdr:nvGraphicFramePr>
          <xdr:xfrm>
            <a:off x="0" y="0"/>
            <a:ext cx="0" cy="0"/>
          </xdr:xfrm>
          <a:graphic>
            <a:graphicData uri="http://schemas.microsoft.com/office/drawing/2010/slicer">
              <sle:slicer xmlns:sle="http://schemas.microsoft.com/office/drawing/2010/slicer" name="Grade 2"/>
            </a:graphicData>
          </a:graphic>
        </xdr:graphicFrame>
      </mc:Choice>
      <mc:Fallback xmlns="">
        <xdr:sp macro="" textlink="">
          <xdr:nvSpPr>
            <xdr:cNvPr id="0" name=""/>
            <xdr:cNvSpPr>
              <a:spLocks noTextEdit="1"/>
            </xdr:cNvSpPr>
          </xdr:nvSpPr>
          <xdr:spPr>
            <a:xfrm>
              <a:off x="5433060" y="97002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23707</xdr:colOff>
      <xdr:row>12</xdr:row>
      <xdr:rowOff>143510</xdr:rowOff>
    </xdr:from>
    <xdr:to>
      <xdr:col>8</xdr:col>
      <xdr:colOff>297487</xdr:colOff>
      <xdr:row>34</xdr:row>
      <xdr:rowOff>53737</xdr:rowOff>
    </xdr:to>
    <xdr:graphicFrame macro="">
      <xdr:nvGraphicFramePr>
        <xdr:cNvPr id="2" name="Chart 1">
          <a:extLst>
            <a:ext uri="{FF2B5EF4-FFF2-40B4-BE49-F238E27FC236}">
              <a16:creationId xmlns:a16="http://schemas.microsoft.com/office/drawing/2014/main" id="{2D118ED6-743A-E23B-0BAB-BAF6172686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33020</xdr:colOff>
      <xdr:row>35</xdr:row>
      <xdr:rowOff>57996</xdr:rowOff>
    </xdr:from>
    <xdr:to>
      <xdr:col>16</xdr:col>
      <xdr:colOff>319314</xdr:colOff>
      <xdr:row>62</xdr:row>
      <xdr:rowOff>117323</xdr:rowOff>
    </xdr:to>
    <xdr:graphicFrame macro="">
      <xdr:nvGraphicFramePr>
        <xdr:cNvPr id="4" name="Chart 3">
          <a:extLst>
            <a:ext uri="{FF2B5EF4-FFF2-40B4-BE49-F238E27FC236}">
              <a16:creationId xmlns:a16="http://schemas.microsoft.com/office/drawing/2014/main" id="{791201DC-421D-9309-BFD6-121175D4BB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845</xdr:colOff>
      <xdr:row>16</xdr:row>
      <xdr:rowOff>162561</xdr:rowOff>
    </xdr:from>
    <xdr:to>
      <xdr:col>12</xdr:col>
      <xdr:colOff>845</xdr:colOff>
      <xdr:row>30</xdr:row>
      <xdr:rowOff>30269</xdr:rowOff>
    </xdr:to>
    <mc:AlternateContent xmlns:mc="http://schemas.openxmlformats.org/markup-compatibility/2006" xmlns:a14="http://schemas.microsoft.com/office/drawing/2010/main">
      <mc:Choice Requires="a14">
        <xdr:graphicFrame macro="">
          <xdr:nvGraphicFramePr>
            <xdr:cNvPr id="6" name="Processor Brand">
              <a:extLst>
                <a:ext uri="{FF2B5EF4-FFF2-40B4-BE49-F238E27FC236}">
                  <a16:creationId xmlns:a16="http://schemas.microsoft.com/office/drawing/2014/main" id="{FC1466F2-7EAA-210F-4E7B-AFFC1AADE70F}"/>
                </a:ext>
              </a:extLst>
            </xdr:cNvPr>
            <xdr:cNvGraphicFramePr/>
          </xdr:nvGraphicFramePr>
          <xdr:xfrm>
            <a:off x="0" y="0"/>
            <a:ext cx="0" cy="0"/>
          </xdr:xfrm>
          <a:graphic>
            <a:graphicData uri="http://schemas.microsoft.com/office/drawing/2010/slicer">
              <sle:slicer xmlns:sle="http://schemas.microsoft.com/office/drawing/2010/slicer" name="Processor Brand"/>
            </a:graphicData>
          </a:graphic>
        </xdr:graphicFrame>
      </mc:Choice>
      <mc:Fallback xmlns="">
        <xdr:sp macro="" textlink="">
          <xdr:nvSpPr>
            <xdr:cNvPr id="0" name=""/>
            <xdr:cNvSpPr>
              <a:spLocks noTextEdit="1"/>
            </xdr:cNvSpPr>
          </xdr:nvSpPr>
          <xdr:spPr>
            <a:xfrm>
              <a:off x="8924712" y="2871894"/>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144780</xdr:colOff>
      <xdr:row>0</xdr:row>
      <xdr:rowOff>57150</xdr:rowOff>
    </xdr:from>
    <xdr:to>
      <xdr:col>10</xdr:col>
      <xdr:colOff>449580</xdr:colOff>
      <xdr:row>11</xdr:row>
      <xdr:rowOff>118110</xdr:rowOff>
    </xdr:to>
    <xdr:graphicFrame macro="">
      <xdr:nvGraphicFramePr>
        <xdr:cNvPr id="2" name="Chart 1">
          <a:extLst>
            <a:ext uri="{FF2B5EF4-FFF2-40B4-BE49-F238E27FC236}">
              <a16:creationId xmlns:a16="http://schemas.microsoft.com/office/drawing/2014/main" id="{DE6B7194-483C-8129-D632-C82EC3688A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144780</xdr:colOff>
      <xdr:row>13</xdr:row>
      <xdr:rowOff>49530</xdr:rowOff>
    </xdr:from>
    <xdr:to>
      <xdr:col>10</xdr:col>
      <xdr:colOff>449580</xdr:colOff>
      <xdr:row>29</xdr:row>
      <xdr:rowOff>110490</xdr:rowOff>
    </xdr:to>
    <xdr:graphicFrame macro="">
      <xdr:nvGraphicFramePr>
        <xdr:cNvPr id="3" name="Chart 2">
          <a:extLst>
            <a:ext uri="{FF2B5EF4-FFF2-40B4-BE49-F238E27FC236}">
              <a16:creationId xmlns:a16="http://schemas.microsoft.com/office/drawing/2014/main" id="{C696E53A-4FBE-B4C3-4D93-6203674CE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29</xdr:col>
      <xdr:colOff>525411</xdr:colOff>
      <xdr:row>2</xdr:row>
      <xdr:rowOff>87086</xdr:rowOff>
    </xdr:from>
    <xdr:to>
      <xdr:col>36</xdr:col>
      <xdr:colOff>587829</xdr:colOff>
      <xdr:row>24</xdr:row>
      <xdr:rowOff>73200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09AEF16-C5F1-4F54-B70B-052ABB81C2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9771354" y="413657"/>
              <a:ext cx="4329618" cy="35784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490581</xdr:colOff>
      <xdr:row>2</xdr:row>
      <xdr:rowOff>72205</xdr:rowOff>
    </xdr:from>
    <xdr:to>
      <xdr:col>22</xdr:col>
      <xdr:colOff>369209</xdr:colOff>
      <xdr:row>24</xdr:row>
      <xdr:rowOff>79919</xdr:rowOff>
    </xdr:to>
    <xdr:graphicFrame macro="">
      <xdr:nvGraphicFramePr>
        <xdr:cNvPr id="3" name="Chart 2">
          <a:extLst>
            <a:ext uri="{FF2B5EF4-FFF2-40B4-BE49-F238E27FC236}">
              <a16:creationId xmlns:a16="http://schemas.microsoft.com/office/drawing/2014/main" id="{1929EFDB-0015-4F48-B38C-C3B2506D28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14513</xdr:colOff>
      <xdr:row>24</xdr:row>
      <xdr:rowOff>118292</xdr:rowOff>
    </xdr:from>
    <xdr:to>
      <xdr:col>29</xdr:col>
      <xdr:colOff>456113</xdr:colOff>
      <xdr:row>45</xdr:row>
      <xdr:rowOff>87085</xdr:rowOff>
    </xdr:to>
    <xdr:graphicFrame macro="">
      <xdr:nvGraphicFramePr>
        <xdr:cNvPr id="4" name="Chart 3">
          <a:extLst>
            <a:ext uri="{FF2B5EF4-FFF2-40B4-BE49-F238E27FC236}">
              <a16:creationId xmlns:a16="http://schemas.microsoft.com/office/drawing/2014/main" id="{51E8EF26-F904-4EF1-991E-C1FE458F0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169820</xdr:colOff>
      <xdr:row>24</xdr:row>
      <xdr:rowOff>118290</xdr:rowOff>
    </xdr:from>
    <xdr:to>
      <xdr:col>25</xdr:col>
      <xdr:colOff>1820</xdr:colOff>
      <xdr:row>45</xdr:row>
      <xdr:rowOff>87085</xdr:rowOff>
    </xdr:to>
    <xdr:graphicFrame macro="">
      <xdr:nvGraphicFramePr>
        <xdr:cNvPr id="5" name="Chart 4">
          <a:extLst>
            <a:ext uri="{FF2B5EF4-FFF2-40B4-BE49-F238E27FC236}">
              <a16:creationId xmlns:a16="http://schemas.microsoft.com/office/drawing/2014/main" id="{8BF5748A-A755-47EC-9398-91D4DA164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419461</xdr:colOff>
      <xdr:row>2</xdr:row>
      <xdr:rowOff>76201</xdr:rowOff>
    </xdr:from>
    <xdr:to>
      <xdr:col>29</xdr:col>
      <xdr:colOff>472261</xdr:colOff>
      <xdr:row>24</xdr:row>
      <xdr:rowOff>76201</xdr:rowOff>
    </xdr:to>
    <xdr:graphicFrame macro="">
      <xdr:nvGraphicFramePr>
        <xdr:cNvPr id="6" name="Chart 5">
          <a:extLst>
            <a:ext uri="{FF2B5EF4-FFF2-40B4-BE49-F238E27FC236}">
              <a16:creationId xmlns:a16="http://schemas.microsoft.com/office/drawing/2014/main" id="{EF891E8A-78F1-4953-B4F9-35BDEC90A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13</xdr:col>
      <xdr:colOff>87390</xdr:colOff>
      <xdr:row>0</xdr:row>
      <xdr:rowOff>3025</xdr:rowOff>
    </xdr:from>
    <xdr:ext cx="1809406" cy="387286"/>
    <xdr:sp macro="" textlink="">
      <xdr:nvSpPr>
        <xdr:cNvPr id="11" name="TextBox 10">
          <a:extLst>
            <a:ext uri="{FF2B5EF4-FFF2-40B4-BE49-F238E27FC236}">
              <a16:creationId xmlns:a16="http://schemas.microsoft.com/office/drawing/2014/main" id="{41373862-1A82-5895-B2E4-72024566616D}"/>
            </a:ext>
          </a:extLst>
        </xdr:cNvPr>
        <xdr:cNvSpPr txBox="1"/>
      </xdr:nvSpPr>
      <xdr:spPr>
        <a:xfrm>
          <a:off x="8795961" y="3025"/>
          <a:ext cx="1809406" cy="3872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mj-lt"/>
            </a:rPr>
            <a:t>DASHBOARD</a:t>
          </a:r>
        </a:p>
      </xdr:txBody>
    </xdr:sp>
    <xdr:clientData/>
  </xdr:oneCellAnchor>
  <xdr:oneCellAnchor>
    <xdr:from>
      <xdr:col>12</xdr:col>
      <xdr:colOff>382810</xdr:colOff>
      <xdr:row>25</xdr:row>
      <xdr:rowOff>149073</xdr:rowOff>
    </xdr:from>
    <xdr:ext cx="2880000" cy="3398400"/>
    <xdr:sp macro="" textlink="">
      <xdr:nvSpPr>
        <xdr:cNvPr id="10" name="TextBox 9">
          <a:extLst>
            <a:ext uri="{FF2B5EF4-FFF2-40B4-BE49-F238E27FC236}">
              <a16:creationId xmlns:a16="http://schemas.microsoft.com/office/drawing/2014/main" id="{9D2D479F-AFB7-8C98-A02F-C9BB4460C050}"/>
            </a:ext>
          </a:extLst>
        </xdr:cNvPr>
        <xdr:cNvSpPr txBox="1"/>
      </xdr:nvSpPr>
      <xdr:spPr>
        <a:xfrm>
          <a:off x="8089896" y="4231216"/>
          <a:ext cx="2880000" cy="33984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just"/>
          <a:r>
            <a:rPr lang="en-IN" sz="1200" b="1"/>
            <a:t>Price Range</a:t>
          </a:r>
          <a:r>
            <a:rPr lang="en-IN" sz="1200"/>
            <a:t>: Avg. price is ₹30,999. Outliers were handled using the median.</a:t>
          </a:r>
        </a:p>
        <a:p>
          <a:pPr algn="just"/>
          <a:r>
            <a:rPr lang="en-IN" sz="1200" b="1"/>
            <a:t>Ratings</a:t>
          </a:r>
          <a:r>
            <a:rPr lang="en-IN" sz="1200"/>
            <a:t>: Most phones rated between 7–9. Graded as Excellent, Good, Avg, Subpar, Poor.</a:t>
          </a:r>
        </a:p>
        <a:p>
          <a:pPr algn="just"/>
          <a:r>
            <a:rPr lang="en-IN" sz="1200" b="1"/>
            <a:t>Category Split</a:t>
          </a:r>
          <a:r>
            <a:rPr lang="en-IN" sz="1200"/>
            <a:t>: Budget phones are most common; luxury phones are fewer.</a:t>
          </a:r>
        </a:p>
        <a:p>
          <a:pPr algn="just"/>
          <a:r>
            <a:rPr lang="en-IN" sz="1200" b="1"/>
            <a:t>Top Brands</a:t>
          </a:r>
          <a:r>
            <a:rPr lang="en-IN" sz="1200"/>
            <a:t>: Samsung</a:t>
          </a:r>
          <a:r>
            <a:rPr lang="en-IN" sz="1200">
              <a:solidFill>
                <a:schemeClr val="tx1"/>
              </a:solidFill>
              <a:effectLst/>
              <a:latin typeface="+mn-lt"/>
              <a:ea typeface="+mn-ea"/>
              <a:cs typeface="+mn-cs"/>
            </a:rPr>
            <a:t> </a:t>
          </a:r>
          <a:r>
            <a:rPr lang="en-IN" sz="1200"/>
            <a:t>lead in luxury; Realme in budget; Motorola in midrange.</a:t>
          </a:r>
        </a:p>
        <a:p>
          <a:pPr algn="just"/>
          <a:r>
            <a:rPr lang="en-IN" sz="1200" b="1"/>
            <a:t>Features</a:t>
          </a:r>
          <a:r>
            <a:rPr lang="en-IN" sz="1200"/>
            <a:t>: Fast Charging &amp; Face Unlock are common; Stylus &amp; Foldables are rare.</a:t>
          </a:r>
        </a:p>
        <a:p>
          <a:pPr algn="just"/>
          <a:r>
            <a:rPr lang="en-IN" sz="1200" b="1"/>
            <a:t>No phone has all 8 major features</a:t>
          </a:r>
          <a:r>
            <a:rPr lang="en-IN" sz="1200"/>
            <a:t> (Fast Charging, Foldable, Stylus, etc.).</a:t>
          </a:r>
        </a:p>
        <a:p>
          <a:pPr algn="just"/>
          <a:r>
            <a:rPr lang="en-IN" sz="1200" b="1"/>
            <a:t>Charts Used</a:t>
          </a:r>
          <a:r>
            <a:rPr lang="en-IN" sz="1200"/>
            <a:t>: Box plot, bar, column, pies, donut, slicers for interactivity.</a:t>
          </a:r>
        </a:p>
      </xdr:txBody>
    </xdr:sp>
    <xdr:clientData/>
  </xdr:oneCellAnchor>
  <xdr:twoCellAnchor>
    <xdr:from>
      <xdr:col>3</xdr:col>
      <xdr:colOff>130629</xdr:colOff>
      <xdr:row>2</xdr:row>
      <xdr:rowOff>87086</xdr:rowOff>
    </xdr:from>
    <xdr:to>
      <xdr:col>16</xdr:col>
      <xdr:colOff>413659</xdr:colOff>
      <xdr:row>24</xdr:row>
      <xdr:rowOff>65314</xdr:rowOff>
    </xdr:to>
    <xdr:graphicFrame macro="">
      <xdr:nvGraphicFramePr>
        <xdr:cNvPr id="13" name="Chart 12">
          <a:extLst>
            <a:ext uri="{FF2B5EF4-FFF2-40B4-BE49-F238E27FC236}">
              <a16:creationId xmlns:a16="http://schemas.microsoft.com/office/drawing/2014/main" id="{231C7550-967D-42A1-BF26-08A1E16C65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130628</xdr:colOff>
      <xdr:row>24</xdr:row>
      <xdr:rowOff>119740</xdr:rowOff>
    </xdr:from>
    <xdr:to>
      <xdr:col>12</xdr:col>
      <xdr:colOff>315686</xdr:colOff>
      <xdr:row>45</xdr:row>
      <xdr:rowOff>89140</xdr:rowOff>
    </xdr:to>
    <xdr:graphicFrame macro="">
      <xdr:nvGraphicFramePr>
        <xdr:cNvPr id="14" name="Chart 13">
          <a:extLst>
            <a:ext uri="{FF2B5EF4-FFF2-40B4-BE49-F238E27FC236}">
              <a16:creationId xmlns:a16="http://schemas.microsoft.com/office/drawing/2014/main" id="{02AD35A7-E628-43A7-97BB-EECD860146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76198</xdr:colOff>
      <xdr:row>2</xdr:row>
      <xdr:rowOff>87087</xdr:rowOff>
    </xdr:from>
    <xdr:to>
      <xdr:col>3</xdr:col>
      <xdr:colOff>76198</xdr:colOff>
      <xdr:row>16</xdr:row>
      <xdr:rowOff>39462</xdr:rowOff>
    </xdr:to>
    <mc:AlternateContent xmlns:mc="http://schemas.openxmlformats.org/markup-compatibility/2006" xmlns:a14="http://schemas.microsoft.com/office/drawing/2010/main">
      <mc:Choice Requires="a14">
        <xdr:graphicFrame macro="">
          <xdr:nvGraphicFramePr>
            <xdr:cNvPr id="15" name="Brand 2">
              <a:extLst>
                <a:ext uri="{FF2B5EF4-FFF2-40B4-BE49-F238E27FC236}">
                  <a16:creationId xmlns:a16="http://schemas.microsoft.com/office/drawing/2014/main" id="{15B27AD2-E134-44B2-B80F-891CEF892F98}"/>
                </a:ext>
              </a:extLst>
            </xdr:cNvPr>
            <xdr:cNvGraphicFramePr/>
          </xdr:nvGraphicFramePr>
          <xdr:xfrm>
            <a:off x="0" y="0"/>
            <a:ext cx="0" cy="0"/>
          </xdr:xfrm>
          <a:graphic>
            <a:graphicData uri="http://schemas.microsoft.com/office/drawing/2010/slicer">
              <sle:slicer xmlns:sle="http://schemas.microsoft.com/office/drawing/2010/slicer" name="Brand 2"/>
            </a:graphicData>
          </a:graphic>
        </xdr:graphicFrame>
      </mc:Choice>
      <mc:Fallback xmlns="">
        <xdr:sp macro="" textlink="">
          <xdr:nvSpPr>
            <xdr:cNvPr id="0" name=""/>
            <xdr:cNvSpPr>
              <a:spLocks noTextEdit="1"/>
            </xdr:cNvSpPr>
          </xdr:nvSpPr>
          <xdr:spPr>
            <a:xfrm>
              <a:off x="76198" y="413658"/>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17</xdr:row>
      <xdr:rowOff>32658</xdr:rowOff>
    </xdr:from>
    <xdr:to>
      <xdr:col>3</xdr:col>
      <xdr:colOff>76200</xdr:colOff>
      <xdr:row>30</xdr:row>
      <xdr:rowOff>148319</xdr:rowOff>
    </xdr:to>
    <mc:AlternateContent xmlns:mc="http://schemas.openxmlformats.org/markup-compatibility/2006" xmlns:a14="http://schemas.microsoft.com/office/drawing/2010/main">
      <mc:Choice Requires="a14">
        <xdr:graphicFrame macro="">
          <xdr:nvGraphicFramePr>
            <xdr:cNvPr id="16" name="Grade 3">
              <a:extLst>
                <a:ext uri="{FF2B5EF4-FFF2-40B4-BE49-F238E27FC236}">
                  <a16:creationId xmlns:a16="http://schemas.microsoft.com/office/drawing/2014/main" id="{CA73FB40-0F8B-4337-817D-FB560E1C0978}"/>
                </a:ext>
              </a:extLst>
            </xdr:cNvPr>
            <xdr:cNvGraphicFramePr/>
          </xdr:nvGraphicFramePr>
          <xdr:xfrm>
            <a:off x="0" y="0"/>
            <a:ext cx="0" cy="0"/>
          </xdr:xfrm>
          <a:graphic>
            <a:graphicData uri="http://schemas.microsoft.com/office/drawing/2010/slicer">
              <sle:slicer xmlns:sle="http://schemas.microsoft.com/office/drawing/2010/slicer" name="Grade 3"/>
            </a:graphicData>
          </a:graphic>
        </xdr:graphicFrame>
      </mc:Choice>
      <mc:Fallback xmlns="">
        <xdr:sp macro="" textlink="">
          <xdr:nvSpPr>
            <xdr:cNvPr id="0" name=""/>
            <xdr:cNvSpPr>
              <a:spLocks noTextEdit="1"/>
            </xdr:cNvSpPr>
          </xdr:nvSpPr>
          <xdr:spPr>
            <a:xfrm>
              <a:off x="76200" y="280851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31</xdr:row>
      <xdr:rowOff>141515</xdr:rowOff>
    </xdr:from>
    <xdr:to>
      <xdr:col>3</xdr:col>
      <xdr:colOff>76200</xdr:colOff>
      <xdr:row>45</xdr:row>
      <xdr:rowOff>93890</xdr:rowOff>
    </xdr:to>
    <mc:AlternateContent xmlns:mc="http://schemas.openxmlformats.org/markup-compatibility/2006" xmlns:a14="http://schemas.microsoft.com/office/drawing/2010/main">
      <mc:Choice Requires="a14">
        <xdr:graphicFrame macro="">
          <xdr:nvGraphicFramePr>
            <xdr:cNvPr id="17" name="Category 1">
              <a:extLst>
                <a:ext uri="{FF2B5EF4-FFF2-40B4-BE49-F238E27FC236}">
                  <a16:creationId xmlns:a16="http://schemas.microsoft.com/office/drawing/2014/main" id="{32A01B45-E909-4BFC-8CE6-868FB6B4A9B5}"/>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6200" y="5203372"/>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13</xdr:col>
      <xdr:colOff>533400</xdr:colOff>
      <xdr:row>24</xdr:row>
      <xdr:rowOff>87086</xdr:rowOff>
    </xdr:from>
    <xdr:ext cx="612284" cy="313547"/>
    <xdr:sp macro="" textlink="">
      <xdr:nvSpPr>
        <xdr:cNvPr id="8" name="TextBox 7">
          <a:extLst>
            <a:ext uri="{FF2B5EF4-FFF2-40B4-BE49-F238E27FC236}">
              <a16:creationId xmlns:a16="http://schemas.microsoft.com/office/drawing/2014/main" id="{D0543B6F-9ED2-8B05-1F15-CC7365DFB036}"/>
            </a:ext>
          </a:extLst>
        </xdr:cNvPr>
        <xdr:cNvSpPr txBox="1"/>
      </xdr:nvSpPr>
      <xdr:spPr>
        <a:xfrm>
          <a:off x="9241971" y="4005943"/>
          <a:ext cx="612284" cy="31354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500" b="1"/>
            <a:t>KPIs</a:t>
          </a:r>
        </a:p>
      </xdr:txBody>
    </xdr:sp>
    <xdr:clientData/>
  </xdr:oneCellAnchor>
  <xdr:twoCellAnchor>
    <xdr:from>
      <xdr:col>29</xdr:col>
      <xdr:colOff>522515</xdr:colOff>
      <xdr:row>24</xdr:row>
      <xdr:rowOff>119743</xdr:rowOff>
    </xdr:from>
    <xdr:to>
      <xdr:col>36</xdr:col>
      <xdr:colOff>575315</xdr:colOff>
      <xdr:row>45</xdr:row>
      <xdr:rowOff>89143</xdr:rowOff>
    </xdr:to>
    <xdr:graphicFrame macro="">
      <xdr:nvGraphicFramePr>
        <xdr:cNvPr id="12" name="Chart 11">
          <a:extLst>
            <a:ext uri="{FF2B5EF4-FFF2-40B4-BE49-F238E27FC236}">
              <a16:creationId xmlns:a16="http://schemas.microsoft.com/office/drawing/2014/main" id="{9140110E-43A5-46CF-99E8-AECA2BAB5B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37</xdr:col>
      <xdr:colOff>32658</xdr:colOff>
      <xdr:row>28</xdr:row>
      <xdr:rowOff>43544</xdr:rowOff>
    </xdr:from>
    <xdr:to>
      <xdr:col>40</xdr:col>
      <xdr:colOff>32658</xdr:colOff>
      <xdr:row>41</xdr:row>
      <xdr:rowOff>159205</xdr:rowOff>
    </xdr:to>
    <mc:AlternateContent xmlns:mc="http://schemas.openxmlformats.org/markup-compatibility/2006" xmlns:a14="http://schemas.microsoft.com/office/drawing/2010/main">
      <mc:Choice Requires="a14">
        <xdr:graphicFrame macro="">
          <xdr:nvGraphicFramePr>
            <xdr:cNvPr id="18" name="Processor Brand 1">
              <a:extLst>
                <a:ext uri="{FF2B5EF4-FFF2-40B4-BE49-F238E27FC236}">
                  <a16:creationId xmlns:a16="http://schemas.microsoft.com/office/drawing/2014/main" id="{2ED064AD-057E-4A3F-8723-F0FD6ADF5680}"/>
                </a:ext>
              </a:extLst>
            </xdr:cNvPr>
            <xdr:cNvGraphicFramePr/>
          </xdr:nvGraphicFramePr>
          <xdr:xfrm>
            <a:off x="0" y="0"/>
            <a:ext cx="0" cy="0"/>
          </xdr:xfrm>
          <a:graphic>
            <a:graphicData uri="http://schemas.microsoft.com/office/drawing/2010/slicer">
              <sle:slicer xmlns:sle="http://schemas.microsoft.com/office/drawing/2010/slicer" name="Processor Brand 1"/>
            </a:graphicData>
          </a:graphic>
        </xdr:graphicFrame>
      </mc:Choice>
      <mc:Fallback xmlns="">
        <xdr:sp macro="" textlink="">
          <xdr:nvSpPr>
            <xdr:cNvPr id="0" name=""/>
            <xdr:cNvSpPr>
              <a:spLocks noTextEdit="1"/>
            </xdr:cNvSpPr>
          </xdr:nvSpPr>
          <xdr:spPr>
            <a:xfrm>
              <a:off x="24155401" y="4615544"/>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500743</xdr:colOff>
      <xdr:row>24</xdr:row>
      <xdr:rowOff>119743</xdr:rowOff>
    </xdr:from>
    <xdr:to>
      <xdr:col>20</xdr:col>
      <xdr:colOff>158571</xdr:colOff>
      <xdr:row>45</xdr:row>
      <xdr:rowOff>89143</xdr:rowOff>
    </xdr:to>
    <xdr:graphicFrame macro="">
      <xdr:nvGraphicFramePr>
        <xdr:cNvPr id="19" name="Chart 18">
          <a:extLst>
            <a:ext uri="{FF2B5EF4-FFF2-40B4-BE49-F238E27FC236}">
              <a16:creationId xmlns:a16="http://schemas.microsoft.com/office/drawing/2014/main" id="{6E156916-1A79-4D64-BD25-49AAE9BCB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59.989918055559" createdVersion="8" refreshedVersion="8" minRefreshableVersion="3" recordCount="100" xr:uid="{B5243A24-90D5-44CC-A599-A99412FA7A8E}">
  <cacheSource type="worksheet">
    <worksheetSource ref="A1:AH101" sheet="smartphones_dataset"/>
  </cacheSource>
  <cacheFields count="33">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ZTE"/>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ZTE RedMagic 8 Pro+ (Transformers Edition)"/>
      </sharedItems>
    </cacheField>
    <cacheField name="Rating (/10)" numFmtId="0">
      <sharedItems containsSemiMixedTypes="0" containsString="0" containsNumber="1" minValue="4.9000000000000004" maxValue="10"/>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acheField>
    <cacheField name="Processor Model" numFmtId="0">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acheField>
    <cacheField name="Face Unlock" numFmtId="0">
      <sharedItems/>
    </cacheField>
    <cacheField name="Water Resistant" numFmtId="0">
      <sharedItems/>
    </cacheField>
    <cacheField name="IR Blaster" numFmtId="0">
      <sharedItems/>
    </cacheField>
    <cacheField name="NFC" numFmtId="0">
      <sharedItems/>
    </cacheField>
    <cacheField name="Stylus" numFmtId="0">
      <sharedItems/>
    </cacheField>
    <cacheField name="Foldable/Flippable" numFmtId="0">
      <sharedItems/>
    </cacheField>
    <cacheField name="Connectivity (G)" numFmtId="0">
      <sharedItems containsSemiMixedTypes="0" containsString="0" containsNumber="1" containsInteger="1" minValue="3" maxValue="5"/>
    </cacheField>
    <cacheField name="Ships with Charger" numFmtId="0">
      <sharedItems/>
    </cacheField>
    <cacheField name="Price (INR)" numFmtId="0">
      <sharedItems containsSemiMixedTypes="0" containsString="0" containsNumber="1" containsInteger="1" minValue="5999" maxValue="66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60.0724275463" createdVersion="8" refreshedVersion="8" minRefreshableVersion="3" recordCount="100" xr:uid="{4FA2AC6F-43C0-44E4-A509-A9464E87DE2B}">
  <cacheSource type="worksheet">
    <worksheetSource ref="A1:AI101" sheet="smartphones_dataset"/>
  </cacheSource>
  <cacheFields count="34">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Nubia"/>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Nubia RedMagic 8 Pro+ (Transformers Edition)"/>
      </sharedItems>
    </cacheField>
    <cacheField name="Rating (/10)" numFmtId="0">
      <sharedItems containsSemiMixedTypes="0" containsString="0" containsNumber="1" minValue="4.9000000000000004" maxValue="10" count="40">
        <n v="9.5"/>
        <n v="9.3000000000000007"/>
        <n v="9"/>
        <n v="7.2"/>
        <n v="9.1"/>
        <n v="8"/>
        <n v="8.6"/>
        <n v="7.8"/>
        <n v="7.9"/>
        <n v="8.4"/>
        <n v="7.6"/>
        <n v="9.1999999999999993"/>
        <n v="7.4"/>
        <n v="6.8"/>
        <n v="8.5"/>
        <n v="5.5"/>
        <n v="5.0999999999999996"/>
        <n v="8.8000000000000007"/>
        <n v="4.9000000000000004"/>
        <n v="5.2"/>
        <n v="8.1"/>
        <n v="6.7"/>
        <n v="7.5"/>
        <n v="8.3000000000000007"/>
        <n v="8.1999999999999993"/>
        <n v="5.3"/>
        <n v="6.1"/>
        <n v="8.9"/>
        <n v="5.7"/>
        <n v="6.5"/>
        <n v="7"/>
        <n v="5.8"/>
        <n v="8.6999999999999993"/>
        <n v="6.9"/>
        <n v="6.2"/>
        <n v="6"/>
        <n v="7.3"/>
        <n v="9.4"/>
        <n v="7.7"/>
        <n v="10"/>
      </sharedItems>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acheField>
    <cacheField name="Processor Model" numFmtId="0">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acheField>
    <cacheField name="Face Unlock" numFmtId="0">
      <sharedItems/>
    </cacheField>
    <cacheField name="Water Resistant" numFmtId="0">
      <sharedItems/>
    </cacheField>
    <cacheField name="IR Blaster" numFmtId="0">
      <sharedItems/>
    </cacheField>
    <cacheField name="NFC" numFmtId="0">
      <sharedItems/>
    </cacheField>
    <cacheField name="Stylus" numFmtId="0">
      <sharedItems/>
    </cacheField>
    <cacheField name="Foldable/Flippable" numFmtId="0">
      <sharedItems/>
    </cacheField>
    <cacheField name="Connectivity (G)" numFmtId="0">
      <sharedItems containsSemiMixedTypes="0" containsString="0" containsNumber="1" containsInteger="1" minValue="3" maxValue="5"/>
    </cacheField>
    <cacheField name="Ships with Charger" numFmtId="0">
      <sharedItems/>
    </cacheField>
    <cacheField name="Price (INR)" numFmtId="0">
      <sharedItems containsSemiMixedTypes="0" containsString="0" containsNumber="1" containsInteger="1" minValue="5999" maxValue="660000"/>
    </cacheField>
    <cacheField name="Category"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laqspex" refreshedDate="45860.184194907408" createdVersion="8" refreshedVersion="8" minRefreshableVersion="3" recordCount="100" xr:uid="{7E450905-01EC-431E-BAF3-8F0A051796F6}">
  <cacheSource type="worksheet">
    <worksheetSource name="Table1"/>
  </cacheSource>
  <cacheFields count="35">
    <cacheField name="Brand" numFmtId="0">
      <sharedItems count="28">
        <s v="Samsung"/>
        <s v="Apple"/>
        <s v="Google"/>
        <s v="Xiaomi"/>
        <s v="OnePlus"/>
        <s v="Motorola"/>
        <s v="Realme"/>
        <s v="Infinix"/>
        <s v="Tecno"/>
        <s v="Asus"/>
        <s v="iQOO"/>
        <s v="Unihertz"/>
        <s v="Lava"/>
        <s v="Huawei"/>
        <s v="Nokia"/>
        <s v="itel"/>
        <s v="Sony"/>
        <s v="Poco"/>
        <s v="vivo"/>
        <s v="Micromax"/>
        <s v="Honor"/>
        <s v="Nothing"/>
        <s v="LG"/>
        <s v="HTC"/>
        <s v="Gionee"/>
        <s v="Vertu"/>
        <s v="Microsoft"/>
        <s v="Nubia"/>
      </sharedItems>
    </cacheField>
    <cacheField name="Model" numFmtId="0">
      <sharedItems count="100">
        <s v="Samsung Galaxy S23 Ultra"/>
        <s v="Apple iPhone 15 Pro Max"/>
        <s v="Google Pixel 8 Pro"/>
        <s v="Xiaomi Redmi 12"/>
        <s v="Samsung Galaxy Z Fold5"/>
        <s v="OnePlus Nord CE 3 Lite 5G"/>
        <s v="Motorola Edge 40"/>
        <s v="Realme Narzo 60 5G"/>
        <s v="Infinix Zero 30 5G"/>
        <s v="Tecno Phantom V Fold"/>
        <s v="Realme Narzo 60x"/>
        <s v="Asus ROG Phone 7 Ultimate"/>
        <s v="iQOO iQOO Z9"/>
        <s v="Unihertz Tank 3"/>
        <s v="Lava Blaze 5G"/>
        <s v="Huawei Mate X3"/>
        <s v="Nokia C12"/>
        <s v="Infinix Smart 7 HD"/>
        <s v="Samsung Galaxy A34 5G"/>
        <s v="Motorola Razr 40 Ultra"/>
        <s v="itel P40"/>
        <s v="Sony Xperia Pro-I"/>
        <s v="Samsung Galaxy Note 20 Ultra"/>
        <s v="Poco X5 Pro 5G"/>
        <s v="vivo X90 Pro"/>
        <s v="Micromax In 2c"/>
        <s v="Infinix Zero Ultra"/>
        <s v="Apple iPhone SE (2022)"/>
        <s v="Realme C55"/>
        <s v="OnePlus Nord CE 3 Lite"/>
        <s v="Huawei Mate Xs 2"/>
        <s v="Samsung Galaxy Z Flip 5"/>
        <s v="Tecno Spark Go 2023"/>
        <s v="Sony Xperia 1 V"/>
        <s v="Infinix Smart 7"/>
        <s v="iQOO Z7 5G"/>
        <s v="Nokia C32"/>
        <s v="Honor Magic V2"/>
        <s v="Micromax IN 2b"/>
        <s v="Realme Narzo N53"/>
        <s v="Samsung Galaxy A24"/>
        <s v="Nokia G42 5G"/>
        <s v="Asus Zenfone 10"/>
        <s v="Motorola Moto G73 5G"/>
        <s v="Lava Yuva 2 Pro"/>
        <s v="Samsung Galaxy A14 5G"/>
        <s v="iQOO Neo 7"/>
        <s v="Nothing Phone (2)"/>
        <s v="Samsung Galaxy M13"/>
        <s v="Samsung Galaxy Z Fold2 5G"/>
        <s v="Infinix Zero 5G 2023"/>
        <s v="Sony Xperia 1 IV"/>
        <s v="Tecno Camon 20 Premier 5G"/>
        <s v="Huawei Mate 60 Pro"/>
        <s v="OnePlus 7 Pro"/>
        <s v="Samsung Galaxy S10"/>
        <s v="Poco F1"/>
        <s v="Apple iPhone XR"/>
        <s v="Motorola Moto G7 Plus"/>
        <s v="Samsung Galaxy S6 Edge+"/>
        <s v="Motorola Moto G5 Plus"/>
        <s v="Sony Xperia XZ1"/>
        <s v="LG V30+"/>
        <s v="Nokia 6.1 Plus"/>
        <s v="Apple iPhone 5"/>
        <s v="HTC One M7"/>
        <s v="Asus ROG Phone 5 Ultimate"/>
        <s v="Infinix Hot 20 Play"/>
        <s v="Honor Magic Vs"/>
        <s v="Realme C21Y"/>
        <s v="Gionee Elife S5.1"/>
        <s v="HTC One M8"/>
        <s v="Micromax Canvas Infinity"/>
        <s v="Nokia 9 PureView"/>
        <s v="Motorola Moto G (1st Gen)"/>
        <s v="Samsung Galaxy S5"/>
        <s v="Xiaomi Mi 3"/>
        <s v="Sony Xperia Z1"/>
        <s v="HTC Desire 820"/>
        <s v="Samsung Galaxy S4"/>
        <s v="OnePlus OnePlus Nord 3"/>
        <s v="Motorola Moto G200 5G"/>
        <s v="Apple iPhone 14 Pro Max"/>
        <s v="Vertu Signature Touch"/>
        <s v="HTC Windows Phone 8X"/>
        <s v="Infinix GT 20 Pro"/>
        <s v="Honor Magic6 Pro"/>
        <s v="Realme C63"/>
        <s v="vivo X Fold3 Pro"/>
        <s v="Realme GT Neo 3"/>
        <s v="Infinix GT 10 Pro"/>
        <s v="HTC One A9"/>
        <s v="Motorola G54 Power Edition"/>
        <s v="Samsung Galaxy Note Edge"/>
        <s v="Xiaomi Redmi Note 12 Explorer"/>
        <s v="Nokia Lumia 1020"/>
        <s v="Sony Xperia Z3"/>
        <s v="LG G4"/>
        <s v="Microsoft Lumia 950 XL"/>
        <s v="Nubia RedMagic 8 Pro+ (Transformers Edition)"/>
      </sharedItems>
    </cacheField>
    <cacheField name="Rating (/10)" numFmtId="0">
      <sharedItems containsSemiMixedTypes="0" containsString="0" containsNumber="1" minValue="4.9000000000000004" maxValue="10" count="40">
        <n v="9.5"/>
        <n v="9.3000000000000007"/>
        <n v="9"/>
        <n v="7.2"/>
        <n v="9.1"/>
        <n v="8"/>
        <n v="8.6"/>
        <n v="7.8"/>
        <n v="7.9"/>
        <n v="8.4"/>
        <n v="7.6"/>
        <n v="9.1999999999999993"/>
        <n v="7.4"/>
        <n v="6.8"/>
        <n v="8.5"/>
        <n v="5.5"/>
        <n v="5.0999999999999996"/>
        <n v="8.8000000000000007"/>
        <n v="4.9000000000000004"/>
        <n v="5.2"/>
        <n v="8.1"/>
        <n v="6.7"/>
        <n v="7.5"/>
        <n v="8.3000000000000007"/>
        <n v="8.1999999999999993"/>
        <n v="5.3"/>
        <n v="6.1"/>
        <n v="8.9"/>
        <n v="5.7"/>
        <n v="6.5"/>
        <n v="7"/>
        <n v="5.8"/>
        <n v="8.6999999999999993"/>
        <n v="6.9"/>
        <n v="6.2"/>
        <n v="6"/>
        <n v="7.3"/>
        <n v="9.4"/>
        <n v="7.7"/>
        <n v="10"/>
      </sharedItems>
    </cacheField>
    <cacheField name="Grade" numFmtId="0">
      <sharedItems count="5">
        <s v="Excellent"/>
        <s v="Average"/>
        <s v="Good"/>
        <s v="Subpar"/>
        <s v="Poor"/>
      </sharedItems>
    </cacheField>
    <cacheField name="Release Year" numFmtId="0">
      <sharedItems containsSemiMixedTypes="0" containsString="0" containsNumber="1" containsInteger="1" minValue="2012" maxValue="2024"/>
    </cacheField>
    <cacheField name="Operating System" numFmtId="0">
      <sharedItems/>
    </cacheField>
    <cacheField name="OS Version" numFmtId="0">
      <sharedItems containsSemiMixedTypes="0" containsString="0" containsNumber="1" containsInteger="1" minValue="2" maxValue="17"/>
    </cacheField>
    <cacheField name="Processor Brand" numFmtId="0">
      <sharedItems count="7">
        <s v="Qualcomm"/>
        <s v="Apple"/>
        <s v="Google"/>
        <s v="MediaTek"/>
        <s v="Unisoc"/>
        <s v="Exynos"/>
        <s v="HiSilicon"/>
      </sharedItems>
    </cacheField>
    <cacheField name="Processor Model" numFmtId="0">
      <sharedItems count="66">
        <s v="Qualcomm Snapdragon 8 Gen 2"/>
        <s v="Apple Apple A17 Pro"/>
        <s v="Google Google Tensor G3"/>
        <s v="MediaTek Helio G88"/>
        <s v="Qualcomm Snapdragon 695"/>
        <s v="MediaTek Dimensity 8020"/>
        <s v="MediaTek Dimensity 6020"/>
        <s v="MediaTek Dimensity 9000+"/>
        <s v="MediaTek Dimensity 6100+"/>
        <s v="MediaTek Dimensity 7200"/>
        <s v="MediaTek Dimensity 820"/>
        <s v="MediaTek Dimensity 810"/>
        <s v="Qualcomm Snapdragon 8+ Gen 1 4G"/>
        <s v="Unisoc SC9863A1"/>
        <s v="Unisoc SC9863A"/>
        <s v="MediaTek Dimensity 1080"/>
        <s v="Qualcomm Snapdragon 8+ Gen 1"/>
        <s v="Qualcomm Snapdragon 888"/>
        <s v="Qualcomm Snapdragon 865+"/>
        <s v="Qualcomm Snapdragon 778G"/>
        <s v="MediaTek Dimensity 9200"/>
        <s v="Unisoc T610"/>
        <s v="MediaTek Dimensity 920"/>
        <s v="Apple A15 Bionic"/>
        <s v="Qualcomm Snapdragon 888 4G"/>
        <s v="MediaTek Helio A22"/>
        <s v="Unisoc Unisoc Tiger T612"/>
        <s v="MediaTek Helio G99"/>
        <s v="Qualcomm Snapdragon 480+ 5G"/>
        <s v="MediaTek Dimensity 930"/>
        <s v="MediaTek Helio G37"/>
        <s v="MediaTek Dimensity 700"/>
        <s v="MediaTek Dimensity 8200"/>
        <s v="Exynos Exynos 850"/>
        <s v="Qualcomm Snapdragon 8 Gen 1"/>
        <s v="MediaTek Dimensity 8050"/>
        <s v="HiSilicon Kirin 9000S"/>
        <s v="Qualcomm Snapdragon 855"/>
        <s v="Exynos Exynos 9820"/>
        <s v="Qualcomm Snapdragon 845"/>
        <s v="Apple A12 Bionic"/>
        <s v="Qualcomm Snapdragon 636"/>
        <s v="Exynos Exynos 7420"/>
        <s v="Qualcomm Snapdragon 625"/>
        <s v="Qualcomm Snapdragon 835"/>
        <s v="Apple Apple A6"/>
        <s v="Qualcomm Snapdragon 600"/>
        <s v="MediaTek MT6592"/>
        <s v="Qualcomm Snapdragon 801"/>
        <s v="Qualcomm Snapdragon 425"/>
        <s v="Qualcomm Snapdragon 400"/>
        <s v="Qualcomm Snapdragon 800"/>
        <s v="Qualcomm Snapdragon 615"/>
        <s v="MediaTek Dimensity 9000"/>
        <s v="Qualcomm Snapdragon 888+"/>
        <s v="Apple A16 Bionic"/>
        <s v="Qualcomm Snapdragon 810"/>
        <s v="Qualcomm Snapdragon S4 Plus"/>
        <s v="MediaTek Dimensity 8200 Ultimate"/>
        <s v="Qualcomm Snapdragon 8 Gen 3"/>
        <s v="Unisoc Tiger T612"/>
        <s v="MediaTek Dimensity 8100"/>
        <s v="Qualcomm Snapdragon 617"/>
        <s v="MediaTek Dimensity 7020"/>
        <s v="Qualcomm Snapdragon 805"/>
        <s v="Qualcomm Snapdragon 808"/>
      </sharedItems>
    </cacheField>
    <cacheField name="Speed (GHz)" numFmtId="0">
      <sharedItems containsSemiMixedTypes="0" containsString="0" containsNumber="1" minValue="1.3" maxValue="3.78"/>
    </cacheField>
    <cacheField name="RAM (GB)" numFmtId="0">
      <sharedItems containsSemiMixedTypes="0" containsString="0" containsNumber="1" containsInteger="1" minValue="1" maxValue="18"/>
    </cacheField>
    <cacheField name="Storage (GB)" numFmtId="0">
      <sharedItems containsSemiMixedTypes="0" containsString="0" containsNumber="1" containsInteger="1" minValue="8" maxValue="512"/>
    </cacheField>
    <cacheField name="Battery (mAh)" numFmtId="0">
      <sharedItems containsSemiMixedTypes="0" containsString="0" containsNumber="1" containsInteger="1" minValue="1440" maxValue="23800"/>
    </cacheField>
    <cacheField name="Fast Charging" numFmtId="0">
      <sharedItems/>
    </cacheField>
    <cacheField name="Charging Speed (w)" numFmtId="0">
      <sharedItems containsSemiMixedTypes="0" containsString="0" containsNumber="1" minValue="5" maxValue="210"/>
    </cacheField>
    <cacheField name="Weight (g)" numFmtId="0">
      <sharedItems containsSemiMixedTypes="0" containsString="0" containsNumber="1" minValue="97.7" maxValue="577"/>
    </cacheField>
    <cacheField name="Depth (mm)" numFmtId="0">
      <sharedItems containsSemiMixedTypes="0" containsString="0" containsNumber="1" minValue="5.0999999999999996" maxValue="27"/>
    </cacheField>
    <cacheField name="Display Size (inches)" numFmtId="0">
      <sharedItems containsSemiMixedTypes="0" containsString="0" containsNumber="1" minValue="4" maxValue="8.0299999999999994"/>
    </cacheField>
    <cacheField name="Display Type" numFmtId="0">
      <sharedItems/>
    </cacheField>
    <cacheField name="Resolution (p)" numFmtId="0">
      <sharedItems containsSemiMixedTypes="0" containsString="0" containsNumber="1" containsInteger="1" minValue="640" maxValue="2224"/>
    </cacheField>
    <cacheField name="Refresh Rate (Hz)" numFmtId="0">
      <sharedItems containsSemiMixedTypes="0" containsString="0" containsNumber="1" containsInteger="1" minValue="60" maxValue="165"/>
    </cacheField>
    <cacheField name="Main Camera (MP)" numFmtId="0">
      <sharedItems containsSemiMixedTypes="0" containsString="0" containsNumber="1" minValue="4" maxValue="200"/>
    </cacheField>
    <cacheField name="Front Camera (MP)" numFmtId="0">
      <sharedItems containsSemiMixedTypes="0" containsString="0" containsNumber="1" minValue="1.2" maxValue="50"/>
    </cacheField>
    <cacheField name="Number of Rear Cameras" numFmtId="0">
      <sharedItems containsSemiMixedTypes="0" containsString="0" containsNumber="1" containsInteger="1" minValue="1" maxValue="5"/>
    </cacheField>
    <cacheField name="Fingerprint Sensor" numFmtId="0">
      <sharedItems count="2">
        <s v="Yes"/>
        <s v="No"/>
      </sharedItems>
    </cacheField>
    <cacheField name="Face Unlock" numFmtId="0">
      <sharedItems count="2">
        <s v="Yes"/>
        <s v="No"/>
      </sharedItems>
    </cacheField>
    <cacheField name="Water Resistant" numFmtId="0">
      <sharedItems count="2">
        <s v="Yes"/>
        <s v="No"/>
      </sharedItems>
    </cacheField>
    <cacheField name="IR Blaster" numFmtId="0">
      <sharedItems count="2">
        <s v="No"/>
        <s v="Yes"/>
      </sharedItems>
    </cacheField>
    <cacheField name="NFC" numFmtId="0">
      <sharedItems count="2">
        <s v="Yes"/>
        <s v="No"/>
      </sharedItems>
    </cacheField>
    <cacheField name="Stylus" numFmtId="0">
      <sharedItems count="2">
        <s v="Yes"/>
        <s v="No"/>
      </sharedItems>
    </cacheField>
    <cacheField name="Foldable/Flippable" numFmtId="0">
      <sharedItems count="2">
        <s v="No"/>
        <s v="Yes"/>
      </sharedItems>
    </cacheField>
    <cacheField name="Connectivity (G)" numFmtId="0">
      <sharedItems containsSemiMixedTypes="0" containsString="0" containsNumber="1" containsInteger="1" minValue="3" maxValue="5"/>
    </cacheField>
    <cacheField name="Ships with Charger" numFmtId="0">
      <sharedItems count="2">
        <s v="No"/>
        <s v="Yes"/>
      </sharedItems>
    </cacheField>
    <cacheField name="Price (INR)" numFmtId="0">
      <sharedItems containsSemiMixedTypes="0" containsString="0" containsNumber="1" containsInteger="1" minValue="5999" maxValue="660000"/>
    </cacheField>
    <cacheField name="Category" numFmtId="0">
      <sharedItems count="3">
        <s v="Luxury"/>
        <s v="Budget"/>
        <s v="Midrange"/>
      </sharedItems>
    </cacheField>
  </cacheFields>
  <extLst>
    <ext xmlns:x14="http://schemas.microsoft.com/office/spreadsheetml/2009/9/main" uri="{725AE2AE-9491-48be-B2B4-4EB974FC3084}">
      <x14:pivotCacheDefinition pivotCacheId="8452244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9.5"/>
    <n v="2023"/>
    <s v="Android"/>
    <n v="13"/>
    <s v="Qualcomm"/>
    <s v="Qualcomm Snapdragon 8 Gen 2"/>
    <n v="3.36"/>
    <n v="12"/>
    <n v="512"/>
    <n v="5000"/>
    <s v="Yes"/>
    <n v="45"/>
    <n v="234"/>
    <n v="8.9"/>
    <n v="6.8"/>
    <s v="Dynamic AMOLED 2X"/>
    <n v="1440"/>
    <n v="120"/>
    <n v="200"/>
    <n v="12"/>
    <n v="4"/>
    <s v="Yes"/>
    <s v="Yes"/>
    <s v="Yes"/>
    <s v="No"/>
    <s v="Yes"/>
    <s v="Yes"/>
    <s v="No"/>
    <n v="5"/>
    <s v="No"/>
    <n v="124999"/>
  </r>
  <r>
    <x v="1"/>
    <x v="1"/>
    <n v="9.3000000000000007"/>
    <n v="2023"/>
    <s v="iOS"/>
    <n v="17"/>
    <s v="Apple"/>
    <s v="Apple Apple A17 Pro"/>
    <n v="3.78"/>
    <n v="8"/>
    <n v="256"/>
    <n v="4422"/>
    <s v="Yes"/>
    <n v="20"/>
    <n v="221"/>
    <n v="8.25"/>
    <n v="6.7"/>
    <s v="Super Retina XDR OLED"/>
    <n v="1290"/>
    <n v="120"/>
    <n v="48"/>
    <n v="12"/>
    <n v="3"/>
    <s v="No"/>
    <s v="Yes"/>
    <s v="Yes"/>
    <s v="No"/>
    <s v="Yes"/>
    <s v="No"/>
    <s v="No"/>
    <n v="5"/>
    <s v="No"/>
    <n v="159900"/>
  </r>
  <r>
    <x v="2"/>
    <x v="2"/>
    <n v="9"/>
    <n v="2023"/>
    <s v="Android"/>
    <n v="14"/>
    <s v="Google"/>
    <s v="Google Google Tensor G3"/>
    <n v="3"/>
    <n v="12"/>
    <n v="128"/>
    <n v="5050"/>
    <s v="Yes"/>
    <n v="30"/>
    <n v="213"/>
    <n v="8.8000000000000007"/>
    <n v="6.7"/>
    <s v="LTPO OLED"/>
    <n v="1344"/>
    <n v="120"/>
    <n v="50"/>
    <n v="10.5"/>
    <n v="3"/>
    <s v="Yes"/>
    <s v="Yes"/>
    <s v="Yes"/>
    <s v="No"/>
    <s v="Yes"/>
    <s v="No"/>
    <s v="No"/>
    <n v="5"/>
    <s v="No"/>
    <n v="106999"/>
  </r>
  <r>
    <x v="3"/>
    <x v="3"/>
    <n v="7.2"/>
    <n v="2023"/>
    <s v="Android"/>
    <n v="13"/>
    <s v="MediaTek"/>
    <s v="MediaTek Helio G88"/>
    <n v="2"/>
    <n v="4"/>
    <n v="128"/>
    <n v="5000"/>
    <s v="Yes"/>
    <n v="18"/>
    <n v="198.5"/>
    <n v="8.1999999999999993"/>
    <n v="6.79"/>
    <s v="IPS LCD"/>
    <n v="1080"/>
    <n v="90"/>
    <n v="50"/>
    <n v="8"/>
    <n v="2"/>
    <s v="Yes"/>
    <s v="Yes"/>
    <s v="No"/>
    <s v="Yes"/>
    <s v="No"/>
    <s v="No"/>
    <s v="No"/>
    <n v="4"/>
    <s v="Yes"/>
    <n v="9499"/>
  </r>
  <r>
    <x v="0"/>
    <x v="4"/>
    <n v="9.1"/>
    <n v="2023"/>
    <s v="Android"/>
    <n v="13"/>
    <s v="Qualcomm"/>
    <s v="Qualcomm Snapdragon 8 Gen 2"/>
    <n v="3.36"/>
    <n v="12"/>
    <n v="512"/>
    <n v="4400"/>
    <s v="Yes"/>
    <n v="25"/>
    <n v="253"/>
    <n v="6.1"/>
    <n v="7.6"/>
    <s v="Foldable Dynamic AMOLED 2X"/>
    <n v="1812"/>
    <n v="120"/>
    <n v="50"/>
    <n v="10"/>
    <n v="3"/>
    <s v="Yes"/>
    <s v="Yes"/>
    <s v="Yes"/>
    <s v="No"/>
    <s v="Yes"/>
    <s v="Yes"/>
    <s v="Yes"/>
    <n v="5"/>
    <s v="No"/>
    <n v="154999"/>
  </r>
  <r>
    <x v="4"/>
    <x v="5"/>
    <n v="8"/>
    <n v="2023"/>
    <s v="Android"/>
    <n v="13"/>
    <s v="Qualcomm"/>
    <s v="Qualcomm Snapdragon 695"/>
    <n v="2.2000000000000002"/>
    <n v="8"/>
    <n v="128"/>
    <n v="5000"/>
    <s v="Yes"/>
    <n v="67"/>
    <n v="195"/>
    <n v="8.3000000000000007"/>
    <n v="6.72"/>
    <s v="IPS LCD"/>
    <n v="1080"/>
    <n v="120"/>
    <n v="108"/>
    <n v="16"/>
    <n v="3"/>
    <s v="Yes"/>
    <s v="Yes"/>
    <s v="No"/>
    <s v="No"/>
    <s v="No"/>
    <s v="No"/>
    <s v="No"/>
    <n v="5"/>
    <s v="Yes"/>
    <n v="19999"/>
  </r>
  <r>
    <x v="5"/>
    <x v="6"/>
    <n v="8.6"/>
    <n v="2023"/>
    <s v="Android"/>
    <n v="13"/>
    <s v="MediaTek"/>
    <s v="MediaTek Dimensity 8020"/>
    <n v="2.6"/>
    <n v="8"/>
    <n v="256"/>
    <n v="4400"/>
    <s v="Yes"/>
    <n v="68"/>
    <n v="171"/>
    <n v="7.6"/>
    <n v="6.55"/>
    <s v="P-OLED"/>
    <n v="1080"/>
    <n v="144"/>
    <n v="50"/>
    <n v="32"/>
    <n v="2"/>
    <s v="Yes"/>
    <s v="Yes"/>
    <s v="Yes"/>
    <s v="No"/>
    <s v="Yes"/>
    <s v="No"/>
    <s v="No"/>
    <n v="5"/>
    <s v="Yes"/>
    <n v="29999"/>
  </r>
  <r>
    <x v="6"/>
    <x v="7"/>
    <n v="7.8"/>
    <n v="2023"/>
    <s v="Android"/>
    <n v="13"/>
    <s v="MediaTek"/>
    <s v="MediaTek Dimensity 6020"/>
    <n v="2.2000000000000002"/>
    <n v="8"/>
    <n v="128"/>
    <n v="5000"/>
    <s v="Yes"/>
    <n v="33"/>
    <n v="182"/>
    <n v="7.9"/>
    <n v="6.43"/>
    <s v="AMOLED"/>
    <n v="1080"/>
    <n v="90"/>
    <n v="64"/>
    <n v="16"/>
    <n v="2"/>
    <s v="Yes"/>
    <s v="Yes"/>
    <s v="No"/>
    <s v="No"/>
    <s v="No"/>
    <s v="No"/>
    <s v="No"/>
    <n v="5"/>
    <s v="Yes"/>
    <n v="17999"/>
  </r>
  <r>
    <x v="7"/>
    <x v="8"/>
    <n v="7.9"/>
    <n v="2023"/>
    <s v="Android"/>
    <n v="13"/>
    <s v="MediaTek"/>
    <s v="MediaTek Dimensity 8020"/>
    <n v="2.6"/>
    <n v="12"/>
    <n v="256"/>
    <n v="5000"/>
    <s v="Yes"/>
    <n v="68"/>
    <n v="185"/>
    <n v="7.9"/>
    <n v="6.78"/>
    <s v="AMOLED"/>
    <n v="1080"/>
    <n v="144"/>
    <n v="108"/>
    <n v="50"/>
    <n v="3"/>
    <s v="Yes"/>
    <s v="Yes"/>
    <s v="No"/>
    <s v="No"/>
    <s v="Yes"/>
    <s v="No"/>
    <s v="No"/>
    <n v="5"/>
    <s v="Yes"/>
    <n v="23999"/>
  </r>
  <r>
    <x v="8"/>
    <x v="9"/>
    <n v="8.4"/>
    <n v="2023"/>
    <s v="Android"/>
    <n v="13"/>
    <s v="MediaTek"/>
    <s v="MediaTek Dimensity 9000+"/>
    <n v="3.2"/>
    <n v="12"/>
    <n v="256"/>
    <n v="5000"/>
    <s v="Yes"/>
    <n v="45"/>
    <n v="299"/>
    <n v="6.9"/>
    <n v="7.85"/>
    <s v="Foldable LTPO AMOLED"/>
    <n v="2000"/>
    <n v="120"/>
    <n v="50"/>
    <n v="16"/>
    <n v="3"/>
    <s v="Yes"/>
    <s v="Yes"/>
    <s v="No"/>
    <s v="No"/>
    <s v="Yes"/>
    <s v="No"/>
    <s v="Yes"/>
    <n v="5"/>
    <s v="Yes"/>
    <n v="88888"/>
  </r>
  <r>
    <x v="6"/>
    <x v="10"/>
    <n v="7.6"/>
    <n v="2023"/>
    <s v="Android"/>
    <n v="13"/>
    <s v="MediaTek"/>
    <s v="MediaTek Dimensity 6100+"/>
    <n v="2.2000000000000002"/>
    <n v="6"/>
    <n v="128"/>
    <n v="5000"/>
    <s v="Yes"/>
    <n v="33"/>
    <n v="190"/>
    <n v="7.9"/>
    <n v="6.72"/>
    <s v="IPS LCD"/>
    <n v="1080"/>
    <n v="120"/>
    <n v="64"/>
    <n v="8"/>
    <n v="2"/>
    <s v="Yes"/>
    <s v="Yes"/>
    <s v="No"/>
    <s v="No"/>
    <s v="No"/>
    <s v="No"/>
    <s v="No"/>
    <n v="5"/>
    <s v="Yes"/>
    <n v="12499"/>
  </r>
  <r>
    <x v="9"/>
    <x v="11"/>
    <n v="9.1999999999999993"/>
    <n v="2023"/>
    <s v="Android"/>
    <n v="13"/>
    <s v="Qualcomm"/>
    <s v="Qualcomm Snapdragon 8 Gen 2"/>
    <n v="3.2"/>
    <n v="16"/>
    <n v="512"/>
    <n v="6000"/>
    <s v="Yes"/>
    <n v="65"/>
    <n v="239"/>
    <n v="10.3"/>
    <n v="6.78"/>
    <s v="AMOLED"/>
    <n v="1080"/>
    <n v="165"/>
    <n v="50"/>
    <n v="32"/>
    <n v="3"/>
    <s v="Yes"/>
    <s v="Yes"/>
    <s v="Yes"/>
    <s v="No"/>
    <s v="Yes"/>
    <s v="No"/>
    <s v="No"/>
    <n v="5"/>
    <s v="Yes"/>
    <n v="99999"/>
  </r>
  <r>
    <x v="10"/>
    <x v="12"/>
    <n v="7.4"/>
    <n v="2024"/>
    <s v="Android"/>
    <n v="14"/>
    <s v="MediaTek"/>
    <s v="MediaTek Dimensity 7200"/>
    <n v="2.8"/>
    <n v="8"/>
    <n v="128"/>
    <n v="5000"/>
    <s v="Yes"/>
    <n v="44"/>
    <n v="188"/>
    <n v="7.8"/>
    <n v="6.67"/>
    <s v="AMOLED"/>
    <n v="1080"/>
    <n v="120"/>
    <n v="50"/>
    <n v="16"/>
    <n v="2"/>
    <s v="Yes"/>
    <s v="Yes"/>
    <s v="Yes"/>
    <s v="No"/>
    <s v="Yes"/>
    <s v="No"/>
    <s v="No"/>
    <n v="5"/>
    <s v="Yes"/>
    <n v="16999"/>
  </r>
  <r>
    <x v="11"/>
    <x v="13"/>
    <n v="6.8"/>
    <n v="2024"/>
    <s v="Android"/>
    <n v="13"/>
    <s v="MediaTek"/>
    <s v="MediaTek Dimensity 820"/>
    <n v="2.6"/>
    <n v="12"/>
    <n v="256"/>
    <n v="23800"/>
    <s v="Yes"/>
    <n v="120"/>
    <n v="577"/>
    <n v="27"/>
    <n v="6.79"/>
    <s v="IPS LCD"/>
    <n v="1080"/>
    <n v="60"/>
    <n v="200"/>
    <n v="32"/>
    <n v="3"/>
    <s v="Yes"/>
    <s v="Yes"/>
    <s v="Yes"/>
    <s v="No"/>
    <s v="Yes"/>
    <s v="No"/>
    <s v="No"/>
    <n v="4"/>
    <s v="Yes"/>
    <n v="39999"/>
  </r>
  <r>
    <x v="12"/>
    <x v="14"/>
    <n v="7.2"/>
    <n v="2022"/>
    <s v="Android"/>
    <n v="12"/>
    <s v="MediaTek"/>
    <s v="MediaTek Dimensity 810"/>
    <n v="2.4"/>
    <n v="4"/>
    <n v="128"/>
    <n v="5000"/>
    <s v="Yes"/>
    <n v="18"/>
    <n v="207"/>
    <n v="8.9"/>
    <n v="6.5"/>
    <s v="IPS LCD"/>
    <n v="720"/>
    <n v="90"/>
    <n v="50"/>
    <n v="8"/>
    <n v="2"/>
    <s v="Yes"/>
    <s v="Yes"/>
    <s v="No"/>
    <s v="No"/>
    <s v="No"/>
    <s v="No"/>
    <s v="No"/>
    <n v="5"/>
    <s v="Yes"/>
    <n v="10499"/>
  </r>
  <r>
    <x v="13"/>
    <x v="15"/>
    <n v="8.5"/>
    <n v="2023"/>
    <s v="HarmonyOS"/>
    <n v="13"/>
    <s v="Qualcomm"/>
    <s v="Qualcomm Snapdragon 8+ Gen 1 4G"/>
    <n v="3.19"/>
    <n v="12"/>
    <n v="512"/>
    <n v="4800"/>
    <s v="Yes"/>
    <n v="66"/>
    <n v="239"/>
    <n v="5.3"/>
    <n v="7.85"/>
    <s v="Foldable OLED"/>
    <n v="2224"/>
    <n v="120"/>
    <n v="50"/>
    <n v="8"/>
    <n v="3"/>
    <s v="Yes"/>
    <s v="Yes"/>
    <s v="Yes"/>
    <s v="Yes"/>
    <s v="Yes"/>
    <s v="No"/>
    <s v="Yes"/>
    <n v="4"/>
    <s v="Yes"/>
    <n v="229999"/>
  </r>
  <r>
    <x v="14"/>
    <x v="16"/>
    <n v="5.5"/>
    <n v="2023"/>
    <s v="Android"/>
    <n v="12"/>
    <s v="Unisoc"/>
    <s v="Unisoc SC9863A1"/>
    <n v="1.6"/>
    <n v="2"/>
    <n v="64"/>
    <n v="3000"/>
    <s v="No"/>
    <n v="5"/>
    <n v="177.4"/>
    <n v="8.8000000000000007"/>
    <n v="6.3"/>
    <s v="IPS LCD"/>
    <n v="720"/>
    <n v="60"/>
    <n v="8"/>
    <n v="5"/>
    <n v="1"/>
    <s v="No"/>
    <s v="Yes"/>
    <s v="No"/>
    <s v="No"/>
    <s v="No"/>
    <s v="No"/>
    <s v="No"/>
    <n v="4"/>
    <s v="Yes"/>
    <n v="6299"/>
  </r>
  <r>
    <x v="7"/>
    <x v="17"/>
    <n v="5.0999999999999996"/>
    <n v="2023"/>
    <s v="Android"/>
    <n v="12"/>
    <s v="Unisoc"/>
    <s v="Unisoc SC9863A"/>
    <n v="1.6"/>
    <n v="2"/>
    <n v="64"/>
    <n v="5000"/>
    <s v="No"/>
    <n v="10"/>
    <n v="196"/>
    <n v="9.5"/>
    <n v="6.6"/>
    <s v="IPS LCD"/>
    <n v="720"/>
    <n v="60"/>
    <n v="8"/>
    <n v="5"/>
    <n v="2"/>
    <s v="Yes"/>
    <s v="Yes"/>
    <s v="No"/>
    <s v="No"/>
    <s v="No"/>
    <s v="No"/>
    <s v="No"/>
    <n v="4"/>
    <s v="Yes"/>
    <n v="5999"/>
  </r>
  <r>
    <x v="0"/>
    <x v="18"/>
    <n v="7.9"/>
    <n v="2023"/>
    <s v="Android"/>
    <n v="13"/>
    <s v="MediaTek"/>
    <s v="MediaTek Dimensity 1080"/>
    <n v="2.6"/>
    <n v="8"/>
    <n v="128"/>
    <n v="5000"/>
    <s v="Yes"/>
    <n v="25"/>
    <n v="199"/>
    <n v="8.1999999999999993"/>
    <n v="6.6"/>
    <s v="Super AMOLED"/>
    <n v="1080"/>
    <n v="120"/>
    <n v="48"/>
    <n v="13"/>
    <n v="3"/>
    <s v="Yes"/>
    <s v="Yes"/>
    <s v="Yes"/>
    <s v="No"/>
    <s v="Yes"/>
    <s v="No"/>
    <s v="No"/>
    <n v="5"/>
    <s v="No"/>
    <n v="29999"/>
  </r>
  <r>
    <x v="5"/>
    <x v="19"/>
    <n v="8.8000000000000007"/>
    <n v="2023"/>
    <s v="Android"/>
    <n v="13"/>
    <s v="Qualcomm"/>
    <s v="Qualcomm Snapdragon 8+ Gen 1"/>
    <n v="3.2"/>
    <n v="8"/>
    <n v="256"/>
    <n v="3800"/>
    <s v="Yes"/>
    <n v="30"/>
    <n v="184.5"/>
    <n v="7"/>
    <n v="6.9"/>
    <s v="Foldable LTPO AMOLED"/>
    <n v="1080"/>
    <n v="165"/>
    <n v="12"/>
    <n v="32"/>
    <n v="2"/>
    <s v="Yes"/>
    <s v="Yes"/>
    <s v="Yes"/>
    <s v="No"/>
    <s v="Yes"/>
    <s v="No"/>
    <s v="Yes"/>
    <n v="5"/>
    <s v="Yes"/>
    <n v="89999"/>
  </r>
  <r>
    <x v="15"/>
    <x v="20"/>
    <n v="4.9000000000000004"/>
    <n v="2023"/>
    <s v="Android"/>
    <n v="12"/>
    <s v="Unisoc"/>
    <s v="Unisoc SC9863A"/>
    <n v="1.6"/>
    <n v="3"/>
    <n v="64"/>
    <n v="6000"/>
    <s v="Yes"/>
    <n v="18"/>
    <n v="206"/>
    <n v="9.1999999999999993"/>
    <n v="6.6"/>
    <s v="IPS LCD"/>
    <n v="720"/>
    <n v="60"/>
    <n v="13"/>
    <n v="5"/>
    <n v="2"/>
    <s v="Yes"/>
    <s v="Yes"/>
    <s v="No"/>
    <s v="No"/>
    <s v="No"/>
    <s v="No"/>
    <s v="No"/>
    <n v="4"/>
    <s v="Yes"/>
    <n v="6799"/>
  </r>
  <r>
    <x v="16"/>
    <x v="21"/>
    <n v="8.6"/>
    <n v="2022"/>
    <s v="Android"/>
    <n v="12"/>
    <s v="Qualcomm"/>
    <s v="Qualcomm Snapdragon 888"/>
    <n v="2.84"/>
    <n v="12"/>
    <n v="512"/>
    <n v="4500"/>
    <s v="Yes"/>
    <n v="30"/>
    <n v="211"/>
    <n v="8.9"/>
    <n v="6.5"/>
    <s v="OLED"/>
    <n v="1644"/>
    <n v="120"/>
    <n v="12"/>
    <n v="8"/>
    <n v="3"/>
    <s v="Yes"/>
    <s v="Yes"/>
    <s v="Yes"/>
    <s v="No"/>
    <s v="Yes"/>
    <s v="No"/>
    <s v="No"/>
    <n v="5"/>
    <s v="Yes"/>
    <n v="139999"/>
  </r>
  <r>
    <x v="0"/>
    <x v="22"/>
    <n v="8.5"/>
    <n v="2020"/>
    <s v="Android"/>
    <n v="10"/>
    <s v="Qualcomm"/>
    <s v="Qualcomm Snapdragon 865+"/>
    <n v="3.09"/>
    <n v="12"/>
    <n v="256"/>
    <n v="4500"/>
    <s v="Yes"/>
    <n v="25"/>
    <n v="208"/>
    <n v="8.1"/>
    <n v="6.9"/>
    <s v="Dynamic AMOLED 2X"/>
    <n v="1440"/>
    <n v="120"/>
    <n v="108"/>
    <n v="10"/>
    <n v="3"/>
    <s v="Yes"/>
    <s v="Yes"/>
    <s v="Yes"/>
    <s v="No"/>
    <s v="Yes"/>
    <s v="Yes"/>
    <s v="No"/>
    <n v="5"/>
    <s v="Yes"/>
    <n v="104999"/>
  </r>
  <r>
    <x v="17"/>
    <x v="23"/>
    <n v="7.8"/>
    <n v="2023"/>
    <s v="Android"/>
    <n v="12"/>
    <s v="Qualcomm"/>
    <s v="Qualcomm Snapdragon 778G"/>
    <n v="2.4"/>
    <n v="6"/>
    <n v="128"/>
    <n v="5000"/>
    <s v="Yes"/>
    <n v="67"/>
    <n v="181"/>
    <n v="7.9"/>
    <n v="6.67"/>
    <s v="AMOLED"/>
    <n v="1080"/>
    <n v="120"/>
    <n v="108"/>
    <n v="16"/>
    <n v="3"/>
    <s v="Yes"/>
    <s v="Yes"/>
    <s v="Yes"/>
    <s v="Yes"/>
    <s v="Yes"/>
    <s v="No"/>
    <s v="No"/>
    <n v="5"/>
    <s v="Yes"/>
    <n v="22999"/>
  </r>
  <r>
    <x v="18"/>
    <x v="24"/>
    <n v="8.4"/>
    <n v="2023"/>
    <s v="Android"/>
    <n v="13"/>
    <s v="MediaTek"/>
    <s v="MediaTek Dimensity 9200"/>
    <n v="3.05"/>
    <n v="12"/>
    <n v="256"/>
    <n v="4870"/>
    <s v="Yes"/>
    <n v="120"/>
    <n v="214.9"/>
    <n v="9.3000000000000007"/>
    <n v="6.78"/>
    <s v="AMOLED"/>
    <n v="1260"/>
    <n v="120"/>
    <n v="50"/>
    <n v="32"/>
    <n v="3"/>
    <s v="Yes"/>
    <s v="Yes"/>
    <s v="Yes"/>
    <s v="No"/>
    <s v="Yes"/>
    <s v="No"/>
    <s v="No"/>
    <n v="5"/>
    <s v="Yes"/>
    <n v="84999"/>
  </r>
  <r>
    <x v="19"/>
    <x v="25"/>
    <n v="5.2"/>
    <n v="2022"/>
    <s v="Android"/>
    <n v="11"/>
    <s v="Unisoc"/>
    <s v="Unisoc T610"/>
    <n v="1.8"/>
    <n v="3"/>
    <n v="32"/>
    <n v="5000"/>
    <s v="No"/>
    <n v="10"/>
    <n v="198"/>
    <n v="8.6"/>
    <n v="6.52"/>
    <s v="IPS LCD"/>
    <n v="720"/>
    <n v="60"/>
    <n v="8"/>
    <n v="5"/>
    <n v="1"/>
    <s v="No"/>
    <s v="Yes"/>
    <s v="No"/>
    <s v="No"/>
    <s v="No"/>
    <s v="No"/>
    <s v="No"/>
    <n v="4"/>
    <s v="Yes"/>
    <n v="5999"/>
  </r>
  <r>
    <x v="7"/>
    <x v="26"/>
    <n v="8.1"/>
    <n v="2022"/>
    <s v="Android"/>
    <n v="12"/>
    <s v="MediaTek"/>
    <s v="MediaTek Dimensity 920"/>
    <n v="2.5"/>
    <n v="8"/>
    <n v="256"/>
    <n v="4500"/>
    <s v="Yes"/>
    <n v="180"/>
    <n v="213"/>
    <n v="8.8000000000000007"/>
    <n v="6.8"/>
    <s v="AMOLED"/>
    <n v="1080"/>
    <n v="120"/>
    <n v="200"/>
    <n v="32"/>
    <n v="3"/>
    <s v="Yes"/>
    <s v="Yes"/>
    <s v="No"/>
    <s v="No"/>
    <s v="Yes"/>
    <s v="No"/>
    <s v="No"/>
    <n v="5"/>
    <s v="Yes"/>
    <n v="29999"/>
  </r>
  <r>
    <x v="1"/>
    <x v="27"/>
    <n v="7.4"/>
    <n v="2022"/>
    <s v="iOS"/>
    <n v="15"/>
    <s v="Apple"/>
    <s v="Apple A15 Bionic"/>
    <n v="3.23"/>
    <n v="4"/>
    <n v="64"/>
    <n v="2018"/>
    <s v="Yes"/>
    <n v="20"/>
    <n v="144"/>
    <n v="7.3"/>
    <n v="4.7"/>
    <s v="Retina IPS LCD"/>
    <n v="750"/>
    <n v="60"/>
    <n v="12"/>
    <n v="7"/>
    <n v="1"/>
    <s v="Yes"/>
    <s v="No"/>
    <s v="Yes"/>
    <s v="No"/>
    <s v="Yes"/>
    <s v="No"/>
    <s v="No"/>
    <n v="5"/>
    <s v="No"/>
    <n v="49900"/>
  </r>
  <r>
    <x v="6"/>
    <x v="28"/>
    <n v="6.7"/>
    <n v="2023"/>
    <s v="Android"/>
    <n v="13"/>
    <s v="MediaTek"/>
    <s v="MediaTek Helio G88"/>
    <n v="2"/>
    <n v="6"/>
    <n v="128"/>
    <n v="5000"/>
    <s v="Yes"/>
    <n v="33"/>
    <n v="189.5"/>
    <n v="7.9"/>
    <n v="6.72"/>
    <s v="IPS LCD"/>
    <n v="1080"/>
    <n v="90"/>
    <n v="64"/>
    <n v="8"/>
    <n v="2"/>
    <s v="Yes"/>
    <s v="Yes"/>
    <s v="No"/>
    <s v="No"/>
    <s v="Yes"/>
    <s v="No"/>
    <s v="No"/>
    <n v="4"/>
    <s v="Yes"/>
    <n v="10999"/>
  </r>
  <r>
    <x v="4"/>
    <x v="29"/>
    <n v="7.5"/>
    <n v="2023"/>
    <s v="Android"/>
    <n v="13"/>
    <s v="Qualcomm"/>
    <s v="Qualcomm Snapdragon 695"/>
    <n v="2.2000000000000002"/>
    <n v="8"/>
    <n v="128"/>
    <n v="5000"/>
    <s v="Yes"/>
    <n v="67"/>
    <n v="195"/>
    <n v="8.3000000000000007"/>
    <n v="6.72"/>
    <s v="IPS LCD"/>
    <n v="1080"/>
    <n v="120"/>
    <n v="108"/>
    <n v="16"/>
    <n v="3"/>
    <s v="Yes"/>
    <s v="Yes"/>
    <s v="No"/>
    <s v="No"/>
    <s v="Yes"/>
    <s v="No"/>
    <s v="No"/>
    <n v="5"/>
    <s v="Yes"/>
    <n v="19999"/>
  </r>
  <r>
    <x v="13"/>
    <x v="30"/>
    <n v="8.3000000000000007"/>
    <n v="2022"/>
    <s v="HarmonyOS"/>
    <n v="2"/>
    <s v="Qualcomm"/>
    <s v="Qualcomm Snapdragon 888 4G"/>
    <n v="2.84"/>
    <n v="8"/>
    <n v="512"/>
    <n v="4600"/>
    <s v="Yes"/>
    <n v="66"/>
    <n v="255"/>
    <n v="11.1"/>
    <n v="7.8"/>
    <s v="Foldable OLED"/>
    <n v="2200"/>
    <n v="120"/>
    <n v="50"/>
    <n v="10.7"/>
    <n v="3"/>
    <s v="Yes"/>
    <s v="Yes"/>
    <s v="No"/>
    <s v="No"/>
    <s v="Yes"/>
    <s v="No"/>
    <s v="Yes"/>
    <n v="4"/>
    <s v="Yes"/>
    <n v="229999"/>
  </r>
  <r>
    <x v="0"/>
    <x v="31"/>
    <n v="8.1999999999999993"/>
    <n v="2023"/>
    <s v="Android"/>
    <n v="13"/>
    <s v="Qualcomm"/>
    <s v="Qualcomm Snapdragon 8 Gen 2"/>
    <n v="3.36"/>
    <n v="8"/>
    <n v="256"/>
    <n v="3700"/>
    <s v="Yes"/>
    <n v="25"/>
    <n v="187"/>
    <n v="6.9"/>
    <n v="6.7"/>
    <s v="Foldable Dynamic AMOLED 2X"/>
    <n v="1080"/>
    <n v="120"/>
    <n v="12"/>
    <n v="10"/>
    <n v="2"/>
    <s v="Yes"/>
    <s v="Yes"/>
    <s v="Yes"/>
    <s v="No"/>
    <s v="Yes"/>
    <s v="No"/>
    <s v="Yes"/>
    <n v="5"/>
    <s v="No"/>
    <n v="99999"/>
  </r>
  <r>
    <x v="8"/>
    <x v="32"/>
    <n v="5.5"/>
    <n v="2023"/>
    <s v="Android"/>
    <n v="12"/>
    <s v="MediaTek"/>
    <s v="MediaTek Helio A22"/>
    <n v="2"/>
    <n v="3"/>
    <n v="32"/>
    <n v="5000"/>
    <s v="No"/>
    <n v="10"/>
    <n v="195"/>
    <n v="8.9"/>
    <n v="6.6"/>
    <s v="IPS LCD"/>
    <n v="720"/>
    <n v="60"/>
    <n v="13"/>
    <n v="5"/>
    <n v="2"/>
    <s v="Yes"/>
    <s v="Yes"/>
    <s v="No"/>
    <s v="No"/>
    <s v="No"/>
    <s v="No"/>
    <s v="No"/>
    <n v="4"/>
    <s v="Yes"/>
    <n v="6799"/>
  </r>
  <r>
    <x v="16"/>
    <x v="33"/>
    <n v="8.6"/>
    <n v="2023"/>
    <s v="Android"/>
    <n v="13"/>
    <s v="Qualcomm"/>
    <s v="Qualcomm Snapdragon 8 Gen 2"/>
    <n v="3.2"/>
    <n v="12"/>
    <n v="256"/>
    <n v="5000"/>
    <s v="Yes"/>
    <n v="30"/>
    <n v="187"/>
    <n v="8.3000000000000007"/>
    <n v="6.5"/>
    <s v="OLED"/>
    <n v="1644"/>
    <n v="120"/>
    <n v="48"/>
    <n v="12"/>
    <n v="3"/>
    <s v="Yes"/>
    <s v="No"/>
    <s v="Yes"/>
    <s v="No"/>
    <s v="Yes"/>
    <s v="No"/>
    <s v="No"/>
    <n v="5"/>
    <s v="No"/>
    <n v="139999"/>
  </r>
  <r>
    <x v="7"/>
    <x v="34"/>
    <n v="5.3"/>
    <n v="2023"/>
    <s v="Android"/>
    <n v="12"/>
    <s v="Unisoc"/>
    <s v="Unisoc SC9863A"/>
    <n v="1.6"/>
    <n v="4"/>
    <n v="64"/>
    <n v="6000"/>
    <s v="No"/>
    <n v="10"/>
    <n v="207"/>
    <n v="9.4"/>
    <n v="6.6"/>
    <s v="IPS LCD"/>
    <n v="720"/>
    <n v="60"/>
    <n v="13"/>
    <n v="5"/>
    <n v="2"/>
    <s v="Yes"/>
    <s v="Yes"/>
    <s v="No"/>
    <s v="No"/>
    <s v="No"/>
    <s v="No"/>
    <s v="No"/>
    <n v="4"/>
    <s v="Yes"/>
    <n v="7499"/>
  </r>
  <r>
    <x v="10"/>
    <x v="35"/>
    <n v="7.4"/>
    <n v="2023"/>
    <s v="Android"/>
    <n v="13"/>
    <s v="MediaTek"/>
    <s v="MediaTek Dimensity 920"/>
    <n v="2.5"/>
    <n v="6"/>
    <n v="128"/>
    <n v="4500"/>
    <s v="Yes"/>
    <n v="44"/>
    <n v="173"/>
    <n v="7.8"/>
    <n v="6.38"/>
    <s v="AMOLED"/>
    <n v="1080"/>
    <n v="90"/>
    <n v="64"/>
    <n v="16"/>
    <n v="2"/>
    <s v="Yes"/>
    <s v="Yes"/>
    <s v="Yes"/>
    <s v="No"/>
    <s v="Yes"/>
    <s v="No"/>
    <s v="No"/>
    <n v="5"/>
    <s v="Yes"/>
    <n v="18999"/>
  </r>
  <r>
    <x v="14"/>
    <x v="36"/>
    <n v="6.1"/>
    <n v="2023"/>
    <s v="Android"/>
    <n v="13"/>
    <s v="Unisoc"/>
    <s v="Unisoc SC9863A1"/>
    <n v="1.6"/>
    <n v="4"/>
    <n v="64"/>
    <n v="5000"/>
    <s v="No"/>
    <n v="10"/>
    <n v="199.4"/>
    <n v="8.6"/>
    <n v="6.5"/>
    <s v="IPS LCD"/>
    <n v="720"/>
    <n v="60"/>
    <n v="50"/>
    <n v="8"/>
    <n v="2"/>
    <s v="Yes"/>
    <s v="Yes"/>
    <s v="Yes"/>
    <s v="No"/>
    <s v="No"/>
    <s v="No"/>
    <s v="No"/>
    <n v="4"/>
    <s v="Yes"/>
    <n v="8999"/>
  </r>
  <r>
    <x v="20"/>
    <x v="37"/>
    <n v="8.9"/>
    <n v="2023"/>
    <s v="Android"/>
    <n v="13"/>
    <s v="Qualcomm"/>
    <s v="Qualcomm Snapdragon 8 Gen 2"/>
    <n v="3.36"/>
    <n v="16"/>
    <n v="512"/>
    <n v="5000"/>
    <s v="Yes"/>
    <n v="66"/>
    <n v="231"/>
    <n v="10.1"/>
    <n v="7.92"/>
    <s v="Foldable OLED"/>
    <n v="2156"/>
    <n v="120"/>
    <n v="50"/>
    <n v="16"/>
    <n v="3"/>
    <s v="Yes"/>
    <s v="Yes"/>
    <s v="Yes"/>
    <s v="No"/>
    <s v="Yes"/>
    <s v="No"/>
    <s v="Yes"/>
    <n v="5"/>
    <s v="Yes"/>
    <n v="149999"/>
  </r>
  <r>
    <x v="19"/>
    <x v="38"/>
    <n v="5.7"/>
    <n v="2021"/>
    <s v="Android"/>
    <n v="11"/>
    <s v="Unisoc"/>
    <s v="Unisoc T610"/>
    <n v="1.8"/>
    <n v="4"/>
    <n v="64"/>
    <n v="5000"/>
    <s v="No"/>
    <n v="10"/>
    <n v="190"/>
    <n v="9"/>
    <n v="6.52"/>
    <s v="IPS LCD"/>
    <n v="720"/>
    <n v="60"/>
    <n v="13"/>
    <n v="5"/>
    <n v="2"/>
    <s v="Yes"/>
    <s v="Yes"/>
    <s v="No"/>
    <s v="No"/>
    <s v="No"/>
    <s v="No"/>
    <s v="No"/>
    <n v="4"/>
    <s v="Yes"/>
    <n v="8499"/>
  </r>
  <r>
    <x v="6"/>
    <x v="39"/>
    <n v="6.5"/>
    <n v="2023"/>
    <s v="Android"/>
    <n v="13"/>
    <s v="Unisoc"/>
    <s v="Unisoc Unisoc Tiger T612"/>
    <n v="1.8"/>
    <n v="6"/>
    <n v="128"/>
    <n v="5000"/>
    <s v="Yes"/>
    <n v="33"/>
    <n v="182"/>
    <n v="7.5"/>
    <n v="6.74"/>
    <s v="IPS LCD"/>
    <n v="720"/>
    <n v="90"/>
    <n v="50"/>
    <n v="8"/>
    <n v="2"/>
    <s v="Yes"/>
    <s v="Yes"/>
    <s v="No"/>
    <s v="No"/>
    <s v="No"/>
    <s v="No"/>
    <s v="No"/>
    <n v="4"/>
    <s v="Yes"/>
    <n v="8999"/>
  </r>
  <r>
    <x v="0"/>
    <x v="40"/>
    <n v="7"/>
    <n v="2023"/>
    <s v="Android"/>
    <n v="13"/>
    <s v="MediaTek"/>
    <s v="MediaTek Helio G99"/>
    <n v="2.2000000000000002"/>
    <n v="8"/>
    <n v="128"/>
    <n v="5000"/>
    <s v="Yes"/>
    <n v="25"/>
    <n v="195"/>
    <n v="8.3000000000000007"/>
    <n v="6.5"/>
    <s v="Super AMOLED"/>
    <n v="1080"/>
    <n v="90"/>
    <n v="50"/>
    <n v="13"/>
    <n v="3"/>
    <s v="Yes"/>
    <s v="Yes"/>
    <s v="No"/>
    <s v="No"/>
    <s v="Yes"/>
    <s v="No"/>
    <s v="No"/>
    <n v="4"/>
    <s v="No"/>
    <n v="18999"/>
  </r>
  <r>
    <x v="14"/>
    <x v="41"/>
    <n v="7.2"/>
    <n v="2023"/>
    <s v="Android"/>
    <n v="13"/>
    <s v="Qualcomm"/>
    <s v="Qualcomm Snapdragon 480+ 5G"/>
    <n v="2.2200000000000002"/>
    <n v="6"/>
    <n v="128"/>
    <n v="5000"/>
    <s v="Yes"/>
    <n v="20"/>
    <n v="193.8"/>
    <n v="8.6"/>
    <n v="6.56"/>
    <s v="IPS LCD"/>
    <n v="720"/>
    <n v="90"/>
    <n v="50"/>
    <n v="8"/>
    <n v="3"/>
    <s v="Yes"/>
    <s v="Yes"/>
    <s v="No"/>
    <s v="No"/>
    <s v="No"/>
    <s v="No"/>
    <s v="No"/>
    <n v="5"/>
    <s v="Yes"/>
    <n v="12999"/>
  </r>
  <r>
    <x v="9"/>
    <x v="42"/>
    <n v="8.5"/>
    <n v="2023"/>
    <s v="Android"/>
    <n v="13"/>
    <s v="Qualcomm"/>
    <s v="Qualcomm Snapdragon 8 Gen 2"/>
    <n v="3.2"/>
    <n v="16"/>
    <n v="512"/>
    <n v="4300"/>
    <s v="Yes"/>
    <n v="30"/>
    <n v="172"/>
    <n v="9.4"/>
    <n v="5.92"/>
    <s v="AMOLED"/>
    <n v="1080"/>
    <n v="144"/>
    <n v="50"/>
    <n v="32"/>
    <n v="2"/>
    <s v="Yes"/>
    <s v="Yes"/>
    <s v="Yes"/>
    <s v="No"/>
    <s v="Yes"/>
    <s v="No"/>
    <s v="No"/>
    <n v="5"/>
    <s v="Yes"/>
    <n v="69999"/>
  </r>
  <r>
    <x v="5"/>
    <x v="43"/>
    <n v="7.4"/>
    <n v="2023"/>
    <s v="Android"/>
    <n v="13"/>
    <s v="MediaTek"/>
    <s v="MediaTek Dimensity 930"/>
    <n v="2.2000000000000002"/>
    <n v="8"/>
    <n v="128"/>
    <n v="5000"/>
    <s v="Yes"/>
    <n v="30"/>
    <n v="181"/>
    <n v="8.3000000000000007"/>
    <n v="6.5"/>
    <s v="IPS LCD"/>
    <n v="1080"/>
    <n v="120"/>
    <n v="50"/>
    <n v="16"/>
    <n v="2"/>
    <s v="Yes"/>
    <s v="Yes"/>
    <s v="Yes"/>
    <s v="No"/>
    <s v="Yes"/>
    <s v="No"/>
    <s v="No"/>
    <n v="5"/>
    <s v="Yes"/>
    <n v="18999"/>
  </r>
  <r>
    <x v="12"/>
    <x v="44"/>
    <n v="5.8"/>
    <n v="2023"/>
    <s v="Android"/>
    <n v="12"/>
    <s v="MediaTek"/>
    <s v="MediaTek Helio G37"/>
    <n v="2"/>
    <n v="4"/>
    <n v="64"/>
    <n v="5000"/>
    <s v="No"/>
    <n v="18"/>
    <n v="204"/>
    <n v="9"/>
    <n v="6.5"/>
    <s v="IPS LCD"/>
    <n v="720"/>
    <n v="60"/>
    <n v="13"/>
    <n v="5"/>
    <n v="2"/>
    <s v="Yes"/>
    <s v="Yes"/>
    <s v="No"/>
    <s v="No"/>
    <s v="No"/>
    <s v="No"/>
    <s v="No"/>
    <n v="4"/>
    <s v="Yes"/>
    <n v="7999"/>
  </r>
  <r>
    <x v="0"/>
    <x v="45"/>
    <n v="7"/>
    <n v="2023"/>
    <s v="Android"/>
    <n v="13"/>
    <s v="MediaTek"/>
    <s v="MediaTek Dimensity 700"/>
    <n v="2.2000000000000002"/>
    <n v="4"/>
    <n v="64"/>
    <n v="5000"/>
    <s v="Yes"/>
    <n v="15"/>
    <n v="202"/>
    <n v="9.1"/>
    <n v="6.6"/>
    <s v="PLS LCD"/>
    <n v="1080"/>
    <n v="90"/>
    <n v="50"/>
    <n v="13"/>
    <n v="3"/>
    <s v="Yes"/>
    <s v="Yes"/>
    <s v="No"/>
    <s v="No"/>
    <s v="Yes"/>
    <s v="No"/>
    <s v="No"/>
    <n v="5"/>
    <s v="No"/>
    <n v="13999"/>
  </r>
  <r>
    <x v="10"/>
    <x v="46"/>
    <n v="8"/>
    <n v="2023"/>
    <s v="Android"/>
    <n v="13"/>
    <s v="MediaTek"/>
    <s v="MediaTek Dimensity 8200"/>
    <n v="3.1"/>
    <n v="8"/>
    <n v="128"/>
    <n v="5000"/>
    <s v="Yes"/>
    <n v="120"/>
    <n v="193"/>
    <n v="8.6"/>
    <n v="6.78"/>
    <s v="AMOLED"/>
    <n v="1080"/>
    <n v="120"/>
    <n v="64"/>
    <n v="16"/>
    <n v="2"/>
    <s v="Yes"/>
    <s v="Yes"/>
    <s v="No"/>
    <s v="No"/>
    <s v="Yes"/>
    <s v="No"/>
    <s v="No"/>
    <n v="4"/>
    <s v="Yes"/>
    <n v="29999"/>
  </r>
  <r>
    <x v="21"/>
    <x v="47"/>
    <n v="8.6"/>
    <n v="2023"/>
    <s v="Android"/>
    <n v="13"/>
    <s v="Qualcomm"/>
    <s v="Qualcomm Snapdragon 8+ Gen 1"/>
    <n v="3.2"/>
    <n v="12"/>
    <n v="256"/>
    <n v="4700"/>
    <s v="Yes"/>
    <n v="45"/>
    <n v="201"/>
    <n v="8.6"/>
    <n v="6.7"/>
    <s v="OLED"/>
    <n v="1080"/>
    <n v="120"/>
    <n v="50"/>
    <n v="32"/>
    <n v="2"/>
    <s v="Yes"/>
    <s v="Yes"/>
    <s v="Yes"/>
    <s v="No"/>
    <s v="Yes"/>
    <s v="No"/>
    <s v="No"/>
    <n v="5"/>
    <s v="No"/>
    <n v="49999"/>
  </r>
  <r>
    <x v="0"/>
    <x v="48"/>
    <n v="6.8"/>
    <n v="2022"/>
    <s v="Android"/>
    <n v="12"/>
    <s v="Exynos"/>
    <s v="Exynos Exynos 850"/>
    <n v="2"/>
    <n v="4"/>
    <n v="64"/>
    <n v="6000"/>
    <s v="Yes"/>
    <n v="15"/>
    <n v="207"/>
    <n v="9.3000000000000007"/>
    <n v="6.6"/>
    <s v="PLS LCD"/>
    <n v="1080"/>
    <n v="60"/>
    <n v="50"/>
    <n v="8"/>
    <n v="3"/>
    <s v="Yes"/>
    <s v="Yes"/>
    <s v="No"/>
    <s v="No"/>
    <s v="Yes"/>
    <s v="No"/>
    <s v="No"/>
    <n v="4"/>
    <s v="Yes"/>
    <n v="10499"/>
  </r>
  <r>
    <x v="0"/>
    <x v="49"/>
    <n v="8.3000000000000007"/>
    <n v="2020"/>
    <s v="Android"/>
    <n v="10"/>
    <s v="Qualcomm"/>
    <s v="Qualcomm Snapdragon 865+"/>
    <n v="3.1"/>
    <n v="12"/>
    <n v="256"/>
    <n v="4500"/>
    <s v="Yes"/>
    <n v="25"/>
    <n v="282"/>
    <n v="16.8"/>
    <n v="7.6"/>
    <s v="Foldable Dynamic AMOLED 2X"/>
    <n v="1768"/>
    <n v="120"/>
    <n v="12"/>
    <n v="10"/>
    <n v="3"/>
    <s v="Yes"/>
    <s v="Yes"/>
    <s v="No"/>
    <s v="No"/>
    <s v="Yes"/>
    <s v="No"/>
    <s v="Yes"/>
    <n v="5"/>
    <s v="No"/>
    <n v="149999"/>
  </r>
  <r>
    <x v="7"/>
    <x v="50"/>
    <n v="7"/>
    <n v="2023"/>
    <s v="Android"/>
    <n v="12"/>
    <s v="MediaTek"/>
    <s v="MediaTek Dimensity 920"/>
    <n v="2.5"/>
    <n v="8"/>
    <n v="128"/>
    <n v="5000"/>
    <s v="Yes"/>
    <n v="33"/>
    <n v="201"/>
    <n v="8.9"/>
    <n v="6.78"/>
    <s v="IPS LCD"/>
    <n v="1080"/>
    <n v="120"/>
    <n v="50"/>
    <n v="16"/>
    <n v="3"/>
    <s v="Yes"/>
    <s v="Yes"/>
    <s v="No"/>
    <s v="No"/>
    <s v="No"/>
    <s v="No"/>
    <s v="No"/>
    <n v="5"/>
    <s v="Yes"/>
    <n v="15999"/>
  </r>
  <r>
    <x v="16"/>
    <x v="51"/>
    <n v="8.6999999999999993"/>
    <n v="2022"/>
    <s v="Android"/>
    <n v="12"/>
    <s v="Qualcomm"/>
    <s v="Qualcomm Snapdragon 8 Gen 1"/>
    <n v="3"/>
    <n v="12"/>
    <n v="256"/>
    <n v="5000"/>
    <s v="Yes"/>
    <n v="30"/>
    <n v="185"/>
    <n v="8.1999999999999993"/>
    <n v="6.5"/>
    <s v="OLED"/>
    <n v="1644"/>
    <n v="120"/>
    <n v="12"/>
    <n v="12"/>
    <n v="3"/>
    <s v="Yes"/>
    <s v="No"/>
    <s v="Yes"/>
    <s v="No"/>
    <s v="Yes"/>
    <s v="No"/>
    <s v="No"/>
    <n v="5"/>
    <s v="No"/>
    <n v="124999"/>
  </r>
  <r>
    <x v="8"/>
    <x v="52"/>
    <n v="7.5"/>
    <n v="2023"/>
    <s v="Android"/>
    <n v="13"/>
    <s v="MediaTek"/>
    <s v="MediaTek Dimensity 8050"/>
    <n v="3"/>
    <n v="8"/>
    <n v="512"/>
    <n v="5000"/>
    <s v="Yes"/>
    <n v="45"/>
    <n v="203"/>
    <n v="7.8"/>
    <n v="6.67"/>
    <s v="AMOLED"/>
    <n v="1080"/>
    <n v="120"/>
    <n v="50"/>
    <n v="32"/>
    <n v="3"/>
    <s v="Yes"/>
    <s v="Yes"/>
    <s v="No"/>
    <s v="No"/>
    <s v="Yes"/>
    <s v="No"/>
    <s v="No"/>
    <n v="5"/>
    <s v="Yes"/>
    <n v="25999"/>
  </r>
  <r>
    <x v="13"/>
    <x v="53"/>
    <n v="9.3000000000000007"/>
    <n v="2023"/>
    <s v="HarmonyOS"/>
    <n v="4"/>
    <s v="HiSilicon"/>
    <s v="HiSilicon Kirin 9000S"/>
    <n v="3.1"/>
    <n v="12"/>
    <n v="512"/>
    <n v="5000"/>
    <s v="Yes"/>
    <n v="88"/>
    <n v="225"/>
    <n v="8.1"/>
    <n v="6.82"/>
    <s v="LTPO OLED"/>
    <n v="1216"/>
    <n v="120"/>
    <n v="50"/>
    <n v="13"/>
    <n v="3"/>
    <s v="Yes"/>
    <s v="Yes"/>
    <s v="Yes"/>
    <s v="Yes"/>
    <s v="Yes"/>
    <s v="No"/>
    <s v="No"/>
    <n v="5"/>
    <s v="Yes"/>
    <n v="94999"/>
  </r>
  <r>
    <x v="4"/>
    <x v="54"/>
    <n v="8.1999999999999993"/>
    <n v="2019"/>
    <s v="Android"/>
    <n v="9"/>
    <s v="Qualcomm"/>
    <s v="Qualcomm Snapdragon 855"/>
    <n v="2.96"/>
    <n v="8"/>
    <n v="256"/>
    <n v="4000"/>
    <s v="Yes"/>
    <n v="30"/>
    <n v="206"/>
    <n v="8.8000000000000007"/>
    <n v="6.67"/>
    <s v="Fluid AMOLED"/>
    <n v="1440"/>
    <n v="90"/>
    <n v="48"/>
    <n v="16"/>
    <n v="3"/>
    <s v="Yes"/>
    <s v="Yes"/>
    <s v="No"/>
    <s v="No"/>
    <s v="Yes"/>
    <s v="No"/>
    <s v="No"/>
    <n v="4"/>
    <s v="Yes"/>
    <n v="48999"/>
  </r>
  <r>
    <x v="0"/>
    <x v="55"/>
    <n v="8.5"/>
    <n v="2019"/>
    <s v="Android"/>
    <n v="9"/>
    <s v="Exynos"/>
    <s v="Exynos Exynos 9820"/>
    <n v="2.73"/>
    <n v="8"/>
    <n v="128"/>
    <n v="3400"/>
    <s v="Yes"/>
    <n v="15"/>
    <n v="157"/>
    <n v="7.8"/>
    <n v="6.1"/>
    <s v="Dynamic AMOLED"/>
    <n v="1440"/>
    <n v="60"/>
    <n v="12"/>
    <n v="10"/>
    <n v="3"/>
    <s v="Yes"/>
    <s v="Yes"/>
    <s v="Yes"/>
    <s v="No"/>
    <s v="Yes"/>
    <s v="No"/>
    <s v="No"/>
    <n v="4"/>
    <s v="Yes"/>
    <n v="61900"/>
  </r>
  <r>
    <x v="17"/>
    <x v="56"/>
    <n v="8.6"/>
    <n v="2018"/>
    <s v="Android"/>
    <n v="8"/>
    <s v="Qualcomm"/>
    <s v="Qualcomm Snapdragon 845"/>
    <n v="2.8"/>
    <n v="6"/>
    <n v="128"/>
    <n v="4000"/>
    <s v="Yes"/>
    <n v="18"/>
    <n v="182"/>
    <n v="8.8000000000000007"/>
    <n v="6.18"/>
    <s v="IPS LCD"/>
    <n v="1080"/>
    <n v="60"/>
    <n v="12"/>
    <n v="20"/>
    <n v="2"/>
    <s v="Yes"/>
    <s v="Yes"/>
    <s v="No"/>
    <s v="No"/>
    <s v="No"/>
    <s v="No"/>
    <s v="No"/>
    <n v="4"/>
    <s v="Yes"/>
    <n v="20999"/>
  </r>
  <r>
    <x v="1"/>
    <x v="57"/>
    <n v="8.6999999999999993"/>
    <n v="2018"/>
    <s v="iOS"/>
    <n v="12"/>
    <s v="Apple"/>
    <s v="Apple A12 Bionic"/>
    <n v="2.5"/>
    <n v="3"/>
    <n v="64"/>
    <n v="2942"/>
    <s v="Yes"/>
    <n v="18"/>
    <n v="194"/>
    <n v="8.3000000000000007"/>
    <n v="6.1"/>
    <s v="Liquid Retina IPS LCD"/>
    <n v="828"/>
    <n v="60"/>
    <n v="12"/>
    <n v="7"/>
    <n v="1"/>
    <s v="No"/>
    <s v="Yes"/>
    <s v="Yes"/>
    <s v="No"/>
    <s v="Yes"/>
    <s v="No"/>
    <s v="No"/>
    <n v="4"/>
    <s v="Yes"/>
    <n v="76900"/>
  </r>
  <r>
    <x v="5"/>
    <x v="58"/>
    <n v="7.2"/>
    <n v="2019"/>
    <s v="Android"/>
    <n v="9"/>
    <s v="Qualcomm"/>
    <s v="Qualcomm Snapdragon 636"/>
    <n v="1.8"/>
    <n v="4"/>
    <n v="64"/>
    <n v="3000"/>
    <s v="Yes"/>
    <n v="27"/>
    <n v="176"/>
    <n v="8.3000000000000007"/>
    <n v="6.2"/>
    <s v="LTPS IPS LCD"/>
    <n v="1080"/>
    <n v="60"/>
    <n v="16"/>
    <n v="12"/>
    <n v="2"/>
    <s v="Yes"/>
    <s v="Yes"/>
    <s v="No"/>
    <s v="No"/>
    <s v="Yes"/>
    <s v="No"/>
    <s v="No"/>
    <n v="4"/>
    <s v="Yes"/>
    <n v="17999"/>
  </r>
  <r>
    <x v="0"/>
    <x v="59"/>
    <n v="8"/>
    <n v="2015"/>
    <s v="Android"/>
    <n v="5"/>
    <s v="Exynos"/>
    <s v="Exynos Exynos 7420"/>
    <n v="2.1"/>
    <n v="4"/>
    <n v="64"/>
    <n v="3000"/>
    <s v="Yes"/>
    <n v="15"/>
    <n v="153"/>
    <n v="6.9"/>
    <n v="5.7"/>
    <s v="Super AMOLED"/>
    <n v="1440"/>
    <n v="60"/>
    <n v="16"/>
    <n v="5"/>
    <n v="1"/>
    <s v="Yes"/>
    <s v="No"/>
    <s v="No"/>
    <s v="Yes"/>
    <s v="Yes"/>
    <s v="No"/>
    <s v="No"/>
    <n v="4"/>
    <s v="Yes"/>
    <n v="57900"/>
  </r>
  <r>
    <x v="5"/>
    <x v="60"/>
    <n v="7"/>
    <n v="2017"/>
    <s v="Android"/>
    <n v="7"/>
    <s v="Qualcomm"/>
    <s v="Qualcomm Snapdragon 625"/>
    <n v="2"/>
    <n v="4"/>
    <n v="32"/>
    <n v="3000"/>
    <s v="Yes"/>
    <n v="15"/>
    <n v="155"/>
    <n v="7.7"/>
    <n v="5.2"/>
    <s v="IPS LCD"/>
    <n v="1080"/>
    <n v="60"/>
    <n v="12"/>
    <n v="5"/>
    <n v="1"/>
    <s v="Yes"/>
    <s v="No"/>
    <s v="No"/>
    <s v="No"/>
    <s v="No"/>
    <s v="No"/>
    <s v="No"/>
    <n v="4"/>
    <s v="Yes"/>
    <n v="16999"/>
  </r>
  <r>
    <x v="16"/>
    <x v="61"/>
    <n v="7.5"/>
    <n v="2017"/>
    <s v="Android"/>
    <n v="8"/>
    <s v="Qualcomm"/>
    <s v="Qualcomm Snapdragon 835"/>
    <n v="2.4500000000000002"/>
    <n v="4"/>
    <n v="64"/>
    <n v="2700"/>
    <s v="Yes"/>
    <n v="18"/>
    <n v="155"/>
    <n v="7.4"/>
    <n v="5.2"/>
    <s v="IPS LCD HDR10"/>
    <n v="1080"/>
    <n v="60"/>
    <n v="19"/>
    <n v="13"/>
    <n v="1"/>
    <s v="Yes"/>
    <s v="No"/>
    <s v="Yes"/>
    <s v="No"/>
    <s v="Yes"/>
    <s v="No"/>
    <s v="No"/>
    <n v="4"/>
    <s v="Yes"/>
    <n v="44990"/>
  </r>
  <r>
    <x v="22"/>
    <x v="62"/>
    <n v="8"/>
    <n v="2017"/>
    <s v="Android"/>
    <n v="7"/>
    <s v="Qualcomm"/>
    <s v="Qualcomm Snapdragon 835"/>
    <n v="2.4500000000000002"/>
    <n v="4"/>
    <n v="128"/>
    <n v="3300"/>
    <s v="Yes"/>
    <n v="18"/>
    <n v="158"/>
    <n v="7.3"/>
    <n v="6"/>
    <s v="P-OLED"/>
    <n v="1440"/>
    <n v="60"/>
    <n v="16"/>
    <n v="5"/>
    <n v="2"/>
    <s v="Yes"/>
    <s v="Yes"/>
    <s v="Yes"/>
    <s v="No"/>
    <s v="Yes"/>
    <s v="No"/>
    <s v="No"/>
    <n v="4"/>
    <s v="Yes"/>
    <n v="44990"/>
  </r>
  <r>
    <x v="14"/>
    <x v="63"/>
    <n v="6.9"/>
    <n v="2018"/>
    <s v="Android"/>
    <n v="8"/>
    <s v="Qualcomm"/>
    <s v="Qualcomm Snapdragon 636"/>
    <n v="1.8"/>
    <n v="4"/>
    <n v="64"/>
    <n v="3060"/>
    <s v="Yes"/>
    <n v="18"/>
    <n v="151"/>
    <n v="8"/>
    <n v="5.8"/>
    <s v="IPS LCD"/>
    <n v="1080"/>
    <n v="60"/>
    <n v="16"/>
    <n v="16"/>
    <n v="2"/>
    <s v="Yes"/>
    <s v="Yes"/>
    <s v="No"/>
    <s v="No"/>
    <s v="No"/>
    <s v="No"/>
    <s v="No"/>
    <n v="4"/>
    <s v="Yes"/>
    <n v="15999"/>
  </r>
  <r>
    <x v="1"/>
    <x v="64"/>
    <n v="7.5"/>
    <n v="2012"/>
    <s v="iOS"/>
    <n v="6"/>
    <s v="Apple"/>
    <s v="Apple Apple A6"/>
    <n v="1.3"/>
    <n v="1"/>
    <n v="32"/>
    <n v="1440"/>
    <s v="No"/>
    <n v="5"/>
    <n v="112"/>
    <n v="7.6"/>
    <n v="4"/>
    <s v="IPS LCD"/>
    <n v="640"/>
    <n v="60"/>
    <n v="8"/>
    <n v="1.2"/>
    <n v="1"/>
    <s v="No"/>
    <s v="No"/>
    <s v="No"/>
    <s v="No"/>
    <s v="No"/>
    <s v="No"/>
    <s v="No"/>
    <n v="3"/>
    <s v="Yes"/>
    <n v="45500"/>
  </r>
  <r>
    <x v="23"/>
    <x v="65"/>
    <n v="8"/>
    <n v="2013"/>
    <s v="Android"/>
    <n v="4"/>
    <s v="Qualcomm"/>
    <s v="Qualcomm Snapdragon 600"/>
    <n v="1.7"/>
    <n v="2"/>
    <n v="32"/>
    <n v="2300"/>
    <s v="No"/>
    <n v="5"/>
    <n v="143"/>
    <n v="9.3000000000000007"/>
    <n v="4.7"/>
    <s v="Super LCD3"/>
    <n v="1080"/>
    <n v="60"/>
    <n v="4"/>
    <n v="2.1"/>
    <n v="1"/>
    <s v="No"/>
    <s v="No"/>
    <s v="No"/>
    <s v="Yes"/>
    <s v="Yes"/>
    <s v="No"/>
    <s v="No"/>
    <n v="4"/>
    <s v="Yes"/>
    <n v="42900"/>
  </r>
  <r>
    <x v="9"/>
    <x v="66"/>
    <n v="9.1999999999999993"/>
    <n v="2021"/>
    <s v="Android"/>
    <n v="11"/>
    <s v="Qualcomm"/>
    <s v="Qualcomm Snapdragon 888"/>
    <n v="2.84"/>
    <n v="18"/>
    <n v="512"/>
    <n v="6000"/>
    <s v="Yes"/>
    <n v="65"/>
    <n v="238"/>
    <n v="10.3"/>
    <n v="6.78"/>
    <s v="AMOLED"/>
    <n v="1080"/>
    <n v="144"/>
    <n v="64"/>
    <n v="24"/>
    <n v="3"/>
    <s v="Yes"/>
    <s v="Yes"/>
    <s v="No"/>
    <s v="No"/>
    <s v="Yes"/>
    <s v="No"/>
    <s v="No"/>
    <n v="5"/>
    <s v="Yes"/>
    <n v="79999"/>
  </r>
  <r>
    <x v="7"/>
    <x v="67"/>
    <n v="6.2"/>
    <n v="2022"/>
    <s v="Android"/>
    <n v="12"/>
    <s v="MediaTek"/>
    <s v="MediaTek Helio G37"/>
    <n v="2"/>
    <n v="4"/>
    <n v="64"/>
    <n v="6000"/>
    <s v="Yes"/>
    <n v="18"/>
    <n v="209.6"/>
    <n v="8.5"/>
    <n v="6.82"/>
    <s v="IPS LCD"/>
    <n v="720"/>
    <n v="90"/>
    <n v="13"/>
    <n v="8"/>
    <n v="2"/>
    <s v="Yes"/>
    <s v="Yes"/>
    <s v="No"/>
    <s v="No"/>
    <s v="No"/>
    <s v="No"/>
    <s v="No"/>
    <n v="4"/>
    <s v="Yes"/>
    <n v="8499"/>
  </r>
  <r>
    <x v="20"/>
    <x v="68"/>
    <n v="8.8000000000000007"/>
    <n v="2022"/>
    <s v="Android"/>
    <n v="12"/>
    <s v="Qualcomm"/>
    <s v="Qualcomm Snapdragon 8+ Gen 1"/>
    <n v="3.2"/>
    <n v="12"/>
    <n v="512"/>
    <n v="5000"/>
    <s v="Yes"/>
    <n v="66"/>
    <n v="261"/>
    <n v="6.1"/>
    <n v="7.9"/>
    <s v="Foldable OLED"/>
    <n v="1984"/>
    <n v="90"/>
    <n v="54"/>
    <n v="16"/>
    <n v="3"/>
    <s v="Yes"/>
    <s v="Yes"/>
    <s v="No"/>
    <s v="Yes"/>
    <s v="Yes"/>
    <s v="No"/>
    <s v="Yes"/>
    <n v="5"/>
    <s v="Yes"/>
    <n v="139999"/>
  </r>
  <r>
    <x v="6"/>
    <x v="69"/>
    <n v="5.5"/>
    <n v="2021"/>
    <s v="Android"/>
    <n v="10"/>
    <s v="Unisoc"/>
    <s v="Unisoc T610"/>
    <n v="1.8"/>
    <n v="3"/>
    <n v="32"/>
    <n v="5000"/>
    <s v="No"/>
    <n v="10"/>
    <n v="200"/>
    <n v="9.1"/>
    <n v="6.5"/>
    <s v="IPS LCD"/>
    <n v="720"/>
    <n v="60"/>
    <n v="13"/>
    <n v="5"/>
    <n v="3"/>
    <s v="Yes"/>
    <s v="Yes"/>
    <s v="No"/>
    <s v="No"/>
    <s v="No"/>
    <s v="No"/>
    <s v="No"/>
    <n v="4"/>
    <s v="Yes"/>
    <n v="7499"/>
  </r>
  <r>
    <x v="24"/>
    <x v="70"/>
    <n v="5.8"/>
    <n v="2014"/>
    <s v="Android"/>
    <n v="4"/>
    <s v="MediaTek"/>
    <s v="MediaTek MT6592"/>
    <n v="2"/>
    <n v="1"/>
    <n v="16"/>
    <n v="2050"/>
    <s v="No"/>
    <n v="5"/>
    <n v="97.7"/>
    <n v="5.0999999999999996"/>
    <n v="4.8"/>
    <s v="AMOLED"/>
    <n v="720"/>
    <n v="60"/>
    <n v="8"/>
    <n v="5"/>
    <n v="1"/>
    <s v="No"/>
    <s v="No"/>
    <s v="No"/>
    <s v="No"/>
    <s v="No"/>
    <s v="No"/>
    <s v="No"/>
    <n v="4"/>
    <s v="Yes"/>
    <n v="18999"/>
  </r>
  <r>
    <x v="23"/>
    <x v="71"/>
    <n v="8.1999999999999993"/>
    <n v="2014"/>
    <s v="Android"/>
    <n v="4"/>
    <s v="Qualcomm"/>
    <s v="Qualcomm Snapdragon 801"/>
    <n v="2.5"/>
    <n v="2"/>
    <n v="32"/>
    <n v="2600"/>
    <s v="No"/>
    <n v="7.5"/>
    <n v="160"/>
    <n v="9.4"/>
    <n v="5"/>
    <s v="Super LCD3"/>
    <n v="1080"/>
    <n v="60"/>
    <n v="4"/>
    <n v="5"/>
    <n v="2"/>
    <s v="No"/>
    <s v="No"/>
    <s v="No"/>
    <s v="Yes"/>
    <s v="Yes"/>
    <s v="No"/>
    <s v="No"/>
    <n v="4"/>
    <s v="Yes"/>
    <n v="49000"/>
  </r>
  <r>
    <x v="19"/>
    <x v="72"/>
    <n v="6"/>
    <n v="2017"/>
    <s v="Android"/>
    <n v="7"/>
    <s v="Qualcomm"/>
    <s v="Qualcomm Snapdragon 425"/>
    <n v="1.4"/>
    <n v="3"/>
    <n v="32"/>
    <n v="2900"/>
    <s v="No"/>
    <n v="5"/>
    <n v="160"/>
    <n v="8.6999999999999993"/>
    <n v="5.7"/>
    <s v="IPS LCD"/>
    <n v="720"/>
    <n v="60"/>
    <n v="13"/>
    <n v="16"/>
    <n v="1"/>
    <s v="Yes"/>
    <s v="No"/>
    <s v="No"/>
    <s v="No"/>
    <s v="No"/>
    <s v="No"/>
    <s v="No"/>
    <n v="4"/>
    <s v="Yes"/>
    <n v="6999"/>
  </r>
  <r>
    <x v="14"/>
    <x v="73"/>
    <n v="7"/>
    <n v="2019"/>
    <s v="Android"/>
    <n v="9"/>
    <s v="Qualcomm"/>
    <s v="Qualcomm Snapdragon 845"/>
    <n v="2.8"/>
    <n v="6"/>
    <n v="128"/>
    <n v="3320"/>
    <s v="Yes"/>
    <n v="18"/>
    <n v="172"/>
    <n v="8"/>
    <n v="5.99"/>
    <s v="POLED"/>
    <n v="1440"/>
    <n v="60"/>
    <n v="12"/>
    <n v="20"/>
    <n v="5"/>
    <s v="Yes"/>
    <s v="No"/>
    <s v="Yes"/>
    <s v="No"/>
    <s v="Yes"/>
    <s v="No"/>
    <s v="No"/>
    <n v="4"/>
    <s v="Yes"/>
    <n v="49999"/>
  </r>
  <r>
    <x v="5"/>
    <x v="74"/>
    <n v="7.5"/>
    <n v="2013"/>
    <s v="Android"/>
    <n v="4"/>
    <s v="Qualcomm"/>
    <s v="Qualcomm Snapdragon 400"/>
    <n v="1.4"/>
    <n v="1"/>
    <n v="8"/>
    <n v="2070"/>
    <s v="No"/>
    <n v="5"/>
    <n v="143"/>
    <n v="11.6"/>
    <n v="4.5"/>
    <s v="IPS LCD"/>
    <n v="720"/>
    <n v="60"/>
    <n v="5"/>
    <n v="1.3"/>
    <n v="1"/>
    <s v="No"/>
    <s v="No"/>
    <s v="No"/>
    <s v="No"/>
    <s v="No"/>
    <s v="No"/>
    <s v="No"/>
    <n v="3"/>
    <s v="Yes"/>
    <n v="12999"/>
  </r>
  <r>
    <x v="0"/>
    <x v="75"/>
    <n v="7.3"/>
    <n v="2014"/>
    <s v="Android"/>
    <n v="4"/>
    <s v="Qualcomm"/>
    <s v="Qualcomm Snapdragon 801"/>
    <n v="2.5"/>
    <n v="2"/>
    <n v="16"/>
    <n v="2800"/>
    <s v="Yes"/>
    <n v="18"/>
    <n v="145"/>
    <n v="8.1"/>
    <n v="5.0999999999999996"/>
    <s v="Super AMOLED"/>
    <n v="1080"/>
    <n v="60"/>
    <n v="16"/>
    <n v="2"/>
    <n v="1"/>
    <s v="Yes"/>
    <s v="No"/>
    <s v="Yes"/>
    <s v="Yes"/>
    <s v="Yes"/>
    <s v="No"/>
    <s v="No"/>
    <n v="4"/>
    <s v="Yes"/>
    <n v="51000"/>
  </r>
  <r>
    <x v="3"/>
    <x v="76"/>
    <n v="7.8"/>
    <n v="2013"/>
    <s v="Android"/>
    <n v="4"/>
    <s v="Qualcomm"/>
    <s v="Qualcomm Snapdragon 800"/>
    <n v="2.2999999999999998"/>
    <n v="2"/>
    <n v="16"/>
    <n v="3050"/>
    <s v="No"/>
    <n v="18"/>
    <n v="145"/>
    <n v="8.1"/>
    <n v="5"/>
    <s v="IPS LCD"/>
    <n v="1080"/>
    <n v="60"/>
    <n v="13"/>
    <n v="2"/>
    <n v="1"/>
    <s v="No"/>
    <s v="No"/>
    <s v="No"/>
    <s v="Yes"/>
    <s v="No"/>
    <s v="No"/>
    <s v="No"/>
    <n v="3"/>
    <s v="Yes"/>
    <n v="14999"/>
  </r>
  <r>
    <x v="16"/>
    <x v="77"/>
    <n v="7.2"/>
    <n v="2013"/>
    <s v="Android"/>
    <n v="4"/>
    <s v="Qualcomm"/>
    <s v="Qualcomm Snapdragon 800"/>
    <n v="2.2000000000000002"/>
    <n v="2"/>
    <n v="16"/>
    <n v="3000"/>
    <s v="No"/>
    <n v="7.5"/>
    <n v="170"/>
    <n v="8.5"/>
    <n v="5"/>
    <s v="TFT"/>
    <n v="1080"/>
    <n v="60"/>
    <n v="20.7"/>
    <n v="2"/>
    <n v="1"/>
    <s v="No"/>
    <s v="No"/>
    <s v="Yes"/>
    <s v="No"/>
    <s v="Yes"/>
    <s v="No"/>
    <s v="No"/>
    <n v="4"/>
    <s v="Yes"/>
    <n v="42990"/>
  </r>
  <r>
    <x v="23"/>
    <x v="78"/>
    <n v="6.9"/>
    <n v="2014"/>
    <s v="Android"/>
    <n v="4"/>
    <s v="Qualcomm"/>
    <s v="Qualcomm Snapdragon 615"/>
    <n v="1.7"/>
    <n v="2"/>
    <n v="16"/>
    <n v="2600"/>
    <s v="No"/>
    <n v="10"/>
    <n v="155"/>
    <n v="7.7"/>
    <n v="5.5"/>
    <s v="IPS LCD"/>
    <n v="720"/>
    <n v="60"/>
    <n v="13"/>
    <n v="8"/>
    <n v="1"/>
    <s v="No"/>
    <s v="No"/>
    <s v="No"/>
    <s v="No"/>
    <s v="No"/>
    <s v="No"/>
    <s v="No"/>
    <n v="4"/>
    <s v="Yes"/>
    <n v="24990"/>
  </r>
  <r>
    <x v="0"/>
    <x v="79"/>
    <n v="7.2"/>
    <n v="2013"/>
    <s v="Android"/>
    <n v="4"/>
    <s v="Qualcomm"/>
    <s v="Qualcomm Snapdragon 600"/>
    <n v="1.9"/>
    <n v="2"/>
    <n v="16"/>
    <n v="2600"/>
    <s v="No"/>
    <n v="10"/>
    <n v="130"/>
    <n v="7.9"/>
    <n v="5"/>
    <s v="Super AMOLED"/>
    <n v="1080"/>
    <n v="60"/>
    <n v="13"/>
    <n v="2"/>
    <n v="1"/>
    <s v="No"/>
    <s v="No"/>
    <s v="No"/>
    <s v="Yes"/>
    <s v="Yes"/>
    <s v="No"/>
    <s v="No"/>
    <n v="3"/>
    <s v="Yes"/>
    <n v="17500"/>
  </r>
  <r>
    <x v="4"/>
    <x v="80"/>
    <n v="8.4"/>
    <n v="2023"/>
    <s v="Android"/>
    <n v="13"/>
    <s v="MediaTek"/>
    <s v="MediaTek Dimensity 9000"/>
    <n v="3.05"/>
    <n v="8"/>
    <n v="128"/>
    <n v="5000"/>
    <s v="Yes"/>
    <n v="80"/>
    <n v="193.5"/>
    <n v="8.1"/>
    <n v="6.74"/>
    <s v="Fluid AMOLED"/>
    <n v="1240"/>
    <n v="120"/>
    <n v="50"/>
    <n v="16"/>
    <n v="3"/>
    <s v="Yes"/>
    <s v="Yes"/>
    <s v="Yes"/>
    <s v="No"/>
    <s v="Yes"/>
    <s v="No"/>
    <s v="No"/>
    <n v="5"/>
    <s v="Yes"/>
    <n v="33999"/>
  </r>
  <r>
    <x v="5"/>
    <x v="81"/>
    <n v="8"/>
    <n v="2021"/>
    <s v="Android"/>
    <n v="11"/>
    <s v="Qualcomm"/>
    <s v="Qualcomm Snapdragon 888+"/>
    <n v="2.99"/>
    <n v="8"/>
    <n v="128"/>
    <n v="5000"/>
    <s v="Yes"/>
    <n v="33"/>
    <n v="202"/>
    <n v="8.9"/>
    <n v="6.8"/>
    <s v="LCD"/>
    <n v="1080"/>
    <n v="144"/>
    <n v="108"/>
    <n v="16"/>
    <n v="3"/>
    <s v="Yes"/>
    <s v="Yes"/>
    <s v="Yes"/>
    <s v="No"/>
    <s v="Yes"/>
    <s v="No"/>
    <s v="No"/>
    <n v="5"/>
    <s v="Yes"/>
    <n v="34999"/>
  </r>
  <r>
    <x v="1"/>
    <x v="82"/>
    <n v="9.4"/>
    <n v="2022"/>
    <s v="iOS"/>
    <n v="16"/>
    <s v="Apple"/>
    <s v="Apple A16 Bionic"/>
    <n v="3.46"/>
    <n v="6"/>
    <n v="256"/>
    <n v="4323"/>
    <s v="Yes"/>
    <n v="27"/>
    <n v="240"/>
    <n v="7.85"/>
    <n v="6.7"/>
    <s v="Super Retina XDR OLED"/>
    <n v="1290"/>
    <n v="120"/>
    <n v="48"/>
    <n v="12"/>
    <n v="3"/>
    <s v="No"/>
    <s v="Yes"/>
    <s v="Yes"/>
    <s v="No"/>
    <s v="Yes"/>
    <s v="No"/>
    <s v="No"/>
    <n v="5"/>
    <s v="No"/>
    <n v="139900"/>
  </r>
  <r>
    <x v="25"/>
    <x v="83"/>
    <n v="6.5"/>
    <n v="2015"/>
    <s v="Android"/>
    <n v="5"/>
    <s v="Qualcomm"/>
    <s v="Qualcomm Snapdragon 810"/>
    <n v="2"/>
    <n v="4"/>
    <n v="64"/>
    <n v="3160"/>
    <s v="Yes"/>
    <n v="15"/>
    <n v="226"/>
    <n v="10.8"/>
    <n v="5.2"/>
    <s v="IPS LCD"/>
    <n v="1080"/>
    <n v="60"/>
    <n v="21"/>
    <n v="2.1"/>
    <n v="1"/>
    <s v="No"/>
    <s v="No"/>
    <s v="No"/>
    <s v="No"/>
    <s v="Yes"/>
    <s v="No"/>
    <s v="No"/>
    <n v="4"/>
    <s v="Yes"/>
    <n v="660000"/>
  </r>
  <r>
    <x v="23"/>
    <x v="84"/>
    <n v="6.5"/>
    <n v="2012"/>
    <s v="Windows Phone"/>
    <n v="8"/>
    <s v="Qualcomm"/>
    <s v="Qualcomm Snapdragon S4 Plus"/>
    <n v="1.5"/>
    <n v="1"/>
    <n v="16"/>
    <n v="1800"/>
    <s v="No"/>
    <n v="5"/>
    <n v="130"/>
    <n v="10.1"/>
    <n v="4.3"/>
    <s v="Super LCD2"/>
    <n v="720"/>
    <n v="60"/>
    <n v="8"/>
    <n v="2.1"/>
    <n v="1"/>
    <s v="No"/>
    <s v="No"/>
    <s v="No"/>
    <s v="No"/>
    <s v="Yes"/>
    <s v="No"/>
    <s v="No"/>
    <n v="3"/>
    <s v="Yes"/>
    <n v="28000"/>
  </r>
  <r>
    <x v="7"/>
    <x v="85"/>
    <n v="8.3000000000000007"/>
    <n v="2024"/>
    <s v="Android"/>
    <n v="14"/>
    <s v="MediaTek"/>
    <s v="MediaTek Dimensity 8200 Ultimate"/>
    <n v="3.1"/>
    <n v="8"/>
    <n v="256"/>
    <n v="5000"/>
    <s v="Yes"/>
    <n v="45"/>
    <n v="190"/>
    <n v="8.1999999999999993"/>
    <n v="6.78"/>
    <s v="AMOLED"/>
    <n v="1080"/>
    <n v="144"/>
    <n v="108"/>
    <n v="32"/>
    <n v="3"/>
    <s v="Yes"/>
    <s v="Yes"/>
    <s v="No"/>
    <s v="No"/>
    <s v="Yes"/>
    <s v="No"/>
    <s v="No"/>
    <n v="5"/>
    <s v="Yes"/>
    <n v="24999"/>
  </r>
  <r>
    <x v="20"/>
    <x v="86"/>
    <n v="9.1"/>
    <n v="2024"/>
    <s v="Android"/>
    <n v="14"/>
    <s v="Qualcomm"/>
    <s v="Qualcomm Snapdragon 8 Gen 3"/>
    <n v="3.3"/>
    <n v="12"/>
    <n v="512"/>
    <n v="5600"/>
    <s v="Yes"/>
    <n v="80"/>
    <n v="229"/>
    <n v="8.9"/>
    <n v="6.8"/>
    <s v="LTPO OLED"/>
    <n v="1280"/>
    <n v="120"/>
    <n v="180"/>
    <n v="50"/>
    <n v="3"/>
    <s v="Yes"/>
    <s v="Yes"/>
    <s v="Yes"/>
    <s v="Yes"/>
    <s v="Yes"/>
    <s v="No"/>
    <s v="No"/>
    <n v="5"/>
    <s v="Yes"/>
    <n v="94999"/>
  </r>
  <r>
    <x v="6"/>
    <x v="87"/>
    <n v="7.5"/>
    <n v="2024"/>
    <s v="Android"/>
    <n v="14"/>
    <s v="Unisoc"/>
    <s v="Unisoc Tiger T612"/>
    <n v="1.8"/>
    <n v="6"/>
    <n v="128"/>
    <n v="5000"/>
    <s v="Yes"/>
    <n v="45"/>
    <n v="189"/>
    <n v="7.7"/>
    <n v="6.74"/>
    <s v="IPS LCD"/>
    <n v="720"/>
    <n v="90"/>
    <n v="50"/>
    <n v="8"/>
    <n v="2"/>
    <s v="Yes"/>
    <s v="Yes"/>
    <s v="No"/>
    <s v="No"/>
    <s v="No"/>
    <s v="No"/>
    <s v="No"/>
    <n v="4"/>
    <s v="Yes"/>
    <n v="8999"/>
  </r>
  <r>
    <x v="18"/>
    <x v="88"/>
    <n v="8.9"/>
    <n v="2024"/>
    <s v="Android"/>
    <n v="14"/>
    <s v="Qualcomm"/>
    <s v="Qualcomm Snapdragon 8 Gen 3"/>
    <n v="3.3"/>
    <n v="16"/>
    <n v="512"/>
    <n v="5700"/>
    <s v="Yes"/>
    <n v="100"/>
    <n v="236"/>
    <n v="11.2"/>
    <n v="8.0299999999999994"/>
    <s v="LTPO AMOLED"/>
    <n v="2200"/>
    <n v="120"/>
    <n v="50"/>
    <n v="32"/>
    <n v="3"/>
    <s v="Yes"/>
    <s v="Yes"/>
    <s v="Yes"/>
    <s v="Yes"/>
    <s v="Yes"/>
    <s v="No"/>
    <s v="Yes"/>
    <n v="5"/>
    <s v="Yes"/>
    <n v="159999"/>
  </r>
  <r>
    <x v="6"/>
    <x v="89"/>
    <n v="8.6"/>
    <n v="2022"/>
    <s v="Android"/>
    <n v="12"/>
    <s v="MediaTek"/>
    <s v="MediaTek Dimensity 8100"/>
    <n v="2.85"/>
    <n v="8"/>
    <n v="128"/>
    <n v="4500"/>
    <s v="Yes"/>
    <n v="150"/>
    <n v="188"/>
    <n v="8.1999999999999993"/>
    <n v="6.7"/>
    <s v="AMOLED"/>
    <n v="1080"/>
    <n v="120"/>
    <n v="50"/>
    <n v="16"/>
    <n v="3"/>
    <s v="Yes"/>
    <s v="Yes"/>
    <s v="No"/>
    <s v="No"/>
    <s v="Yes"/>
    <s v="No"/>
    <s v="No"/>
    <n v="5"/>
    <s v="Yes"/>
    <n v="36999"/>
  </r>
  <r>
    <x v="7"/>
    <x v="90"/>
    <n v="8"/>
    <n v="2023"/>
    <s v="Android"/>
    <n v="13"/>
    <s v="MediaTek"/>
    <s v="MediaTek Dimensity 8050"/>
    <n v="3"/>
    <n v="8"/>
    <n v="256"/>
    <n v="5000"/>
    <s v="Yes"/>
    <n v="45"/>
    <n v="187"/>
    <n v="8.1"/>
    <n v="6.67"/>
    <s v="AMOLED"/>
    <n v="1080"/>
    <n v="120"/>
    <n v="108"/>
    <n v="32"/>
    <n v="3"/>
    <s v="Yes"/>
    <s v="Yes"/>
    <s v="No"/>
    <s v="No"/>
    <s v="No"/>
    <s v="No"/>
    <s v="No"/>
    <n v="5"/>
    <s v="Yes"/>
    <n v="19999"/>
  </r>
  <r>
    <x v="23"/>
    <x v="91"/>
    <n v="6.8"/>
    <n v="2015"/>
    <s v="Android"/>
    <n v="6"/>
    <s v="Qualcomm"/>
    <s v="Qualcomm Snapdragon 617"/>
    <n v="1.5"/>
    <n v="3"/>
    <n v="32"/>
    <n v="2150"/>
    <s v="Yes"/>
    <n v="15"/>
    <n v="143"/>
    <n v="7.3"/>
    <n v="5"/>
    <s v="AMOLED"/>
    <n v="1080"/>
    <n v="60"/>
    <n v="13"/>
    <n v="4"/>
    <n v="1"/>
    <s v="Yes"/>
    <s v="No"/>
    <s v="No"/>
    <s v="No"/>
    <s v="Yes"/>
    <s v="No"/>
    <s v="No"/>
    <n v="4"/>
    <s v="Yes"/>
    <n v="31999"/>
  </r>
  <r>
    <x v="5"/>
    <x v="92"/>
    <n v="7.9"/>
    <n v="2023"/>
    <s v="Android"/>
    <n v="13"/>
    <s v="MediaTek"/>
    <s v="MediaTek Dimensity 7020"/>
    <n v="2.2000000000000002"/>
    <n v="12"/>
    <n v="256"/>
    <n v="6000"/>
    <s v="Yes"/>
    <n v="33"/>
    <n v="192"/>
    <n v="8.9"/>
    <n v="6.5"/>
    <s v="IPS LCD"/>
    <n v="1080"/>
    <n v="120"/>
    <n v="50"/>
    <n v="16"/>
    <n v="2"/>
    <s v="Yes"/>
    <s v="Yes"/>
    <s v="Yes"/>
    <s v="No"/>
    <s v="Yes"/>
    <s v="No"/>
    <s v="No"/>
    <n v="5"/>
    <s v="Yes"/>
    <n v="15999"/>
  </r>
  <r>
    <x v="0"/>
    <x v="93"/>
    <n v="6.7"/>
    <n v="2014"/>
    <s v="Android"/>
    <n v="4"/>
    <s v="Qualcomm"/>
    <s v="Qualcomm Snapdragon 805"/>
    <n v="2.7"/>
    <n v="3"/>
    <n v="32"/>
    <n v="3000"/>
    <s v="Yes"/>
    <n v="15"/>
    <n v="174"/>
    <n v="8.3000000000000007"/>
    <n v="5.6"/>
    <s v="Super AMOLED"/>
    <n v="1600"/>
    <n v="60"/>
    <n v="16"/>
    <n v="3.7"/>
    <n v="1"/>
    <s v="Yes"/>
    <s v="No"/>
    <s v="No"/>
    <s v="Yes"/>
    <s v="Yes"/>
    <s v="Yes"/>
    <s v="No"/>
    <n v="4"/>
    <s v="Yes"/>
    <n v="64900"/>
  </r>
  <r>
    <x v="3"/>
    <x v="94"/>
    <n v="8.3000000000000007"/>
    <n v="2022"/>
    <s v="Android"/>
    <n v="12"/>
    <s v="MediaTek"/>
    <s v="MediaTek Dimensity 1080"/>
    <n v="2.6"/>
    <n v="8"/>
    <n v="256"/>
    <n v="4300"/>
    <s v="Yes"/>
    <n v="210"/>
    <n v="207"/>
    <n v="9"/>
    <n v="6.67"/>
    <s v="AMOLED"/>
    <n v="1080"/>
    <n v="120"/>
    <n v="200"/>
    <n v="16"/>
    <n v="3"/>
    <s v="Yes"/>
    <s v="Yes"/>
    <s v="No"/>
    <s v="Yes"/>
    <s v="Yes"/>
    <s v="No"/>
    <s v="No"/>
    <n v="5"/>
    <s v="Yes"/>
    <n v="28999"/>
  </r>
  <r>
    <x v="14"/>
    <x v="95"/>
    <n v="7.5"/>
    <n v="2013"/>
    <s v="Windows Phone"/>
    <n v="8"/>
    <s v="Qualcomm"/>
    <s v="Qualcomm Snapdragon S4 Plus"/>
    <n v="1.5"/>
    <n v="2"/>
    <n v="32"/>
    <n v="2000"/>
    <s v="No"/>
    <n v="5"/>
    <n v="158"/>
    <n v="10.4"/>
    <n v="4.5"/>
    <s v="AMOLED"/>
    <n v="768"/>
    <n v="60"/>
    <n v="41"/>
    <n v="1.2"/>
    <n v="1"/>
    <s v="No"/>
    <s v="No"/>
    <s v="No"/>
    <s v="No"/>
    <s v="Yes"/>
    <s v="No"/>
    <s v="No"/>
    <n v="3"/>
    <s v="Yes"/>
    <n v="34999"/>
  </r>
  <r>
    <x v="16"/>
    <x v="96"/>
    <n v="7.6"/>
    <n v="2014"/>
    <s v="Android"/>
    <n v="4"/>
    <s v="Qualcomm"/>
    <s v="Qualcomm Snapdragon 801"/>
    <n v="2.5"/>
    <n v="3"/>
    <n v="16"/>
    <n v="3100"/>
    <s v="No"/>
    <n v="10"/>
    <n v="152"/>
    <n v="7.3"/>
    <n v="5.2"/>
    <s v="IPS LCD"/>
    <n v="1080"/>
    <n v="60"/>
    <n v="20.7"/>
    <n v="2.2000000000000002"/>
    <n v="1"/>
    <s v="No"/>
    <s v="No"/>
    <s v="Yes"/>
    <s v="No"/>
    <s v="Yes"/>
    <s v="No"/>
    <s v="No"/>
    <n v="4"/>
    <s v="Yes"/>
    <n v="38990"/>
  </r>
  <r>
    <x v="22"/>
    <x v="97"/>
    <n v="7.7"/>
    <n v="2015"/>
    <s v="Android"/>
    <n v="5"/>
    <s v="Qualcomm"/>
    <s v="Qualcomm Snapdragon 808"/>
    <n v="1.8"/>
    <n v="3"/>
    <n v="32"/>
    <n v="3000"/>
    <s v="Yes"/>
    <n v="15"/>
    <n v="155"/>
    <n v="9.8000000000000007"/>
    <n v="5.5"/>
    <s v="IPS LCD"/>
    <n v="1440"/>
    <n v="60"/>
    <n v="16"/>
    <n v="8"/>
    <n v="1"/>
    <s v="No"/>
    <s v="No"/>
    <s v="No"/>
    <s v="Yes"/>
    <s v="Yes"/>
    <s v="No"/>
    <s v="No"/>
    <n v="4"/>
    <s v="Yes"/>
    <n v="41990"/>
  </r>
  <r>
    <x v="26"/>
    <x v="98"/>
    <n v="7.9"/>
    <n v="2015"/>
    <s v="Windows Phone"/>
    <n v="10"/>
    <s v="Qualcomm"/>
    <s v="Qualcomm Snapdragon 810"/>
    <n v="2"/>
    <n v="3"/>
    <n v="32"/>
    <n v="3340"/>
    <s v="Yes"/>
    <n v="18"/>
    <n v="165"/>
    <n v="8.1"/>
    <n v="5.7"/>
    <s v="AMOLED"/>
    <n v="1440"/>
    <n v="60"/>
    <n v="20"/>
    <n v="5"/>
    <n v="1"/>
    <s v="No"/>
    <s v="No"/>
    <s v="No"/>
    <s v="No"/>
    <s v="Yes"/>
    <s v="No"/>
    <s v="No"/>
    <n v="4"/>
    <s v="Yes"/>
    <n v="39999"/>
  </r>
  <r>
    <x v="27"/>
    <x v="99"/>
    <n v="10"/>
    <n v="2023"/>
    <s v="Android"/>
    <n v="13"/>
    <s v="Qualcomm"/>
    <s v="Qualcomm Snapdragon 8 Gen 2"/>
    <n v="3.36"/>
    <n v="12"/>
    <n v="256"/>
    <n v="6000"/>
    <s v="Yes"/>
    <n v="65"/>
    <n v="228"/>
    <n v="8.9"/>
    <n v="6.8"/>
    <s v="AMOLED"/>
    <n v="1116"/>
    <n v="120"/>
    <n v="50"/>
    <n v="16"/>
    <n v="3"/>
    <s v="Yes"/>
    <s v="Yes"/>
    <s v="No"/>
    <s v="No"/>
    <s v="Yes"/>
    <s v="No"/>
    <s v="No"/>
    <n v="5"/>
    <s v="Yes"/>
    <n v="7800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2023"/>
    <s v="Android"/>
    <n v="13"/>
    <s v="Qualcomm"/>
    <s v="Qualcomm Snapdragon 8 Gen 2"/>
    <n v="3.36"/>
    <n v="12"/>
    <n v="512"/>
    <n v="5000"/>
    <s v="Yes"/>
    <n v="45"/>
    <n v="234"/>
    <n v="8.9"/>
    <n v="6.8"/>
    <s v="Dynamic AMOLED 2X"/>
    <n v="1440"/>
    <n v="120"/>
    <n v="200"/>
    <n v="12"/>
    <n v="4"/>
    <s v="Yes"/>
    <s v="Yes"/>
    <s v="Yes"/>
    <s v="No"/>
    <s v="Yes"/>
    <s v="Yes"/>
    <s v="No"/>
    <n v="5"/>
    <s v="No"/>
    <n v="124999"/>
    <s v="Luxury"/>
  </r>
  <r>
    <x v="1"/>
    <x v="1"/>
    <x v="1"/>
    <n v="2023"/>
    <s v="iOS"/>
    <n v="17"/>
    <s v="Apple"/>
    <s v="Apple Apple A17 Pro"/>
    <n v="3.78"/>
    <n v="8"/>
    <n v="256"/>
    <n v="4422"/>
    <s v="Yes"/>
    <n v="20"/>
    <n v="221"/>
    <n v="8.25"/>
    <n v="6.7"/>
    <s v="Super Retina XDR OLED"/>
    <n v="1290"/>
    <n v="120"/>
    <n v="48"/>
    <n v="12"/>
    <n v="3"/>
    <s v="No"/>
    <s v="Yes"/>
    <s v="Yes"/>
    <s v="No"/>
    <s v="Yes"/>
    <s v="No"/>
    <s v="No"/>
    <n v="5"/>
    <s v="No"/>
    <n v="159900"/>
    <s v="Luxury"/>
  </r>
  <r>
    <x v="2"/>
    <x v="2"/>
    <x v="2"/>
    <n v="2023"/>
    <s v="Android"/>
    <n v="14"/>
    <s v="Google"/>
    <s v="Google Google Tensor G3"/>
    <n v="3"/>
    <n v="12"/>
    <n v="128"/>
    <n v="5050"/>
    <s v="Yes"/>
    <n v="30"/>
    <n v="213"/>
    <n v="8.8000000000000007"/>
    <n v="6.7"/>
    <s v="LTPO OLED"/>
    <n v="1344"/>
    <n v="120"/>
    <n v="50"/>
    <n v="10.5"/>
    <n v="3"/>
    <s v="Yes"/>
    <s v="Yes"/>
    <s v="Yes"/>
    <s v="No"/>
    <s v="Yes"/>
    <s v="No"/>
    <s v="No"/>
    <n v="5"/>
    <s v="No"/>
    <n v="106999"/>
    <s v="Luxury"/>
  </r>
  <r>
    <x v="3"/>
    <x v="3"/>
    <x v="3"/>
    <n v="2023"/>
    <s v="Android"/>
    <n v="13"/>
    <s v="MediaTek"/>
    <s v="MediaTek Helio G88"/>
    <n v="2"/>
    <n v="4"/>
    <n v="128"/>
    <n v="5000"/>
    <s v="Yes"/>
    <n v="18"/>
    <n v="198.5"/>
    <n v="8.1999999999999993"/>
    <n v="6.79"/>
    <s v="IPS LCD"/>
    <n v="1080"/>
    <n v="90"/>
    <n v="50"/>
    <n v="8"/>
    <n v="2"/>
    <s v="Yes"/>
    <s v="Yes"/>
    <s v="No"/>
    <s v="Yes"/>
    <s v="No"/>
    <s v="No"/>
    <s v="No"/>
    <n v="4"/>
    <s v="Yes"/>
    <n v="9499"/>
    <s v="Budget"/>
  </r>
  <r>
    <x v="0"/>
    <x v="4"/>
    <x v="4"/>
    <n v="2023"/>
    <s v="Android"/>
    <n v="13"/>
    <s v="Qualcomm"/>
    <s v="Qualcomm Snapdragon 8 Gen 2"/>
    <n v="3.36"/>
    <n v="12"/>
    <n v="512"/>
    <n v="4400"/>
    <s v="Yes"/>
    <n v="25"/>
    <n v="253"/>
    <n v="6.1"/>
    <n v="7.6"/>
    <s v="Foldable Dynamic AMOLED 2X"/>
    <n v="1812"/>
    <n v="120"/>
    <n v="50"/>
    <n v="10"/>
    <n v="3"/>
    <s v="Yes"/>
    <s v="Yes"/>
    <s v="Yes"/>
    <s v="No"/>
    <s v="Yes"/>
    <s v="Yes"/>
    <s v="Yes"/>
    <n v="5"/>
    <s v="No"/>
    <n v="154999"/>
    <s v="Luxury"/>
  </r>
  <r>
    <x v="4"/>
    <x v="5"/>
    <x v="5"/>
    <n v="2023"/>
    <s v="Android"/>
    <n v="13"/>
    <s v="Qualcomm"/>
    <s v="Qualcomm Snapdragon 695"/>
    <n v="2.2000000000000002"/>
    <n v="8"/>
    <n v="128"/>
    <n v="5000"/>
    <s v="Yes"/>
    <n v="67"/>
    <n v="195"/>
    <n v="8.3000000000000007"/>
    <n v="6.72"/>
    <s v="IPS LCD"/>
    <n v="1080"/>
    <n v="120"/>
    <n v="108"/>
    <n v="16"/>
    <n v="3"/>
    <s v="Yes"/>
    <s v="Yes"/>
    <s v="No"/>
    <s v="No"/>
    <s v="No"/>
    <s v="No"/>
    <s v="No"/>
    <n v="5"/>
    <s v="Yes"/>
    <n v="19999"/>
    <s v="Midrange"/>
  </r>
  <r>
    <x v="5"/>
    <x v="6"/>
    <x v="6"/>
    <n v="2023"/>
    <s v="Android"/>
    <n v="13"/>
    <s v="MediaTek"/>
    <s v="MediaTek Dimensity 8020"/>
    <n v="2.6"/>
    <n v="8"/>
    <n v="256"/>
    <n v="4400"/>
    <s v="Yes"/>
    <n v="68"/>
    <n v="171"/>
    <n v="7.6"/>
    <n v="6.55"/>
    <s v="P-OLED"/>
    <n v="1080"/>
    <n v="144"/>
    <n v="50"/>
    <n v="32"/>
    <n v="2"/>
    <s v="Yes"/>
    <s v="Yes"/>
    <s v="Yes"/>
    <s v="No"/>
    <s v="Yes"/>
    <s v="No"/>
    <s v="No"/>
    <n v="5"/>
    <s v="Yes"/>
    <n v="29999"/>
    <s v="Midrange"/>
  </r>
  <r>
    <x v="6"/>
    <x v="7"/>
    <x v="7"/>
    <n v="2023"/>
    <s v="Android"/>
    <n v="13"/>
    <s v="MediaTek"/>
    <s v="MediaTek Dimensity 6020"/>
    <n v="2.2000000000000002"/>
    <n v="8"/>
    <n v="128"/>
    <n v="5000"/>
    <s v="Yes"/>
    <n v="33"/>
    <n v="182"/>
    <n v="7.9"/>
    <n v="6.43"/>
    <s v="AMOLED"/>
    <n v="1080"/>
    <n v="90"/>
    <n v="64"/>
    <n v="16"/>
    <n v="2"/>
    <s v="Yes"/>
    <s v="Yes"/>
    <s v="No"/>
    <s v="No"/>
    <s v="No"/>
    <s v="No"/>
    <s v="No"/>
    <n v="5"/>
    <s v="Yes"/>
    <n v="17999"/>
    <s v="Midrange"/>
  </r>
  <r>
    <x v="7"/>
    <x v="8"/>
    <x v="8"/>
    <n v="2023"/>
    <s v="Android"/>
    <n v="13"/>
    <s v="MediaTek"/>
    <s v="MediaTek Dimensity 8020"/>
    <n v="2.6"/>
    <n v="12"/>
    <n v="256"/>
    <n v="5000"/>
    <s v="Yes"/>
    <n v="68"/>
    <n v="185"/>
    <n v="7.9"/>
    <n v="6.78"/>
    <s v="AMOLED"/>
    <n v="1080"/>
    <n v="144"/>
    <n v="108"/>
    <n v="50"/>
    <n v="3"/>
    <s v="Yes"/>
    <s v="Yes"/>
    <s v="No"/>
    <s v="No"/>
    <s v="Yes"/>
    <s v="No"/>
    <s v="No"/>
    <n v="5"/>
    <s v="Yes"/>
    <n v="23999"/>
    <s v="Midrange"/>
  </r>
  <r>
    <x v="8"/>
    <x v="9"/>
    <x v="9"/>
    <n v="2023"/>
    <s v="Android"/>
    <n v="13"/>
    <s v="MediaTek"/>
    <s v="MediaTek Dimensity 9000+"/>
    <n v="3.2"/>
    <n v="12"/>
    <n v="256"/>
    <n v="5000"/>
    <s v="Yes"/>
    <n v="45"/>
    <n v="299"/>
    <n v="6.9"/>
    <n v="7.85"/>
    <s v="Foldable LTPO AMOLED"/>
    <n v="2000"/>
    <n v="120"/>
    <n v="50"/>
    <n v="16"/>
    <n v="3"/>
    <s v="Yes"/>
    <s v="Yes"/>
    <s v="No"/>
    <s v="No"/>
    <s v="Yes"/>
    <s v="No"/>
    <s v="Yes"/>
    <n v="5"/>
    <s v="Yes"/>
    <n v="88888"/>
    <s v="Luxury"/>
  </r>
  <r>
    <x v="6"/>
    <x v="10"/>
    <x v="10"/>
    <n v="2023"/>
    <s v="Android"/>
    <n v="13"/>
    <s v="MediaTek"/>
    <s v="MediaTek Dimensity 6100+"/>
    <n v="2.2000000000000002"/>
    <n v="6"/>
    <n v="128"/>
    <n v="5000"/>
    <s v="Yes"/>
    <n v="33"/>
    <n v="190"/>
    <n v="7.9"/>
    <n v="6.72"/>
    <s v="IPS LCD"/>
    <n v="1080"/>
    <n v="120"/>
    <n v="64"/>
    <n v="8"/>
    <n v="2"/>
    <s v="Yes"/>
    <s v="Yes"/>
    <s v="No"/>
    <s v="No"/>
    <s v="No"/>
    <s v="No"/>
    <s v="No"/>
    <n v="5"/>
    <s v="Yes"/>
    <n v="12499"/>
    <s v="Budget"/>
  </r>
  <r>
    <x v="9"/>
    <x v="11"/>
    <x v="11"/>
    <n v="2023"/>
    <s v="Android"/>
    <n v="13"/>
    <s v="Qualcomm"/>
    <s v="Qualcomm Snapdragon 8 Gen 2"/>
    <n v="3.2"/>
    <n v="16"/>
    <n v="512"/>
    <n v="6000"/>
    <s v="Yes"/>
    <n v="65"/>
    <n v="239"/>
    <n v="10.3"/>
    <n v="6.78"/>
    <s v="AMOLED"/>
    <n v="1080"/>
    <n v="165"/>
    <n v="50"/>
    <n v="32"/>
    <n v="3"/>
    <s v="Yes"/>
    <s v="Yes"/>
    <s v="Yes"/>
    <s v="No"/>
    <s v="Yes"/>
    <s v="No"/>
    <s v="No"/>
    <n v="5"/>
    <s v="Yes"/>
    <n v="99999"/>
    <s v="Luxury"/>
  </r>
  <r>
    <x v="10"/>
    <x v="12"/>
    <x v="12"/>
    <n v="2024"/>
    <s v="Android"/>
    <n v="14"/>
    <s v="MediaTek"/>
    <s v="MediaTek Dimensity 7200"/>
    <n v="2.8"/>
    <n v="8"/>
    <n v="128"/>
    <n v="5000"/>
    <s v="Yes"/>
    <n v="44"/>
    <n v="188"/>
    <n v="7.8"/>
    <n v="6.67"/>
    <s v="AMOLED"/>
    <n v="1080"/>
    <n v="120"/>
    <n v="50"/>
    <n v="16"/>
    <n v="2"/>
    <s v="Yes"/>
    <s v="Yes"/>
    <s v="Yes"/>
    <s v="No"/>
    <s v="Yes"/>
    <s v="No"/>
    <s v="No"/>
    <n v="5"/>
    <s v="Yes"/>
    <n v="16999"/>
    <s v="Midrange"/>
  </r>
  <r>
    <x v="11"/>
    <x v="13"/>
    <x v="13"/>
    <n v="2024"/>
    <s v="Android"/>
    <n v="13"/>
    <s v="MediaTek"/>
    <s v="MediaTek Dimensity 820"/>
    <n v="2.6"/>
    <n v="12"/>
    <n v="256"/>
    <n v="23800"/>
    <s v="Yes"/>
    <n v="120"/>
    <n v="577"/>
    <n v="27"/>
    <n v="6.79"/>
    <s v="IPS LCD"/>
    <n v="1080"/>
    <n v="60"/>
    <n v="200"/>
    <n v="32"/>
    <n v="3"/>
    <s v="Yes"/>
    <s v="Yes"/>
    <s v="Yes"/>
    <s v="No"/>
    <s v="Yes"/>
    <s v="No"/>
    <s v="No"/>
    <n v="4"/>
    <s v="Yes"/>
    <n v="39999"/>
    <s v="Midrange"/>
  </r>
  <r>
    <x v="12"/>
    <x v="14"/>
    <x v="3"/>
    <n v="2022"/>
    <s v="Android"/>
    <n v="12"/>
    <s v="MediaTek"/>
    <s v="MediaTek Dimensity 810"/>
    <n v="2.4"/>
    <n v="4"/>
    <n v="128"/>
    <n v="5000"/>
    <s v="Yes"/>
    <n v="18"/>
    <n v="207"/>
    <n v="8.9"/>
    <n v="6.5"/>
    <s v="IPS LCD"/>
    <n v="720"/>
    <n v="90"/>
    <n v="50"/>
    <n v="8"/>
    <n v="2"/>
    <s v="Yes"/>
    <s v="Yes"/>
    <s v="No"/>
    <s v="No"/>
    <s v="No"/>
    <s v="No"/>
    <s v="No"/>
    <n v="5"/>
    <s v="Yes"/>
    <n v="10499"/>
    <s v="Budget"/>
  </r>
  <r>
    <x v="13"/>
    <x v="15"/>
    <x v="14"/>
    <n v="2023"/>
    <s v="HarmonyOS"/>
    <n v="13"/>
    <s v="Qualcomm"/>
    <s v="Qualcomm Snapdragon 8+ Gen 1 4G"/>
    <n v="3.19"/>
    <n v="12"/>
    <n v="512"/>
    <n v="4800"/>
    <s v="Yes"/>
    <n v="66"/>
    <n v="239"/>
    <n v="5.3"/>
    <n v="7.85"/>
    <s v="Foldable OLED"/>
    <n v="2224"/>
    <n v="120"/>
    <n v="50"/>
    <n v="8"/>
    <n v="3"/>
    <s v="Yes"/>
    <s v="Yes"/>
    <s v="Yes"/>
    <s v="Yes"/>
    <s v="Yes"/>
    <s v="No"/>
    <s v="Yes"/>
    <n v="4"/>
    <s v="Yes"/>
    <n v="229999"/>
    <s v="Luxury"/>
  </r>
  <r>
    <x v="14"/>
    <x v="16"/>
    <x v="15"/>
    <n v="2023"/>
    <s v="Android"/>
    <n v="12"/>
    <s v="Unisoc"/>
    <s v="Unisoc SC9863A1"/>
    <n v="1.6"/>
    <n v="2"/>
    <n v="64"/>
    <n v="3000"/>
    <s v="No"/>
    <n v="5"/>
    <n v="177.4"/>
    <n v="8.8000000000000007"/>
    <n v="6.3"/>
    <s v="IPS LCD"/>
    <n v="720"/>
    <n v="60"/>
    <n v="8"/>
    <n v="5"/>
    <n v="1"/>
    <s v="No"/>
    <s v="Yes"/>
    <s v="No"/>
    <s v="No"/>
    <s v="No"/>
    <s v="No"/>
    <s v="No"/>
    <n v="4"/>
    <s v="Yes"/>
    <n v="6299"/>
    <s v="Budget"/>
  </r>
  <r>
    <x v="7"/>
    <x v="17"/>
    <x v="16"/>
    <n v="2023"/>
    <s v="Android"/>
    <n v="12"/>
    <s v="Unisoc"/>
    <s v="Unisoc SC9863A"/>
    <n v="1.6"/>
    <n v="2"/>
    <n v="64"/>
    <n v="5000"/>
    <s v="No"/>
    <n v="10"/>
    <n v="196"/>
    <n v="9.5"/>
    <n v="6.6"/>
    <s v="IPS LCD"/>
    <n v="720"/>
    <n v="60"/>
    <n v="8"/>
    <n v="5"/>
    <n v="2"/>
    <s v="Yes"/>
    <s v="Yes"/>
    <s v="No"/>
    <s v="No"/>
    <s v="No"/>
    <s v="No"/>
    <s v="No"/>
    <n v="4"/>
    <s v="Yes"/>
    <n v="5999"/>
    <s v="Budget"/>
  </r>
  <r>
    <x v="0"/>
    <x v="18"/>
    <x v="8"/>
    <n v="2023"/>
    <s v="Android"/>
    <n v="13"/>
    <s v="MediaTek"/>
    <s v="MediaTek Dimensity 1080"/>
    <n v="2.6"/>
    <n v="8"/>
    <n v="128"/>
    <n v="5000"/>
    <s v="Yes"/>
    <n v="25"/>
    <n v="199"/>
    <n v="8.1999999999999993"/>
    <n v="6.6"/>
    <s v="Super AMOLED"/>
    <n v="1080"/>
    <n v="120"/>
    <n v="48"/>
    <n v="13"/>
    <n v="3"/>
    <s v="Yes"/>
    <s v="Yes"/>
    <s v="Yes"/>
    <s v="No"/>
    <s v="Yes"/>
    <s v="No"/>
    <s v="No"/>
    <n v="5"/>
    <s v="No"/>
    <n v="29999"/>
    <s v="Midrange"/>
  </r>
  <r>
    <x v="5"/>
    <x v="19"/>
    <x v="17"/>
    <n v="2023"/>
    <s v="Android"/>
    <n v="13"/>
    <s v="Qualcomm"/>
    <s v="Qualcomm Snapdragon 8+ Gen 1"/>
    <n v="3.2"/>
    <n v="8"/>
    <n v="256"/>
    <n v="3800"/>
    <s v="Yes"/>
    <n v="30"/>
    <n v="184.5"/>
    <n v="7"/>
    <n v="6.9"/>
    <s v="Foldable LTPO AMOLED"/>
    <n v="1080"/>
    <n v="165"/>
    <n v="12"/>
    <n v="32"/>
    <n v="2"/>
    <s v="Yes"/>
    <s v="Yes"/>
    <s v="Yes"/>
    <s v="No"/>
    <s v="Yes"/>
    <s v="No"/>
    <s v="Yes"/>
    <n v="5"/>
    <s v="Yes"/>
    <n v="89999"/>
    <s v="Luxury"/>
  </r>
  <r>
    <x v="15"/>
    <x v="20"/>
    <x v="18"/>
    <n v="2023"/>
    <s v="Android"/>
    <n v="12"/>
    <s v="Unisoc"/>
    <s v="Unisoc SC9863A"/>
    <n v="1.6"/>
    <n v="3"/>
    <n v="64"/>
    <n v="6000"/>
    <s v="Yes"/>
    <n v="18"/>
    <n v="206"/>
    <n v="9.1999999999999993"/>
    <n v="6.6"/>
    <s v="IPS LCD"/>
    <n v="720"/>
    <n v="60"/>
    <n v="13"/>
    <n v="5"/>
    <n v="2"/>
    <s v="Yes"/>
    <s v="Yes"/>
    <s v="No"/>
    <s v="No"/>
    <s v="No"/>
    <s v="No"/>
    <s v="No"/>
    <n v="4"/>
    <s v="Yes"/>
    <n v="6799"/>
    <s v="Budget"/>
  </r>
  <r>
    <x v="16"/>
    <x v="21"/>
    <x v="6"/>
    <n v="2022"/>
    <s v="Android"/>
    <n v="12"/>
    <s v="Qualcomm"/>
    <s v="Qualcomm Snapdragon 888"/>
    <n v="2.84"/>
    <n v="12"/>
    <n v="512"/>
    <n v="4500"/>
    <s v="Yes"/>
    <n v="30"/>
    <n v="211"/>
    <n v="8.9"/>
    <n v="6.5"/>
    <s v="OLED"/>
    <n v="1644"/>
    <n v="120"/>
    <n v="12"/>
    <n v="8"/>
    <n v="3"/>
    <s v="Yes"/>
    <s v="Yes"/>
    <s v="Yes"/>
    <s v="No"/>
    <s v="Yes"/>
    <s v="No"/>
    <s v="No"/>
    <n v="5"/>
    <s v="Yes"/>
    <n v="139999"/>
    <s v="Luxury"/>
  </r>
  <r>
    <x v="0"/>
    <x v="22"/>
    <x v="14"/>
    <n v="2020"/>
    <s v="Android"/>
    <n v="10"/>
    <s v="Qualcomm"/>
    <s v="Qualcomm Snapdragon 865+"/>
    <n v="3.09"/>
    <n v="12"/>
    <n v="256"/>
    <n v="4500"/>
    <s v="Yes"/>
    <n v="25"/>
    <n v="208"/>
    <n v="8.1"/>
    <n v="6.9"/>
    <s v="Dynamic AMOLED 2X"/>
    <n v="1440"/>
    <n v="120"/>
    <n v="108"/>
    <n v="10"/>
    <n v="3"/>
    <s v="Yes"/>
    <s v="Yes"/>
    <s v="Yes"/>
    <s v="No"/>
    <s v="Yes"/>
    <s v="Yes"/>
    <s v="No"/>
    <n v="5"/>
    <s v="Yes"/>
    <n v="104999"/>
    <s v="Luxury"/>
  </r>
  <r>
    <x v="17"/>
    <x v="23"/>
    <x v="7"/>
    <n v="2023"/>
    <s v="Android"/>
    <n v="12"/>
    <s v="Qualcomm"/>
    <s v="Qualcomm Snapdragon 778G"/>
    <n v="2.4"/>
    <n v="6"/>
    <n v="128"/>
    <n v="5000"/>
    <s v="Yes"/>
    <n v="67"/>
    <n v="181"/>
    <n v="7.9"/>
    <n v="6.67"/>
    <s v="AMOLED"/>
    <n v="1080"/>
    <n v="120"/>
    <n v="108"/>
    <n v="16"/>
    <n v="3"/>
    <s v="Yes"/>
    <s v="Yes"/>
    <s v="Yes"/>
    <s v="Yes"/>
    <s v="Yes"/>
    <s v="No"/>
    <s v="No"/>
    <n v="5"/>
    <s v="Yes"/>
    <n v="22999"/>
    <s v="Midrange"/>
  </r>
  <r>
    <x v="18"/>
    <x v="24"/>
    <x v="9"/>
    <n v="2023"/>
    <s v="Android"/>
    <n v="13"/>
    <s v="MediaTek"/>
    <s v="MediaTek Dimensity 9200"/>
    <n v="3.05"/>
    <n v="12"/>
    <n v="256"/>
    <n v="4870"/>
    <s v="Yes"/>
    <n v="120"/>
    <n v="214.9"/>
    <n v="9.3000000000000007"/>
    <n v="6.78"/>
    <s v="AMOLED"/>
    <n v="1260"/>
    <n v="120"/>
    <n v="50"/>
    <n v="32"/>
    <n v="3"/>
    <s v="Yes"/>
    <s v="Yes"/>
    <s v="Yes"/>
    <s v="No"/>
    <s v="Yes"/>
    <s v="No"/>
    <s v="No"/>
    <n v="5"/>
    <s v="Yes"/>
    <n v="84999"/>
    <s v="Luxury"/>
  </r>
  <r>
    <x v="19"/>
    <x v="25"/>
    <x v="19"/>
    <n v="2022"/>
    <s v="Android"/>
    <n v="11"/>
    <s v="Unisoc"/>
    <s v="Unisoc T610"/>
    <n v="1.8"/>
    <n v="3"/>
    <n v="32"/>
    <n v="5000"/>
    <s v="No"/>
    <n v="10"/>
    <n v="198"/>
    <n v="8.6"/>
    <n v="6.52"/>
    <s v="IPS LCD"/>
    <n v="720"/>
    <n v="60"/>
    <n v="8"/>
    <n v="5"/>
    <n v="1"/>
    <s v="No"/>
    <s v="Yes"/>
    <s v="No"/>
    <s v="No"/>
    <s v="No"/>
    <s v="No"/>
    <s v="No"/>
    <n v="4"/>
    <s v="Yes"/>
    <n v="5999"/>
    <s v="Budget"/>
  </r>
  <r>
    <x v="7"/>
    <x v="26"/>
    <x v="20"/>
    <n v="2022"/>
    <s v="Android"/>
    <n v="12"/>
    <s v="MediaTek"/>
    <s v="MediaTek Dimensity 920"/>
    <n v="2.5"/>
    <n v="8"/>
    <n v="256"/>
    <n v="4500"/>
    <s v="Yes"/>
    <n v="180"/>
    <n v="213"/>
    <n v="8.8000000000000007"/>
    <n v="6.8"/>
    <s v="AMOLED"/>
    <n v="1080"/>
    <n v="120"/>
    <n v="200"/>
    <n v="32"/>
    <n v="3"/>
    <s v="Yes"/>
    <s v="Yes"/>
    <s v="No"/>
    <s v="No"/>
    <s v="Yes"/>
    <s v="No"/>
    <s v="No"/>
    <n v="5"/>
    <s v="Yes"/>
    <n v="29999"/>
    <s v="Midrange"/>
  </r>
  <r>
    <x v="1"/>
    <x v="27"/>
    <x v="12"/>
    <n v="2022"/>
    <s v="iOS"/>
    <n v="15"/>
    <s v="Apple"/>
    <s v="Apple A15 Bionic"/>
    <n v="3.23"/>
    <n v="4"/>
    <n v="64"/>
    <n v="2018"/>
    <s v="Yes"/>
    <n v="20"/>
    <n v="144"/>
    <n v="7.3"/>
    <n v="4.7"/>
    <s v="Retina IPS LCD"/>
    <n v="750"/>
    <n v="60"/>
    <n v="12"/>
    <n v="7"/>
    <n v="1"/>
    <s v="Yes"/>
    <s v="No"/>
    <s v="Yes"/>
    <s v="No"/>
    <s v="Yes"/>
    <s v="No"/>
    <s v="No"/>
    <n v="5"/>
    <s v="No"/>
    <n v="49900"/>
    <s v="Luxury"/>
  </r>
  <r>
    <x v="6"/>
    <x v="28"/>
    <x v="21"/>
    <n v="2023"/>
    <s v="Android"/>
    <n v="13"/>
    <s v="MediaTek"/>
    <s v="MediaTek Helio G88"/>
    <n v="2"/>
    <n v="6"/>
    <n v="128"/>
    <n v="5000"/>
    <s v="Yes"/>
    <n v="33"/>
    <n v="189.5"/>
    <n v="7.9"/>
    <n v="6.72"/>
    <s v="IPS LCD"/>
    <n v="1080"/>
    <n v="90"/>
    <n v="64"/>
    <n v="8"/>
    <n v="2"/>
    <s v="Yes"/>
    <s v="Yes"/>
    <s v="No"/>
    <s v="No"/>
    <s v="Yes"/>
    <s v="No"/>
    <s v="No"/>
    <n v="4"/>
    <s v="Yes"/>
    <n v="10999"/>
    <s v="Budget"/>
  </r>
  <r>
    <x v="4"/>
    <x v="29"/>
    <x v="22"/>
    <n v="2023"/>
    <s v="Android"/>
    <n v="13"/>
    <s v="Qualcomm"/>
    <s v="Qualcomm Snapdragon 695"/>
    <n v="2.2000000000000002"/>
    <n v="8"/>
    <n v="128"/>
    <n v="5000"/>
    <s v="Yes"/>
    <n v="67"/>
    <n v="195"/>
    <n v="8.3000000000000007"/>
    <n v="6.72"/>
    <s v="IPS LCD"/>
    <n v="1080"/>
    <n v="120"/>
    <n v="108"/>
    <n v="16"/>
    <n v="3"/>
    <s v="Yes"/>
    <s v="Yes"/>
    <s v="No"/>
    <s v="No"/>
    <s v="Yes"/>
    <s v="No"/>
    <s v="No"/>
    <n v="5"/>
    <s v="Yes"/>
    <n v="19999"/>
    <s v="Midrange"/>
  </r>
  <r>
    <x v="13"/>
    <x v="30"/>
    <x v="23"/>
    <n v="2022"/>
    <s v="HarmonyOS"/>
    <n v="2"/>
    <s v="Qualcomm"/>
    <s v="Qualcomm Snapdragon 888 4G"/>
    <n v="2.84"/>
    <n v="8"/>
    <n v="512"/>
    <n v="4600"/>
    <s v="Yes"/>
    <n v="66"/>
    <n v="255"/>
    <n v="11.1"/>
    <n v="7.8"/>
    <s v="Foldable OLED"/>
    <n v="2200"/>
    <n v="120"/>
    <n v="50"/>
    <n v="10.7"/>
    <n v="3"/>
    <s v="Yes"/>
    <s v="Yes"/>
    <s v="No"/>
    <s v="No"/>
    <s v="Yes"/>
    <s v="No"/>
    <s v="Yes"/>
    <n v="4"/>
    <s v="Yes"/>
    <n v="229999"/>
    <s v="Luxury"/>
  </r>
  <r>
    <x v="0"/>
    <x v="31"/>
    <x v="24"/>
    <n v="2023"/>
    <s v="Android"/>
    <n v="13"/>
    <s v="Qualcomm"/>
    <s v="Qualcomm Snapdragon 8 Gen 2"/>
    <n v="3.36"/>
    <n v="8"/>
    <n v="256"/>
    <n v="3700"/>
    <s v="Yes"/>
    <n v="25"/>
    <n v="187"/>
    <n v="6.9"/>
    <n v="6.7"/>
    <s v="Foldable Dynamic AMOLED 2X"/>
    <n v="1080"/>
    <n v="120"/>
    <n v="12"/>
    <n v="10"/>
    <n v="2"/>
    <s v="Yes"/>
    <s v="Yes"/>
    <s v="Yes"/>
    <s v="No"/>
    <s v="Yes"/>
    <s v="No"/>
    <s v="Yes"/>
    <n v="5"/>
    <s v="No"/>
    <n v="99999"/>
    <s v="Luxury"/>
  </r>
  <r>
    <x v="8"/>
    <x v="32"/>
    <x v="15"/>
    <n v="2023"/>
    <s v="Android"/>
    <n v="12"/>
    <s v="MediaTek"/>
    <s v="MediaTek Helio A22"/>
    <n v="2"/>
    <n v="3"/>
    <n v="32"/>
    <n v="5000"/>
    <s v="No"/>
    <n v="10"/>
    <n v="195"/>
    <n v="8.9"/>
    <n v="6.6"/>
    <s v="IPS LCD"/>
    <n v="720"/>
    <n v="60"/>
    <n v="13"/>
    <n v="5"/>
    <n v="2"/>
    <s v="Yes"/>
    <s v="Yes"/>
    <s v="No"/>
    <s v="No"/>
    <s v="No"/>
    <s v="No"/>
    <s v="No"/>
    <n v="4"/>
    <s v="Yes"/>
    <n v="6799"/>
    <s v="Budget"/>
  </r>
  <r>
    <x v="16"/>
    <x v="33"/>
    <x v="6"/>
    <n v="2023"/>
    <s v="Android"/>
    <n v="13"/>
    <s v="Qualcomm"/>
    <s v="Qualcomm Snapdragon 8 Gen 2"/>
    <n v="3.2"/>
    <n v="12"/>
    <n v="256"/>
    <n v="5000"/>
    <s v="Yes"/>
    <n v="30"/>
    <n v="187"/>
    <n v="8.3000000000000007"/>
    <n v="6.5"/>
    <s v="OLED"/>
    <n v="1644"/>
    <n v="120"/>
    <n v="48"/>
    <n v="12"/>
    <n v="3"/>
    <s v="Yes"/>
    <s v="No"/>
    <s v="Yes"/>
    <s v="No"/>
    <s v="Yes"/>
    <s v="No"/>
    <s v="No"/>
    <n v="5"/>
    <s v="No"/>
    <n v="139999"/>
    <s v="Luxury"/>
  </r>
  <r>
    <x v="7"/>
    <x v="34"/>
    <x v="25"/>
    <n v="2023"/>
    <s v="Android"/>
    <n v="12"/>
    <s v="Unisoc"/>
    <s v="Unisoc SC9863A"/>
    <n v="1.6"/>
    <n v="4"/>
    <n v="64"/>
    <n v="6000"/>
    <s v="No"/>
    <n v="10"/>
    <n v="207"/>
    <n v="9.4"/>
    <n v="6.6"/>
    <s v="IPS LCD"/>
    <n v="720"/>
    <n v="60"/>
    <n v="13"/>
    <n v="5"/>
    <n v="2"/>
    <s v="Yes"/>
    <s v="Yes"/>
    <s v="No"/>
    <s v="No"/>
    <s v="No"/>
    <s v="No"/>
    <s v="No"/>
    <n v="4"/>
    <s v="Yes"/>
    <n v="7499"/>
    <s v="Budget"/>
  </r>
  <r>
    <x v="10"/>
    <x v="35"/>
    <x v="12"/>
    <n v="2023"/>
    <s v="Android"/>
    <n v="13"/>
    <s v="MediaTek"/>
    <s v="MediaTek Dimensity 920"/>
    <n v="2.5"/>
    <n v="6"/>
    <n v="128"/>
    <n v="4500"/>
    <s v="Yes"/>
    <n v="44"/>
    <n v="173"/>
    <n v="7.8"/>
    <n v="6.38"/>
    <s v="AMOLED"/>
    <n v="1080"/>
    <n v="90"/>
    <n v="64"/>
    <n v="16"/>
    <n v="2"/>
    <s v="Yes"/>
    <s v="Yes"/>
    <s v="Yes"/>
    <s v="No"/>
    <s v="Yes"/>
    <s v="No"/>
    <s v="No"/>
    <n v="5"/>
    <s v="Yes"/>
    <n v="18999"/>
    <s v="Midrange"/>
  </r>
  <r>
    <x v="14"/>
    <x v="36"/>
    <x v="26"/>
    <n v="2023"/>
    <s v="Android"/>
    <n v="13"/>
    <s v="Unisoc"/>
    <s v="Unisoc SC9863A1"/>
    <n v="1.6"/>
    <n v="4"/>
    <n v="64"/>
    <n v="5000"/>
    <s v="No"/>
    <n v="10"/>
    <n v="199.4"/>
    <n v="8.6"/>
    <n v="6.5"/>
    <s v="IPS LCD"/>
    <n v="720"/>
    <n v="60"/>
    <n v="50"/>
    <n v="8"/>
    <n v="2"/>
    <s v="Yes"/>
    <s v="Yes"/>
    <s v="Yes"/>
    <s v="No"/>
    <s v="No"/>
    <s v="No"/>
    <s v="No"/>
    <n v="4"/>
    <s v="Yes"/>
    <n v="8999"/>
    <s v="Budget"/>
  </r>
  <r>
    <x v="20"/>
    <x v="37"/>
    <x v="27"/>
    <n v="2023"/>
    <s v="Android"/>
    <n v="13"/>
    <s v="Qualcomm"/>
    <s v="Qualcomm Snapdragon 8 Gen 2"/>
    <n v="3.36"/>
    <n v="16"/>
    <n v="512"/>
    <n v="5000"/>
    <s v="Yes"/>
    <n v="66"/>
    <n v="231"/>
    <n v="10.1"/>
    <n v="7.92"/>
    <s v="Foldable OLED"/>
    <n v="2156"/>
    <n v="120"/>
    <n v="50"/>
    <n v="16"/>
    <n v="3"/>
    <s v="Yes"/>
    <s v="Yes"/>
    <s v="Yes"/>
    <s v="No"/>
    <s v="Yes"/>
    <s v="No"/>
    <s v="Yes"/>
    <n v="5"/>
    <s v="Yes"/>
    <n v="149999"/>
    <s v="Luxury"/>
  </r>
  <r>
    <x v="19"/>
    <x v="38"/>
    <x v="28"/>
    <n v="2021"/>
    <s v="Android"/>
    <n v="11"/>
    <s v="Unisoc"/>
    <s v="Unisoc T610"/>
    <n v="1.8"/>
    <n v="4"/>
    <n v="64"/>
    <n v="5000"/>
    <s v="No"/>
    <n v="10"/>
    <n v="190"/>
    <n v="9"/>
    <n v="6.52"/>
    <s v="IPS LCD"/>
    <n v="720"/>
    <n v="60"/>
    <n v="13"/>
    <n v="5"/>
    <n v="2"/>
    <s v="Yes"/>
    <s v="Yes"/>
    <s v="No"/>
    <s v="No"/>
    <s v="No"/>
    <s v="No"/>
    <s v="No"/>
    <n v="4"/>
    <s v="Yes"/>
    <n v="8499"/>
    <s v="Budget"/>
  </r>
  <r>
    <x v="6"/>
    <x v="39"/>
    <x v="29"/>
    <n v="2023"/>
    <s v="Android"/>
    <n v="13"/>
    <s v="Unisoc"/>
    <s v="Unisoc Unisoc Tiger T612"/>
    <n v="1.8"/>
    <n v="6"/>
    <n v="128"/>
    <n v="5000"/>
    <s v="Yes"/>
    <n v="33"/>
    <n v="182"/>
    <n v="7.5"/>
    <n v="6.74"/>
    <s v="IPS LCD"/>
    <n v="720"/>
    <n v="90"/>
    <n v="50"/>
    <n v="8"/>
    <n v="2"/>
    <s v="Yes"/>
    <s v="Yes"/>
    <s v="No"/>
    <s v="No"/>
    <s v="No"/>
    <s v="No"/>
    <s v="No"/>
    <n v="4"/>
    <s v="Yes"/>
    <n v="8999"/>
    <s v="Budget"/>
  </r>
  <r>
    <x v="0"/>
    <x v="40"/>
    <x v="30"/>
    <n v="2023"/>
    <s v="Android"/>
    <n v="13"/>
    <s v="MediaTek"/>
    <s v="MediaTek Helio G99"/>
    <n v="2.2000000000000002"/>
    <n v="8"/>
    <n v="128"/>
    <n v="5000"/>
    <s v="Yes"/>
    <n v="25"/>
    <n v="195"/>
    <n v="8.3000000000000007"/>
    <n v="6.5"/>
    <s v="Super AMOLED"/>
    <n v="1080"/>
    <n v="90"/>
    <n v="50"/>
    <n v="13"/>
    <n v="3"/>
    <s v="Yes"/>
    <s v="Yes"/>
    <s v="No"/>
    <s v="No"/>
    <s v="Yes"/>
    <s v="No"/>
    <s v="No"/>
    <n v="4"/>
    <s v="No"/>
    <n v="18999"/>
    <s v="Midrange"/>
  </r>
  <r>
    <x v="14"/>
    <x v="41"/>
    <x v="3"/>
    <n v="2023"/>
    <s v="Android"/>
    <n v="13"/>
    <s v="Qualcomm"/>
    <s v="Qualcomm Snapdragon 480+ 5G"/>
    <n v="2.2200000000000002"/>
    <n v="6"/>
    <n v="128"/>
    <n v="5000"/>
    <s v="Yes"/>
    <n v="20"/>
    <n v="193.8"/>
    <n v="8.6"/>
    <n v="6.56"/>
    <s v="IPS LCD"/>
    <n v="720"/>
    <n v="90"/>
    <n v="50"/>
    <n v="8"/>
    <n v="3"/>
    <s v="Yes"/>
    <s v="Yes"/>
    <s v="No"/>
    <s v="No"/>
    <s v="No"/>
    <s v="No"/>
    <s v="No"/>
    <n v="5"/>
    <s v="Yes"/>
    <n v="12999"/>
    <s v="Budget"/>
  </r>
  <r>
    <x v="9"/>
    <x v="42"/>
    <x v="14"/>
    <n v="2023"/>
    <s v="Android"/>
    <n v="13"/>
    <s v="Qualcomm"/>
    <s v="Qualcomm Snapdragon 8 Gen 2"/>
    <n v="3.2"/>
    <n v="16"/>
    <n v="512"/>
    <n v="4300"/>
    <s v="Yes"/>
    <n v="30"/>
    <n v="172"/>
    <n v="9.4"/>
    <n v="5.92"/>
    <s v="AMOLED"/>
    <n v="1080"/>
    <n v="144"/>
    <n v="50"/>
    <n v="32"/>
    <n v="2"/>
    <s v="Yes"/>
    <s v="Yes"/>
    <s v="Yes"/>
    <s v="No"/>
    <s v="Yes"/>
    <s v="No"/>
    <s v="No"/>
    <n v="5"/>
    <s v="Yes"/>
    <n v="69999"/>
    <s v="Luxury"/>
  </r>
  <r>
    <x v="5"/>
    <x v="43"/>
    <x v="12"/>
    <n v="2023"/>
    <s v="Android"/>
    <n v="13"/>
    <s v="MediaTek"/>
    <s v="MediaTek Dimensity 930"/>
    <n v="2.2000000000000002"/>
    <n v="8"/>
    <n v="128"/>
    <n v="5000"/>
    <s v="Yes"/>
    <n v="30"/>
    <n v="181"/>
    <n v="8.3000000000000007"/>
    <n v="6.5"/>
    <s v="IPS LCD"/>
    <n v="1080"/>
    <n v="120"/>
    <n v="50"/>
    <n v="16"/>
    <n v="2"/>
    <s v="Yes"/>
    <s v="Yes"/>
    <s v="Yes"/>
    <s v="No"/>
    <s v="Yes"/>
    <s v="No"/>
    <s v="No"/>
    <n v="5"/>
    <s v="Yes"/>
    <n v="18999"/>
    <s v="Midrange"/>
  </r>
  <r>
    <x v="12"/>
    <x v="44"/>
    <x v="31"/>
    <n v="2023"/>
    <s v="Android"/>
    <n v="12"/>
    <s v="MediaTek"/>
    <s v="MediaTek Helio G37"/>
    <n v="2"/>
    <n v="4"/>
    <n v="64"/>
    <n v="5000"/>
    <s v="No"/>
    <n v="18"/>
    <n v="204"/>
    <n v="9"/>
    <n v="6.5"/>
    <s v="IPS LCD"/>
    <n v="720"/>
    <n v="60"/>
    <n v="13"/>
    <n v="5"/>
    <n v="2"/>
    <s v="Yes"/>
    <s v="Yes"/>
    <s v="No"/>
    <s v="No"/>
    <s v="No"/>
    <s v="No"/>
    <s v="No"/>
    <n v="4"/>
    <s v="Yes"/>
    <n v="7999"/>
    <s v="Budget"/>
  </r>
  <r>
    <x v="0"/>
    <x v="45"/>
    <x v="30"/>
    <n v="2023"/>
    <s v="Android"/>
    <n v="13"/>
    <s v="MediaTek"/>
    <s v="MediaTek Dimensity 700"/>
    <n v="2.2000000000000002"/>
    <n v="4"/>
    <n v="64"/>
    <n v="5000"/>
    <s v="Yes"/>
    <n v="15"/>
    <n v="202"/>
    <n v="9.1"/>
    <n v="6.6"/>
    <s v="PLS LCD"/>
    <n v="1080"/>
    <n v="90"/>
    <n v="50"/>
    <n v="13"/>
    <n v="3"/>
    <s v="Yes"/>
    <s v="Yes"/>
    <s v="No"/>
    <s v="No"/>
    <s v="Yes"/>
    <s v="No"/>
    <s v="No"/>
    <n v="5"/>
    <s v="No"/>
    <n v="13999"/>
    <s v="Budget"/>
  </r>
  <r>
    <x v="10"/>
    <x v="46"/>
    <x v="5"/>
    <n v="2023"/>
    <s v="Android"/>
    <n v="13"/>
    <s v="MediaTek"/>
    <s v="MediaTek Dimensity 8200"/>
    <n v="3.1"/>
    <n v="8"/>
    <n v="128"/>
    <n v="5000"/>
    <s v="Yes"/>
    <n v="120"/>
    <n v="193"/>
    <n v="8.6"/>
    <n v="6.78"/>
    <s v="AMOLED"/>
    <n v="1080"/>
    <n v="120"/>
    <n v="64"/>
    <n v="16"/>
    <n v="2"/>
    <s v="Yes"/>
    <s v="Yes"/>
    <s v="No"/>
    <s v="No"/>
    <s v="Yes"/>
    <s v="No"/>
    <s v="No"/>
    <n v="4"/>
    <s v="Yes"/>
    <n v="29999"/>
    <s v="Midrange"/>
  </r>
  <r>
    <x v="21"/>
    <x v="47"/>
    <x v="6"/>
    <n v="2023"/>
    <s v="Android"/>
    <n v="13"/>
    <s v="Qualcomm"/>
    <s v="Qualcomm Snapdragon 8+ Gen 1"/>
    <n v="3.2"/>
    <n v="12"/>
    <n v="256"/>
    <n v="4700"/>
    <s v="Yes"/>
    <n v="45"/>
    <n v="201"/>
    <n v="8.6"/>
    <n v="6.7"/>
    <s v="OLED"/>
    <n v="1080"/>
    <n v="120"/>
    <n v="50"/>
    <n v="32"/>
    <n v="2"/>
    <s v="Yes"/>
    <s v="Yes"/>
    <s v="Yes"/>
    <s v="No"/>
    <s v="Yes"/>
    <s v="No"/>
    <s v="No"/>
    <n v="5"/>
    <s v="No"/>
    <n v="49999"/>
    <s v="Luxury"/>
  </r>
  <r>
    <x v="0"/>
    <x v="48"/>
    <x v="13"/>
    <n v="2022"/>
    <s v="Android"/>
    <n v="12"/>
    <s v="Exynos"/>
    <s v="Exynos Exynos 850"/>
    <n v="2"/>
    <n v="4"/>
    <n v="64"/>
    <n v="6000"/>
    <s v="Yes"/>
    <n v="15"/>
    <n v="207"/>
    <n v="9.3000000000000007"/>
    <n v="6.6"/>
    <s v="PLS LCD"/>
    <n v="1080"/>
    <n v="60"/>
    <n v="50"/>
    <n v="8"/>
    <n v="3"/>
    <s v="Yes"/>
    <s v="Yes"/>
    <s v="No"/>
    <s v="No"/>
    <s v="Yes"/>
    <s v="No"/>
    <s v="No"/>
    <n v="4"/>
    <s v="Yes"/>
    <n v="10499"/>
    <s v="Budget"/>
  </r>
  <r>
    <x v="0"/>
    <x v="49"/>
    <x v="23"/>
    <n v="2020"/>
    <s v="Android"/>
    <n v="10"/>
    <s v="Qualcomm"/>
    <s v="Qualcomm Snapdragon 865+"/>
    <n v="3.1"/>
    <n v="12"/>
    <n v="256"/>
    <n v="4500"/>
    <s v="Yes"/>
    <n v="25"/>
    <n v="282"/>
    <n v="16.8"/>
    <n v="7.6"/>
    <s v="Foldable Dynamic AMOLED 2X"/>
    <n v="1768"/>
    <n v="120"/>
    <n v="12"/>
    <n v="10"/>
    <n v="3"/>
    <s v="Yes"/>
    <s v="Yes"/>
    <s v="No"/>
    <s v="No"/>
    <s v="Yes"/>
    <s v="No"/>
    <s v="Yes"/>
    <n v="5"/>
    <s v="No"/>
    <n v="149999"/>
    <s v="Luxury"/>
  </r>
  <r>
    <x v="7"/>
    <x v="50"/>
    <x v="30"/>
    <n v="2023"/>
    <s v="Android"/>
    <n v="12"/>
    <s v="MediaTek"/>
    <s v="MediaTek Dimensity 920"/>
    <n v="2.5"/>
    <n v="8"/>
    <n v="128"/>
    <n v="5000"/>
    <s v="Yes"/>
    <n v="33"/>
    <n v="201"/>
    <n v="8.9"/>
    <n v="6.78"/>
    <s v="IPS LCD"/>
    <n v="1080"/>
    <n v="120"/>
    <n v="50"/>
    <n v="16"/>
    <n v="3"/>
    <s v="Yes"/>
    <s v="Yes"/>
    <s v="No"/>
    <s v="No"/>
    <s v="No"/>
    <s v="No"/>
    <s v="No"/>
    <n v="5"/>
    <s v="Yes"/>
    <n v="15999"/>
    <s v="Midrange"/>
  </r>
  <r>
    <x v="16"/>
    <x v="51"/>
    <x v="32"/>
    <n v="2022"/>
    <s v="Android"/>
    <n v="12"/>
    <s v="Qualcomm"/>
    <s v="Qualcomm Snapdragon 8 Gen 1"/>
    <n v="3"/>
    <n v="12"/>
    <n v="256"/>
    <n v="5000"/>
    <s v="Yes"/>
    <n v="30"/>
    <n v="185"/>
    <n v="8.1999999999999993"/>
    <n v="6.5"/>
    <s v="OLED"/>
    <n v="1644"/>
    <n v="120"/>
    <n v="12"/>
    <n v="12"/>
    <n v="3"/>
    <s v="Yes"/>
    <s v="No"/>
    <s v="Yes"/>
    <s v="No"/>
    <s v="Yes"/>
    <s v="No"/>
    <s v="No"/>
    <n v="5"/>
    <s v="No"/>
    <n v="124999"/>
    <s v="Luxury"/>
  </r>
  <r>
    <x v="8"/>
    <x v="52"/>
    <x v="22"/>
    <n v="2023"/>
    <s v="Android"/>
    <n v="13"/>
    <s v="MediaTek"/>
    <s v="MediaTek Dimensity 8050"/>
    <n v="3"/>
    <n v="8"/>
    <n v="512"/>
    <n v="5000"/>
    <s v="Yes"/>
    <n v="45"/>
    <n v="203"/>
    <n v="7.8"/>
    <n v="6.67"/>
    <s v="AMOLED"/>
    <n v="1080"/>
    <n v="120"/>
    <n v="50"/>
    <n v="32"/>
    <n v="3"/>
    <s v="Yes"/>
    <s v="Yes"/>
    <s v="No"/>
    <s v="No"/>
    <s v="Yes"/>
    <s v="No"/>
    <s v="No"/>
    <n v="5"/>
    <s v="Yes"/>
    <n v="25999"/>
    <s v="Midrange"/>
  </r>
  <r>
    <x v="13"/>
    <x v="53"/>
    <x v="1"/>
    <n v="2023"/>
    <s v="HarmonyOS"/>
    <n v="4"/>
    <s v="HiSilicon"/>
    <s v="HiSilicon Kirin 9000S"/>
    <n v="3.1"/>
    <n v="12"/>
    <n v="512"/>
    <n v="5000"/>
    <s v="Yes"/>
    <n v="88"/>
    <n v="225"/>
    <n v="8.1"/>
    <n v="6.82"/>
    <s v="LTPO OLED"/>
    <n v="1216"/>
    <n v="120"/>
    <n v="50"/>
    <n v="13"/>
    <n v="3"/>
    <s v="Yes"/>
    <s v="Yes"/>
    <s v="Yes"/>
    <s v="Yes"/>
    <s v="Yes"/>
    <s v="No"/>
    <s v="No"/>
    <n v="5"/>
    <s v="Yes"/>
    <n v="94999"/>
    <s v="Luxury"/>
  </r>
  <r>
    <x v="4"/>
    <x v="54"/>
    <x v="24"/>
    <n v="2019"/>
    <s v="Android"/>
    <n v="9"/>
    <s v="Qualcomm"/>
    <s v="Qualcomm Snapdragon 855"/>
    <n v="2.96"/>
    <n v="8"/>
    <n v="256"/>
    <n v="4000"/>
    <s v="Yes"/>
    <n v="30"/>
    <n v="206"/>
    <n v="8.8000000000000007"/>
    <n v="6.67"/>
    <s v="Fluid AMOLED"/>
    <n v="1440"/>
    <n v="90"/>
    <n v="48"/>
    <n v="16"/>
    <n v="3"/>
    <s v="Yes"/>
    <s v="Yes"/>
    <s v="No"/>
    <s v="No"/>
    <s v="Yes"/>
    <s v="No"/>
    <s v="No"/>
    <n v="4"/>
    <s v="Yes"/>
    <n v="48999"/>
    <s v="Luxury"/>
  </r>
  <r>
    <x v="0"/>
    <x v="55"/>
    <x v="14"/>
    <n v="2019"/>
    <s v="Android"/>
    <n v="9"/>
    <s v="Exynos"/>
    <s v="Exynos Exynos 9820"/>
    <n v="2.73"/>
    <n v="8"/>
    <n v="128"/>
    <n v="3400"/>
    <s v="Yes"/>
    <n v="15"/>
    <n v="157"/>
    <n v="7.8"/>
    <n v="6.1"/>
    <s v="Dynamic AMOLED"/>
    <n v="1440"/>
    <n v="60"/>
    <n v="12"/>
    <n v="10"/>
    <n v="3"/>
    <s v="Yes"/>
    <s v="Yes"/>
    <s v="Yes"/>
    <s v="No"/>
    <s v="Yes"/>
    <s v="No"/>
    <s v="No"/>
    <n v="4"/>
    <s v="Yes"/>
    <n v="61900"/>
    <s v="Luxury"/>
  </r>
  <r>
    <x v="17"/>
    <x v="56"/>
    <x v="6"/>
    <n v="2018"/>
    <s v="Android"/>
    <n v="8"/>
    <s v="Qualcomm"/>
    <s v="Qualcomm Snapdragon 845"/>
    <n v="2.8"/>
    <n v="6"/>
    <n v="128"/>
    <n v="4000"/>
    <s v="Yes"/>
    <n v="18"/>
    <n v="182"/>
    <n v="8.8000000000000007"/>
    <n v="6.18"/>
    <s v="IPS LCD"/>
    <n v="1080"/>
    <n v="60"/>
    <n v="12"/>
    <n v="20"/>
    <n v="2"/>
    <s v="Yes"/>
    <s v="Yes"/>
    <s v="No"/>
    <s v="No"/>
    <s v="No"/>
    <s v="No"/>
    <s v="No"/>
    <n v="4"/>
    <s v="Yes"/>
    <n v="20999"/>
    <s v="Midrange"/>
  </r>
  <r>
    <x v="1"/>
    <x v="57"/>
    <x v="32"/>
    <n v="2018"/>
    <s v="iOS"/>
    <n v="12"/>
    <s v="Apple"/>
    <s v="Apple A12 Bionic"/>
    <n v="2.5"/>
    <n v="3"/>
    <n v="64"/>
    <n v="2942"/>
    <s v="Yes"/>
    <n v="18"/>
    <n v="194"/>
    <n v="8.3000000000000007"/>
    <n v="6.1"/>
    <s v="Liquid Retina IPS LCD"/>
    <n v="828"/>
    <n v="60"/>
    <n v="12"/>
    <n v="7"/>
    <n v="1"/>
    <s v="No"/>
    <s v="Yes"/>
    <s v="Yes"/>
    <s v="No"/>
    <s v="Yes"/>
    <s v="No"/>
    <s v="No"/>
    <n v="4"/>
    <s v="Yes"/>
    <n v="76900"/>
    <s v="Luxury"/>
  </r>
  <r>
    <x v="5"/>
    <x v="58"/>
    <x v="3"/>
    <n v="2019"/>
    <s v="Android"/>
    <n v="9"/>
    <s v="Qualcomm"/>
    <s v="Qualcomm Snapdragon 636"/>
    <n v="1.8"/>
    <n v="4"/>
    <n v="64"/>
    <n v="3000"/>
    <s v="Yes"/>
    <n v="27"/>
    <n v="176"/>
    <n v="8.3000000000000007"/>
    <n v="6.2"/>
    <s v="LTPS IPS LCD"/>
    <n v="1080"/>
    <n v="60"/>
    <n v="16"/>
    <n v="12"/>
    <n v="2"/>
    <s v="Yes"/>
    <s v="Yes"/>
    <s v="No"/>
    <s v="No"/>
    <s v="Yes"/>
    <s v="No"/>
    <s v="No"/>
    <n v="4"/>
    <s v="Yes"/>
    <n v="17999"/>
    <s v="Midrange"/>
  </r>
  <r>
    <x v="0"/>
    <x v="59"/>
    <x v="5"/>
    <n v="2015"/>
    <s v="Android"/>
    <n v="5"/>
    <s v="Exynos"/>
    <s v="Exynos Exynos 7420"/>
    <n v="2.1"/>
    <n v="4"/>
    <n v="64"/>
    <n v="3000"/>
    <s v="Yes"/>
    <n v="15"/>
    <n v="153"/>
    <n v="6.9"/>
    <n v="5.7"/>
    <s v="Super AMOLED"/>
    <n v="1440"/>
    <n v="60"/>
    <n v="16"/>
    <n v="5"/>
    <n v="1"/>
    <s v="Yes"/>
    <s v="No"/>
    <s v="No"/>
    <s v="Yes"/>
    <s v="Yes"/>
    <s v="No"/>
    <s v="No"/>
    <n v="4"/>
    <s v="Yes"/>
    <n v="57900"/>
    <s v="Luxury"/>
  </r>
  <r>
    <x v="5"/>
    <x v="60"/>
    <x v="30"/>
    <n v="2017"/>
    <s v="Android"/>
    <n v="7"/>
    <s v="Qualcomm"/>
    <s v="Qualcomm Snapdragon 625"/>
    <n v="2"/>
    <n v="4"/>
    <n v="32"/>
    <n v="3000"/>
    <s v="Yes"/>
    <n v="15"/>
    <n v="155"/>
    <n v="7.7"/>
    <n v="5.2"/>
    <s v="IPS LCD"/>
    <n v="1080"/>
    <n v="60"/>
    <n v="12"/>
    <n v="5"/>
    <n v="1"/>
    <s v="Yes"/>
    <s v="No"/>
    <s v="No"/>
    <s v="No"/>
    <s v="No"/>
    <s v="No"/>
    <s v="No"/>
    <n v="4"/>
    <s v="Yes"/>
    <n v="16999"/>
    <s v="Midrange"/>
  </r>
  <r>
    <x v="16"/>
    <x v="61"/>
    <x v="22"/>
    <n v="2017"/>
    <s v="Android"/>
    <n v="8"/>
    <s v="Qualcomm"/>
    <s v="Qualcomm Snapdragon 835"/>
    <n v="2.4500000000000002"/>
    <n v="4"/>
    <n v="64"/>
    <n v="2700"/>
    <s v="Yes"/>
    <n v="18"/>
    <n v="155"/>
    <n v="7.4"/>
    <n v="5.2"/>
    <s v="IPS LCD HDR10"/>
    <n v="1080"/>
    <n v="60"/>
    <n v="19"/>
    <n v="13"/>
    <n v="1"/>
    <s v="Yes"/>
    <s v="No"/>
    <s v="Yes"/>
    <s v="No"/>
    <s v="Yes"/>
    <s v="No"/>
    <s v="No"/>
    <n v="4"/>
    <s v="Yes"/>
    <n v="44990"/>
    <s v="Luxury"/>
  </r>
  <r>
    <x v="22"/>
    <x v="62"/>
    <x v="5"/>
    <n v="2017"/>
    <s v="Android"/>
    <n v="7"/>
    <s v="Qualcomm"/>
    <s v="Qualcomm Snapdragon 835"/>
    <n v="2.4500000000000002"/>
    <n v="4"/>
    <n v="128"/>
    <n v="3300"/>
    <s v="Yes"/>
    <n v="18"/>
    <n v="158"/>
    <n v="7.3"/>
    <n v="6"/>
    <s v="P-OLED"/>
    <n v="1440"/>
    <n v="60"/>
    <n v="16"/>
    <n v="5"/>
    <n v="2"/>
    <s v="Yes"/>
    <s v="Yes"/>
    <s v="Yes"/>
    <s v="No"/>
    <s v="Yes"/>
    <s v="No"/>
    <s v="No"/>
    <n v="4"/>
    <s v="Yes"/>
    <n v="44990"/>
    <s v="Luxury"/>
  </r>
  <r>
    <x v="14"/>
    <x v="63"/>
    <x v="33"/>
    <n v="2018"/>
    <s v="Android"/>
    <n v="8"/>
    <s v="Qualcomm"/>
    <s v="Qualcomm Snapdragon 636"/>
    <n v="1.8"/>
    <n v="4"/>
    <n v="64"/>
    <n v="3060"/>
    <s v="Yes"/>
    <n v="18"/>
    <n v="151"/>
    <n v="8"/>
    <n v="5.8"/>
    <s v="IPS LCD"/>
    <n v="1080"/>
    <n v="60"/>
    <n v="16"/>
    <n v="16"/>
    <n v="2"/>
    <s v="Yes"/>
    <s v="Yes"/>
    <s v="No"/>
    <s v="No"/>
    <s v="No"/>
    <s v="No"/>
    <s v="No"/>
    <n v="4"/>
    <s v="Yes"/>
    <n v="15999"/>
    <s v="Midrange"/>
  </r>
  <r>
    <x v="1"/>
    <x v="64"/>
    <x v="22"/>
    <n v="2012"/>
    <s v="iOS"/>
    <n v="6"/>
    <s v="Apple"/>
    <s v="Apple Apple A6"/>
    <n v="1.3"/>
    <n v="1"/>
    <n v="32"/>
    <n v="1440"/>
    <s v="No"/>
    <n v="5"/>
    <n v="112"/>
    <n v="7.6"/>
    <n v="4"/>
    <s v="IPS LCD"/>
    <n v="640"/>
    <n v="60"/>
    <n v="8"/>
    <n v="1.2"/>
    <n v="1"/>
    <s v="No"/>
    <s v="No"/>
    <s v="No"/>
    <s v="No"/>
    <s v="No"/>
    <s v="No"/>
    <s v="No"/>
    <n v="3"/>
    <s v="Yes"/>
    <n v="45500"/>
    <s v="Luxury"/>
  </r>
  <r>
    <x v="23"/>
    <x v="65"/>
    <x v="5"/>
    <n v="2013"/>
    <s v="Android"/>
    <n v="4"/>
    <s v="Qualcomm"/>
    <s v="Qualcomm Snapdragon 600"/>
    <n v="1.7"/>
    <n v="2"/>
    <n v="32"/>
    <n v="2300"/>
    <s v="No"/>
    <n v="5"/>
    <n v="143"/>
    <n v="9.3000000000000007"/>
    <n v="4.7"/>
    <s v="Super LCD3"/>
    <n v="1080"/>
    <n v="60"/>
    <n v="4"/>
    <n v="2.1"/>
    <n v="1"/>
    <s v="No"/>
    <s v="No"/>
    <s v="No"/>
    <s v="Yes"/>
    <s v="Yes"/>
    <s v="No"/>
    <s v="No"/>
    <n v="4"/>
    <s v="Yes"/>
    <n v="42900"/>
    <s v="Luxury"/>
  </r>
  <r>
    <x v="9"/>
    <x v="66"/>
    <x v="11"/>
    <n v="2021"/>
    <s v="Android"/>
    <n v="11"/>
    <s v="Qualcomm"/>
    <s v="Qualcomm Snapdragon 888"/>
    <n v="2.84"/>
    <n v="18"/>
    <n v="512"/>
    <n v="6000"/>
    <s v="Yes"/>
    <n v="65"/>
    <n v="238"/>
    <n v="10.3"/>
    <n v="6.78"/>
    <s v="AMOLED"/>
    <n v="1080"/>
    <n v="144"/>
    <n v="64"/>
    <n v="24"/>
    <n v="3"/>
    <s v="Yes"/>
    <s v="Yes"/>
    <s v="No"/>
    <s v="No"/>
    <s v="Yes"/>
    <s v="No"/>
    <s v="No"/>
    <n v="5"/>
    <s v="Yes"/>
    <n v="79999"/>
    <s v="Luxury"/>
  </r>
  <r>
    <x v="7"/>
    <x v="67"/>
    <x v="34"/>
    <n v="2022"/>
    <s v="Android"/>
    <n v="12"/>
    <s v="MediaTek"/>
    <s v="MediaTek Helio G37"/>
    <n v="2"/>
    <n v="4"/>
    <n v="64"/>
    <n v="6000"/>
    <s v="Yes"/>
    <n v="18"/>
    <n v="209.6"/>
    <n v="8.5"/>
    <n v="6.82"/>
    <s v="IPS LCD"/>
    <n v="720"/>
    <n v="90"/>
    <n v="13"/>
    <n v="8"/>
    <n v="2"/>
    <s v="Yes"/>
    <s v="Yes"/>
    <s v="No"/>
    <s v="No"/>
    <s v="No"/>
    <s v="No"/>
    <s v="No"/>
    <n v="4"/>
    <s v="Yes"/>
    <n v="8499"/>
    <s v="Budget"/>
  </r>
  <r>
    <x v="20"/>
    <x v="68"/>
    <x v="17"/>
    <n v="2022"/>
    <s v="Android"/>
    <n v="12"/>
    <s v="Qualcomm"/>
    <s v="Qualcomm Snapdragon 8+ Gen 1"/>
    <n v="3.2"/>
    <n v="12"/>
    <n v="512"/>
    <n v="5000"/>
    <s v="Yes"/>
    <n v="66"/>
    <n v="261"/>
    <n v="6.1"/>
    <n v="7.9"/>
    <s v="Foldable OLED"/>
    <n v="1984"/>
    <n v="90"/>
    <n v="54"/>
    <n v="16"/>
    <n v="3"/>
    <s v="Yes"/>
    <s v="Yes"/>
    <s v="No"/>
    <s v="Yes"/>
    <s v="Yes"/>
    <s v="No"/>
    <s v="Yes"/>
    <n v="5"/>
    <s v="Yes"/>
    <n v="139999"/>
    <s v="Luxury"/>
  </r>
  <r>
    <x v="6"/>
    <x v="69"/>
    <x v="15"/>
    <n v="2021"/>
    <s v="Android"/>
    <n v="10"/>
    <s v="Unisoc"/>
    <s v="Unisoc T610"/>
    <n v="1.8"/>
    <n v="3"/>
    <n v="32"/>
    <n v="5000"/>
    <s v="No"/>
    <n v="10"/>
    <n v="200"/>
    <n v="9.1"/>
    <n v="6.5"/>
    <s v="IPS LCD"/>
    <n v="720"/>
    <n v="60"/>
    <n v="13"/>
    <n v="5"/>
    <n v="3"/>
    <s v="Yes"/>
    <s v="Yes"/>
    <s v="No"/>
    <s v="No"/>
    <s v="No"/>
    <s v="No"/>
    <s v="No"/>
    <n v="4"/>
    <s v="Yes"/>
    <n v="7499"/>
    <s v="Budget"/>
  </r>
  <r>
    <x v="24"/>
    <x v="70"/>
    <x v="31"/>
    <n v="2014"/>
    <s v="Android"/>
    <n v="4"/>
    <s v="MediaTek"/>
    <s v="MediaTek MT6592"/>
    <n v="2"/>
    <n v="1"/>
    <n v="16"/>
    <n v="2050"/>
    <s v="No"/>
    <n v="5"/>
    <n v="97.7"/>
    <n v="5.0999999999999996"/>
    <n v="4.8"/>
    <s v="AMOLED"/>
    <n v="720"/>
    <n v="60"/>
    <n v="8"/>
    <n v="5"/>
    <n v="1"/>
    <s v="No"/>
    <s v="No"/>
    <s v="No"/>
    <s v="No"/>
    <s v="No"/>
    <s v="No"/>
    <s v="No"/>
    <n v="4"/>
    <s v="Yes"/>
    <n v="18999"/>
    <s v="Midrange"/>
  </r>
  <r>
    <x v="23"/>
    <x v="71"/>
    <x v="24"/>
    <n v="2014"/>
    <s v="Android"/>
    <n v="4"/>
    <s v="Qualcomm"/>
    <s v="Qualcomm Snapdragon 801"/>
    <n v="2.5"/>
    <n v="2"/>
    <n v="32"/>
    <n v="2600"/>
    <s v="No"/>
    <n v="7.5"/>
    <n v="160"/>
    <n v="9.4"/>
    <n v="5"/>
    <s v="Super LCD3"/>
    <n v="1080"/>
    <n v="60"/>
    <n v="4"/>
    <n v="5"/>
    <n v="2"/>
    <s v="No"/>
    <s v="No"/>
    <s v="No"/>
    <s v="Yes"/>
    <s v="Yes"/>
    <s v="No"/>
    <s v="No"/>
    <n v="4"/>
    <s v="Yes"/>
    <n v="49000"/>
    <s v="Luxury"/>
  </r>
  <r>
    <x v="19"/>
    <x v="72"/>
    <x v="35"/>
    <n v="2017"/>
    <s v="Android"/>
    <n v="7"/>
    <s v="Qualcomm"/>
    <s v="Qualcomm Snapdragon 425"/>
    <n v="1.4"/>
    <n v="3"/>
    <n v="32"/>
    <n v="2900"/>
    <s v="No"/>
    <n v="5"/>
    <n v="160"/>
    <n v="8.6999999999999993"/>
    <n v="5.7"/>
    <s v="IPS LCD"/>
    <n v="720"/>
    <n v="60"/>
    <n v="13"/>
    <n v="16"/>
    <n v="1"/>
    <s v="Yes"/>
    <s v="No"/>
    <s v="No"/>
    <s v="No"/>
    <s v="No"/>
    <s v="No"/>
    <s v="No"/>
    <n v="4"/>
    <s v="Yes"/>
    <n v="6999"/>
    <s v="Budget"/>
  </r>
  <r>
    <x v="14"/>
    <x v="73"/>
    <x v="30"/>
    <n v="2019"/>
    <s v="Android"/>
    <n v="9"/>
    <s v="Qualcomm"/>
    <s v="Qualcomm Snapdragon 845"/>
    <n v="2.8"/>
    <n v="6"/>
    <n v="128"/>
    <n v="3320"/>
    <s v="Yes"/>
    <n v="18"/>
    <n v="172"/>
    <n v="8"/>
    <n v="5.99"/>
    <s v="POLED"/>
    <n v="1440"/>
    <n v="60"/>
    <n v="12"/>
    <n v="20"/>
    <n v="5"/>
    <s v="Yes"/>
    <s v="No"/>
    <s v="Yes"/>
    <s v="No"/>
    <s v="Yes"/>
    <s v="No"/>
    <s v="No"/>
    <n v="4"/>
    <s v="Yes"/>
    <n v="49999"/>
    <s v="Luxury"/>
  </r>
  <r>
    <x v="5"/>
    <x v="74"/>
    <x v="22"/>
    <n v="2013"/>
    <s v="Android"/>
    <n v="4"/>
    <s v="Qualcomm"/>
    <s v="Qualcomm Snapdragon 400"/>
    <n v="1.4"/>
    <n v="1"/>
    <n v="8"/>
    <n v="2070"/>
    <s v="No"/>
    <n v="5"/>
    <n v="143"/>
    <n v="11.6"/>
    <n v="4.5"/>
    <s v="IPS LCD"/>
    <n v="720"/>
    <n v="60"/>
    <n v="5"/>
    <n v="1.3"/>
    <n v="1"/>
    <s v="No"/>
    <s v="No"/>
    <s v="No"/>
    <s v="No"/>
    <s v="No"/>
    <s v="No"/>
    <s v="No"/>
    <n v="3"/>
    <s v="Yes"/>
    <n v="12999"/>
    <s v="Budget"/>
  </r>
  <r>
    <x v="0"/>
    <x v="75"/>
    <x v="36"/>
    <n v="2014"/>
    <s v="Android"/>
    <n v="4"/>
    <s v="Qualcomm"/>
    <s v="Qualcomm Snapdragon 801"/>
    <n v="2.5"/>
    <n v="2"/>
    <n v="16"/>
    <n v="2800"/>
    <s v="Yes"/>
    <n v="18"/>
    <n v="145"/>
    <n v="8.1"/>
    <n v="5.0999999999999996"/>
    <s v="Super AMOLED"/>
    <n v="1080"/>
    <n v="60"/>
    <n v="16"/>
    <n v="2"/>
    <n v="1"/>
    <s v="Yes"/>
    <s v="No"/>
    <s v="Yes"/>
    <s v="Yes"/>
    <s v="Yes"/>
    <s v="No"/>
    <s v="No"/>
    <n v="4"/>
    <s v="Yes"/>
    <n v="51000"/>
    <s v="Luxury"/>
  </r>
  <r>
    <x v="3"/>
    <x v="76"/>
    <x v="7"/>
    <n v="2013"/>
    <s v="Android"/>
    <n v="4"/>
    <s v="Qualcomm"/>
    <s v="Qualcomm Snapdragon 800"/>
    <n v="2.2999999999999998"/>
    <n v="2"/>
    <n v="16"/>
    <n v="3050"/>
    <s v="No"/>
    <n v="18"/>
    <n v="145"/>
    <n v="8.1"/>
    <n v="5"/>
    <s v="IPS LCD"/>
    <n v="1080"/>
    <n v="60"/>
    <n v="13"/>
    <n v="2"/>
    <n v="1"/>
    <s v="No"/>
    <s v="No"/>
    <s v="No"/>
    <s v="Yes"/>
    <s v="No"/>
    <s v="No"/>
    <s v="No"/>
    <n v="3"/>
    <s v="Yes"/>
    <n v="14999"/>
    <s v="Budget"/>
  </r>
  <r>
    <x v="16"/>
    <x v="77"/>
    <x v="3"/>
    <n v="2013"/>
    <s v="Android"/>
    <n v="4"/>
    <s v="Qualcomm"/>
    <s v="Qualcomm Snapdragon 800"/>
    <n v="2.2000000000000002"/>
    <n v="2"/>
    <n v="16"/>
    <n v="3000"/>
    <s v="No"/>
    <n v="7.5"/>
    <n v="170"/>
    <n v="8.5"/>
    <n v="5"/>
    <s v="TFT"/>
    <n v="1080"/>
    <n v="60"/>
    <n v="20.7"/>
    <n v="2"/>
    <n v="1"/>
    <s v="No"/>
    <s v="No"/>
    <s v="Yes"/>
    <s v="No"/>
    <s v="Yes"/>
    <s v="No"/>
    <s v="No"/>
    <n v="4"/>
    <s v="Yes"/>
    <n v="42990"/>
    <s v="Luxury"/>
  </r>
  <r>
    <x v="23"/>
    <x v="78"/>
    <x v="33"/>
    <n v="2014"/>
    <s v="Android"/>
    <n v="4"/>
    <s v="Qualcomm"/>
    <s v="Qualcomm Snapdragon 615"/>
    <n v="1.7"/>
    <n v="2"/>
    <n v="16"/>
    <n v="2600"/>
    <s v="No"/>
    <n v="10"/>
    <n v="155"/>
    <n v="7.7"/>
    <n v="5.5"/>
    <s v="IPS LCD"/>
    <n v="720"/>
    <n v="60"/>
    <n v="13"/>
    <n v="8"/>
    <n v="1"/>
    <s v="No"/>
    <s v="No"/>
    <s v="No"/>
    <s v="No"/>
    <s v="No"/>
    <s v="No"/>
    <s v="No"/>
    <n v="4"/>
    <s v="Yes"/>
    <n v="24990"/>
    <s v="Midrange"/>
  </r>
  <r>
    <x v="0"/>
    <x v="79"/>
    <x v="3"/>
    <n v="2013"/>
    <s v="Android"/>
    <n v="4"/>
    <s v="Qualcomm"/>
    <s v="Qualcomm Snapdragon 600"/>
    <n v="1.9"/>
    <n v="2"/>
    <n v="16"/>
    <n v="2600"/>
    <s v="No"/>
    <n v="10"/>
    <n v="130"/>
    <n v="7.9"/>
    <n v="5"/>
    <s v="Super AMOLED"/>
    <n v="1080"/>
    <n v="60"/>
    <n v="13"/>
    <n v="2"/>
    <n v="1"/>
    <s v="No"/>
    <s v="No"/>
    <s v="No"/>
    <s v="Yes"/>
    <s v="Yes"/>
    <s v="No"/>
    <s v="No"/>
    <n v="3"/>
    <s v="Yes"/>
    <n v="17500"/>
    <s v="Midrange"/>
  </r>
  <r>
    <x v="4"/>
    <x v="80"/>
    <x v="9"/>
    <n v="2023"/>
    <s v="Android"/>
    <n v="13"/>
    <s v="MediaTek"/>
    <s v="MediaTek Dimensity 9000"/>
    <n v="3.05"/>
    <n v="8"/>
    <n v="128"/>
    <n v="5000"/>
    <s v="Yes"/>
    <n v="80"/>
    <n v="193.5"/>
    <n v="8.1"/>
    <n v="6.74"/>
    <s v="Fluid AMOLED"/>
    <n v="1240"/>
    <n v="120"/>
    <n v="50"/>
    <n v="16"/>
    <n v="3"/>
    <s v="Yes"/>
    <s v="Yes"/>
    <s v="Yes"/>
    <s v="No"/>
    <s v="Yes"/>
    <s v="No"/>
    <s v="No"/>
    <n v="5"/>
    <s v="Yes"/>
    <n v="33999"/>
    <s v="Midrange"/>
  </r>
  <r>
    <x v="5"/>
    <x v="81"/>
    <x v="5"/>
    <n v="2021"/>
    <s v="Android"/>
    <n v="11"/>
    <s v="Qualcomm"/>
    <s v="Qualcomm Snapdragon 888+"/>
    <n v="2.99"/>
    <n v="8"/>
    <n v="128"/>
    <n v="5000"/>
    <s v="Yes"/>
    <n v="33"/>
    <n v="202"/>
    <n v="8.9"/>
    <n v="6.8"/>
    <s v="LCD"/>
    <n v="1080"/>
    <n v="144"/>
    <n v="108"/>
    <n v="16"/>
    <n v="3"/>
    <s v="Yes"/>
    <s v="Yes"/>
    <s v="Yes"/>
    <s v="No"/>
    <s v="Yes"/>
    <s v="No"/>
    <s v="No"/>
    <n v="5"/>
    <s v="Yes"/>
    <n v="34999"/>
    <s v="Midrange"/>
  </r>
  <r>
    <x v="1"/>
    <x v="82"/>
    <x v="37"/>
    <n v="2022"/>
    <s v="iOS"/>
    <n v="16"/>
    <s v="Apple"/>
    <s v="Apple A16 Bionic"/>
    <n v="3.46"/>
    <n v="6"/>
    <n v="256"/>
    <n v="4323"/>
    <s v="Yes"/>
    <n v="27"/>
    <n v="240"/>
    <n v="7.85"/>
    <n v="6.7"/>
    <s v="Super Retina XDR OLED"/>
    <n v="1290"/>
    <n v="120"/>
    <n v="48"/>
    <n v="12"/>
    <n v="3"/>
    <s v="No"/>
    <s v="Yes"/>
    <s v="Yes"/>
    <s v="No"/>
    <s v="Yes"/>
    <s v="No"/>
    <s v="No"/>
    <n v="5"/>
    <s v="No"/>
    <n v="139900"/>
    <s v="Luxury"/>
  </r>
  <r>
    <x v="25"/>
    <x v="83"/>
    <x v="29"/>
    <n v="2015"/>
    <s v="Android"/>
    <n v="5"/>
    <s v="Qualcomm"/>
    <s v="Qualcomm Snapdragon 810"/>
    <n v="2"/>
    <n v="4"/>
    <n v="64"/>
    <n v="3160"/>
    <s v="Yes"/>
    <n v="15"/>
    <n v="226"/>
    <n v="10.8"/>
    <n v="5.2"/>
    <s v="IPS LCD"/>
    <n v="1080"/>
    <n v="60"/>
    <n v="21"/>
    <n v="2.1"/>
    <n v="1"/>
    <s v="No"/>
    <s v="No"/>
    <s v="No"/>
    <s v="No"/>
    <s v="Yes"/>
    <s v="No"/>
    <s v="No"/>
    <n v="4"/>
    <s v="Yes"/>
    <n v="660000"/>
    <s v="Luxury"/>
  </r>
  <r>
    <x v="23"/>
    <x v="84"/>
    <x v="29"/>
    <n v="2012"/>
    <s v="Windows Phone"/>
    <n v="8"/>
    <s v="Qualcomm"/>
    <s v="Qualcomm Snapdragon S4 Plus"/>
    <n v="1.5"/>
    <n v="1"/>
    <n v="16"/>
    <n v="1800"/>
    <s v="No"/>
    <n v="5"/>
    <n v="130"/>
    <n v="10.1"/>
    <n v="4.3"/>
    <s v="Super LCD2"/>
    <n v="720"/>
    <n v="60"/>
    <n v="8"/>
    <n v="2.1"/>
    <n v="1"/>
    <s v="No"/>
    <s v="No"/>
    <s v="No"/>
    <s v="No"/>
    <s v="Yes"/>
    <s v="No"/>
    <s v="No"/>
    <n v="3"/>
    <s v="Yes"/>
    <n v="28000"/>
    <s v="Midrange"/>
  </r>
  <r>
    <x v="7"/>
    <x v="85"/>
    <x v="23"/>
    <n v="2024"/>
    <s v="Android"/>
    <n v="14"/>
    <s v="MediaTek"/>
    <s v="MediaTek Dimensity 8200 Ultimate"/>
    <n v="3.1"/>
    <n v="8"/>
    <n v="256"/>
    <n v="5000"/>
    <s v="Yes"/>
    <n v="45"/>
    <n v="190"/>
    <n v="8.1999999999999993"/>
    <n v="6.78"/>
    <s v="AMOLED"/>
    <n v="1080"/>
    <n v="144"/>
    <n v="108"/>
    <n v="32"/>
    <n v="3"/>
    <s v="Yes"/>
    <s v="Yes"/>
    <s v="No"/>
    <s v="No"/>
    <s v="Yes"/>
    <s v="No"/>
    <s v="No"/>
    <n v="5"/>
    <s v="Yes"/>
    <n v="24999"/>
    <s v="Midrange"/>
  </r>
  <r>
    <x v="20"/>
    <x v="86"/>
    <x v="4"/>
    <n v="2024"/>
    <s v="Android"/>
    <n v="14"/>
    <s v="Qualcomm"/>
    <s v="Qualcomm Snapdragon 8 Gen 3"/>
    <n v="3.3"/>
    <n v="12"/>
    <n v="512"/>
    <n v="5600"/>
    <s v="Yes"/>
    <n v="80"/>
    <n v="229"/>
    <n v="8.9"/>
    <n v="6.8"/>
    <s v="LTPO OLED"/>
    <n v="1280"/>
    <n v="120"/>
    <n v="180"/>
    <n v="50"/>
    <n v="3"/>
    <s v="Yes"/>
    <s v="Yes"/>
    <s v="Yes"/>
    <s v="Yes"/>
    <s v="Yes"/>
    <s v="No"/>
    <s v="No"/>
    <n v="5"/>
    <s v="Yes"/>
    <n v="94999"/>
    <s v="Luxury"/>
  </r>
  <r>
    <x v="6"/>
    <x v="87"/>
    <x v="22"/>
    <n v="2024"/>
    <s v="Android"/>
    <n v="14"/>
    <s v="Unisoc"/>
    <s v="Unisoc Tiger T612"/>
    <n v="1.8"/>
    <n v="6"/>
    <n v="128"/>
    <n v="5000"/>
    <s v="Yes"/>
    <n v="45"/>
    <n v="189"/>
    <n v="7.7"/>
    <n v="6.74"/>
    <s v="IPS LCD"/>
    <n v="720"/>
    <n v="90"/>
    <n v="50"/>
    <n v="8"/>
    <n v="2"/>
    <s v="Yes"/>
    <s v="Yes"/>
    <s v="No"/>
    <s v="No"/>
    <s v="No"/>
    <s v="No"/>
    <s v="No"/>
    <n v="4"/>
    <s v="Yes"/>
    <n v="8999"/>
    <s v="Budget"/>
  </r>
  <r>
    <x v="18"/>
    <x v="88"/>
    <x v="27"/>
    <n v="2024"/>
    <s v="Android"/>
    <n v="14"/>
    <s v="Qualcomm"/>
    <s v="Qualcomm Snapdragon 8 Gen 3"/>
    <n v="3.3"/>
    <n v="16"/>
    <n v="512"/>
    <n v="5700"/>
    <s v="Yes"/>
    <n v="100"/>
    <n v="236"/>
    <n v="11.2"/>
    <n v="8.0299999999999994"/>
    <s v="LTPO AMOLED"/>
    <n v="2200"/>
    <n v="120"/>
    <n v="50"/>
    <n v="32"/>
    <n v="3"/>
    <s v="Yes"/>
    <s v="Yes"/>
    <s v="Yes"/>
    <s v="Yes"/>
    <s v="Yes"/>
    <s v="No"/>
    <s v="Yes"/>
    <n v="5"/>
    <s v="Yes"/>
    <n v="159999"/>
    <s v="Luxury"/>
  </r>
  <r>
    <x v="6"/>
    <x v="89"/>
    <x v="6"/>
    <n v="2022"/>
    <s v="Android"/>
    <n v="12"/>
    <s v="MediaTek"/>
    <s v="MediaTek Dimensity 8100"/>
    <n v="2.85"/>
    <n v="8"/>
    <n v="128"/>
    <n v="4500"/>
    <s v="Yes"/>
    <n v="150"/>
    <n v="188"/>
    <n v="8.1999999999999993"/>
    <n v="6.7"/>
    <s v="AMOLED"/>
    <n v="1080"/>
    <n v="120"/>
    <n v="50"/>
    <n v="16"/>
    <n v="3"/>
    <s v="Yes"/>
    <s v="Yes"/>
    <s v="No"/>
    <s v="No"/>
    <s v="Yes"/>
    <s v="No"/>
    <s v="No"/>
    <n v="5"/>
    <s v="Yes"/>
    <n v="36999"/>
    <s v="Midrange"/>
  </r>
  <r>
    <x v="7"/>
    <x v="90"/>
    <x v="5"/>
    <n v="2023"/>
    <s v="Android"/>
    <n v="13"/>
    <s v="MediaTek"/>
    <s v="MediaTek Dimensity 8050"/>
    <n v="3"/>
    <n v="8"/>
    <n v="256"/>
    <n v="5000"/>
    <s v="Yes"/>
    <n v="45"/>
    <n v="187"/>
    <n v="8.1"/>
    <n v="6.67"/>
    <s v="AMOLED"/>
    <n v="1080"/>
    <n v="120"/>
    <n v="108"/>
    <n v="32"/>
    <n v="3"/>
    <s v="Yes"/>
    <s v="Yes"/>
    <s v="No"/>
    <s v="No"/>
    <s v="No"/>
    <s v="No"/>
    <s v="No"/>
    <n v="5"/>
    <s v="Yes"/>
    <n v="19999"/>
    <s v="Midrange"/>
  </r>
  <r>
    <x v="23"/>
    <x v="91"/>
    <x v="13"/>
    <n v="2015"/>
    <s v="Android"/>
    <n v="6"/>
    <s v="Qualcomm"/>
    <s v="Qualcomm Snapdragon 617"/>
    <n v="1.5"/>
    <n v="3"/>
    <n v="32"/>
    <n v="2150"/>
    <s v="Yes"/>
    <n v="15"/>
    <n v="143"/>
    <n v="7.3"/>
    <n v="5"/>
    <s v="AMOLED"/>
    <n v="1080"/>
    <n v="60"/>
    <n v="13"/>
    <n v="4"/>
    <n v="1"/>
    <s v="Yes"/>
    <s v="No"/>
    <s v="No"/>
    <s v="No"/>
    <s v="Yes"/>
    <s v="No"/>
    <s v="No"/>
    <n v="4"/>
    <s v="Yes"/>
    <n v="31999"/>
    <s v="Midrange"/>
  </r>
  <r>
    <x v="5"/>
    <x v="92"/>
    <x v="8"/>
    <n v="2023"/>
    <s v="Android"/>
    <n v="13"/>
    <s v="MediaTek"/>
    <s v="MediaTek Dimensity 7020"/>
    <n v="2.2000000000000002"/>
    <n v="12"/>
    <n v="256"/>
    <n v="6000"/>
    <s v="Yes"/>
    <n v="33"/>
    <n v="192"/>
    <n v="8.9"/>
    <n v="6.5"/>
    <s v="IPS LCD"/>
    <n v="1080"/>
    <n v="120"/>
    <n v="50"/>
    <n v="16"/>
    <n v="2"/>
    <s v="Yes"/>
    <s v="Yes"/>
    <s v="Yes"/>
    <s v="No"/>
    <s v="Yes"/>
    <s v="No"/>
    <s v="No"/>
    <n v="5"/>
    <s v="Yes"/>
    <n v="15999"/>
    <s v="Midrange"/>
  </r>
  <r>
    <x v="0"/>
    <x v="93"/>
    <x v="21"/>
    <n v="2014"/>
    <s v="Android"/>
    <n v="4"/>
    <s v="Qualcomm"/>
    <s v="Qualcomm Snapdragon 805"/>
    <n v="2.7"/>
    <n v="3"/>
    <n v="32"/>
    <n v="3000"/>
    <s v="Yes"/>
    <n v="15"/>
    <n v="174"/>
    <n v="8.3000000000000007"/>
    <n v="5.6"/>
    <s v="Super AMOLED"/>
    <n v="1600"/>
    <n v="60"/>
    <n v="16"/>
    <n v="3.7"/>
    <n v="1"/>
    <s v="Yes"/>
    <s v="No"/>
    <s v="No"/>
    <s v="Yes"/>
    <s v="Yes"/>
    <s v="Yes"/>
    <s v="No"/>
    <n v="4"/>
    <s v="Yes"/>
    <n v="64900"/>
    <s v="Luxury"/>
  </r>
  <r>
    <x v="3"/>
    <x v="94"/>
    <x v="23"/>
    <n v="2022"/>
    <s v="Android"/>
    <n v="12"/>
    <s v="MediaTek"/>
    <s v="MediaTek Dimensity 1080"/>
    <n v="2.6"/>
    <n v="8"/>
    <n v="256"/>
    <n v="4300"/>
    <s v="Yes"/>
    <n v="210"/>
    <n v="207"/>
    <n v="9"/>
    <n v="6.67"/>
    <s v="AMOLED"/>
    <n v="1080"/>
    <n v="120"/>
    <n v="200"/>
    <n v="16"/>
    <n v="3"/>
    <s v="Yes"/>
    <s v="Yes"/>
    <s v="No"/>
    <s v="Yes"/>
    <s v="Yes"/>
    <s v="No"/>
    <s v="No"/>
    <n v="5"/>
    <s v="Yes"/>
    <n v="28999"/>
    <s v="Midrange"/>
  </r>
  <r>
    <x v="14"/>
    <x v="95"/>
    <x v="22"/>
    <n v="2013"/>
    <s v="Windows Phone"/>
    <n v="8"/>
    <s v="Qualcomm"/>
    <s v="Qualcomm Snapdragon S4 Plus"/>
    <n v="1.5"/>
    <n v="2"/>
    <n v="32"/>
    <n v="2000"/>
    <s v="No"/>
    <n v="5"/>
    <n v="158"/>
    <n v="10.4"/>
    <n v="4.5"/>
    <s v="AMOLED"/>
    <n v="768"/>
    <n v="60"/>
    <n v="41"/>
    <n v="1.2"/>
    <n v="1"/>
    <s v="No"/>
    <s v="No"/>
    <s v="No"/>
    <s v="No"/>
    <s v="Yes"/>
    <s v="No"/>
    <s v="No"/>
    <n v="3"/>
    <s v="Yes"/>
    <n v="34999"/>
    <s v="Midrange"/>
  </r>
  <r>
    <x v="16"/>
    <x v="96"/>
    <x v="10"/>
    <n v="2014"/>
    <s v="Android"/>
    <n v="4"/>
    <s v="Qualcomm"/>
    <s v="Qualcomm Snapdragon 801"/>
    <n v="2.5"/>
    <n v="3"/>
    <n v="16"/>
    <n v="3100"/>
    <s v="No"/>
    <n v="10"/>
    <n v="152"/>
    <n v="7.3"/>
    <n v="5.2"/>
    <s v="IPS LCD"/>
    <n v="1080"/>
    <n v="60"/>
    <n v="20.7"/>
    <n v="2.2000000000000002"/>
    <n v="1"/>
    <s v="No"/>
    <s v="No"/>
    <s v="Yes"/>
    <s v="No"/>
    <s v="Yes"/>
    <s v="No"/>
    <s v="No"/>
    <n v="4"/>
    <s v="Yes"/>
    <n v="38990"/>
    <s v="Midrange"/>
  </r>
  <r>
    <x v="22"/>
    <x v="97"/>
    <x v="38"/>
    <n v="2015"/>
    <s v="Android"/>
    <n v="5"/>
    <s v="Qualcomm"/>
    <s v="Qualcomm Snapdragon 808"/>
    <n v="1.8"/>
    <n v="3"/>
    <n v="32"/>
    <n v="3000"/>
    <s v="Yes"/>
    <n v="15"/>
    <n v="155"/>
    <n v="9.8000000000000007"/>
    <n v="5.5"/>
    <s v="IPS LCD"/>
    <n v="1440"/>
    <n v="60"/>
    <n v="16"/>
    <n v="8"/>
    <n v="1"/>
    <s v="No"/>
    <s v="No"/>
    <s v="No"/>
    <s v="Yes"/>
    <s v="Yes"/>
    <s v="No"/>
    <s v="No"/>
    <n v="4"/>
    <s v="Yes"/>
    <n v="41990"/>
    <s v="Luxury"/>
  </r>
  <r>
    <x v="26"/>
    <x v="98"/>
    <x v="8"/>
    <n v="2015"/>
    <s v="Windows Phone"/>
    <n v="10"/>
    <s v="Qualcomm"/>
    <s v="Qualcomm Snapdragon 810"/>
    <n v="2"/>
    <n v="3"/>
    <n v="32"/>
    <n v="3340"/>
    <s v="Yes"/>
    <n v="18"/>
    <n v="165"/>
    <n v="8.1"/>
    <n v="5.7"/>
    <s v="AMOLED"/>
    <n v="1440"/>
    <n v="60"/>
    <n v="20"/>
    <n v="5"/>
    <n v="1"/>
    <s v="No"/>
    <s v="No"/>
    <s v="No"/>
    <s v="No"/>
    <s v="Yes"/>
    <s v="No"/>
    <s v="No"/>
    <n v="4"/>
    <s v="Yes"/>
    <n v="39999"/>
    <s v="Midrange"/>
  </r>
  <r>
    <x v="27"/>
    <x v="99"/>
    <x v="39"/>
    <n v="2023"/>
    <s v="Android"/>
    <n v="13"/>
    <s v="Qualcomm"/>
    <s v="Qualcomm Snapdragon 8 Gen 2"/>
    <n v="3.36"/>
    <n v="12"/>
    <n v="256"/>
    <n v="6000"/>
    <s v="Yes"/>
    <n v="65"/>
    <n v="228"/>
    <n v="8.9"/>
    <n v="6.8"/>
    <s v="AMOLED"/>
    <n v="1116"/>
    <n v="120"/>
    <n v="50"/>
    <n v="16"/>
    <n v="3"/>
    <s v="Yes"/>
    <s v="Yes"/>
    <s v="No"/>
    <s v="No"/>
    <s v="Yes"/>
    <s v="No"/>
    <s v="No"/>
    <n v="5"/>
    <s v="Yes"/>
    <n v="78000"/>
    <s v="Luxury"/>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x v="0"/>
    <n v="2023"/>
    <s v="Android"/>
    <n v="13"/>
    <x v="0"/>
    <x v="0"/>
    <n v="3.36"/>
    <n v="12"/>
    <n v="512"/>
    <n v="5000"/>
    <s v="Yes"/>
    <n v="45"/>
    <n v="234"/>
    <n v="8.9"/>
    <n v="6.8"/>
    <s v="Dynamic AMOLED 2X"/>
    <n v="1440"/>
    <n v="120"/>
    <n v="200"/>
    <n v="12"/>
    <n v="4"/>
    <x v="0"/>
    <x v="0"/>
    <x v="0"/>
    <x v="0"/>
    <x v="0"/>
    <x v="0"/>
    <x v="0"/>
    <n v="5"/>
    <x v="0"/>
    <n v="124999"/>
    <x v="0"/>
  </r>
  <r>
    <x v="1"/>
    <x v="1"/>
    <x v="1"/>
    <x v="0"/>
    <n v="2023"/>
    <s v="iOS"/>
    <n v="17"/>
    <x v="1"/>
    <x v="1"/>
    <n v="3.78"/>
    <n v="8"/>
    <n v="256"/>
    <n v="4422"/>
    <s v="Yes"/>
    <n v="20"/>
    <n v="221"/>
    <n v="8.25"/>
    <n v="6.7"/>
    <s v="Super Retina XDR OLED"/>
    <n v="1290"/>
    <n v="120"/>
    <n v="48"/>
    <n v="12"/>
    <n v="3"/>
    <x v="1"/>
    <x v="0"/>
    <x v="0"/>
    <x v="0"/>
    <x v="0"/>
    <x v="1"/>
    <x v="0"/>
    <n v="5"/>
    <x v="0"/>
    <n v="159900"/>
    <x v="0"/>
  </r>
  <r>
    <x v="2"/>
    <x v="2"/>
    <x v="2"/>
    <x v="0"/>
    <n v="2023"/>
    <s v="Android"/>
    <n v="14"/>
    <x v="2"/>
    <x v="2"/>
    <n v="3"/>
    <n v="12"/>
    <n v="128"/>
    <n v="5050"/>
    <s v="Yes"/>
    <n v="30"/>
    <n v="213"/>
    <n v="8.8000000000000007"/>
    <n v="6.7"/>
    <s v="LTPO OLED"/>
    <n v="1344"/>
    <n v="120"/>
    <n v="50"/>
    <n v="10.5"/>
    <n v="3"/>
    <x v="0"/>
    <x v="0"/>
    <x v="0"/>
    <x v="0"/>
    <x v="0"/>
    <x v="1"/>
    <x v="0"/>
    <n v="5"/>
    <x v="0"/>
    <n v="106999"/>
    <x v="0"/>
  </r>
  <r>
    <x v="3"/>
    <x v="3"/>
    <x v="3"/>
    <x v="1"/>
    <n v="2023"/>
    <s v="Android"/>
    <n v="13"/>
    <x v="3"/>
    <x v="3"/>
    <n v="2"/>
    <n v="4"/>
    <n v="128"/>
    <n v="5000"/>
    <s v="Yes"/>
    <n v="18"/>
    <n v="198.5"/>
    <n v="8.1999999999999993"/>
    <n v="6.79"/>
    <s v="IPS LCD"/>
    <n v="1080"/>
    <n v="90"/>
    <n v="50"/>
    <n v="8"/>
    <n v="2"/>
    <x v="0"/>
    <x v="0"/>
    <x v="1"/>
    <x v="1"/>
    <x v="1"/>
    <x v="1"/>
    <x v="0"/>
    <n v="4"/>
    <x v="1"/>
    <n v="9499"/>
    <x v="1"/>
  </r>
  <r>
    <x v="0"/>
    <x v="4"/>
    <x v="4"/>
    <x v="0"/>
    <n v="2023"/>
    <s v="Android"/>
    <n v="13"/>
    <x v="0"/>
    <x v="0"/>
    <n v="3.36"/>
    <n v="12"/>
    <n v="512"/>
    <n v="4400"/>
    <s v="Yes"/>
    <n v="25"/>
    <n v="253"/>
    <n v="6.1"/>
    <n v="7.6"/>
    <s v="Foldable Dynamic AMOLED 2X"/>
    <n v="1812"/>
    <n v="120"/>
    <n v="50"/>
    <n v="10"/>
    <n v="3"/>
    <x v="0"/>
    <x v="0"/>
    <x v="0"/>
    <x v="0"/>
    <x v="0"/>
    <x v="0"/>
    <x v="1"/>
    <n v="5"/>
    <x v="0"/>
    <n v="154999"/>
    <x v="0"/>
  </r>
  <r>
    <x v="4"/>
    <x v="5"/>
    <x v="5"/>
    <x v="2"/>
    <n v="2023"/>
    <s v="Android"/>
    <n v="13"/>
    <x v="0"/>
    <x v="4"/>
    <n v="2.2000000000000002"/>
    <n v="8"/>
    <n v="128"/>
    <n v="5000"/>
    <s v="Yes"/>
    <n v="67"/>
    <n v="195"/>
    <n v="8.3000000000000007"/>
    <n v="6.72"/>
    <s v="IPS LCD"/>
    <n v="1080"/>
    <n v="120"/>
    <n v="108"/>
    <n v="16"/>
    <n v="3"/>
    <x v="0"/>
    <x v="0"/>
    <x v="1"/>
    <x v="0"/>
    <x v="1"/>
    <x v="1"/>
    <x v="0"/>
    <n v="5"/>
    <x v="1"/>
    <n v="19999"/>
    <x v="2"/>
  </r>
  <r>
    <x v="5"/>
    <x v="6"/>
    <x v="6"/>
    <x v="2"/>
    <n v="2023"/>
    <s v="Android"/>
    <n v="13"/>
    <x v="3"/>
    <x v="5"/>
    <n v="2.6"/>
    <n v="8"/>
    <n v="256"/>
    <n v="4400"/>
    <s v="Yes"/>
    <n v="68"/>
    <n v="171"/>
    <n v="7.6"/>
    <n v="6.55"/>
    <s v="P-OLED"/>
    <n v="1080"/>
    <n v="144"/>
    <n v="50"/>
    <n v="32"/>
    <n v="2"/>
    <x v="0"/>
    <x v="0"/>
    <x v="0"/>
    <x v="0"/>
    <x v="0"/>
    <x v="1"/>
    <x v="0"/>
    <n v="5"/>
    <x v="1"/>
    <n v="29999"/>
    <x v="2"/>
  </r>
  <r>
    <x v="6"/>
    <x v="7"/>
    <x v="7"/>
    <x v="1"/>
    <n v="2023"/>
    <s v="Android"/>
    <n v="13"/>
    <x v="3"/>
    <x v="6"/>
    <n v="2.2000000000000002"/>
    <n v="8"/>
    <n v="128"/>
    <n v="5000"/>
    <s v="Yes"/>
    <n v="33"/>
    <n v="182"/>
    <n v="7.9"/>
    <n v="6.43"/>
    <s v="AMOLED"/>
    <n v="1080"/>
    <n v="90"/>
    <n v="64"/>
    <n v="16"/>
    <n v="2"/>
    <x v="0"/>
    <x v="0"/>
    <x v="1"/>
    <x v="0"/>
    <x v="1"/>
    <x v="1"/>
    <x v="0"/>
    <n v="5"/>
    <x v="1"/>
    <n v="17999"/>
    <x v="2"/>
  </r>
  <r>
    <x v="7"/>
    <x v="8"/>
    <x v="8"/>
    <x v="1"/>
    <n v="2023"/>
    <s v="Android"/>
    <n v="13"/>
    <x v="3"/>
    <x v="5"/>
    <n v="2.6"/>
    <n v="12"/>
    <n v="256"/>
    <n v="5000"/>
    <s v="Yes"/>
    <n v="68"/>
    <n v="185"/>
    <n v="7.9"/>
    <n v="6.78"/>
    <s v="AMOLED"/>
    <n v="1080"/>
    <n v="144"/>
    <n v="108"/>
    <n v="50"/>
    <n v="3"/>
    <x v="0"/>
    <x v="0"/>
    <x v="1"/>
    <x v="0"/>
    <x v="0"/>
    <x v="1"/>
    <x v="0"/>
    <n v="5"/>
    <x v="1"/>
    <n v="23999"/>
    <x v="2"/>
  </r>
  <r>
    <x v="8"/>
    <x v="9"/>
    <x v="9"/>
    <x v="2"/>
    <n v="2023"/>
    <s v="Android"/>
    <n v="13"/>
    <x v="3"/>
    <x v="7"/>
    <n v="3.2"/>
    <n v="12"/>
    <n v="256"/>
    <n v="5000"/>
    <s v="Yes"/>
    <n v="45"/>
    <n v="299"/>
    <n v="6.9"/>
    <n v="7.85"/>
    <s v="Foldable LTPO AMOLED"/>
    <n v="2000"/>
    <n v="120"/>
    <n v="50"/>
    <n v="16"/>
    <n v="3"/>
    <x v="0"/>
    <x v="0"/>
    <x v="1"/>
    <x v="0"/>
    <x v="0"/>
    <x v="1"/>
    <x v="1"/>
    <n v="5"/>
    <x v="1"/>
    <n v="88888"/>
    <x v="0"/>
  </r>
  <r>
    <x v="6"/>
    <x v="10"/>
    <x v="10"/>
    <x v="1"/>
    <n v="2023"/>
    <s v="Android"/>
    <n v="13"/>
    <x v="3"/>
    <x v="8"/>
    <n v="2.2000000000000002"/>
    <n v="6"/>
    <n v="128"/>
    <n v="5000"/>
    <s v="Yes"/>
    <n v="33"/>
    <n v="190"/>
    <n v="7.9"/>
    <n v="6.72"/>
    <s v="IPS LCD"/>
    <n v="1080"/>
    <n v="120"/>
    <n v="64"/>
    <n v="8"/>
    <n v="2"/>
    <x v="0"/>
    <x v="0"/>
    <x v="1"/>
    <x v="0"/>
    <x v="1"/>
    <x v="1"/>
    <x v="0"/>
    <n v="5"/>
    <x v="1"/>
    <n v="12499"/>
    <x v="1"/>
  </r>
  <r>
    <x v="9"/>
    <x v="11"/>
    <x v="11"/>
    <x v="0"/>
    <n v="2023"/>
    <s v="Android"/>
    <n v="13"/>
    <x v="0"/>
    <x v="0"/>
    <n v="3.2"/>
    <n v="16"/>
    <n v="512"/>
    <n v="6000"/>
    <s v="Yes"/>
    <n v="65"/>
    <n v="239"/>
    <n v="10.3"/>
    <n v="6.78"/>
    <s v="AMOLED"/>
    <n v="1080"/>
    <n v="165"/>
    <n v="50"/>
    <n v="32"/>
    <n v="3"/>
    <x v="0"/>
    <x v="0"/>
    <x v="0"/>
    <x v="0"/>
    <x v="0"/>
    <x v="1"/>
    <x v="0"/>
    <n v="5"/>
    <x v="1"/>
    <n v="99999"/>
    <x v="0"/>
  </r>
  <r>
    <x v="10"/>
    <x v="12"/>
    <x v="12"/>
    <x v="1"/>
    <n v="2024"/>
    <s v="Android"/>
    <n v="14"/>
    <x v="3"/>
    <x v="9"/>
    <n v="2.8"/>
    <n v="8"/>
    <n v="128"/>
    <n v="5000"/>
    <s v="Yes"/>
    <n v="44"/>
    <n v="188"/>
    <n v="7.8"/>
    <n v="6.67"/>
    <s v="AMOLED"/>
    <n v="1080"/>
    <n v="120"/>
    <n v="50"/>
    <n v="16"/>
    <n v="2"/>
    <x v="0"/>
    <x v="0"/>
    <x v="0"/>
    <x v="0"/>
    <x v="0"/>
    <x v="1"/>
    <x v="0"/>
    <n v="5"/>
    <x v="1"/>
    <n v="16999"/>
    <x v="2"/>
  </r>
  <r>
    <x v="11"/>
    <x v="13"/>
    <x v="13"/>
    <x v="3"/>
    <n v="2024"/>
    <s v="Android"/>
    <n v="13"/>
    <x v="3"/>
    <x v="10"/>
    <n v="2.6"/>
    <n v="12"/>
    <n v="256"/>
    <n v="23800"/>
    <s v="Yes"/>
    <n v="120"/>
    <n v="577"/>
    <n v="27"/>
    <n v="6.79"/>
    <s v="IPS LCD"/>
    <n v="1080"/>
    <n v="60"/>
    <n v="200"/>
    <n v="32"/>
    <n v="3"/>
    <x v="0"/>
    <x v="0"/>
    <x v="0"/>
    <x v="0"/>
    <x v="0"/>
    <x v="1"/>
    <x v="0"/>
    <n v="4"/>
    <x v="1"/>
    <n v="39999"/>
    <x v="2"/>
  </r>
  <r>
    <x v="12"/>
    <x v="14"/>
    <x v="3"/>
    <x v="1"/>
    <n v="2022"/>
    <s v="Android"/>
    <n v="12"/>
    <x v="3"/>
    <x v="11"/>
    <n v="2.4"/>
    <n v="4"/>
    <n v="128"/>
    <n v="5000"/>
    <s v="Yes"/>
    <n v="18"/>
    <n v="207"/>
    <n v="8.9"/>
    <n v="6.5"/>
    <s v="IPS LCD"/>
    <n v="720"/>
    <n v="90"/>
    <n v="50"/>
    <n v="8"/>
    <n v="2"/>
    <x v="0"/>
    <x v="0"/>
    <x v="1"/>
    <x v="0"/>
    <x v="1"/>
    <x v="1"/>
    <x v="0"/>
    <n v="5"/>
    <x v="1"/>
    <n v="10499"/>
    <x v="1"/>
  </r>
  <r>
    <x v="13"/>
    <x v="15"/>
    <x v="14"/>
    <x v="2"/>
    <n v="2023"/>
    <s v="HarmonyOS"/>
    <n v="13"/>
    <x v="0"/>
    <x v="12"/>
    <n v="3.19"/>
    <n v="12"/>
    <n v="512"/>
    <n v="4800"/>
    <s v="Yes"/>
    <n v="66"/>
    <n v="239"/>
    <n v="5.3"/>
    <n v="7.85"/>
    <s v="Foldable OLED"/>
    <n v="2224"/>
    <n v="120"/>
    <n v="50"/>
    <n v="8"/>
    <n v="3"/>
    <x v="0"/>
    <x v="0"/>
    <x v="0"/>
    <x v="1"/>
    <x v="0"/>
    <x v="1"/>
    <x v="1"/>
    <n v="4"/>
    <x v="1"/>
    <n v="229999"/>
    <x v="0"/>
  </r>
  <r>
    <x v="14"/>
    <x v="16"/>
    <x v="15"/>
    <x v="4"/>
    <n v="2023"/>
    <s v="Android"/>
    <n v="12"/>
    <x v="4"/>
    <x v="13"/>
    <n v="1.6"/>
    <n v="2"/>
    <n v="64"/>
    <n v="3000"/>
    <s v="No"/>
    <n v="5"/>
    <n v="177.4"/>
    <n v="8.8000000000000007"/>
    <n v="6.3"/>
    <s v="IPS LCD"/>
    <n v="720"/>
    <n v="60"/>
    <n v="8"/>
    <n v="5"/>
    <n v="1"/>
    <x v="1"/>
    <x v="0"/>
    <x v="1"/>
    <x v="0"/>
    <x v="1"/>
    <x v="1"/>
    <x v="0"/>
    <n v="4"/>
    <x v="1"/>
    <n v="6299"/>
    <x v="1"/>
  </r>
  <r>
    <x v="7"/>
    <x v="17"/>
    <x v="16"/>
    <x v="4"/>
    <n v="2023"/>
    <s v="Android"/>
    <n v="12"/>
    <x v="4"/>
    <x v="14"/>
    <n v="1.6"/>
    <n v="2"/>
    <n v="64"/>
    <n v="5000"/>
    <s v="No"/>
    <n v="10"/>
    <n v="196"/>
    <n v="9.5"/>
    <n v="6.6"/>
    <s v="IPS LCD"/>
    <n v="720"/>
    <n v="60"/>
    <n v="8"/>
    <n v="5"/>
    <n v="2"/>
    <x v="0"/>
    <x v="0"/>
    <x v="1"/>
    <x v="0"/>
    <x v="1"/>
    <x v="1"/>
    <x v="0"/>
    <n v="4"/>
    <x v="1"/>
    <n v="5999"/>
    <x v="1"/>
  </r>
  <r>
    <x v="0"/>
    <x v="18"/>
    <x v="8"/>
    <x v="1"/>
    <n v="2023"/>
    <s v="Android"/>
    <n v="13"/>
    <x v="3"/>
    <x v="15"/>
    <n v="2.6"/>
    <n v="8"/>
    <n v="128"/>
    <n v="5000"/>
    <s v="Yes"/>
    <n v="25"/>
    <n v="199"/>
    <n v="8.1999999999999993"/>
    <n v="6.6"/>
    <s v="Super AMOLED"/>
    <n v="1080"/>
    <n v="120"/>
    <n v="48"/>
    <n v="13"/>
    <n v="3"/>
    <x v="0"/>
    <x v="0"/>
    <x v="0"/>
    <x v="0"/>
    <x v="0"/>
    <x v="1"/>
    <x v="0"/>
    <n v="5"/>
    <x v="0"/>
    <n v="29999"/>
    <x v="2"/>
  </r>
  <r>
    <x v="5"/>
    <x v="19"/>
    <x v="17"/>
    <x v="2"/>
    <n v="2023"/>
    <s v="Android"/>
    <n v="13"/>
    <x v="0"/>
    <x v="16"/>
    <n v="3.2"/>
    <n v="8"/>
    <n v="256"/>
    <n v="3800"/>
    <s v="Yes"/>
    <n v="30"/>
    <n v="184.5"/>
    <n v="7"/>
    <n v="6.9"/>
    <s v="Foldable LTPO AMOLED"/>
    <n v="1080"/>
    <n v="165"/>
    <n v="12"/>
    <n v="32"/>
    <n v="2"/>
    <x v="0"/>
    <x v="0"/>
    <x v="0"/>
    <x v="0"/>
    <x v="0"/>
    <x v="1"/>
    <x v="1"/>
    <n v="5"/>
    <x v="1"/>
    <n v="89999"/>
    <x v="0"/>
  </r>
  <r>
    <x v="15"/>
    <x v="20"/>
    <x v="18"/>
    <x v="4"/>
    <n v="2023"/>
    <s v="Android"/>
    <n v="12"/>
    <x v="4"/>
    <x v="14"/>
    <n v="1.6"/>
    <n v="3"/>
    <n v="64"/>
    <n v="6000"/>
    <s v="Yes"/>
    <n v="18"/>
    <n v="206"/>
    <n v="9.1999999999999993"/>
    <n v="6.6"/>
    <s v="IPS LCD"/>
    <n v="720"/>
    <n v="60"/>
    <n v="13"/>
    <n v="5"/>
    <n v="2"/>
    <x v="0"/>
    <x v="0"/>
    <x v="1"/>
    <x v="0"/>
    <x v="1"/>
    <x v="1"/>
    <x v="0"/>
    <n v="4"/>
    <x v="1"/>
    <n v="6799"/>
    <x v="1"/>
  </r>
  <r>
    <x v="16"/>
    <x v="21"/>
    <x v="6"/>
    <x v="2"/>
    <n v="2022"/>
    <s v="Android"/>
    <n v="12"/>
    <x v="0"/>
    <x v="17"/>
    <n v="2.84"/>
    <n v="12"/>
    <n v="512"/>
    <n v="4500"/>
    <s v="Yes"/>
    <n v="30"/>
    <n v="211"/>
    <n v="8.9"/>
    <n v="6.5"/>
    <s v="OLED"/>
    <n v="1644"/>
    <n v="120"/>
    <n v="12"/>
    <n v="8"/>
    <n v="3"/>
    <x v="0"/>
    <x v="0"/>
    <x v="0"/>
    <x v="0"/>
    <x v="0"/>
    <x v="1"/>
    <x v="0"/>
    <n v="5"/>
    <x v="1"/>
    <n v="139999"/>
    <x v="0"/>
  </r>
  <r>
    <x v="0"/>
    <x v="22"/>
    <x v="14"/>
    <x v="2"/>
    <n v="2020"/>
    <s v="Android"/>
    <n v="10"/>
    <x v="0"/>
    <x v="18"/>
    <n v="3.09"/>
    <n v="12"/>
    <n v="256"/>
    <n v="4500"/>
    <s v="Yes"/>
    <n v="25"/>
    <n v="208"/>
    <n v="8.1"/>
    <n v="6.9"/>
    <s v="Dynamic AMOLED 2X"/>
    <n v="1440"/>
    <n v="120"/>
    <n v="108"/>
    <n v="10"/>
    <n v="3"/>
    <x v="0"/>
    <x v="0"/>
    <x v="0"/>
    <x v="0"/>
    <x v="0"/>
    <x v="0"/>
    <x v="0"/>
    <n v="5"/>
    <x v="1"/>
    <n v="104999"/>
    <x v="0"/>
  </r>
  <r>
    <x v="17"/>
    <x v="23"/>
    <x v="7"/>
    <x v="1"/>
    <n v="2023"/>
    <s v="Android"/>
    <n v="12"/>
    <x v="0"/>
    <x v="19"/>
    <n v="2.4"/>
    <n v="6"/>
    <n v="128"/>
    <n v="5000"/>
    <s v="Yes"/>
    <n v="67"/>
    <n v="181"/>
    <n v="7.9"/>
    <n v="6.67"/>
    <s v="AMOLED"/>
    <n v="1080"/>
    <n v="120"/>
    <n v="108"/>
    <n v="16"/>
    <n v="3"/>
    <x v="0"/>
    <x v="0"/>
    <x v="0"/>
    <x v="1"/>
    <x v="0"/>
    <x v="1"/>
    <x v="0"/>
    <n v="5"/>
    <x v="1"/>
    <n v="22999"/>
    <x v="2"/>
  </r>
  <r>
    <x v="18"/>
    <x v="24"/>
    <x v="9"/>
    <x v="2"/>
    <n v="2023"/>
    <s v="Android"/>
    <n v="13"/>
    <x v="3"/>
    <x v="20"/>
    <n v="3.05"/>
    <n v="12"/>
    <n v="256"/>
    <n v="4870"/>
    <s v="Yes"/>
    <n v="120"/>
    <n v="214.9"/>
    <n v="9.3000000000000007"/>
    <n v="6.78"/>
    <s v="AMOLED"/>
    <n v="1260"/>
    <n v="120"/>
    <n v="50"/>
    <n v="32"/>
    <n v="3"/>
    <x v="0"/>
    <x v="0"/>
    <x v="0"/>
    <x v="0"/>
    <x v="0"/>
    <x v="1"/>
    <x v="0"/>
    <n v="5"/>
    <x v="1"/>
    <n v="84999"/>
    <x v="0"/>
  </r>
  <r>
    <x v="19"/>
    <x v="25"/>
    <x v="19"/>
    <x v="4"/>
    <n v="2022"/>
    <s v="Android"/>
    <n v="11"/>
    <x v="4"/>
    <x v="21"/>
    <n v="1.8"/>
    <n v="3"/>
    <n v="32"/>
    <n v="5000"/>
    <s v="No"/>
    <n v="10"/>
    <n v="198"/>
    <n v="8.6"/>
    <n v="6.52"/>
    <s v="IPS LCD"/>
    <n v="720"/>
    <n v="60"/>
    <n v="8"/>
    <n v="5"/>
    <n v="1"/>
    <x v="1"/>
    <x v="0"/>
    <x v="1"/>
    <x v="0"/>
    <x v="1"/>
    <x v="1"/>
    <x v="0"/>
    <n v="4"/>
    <x v="1"/>
    <n v="5999"/>
    <x v="1"/>
  </r>
  <r>
    <x v="7"/>
    <x v="26"/>
    <x v="20"/>
    <x v="2"/>
    <n v="2022"/>
    <s v="Android"/>
    <n v="12"/>
    <x v="3"/>
    <x v="22"/>
    <n v="2.5"/>
    <n v="8"/>
    <n v="256"/>
    <n v="4500"/>
    <s v="Yes"/>
    <n v="180"/>
    <n v="213"/>
    <n v="8.8000000000000007"/>
    <n v="6.8"/>
    <s v="AMOLED"/>
    <n v="1080"/>
    <n v="120"/>
    <n v="200"/>
    <n v="32"/>
    <n v="3"/>
    <x v="0"/>
    <x v="0"/>
    <x v="1"/>
    <x v="0"/>
    <x v="0"/>
    <x v="1"/>
    <x v="0"/>
    <n v="5"/>
    <x v="1"/>
    <n v="29999"/>
    <x v="2"/>
  </r>
  <r>
    <x v="1"/>
    <x v="27"/>
    <x v="12"/>
    <x v="1"/>
    <n v="2022"/>
    <s v="iOS"/>
    <n v="15"/>
    <x v="1"/>
    <x v="23"/>
    <n v="3.23"/>
    <n v="4"/>
    <n v="64"/>
    <n v="2018"/>
    <s v="Yes"/>
    <n v="20"/>
    <n v="144"/>
    <n v="7.3"/>
    <n v="4.7"/>
    <s v="Retina IPS LCD"/>
    <n v="750"/>
    <n v="60"/>
    <n v="12"/>
    <n v="7"/>
    <n v="1"/>
    <x v="0"/>
    <x v="1"/>
    <x v="0"/>
    <x v="0"/>
    <x v="0"/>
    <x v="1"/>
    <x v="0"/>
    <n v="5"/>
    <x v="0"/>
    <n v="49900"/>
    <x v="0"/>
  </r>
  <r>
    <x v="6"/>
    <x v="28"/>
    <x v="21"/>
    <x v="3"/>
    <n v="2023"/>
    <s v="Android"/>
    <n v="13"/>
    <x v="3"/>
    <x v="3"/>
    <n v="2"/>
    <n v="6"/>
    <n v="128"/>
    <n v="5000"/>
    <s v="Yes"/>
    <n v="33"/>
    <n v="189.5"/>
    <n v="7.9"/>
    <n v="6.72"/>
    <s v="IPS LCD"/>
    <n v="1080"/>
    <n v="90"/>
    <n v="64"/>
    <n v="8"/>
    <n v="2"/>
    <x v="0"/>
    <x v="0"/>
    <x v="1"/>
    <x v="0"/>
    <x v="0"/>
    <x v="1"/>
    <x v="0"/>
    <n v="4"/>
    <x v="1"/>
    <n v="10999"/>
    <x v="1"/>
  </r>
  <r>
    <x v="4"/>
    <x v="29"/>
    <x v="22"/>
    <x v="1"/>
    <n v="2023"/>
    <s v="Android"/>
    <n v="13"/>
    <x v="0"/>
    <x v="4"/>
    <n v="2.2000000000000002"/>
    <n v="8"/>
    <n v="128"/>
    <n v="5000"/>
    <s v="Yes"/>
    <n v="67"/>
    <n v="195"/>
    <n v="8.3000000000000007"/>
    <n v="6.72"/>
    <s v="IPS LCD"/>
    <n v="1080"/>
    <n v="120"/>
    <n v="108"/>
    <n v="16"/>
    <n v="3"/>
    <x v="0"/>
    <x v="0"/>
    <x v="1"/>
    <x v="0"/>
    <x v="0"/>
    <x v="1"/>
    <x v="0"/>
    <n v="5"/>
    <x v="1"/>
    <n v="19999"/>
    <x v="2"/>
  </r>
  <r>
    <x v="13"/>
    <x v="30"/>
    <x v="23"/>
    <x v="2"/>
    <n v="2022"/>
    <s v="HarmonyOS"/>
    <n v="2"/>
    <x v="0"/>
    <x v="24"/>
    <n v="2.84"/>
    <n v="8"/>
    <n v="512"/>
    <n v="4600"/>
    <s v="Yes"/>
    <n v="66"/>
    <n v="255"/>
    <n v="11.1"/>
    <n v="7.8"/>
    <s v="Foldable OLED"/>
    <n v="2200"/>
    <n v="120"/>
    <n v="50"/>
    <n v="10.7"/>
    <n v="3"/>
    <x v="0"/>
    <x v="0"/>
    <x v="1"/>
    <x v="0"/>
    <x v="0"/>
    <x v="1"/>
    <x v="1"/>
    <n v="4"/>
    <x v="1"/>
    <n v="229999"/>
    <x v="0"/>
  </r>
  <r>
    <x v="0"/>
    <x v="31"/>
    <x v="24"/>
    <x v="2"/>
    <n v="2023"/>
    <s v="Android"/>
    <n v="13"/>
    <x v="0"/>
    <x v="0"/>
    <n v="3.36"/>
    <n v="8"/>
    <n v="256"/>
    <n v="3700"/>
    <s v="Yes"/>
    <n v="25"/>
    <n v="187"/>
    <n v="6.9"/>
    <n v="6.7"/>
    <s v="Foldable Dynamic AMOLED 2X"/>
    <n v="1080"/>
    <n v="120"/>
    <n v="12"/>
    <n v="10"/>
    <n v="2"/>
    <x v="0"/>
    <x v="0"/>
    <x v="0"/>
    <x v="0"/>
    <x v="0"/>
    <x v="1"/>
    <x v="1"/>
    <n v="5"/>
    <x v="0"/>
    <n v="99999"/>
    <x v="0"/>
  </r>
  <r>
    <x v="8"/>
    <x v="32"/>
    <x v="15"/>
    <x v="4"/>
    <n v="2023"/>
    <s v="Android"/>
    <n v="12"/>
    <x v="3"/>
    <x v="25"/>
    <n v="2"/>
    <n v="3"/>
    <n v="32"/>
    <n v="5000"/>
    <s v="No"/>
    <n v="10"/>
    <n v="195"/>
    <n v="8.9"/>
    <n v="6.6"/>
    <s v="IPS LCD"/>
    <n v="720"/>
    <n v="60"/>
    <n v="13"/>
    <n v="5"/>
    <n v="2"/>
    <x v="0"/>
    <x v="0"/>
    <x v="1"/>
    <x v="0"/>
    <x v="1"/>
    <x v="1"/>
    <x v="0"/>
    <n v="4"/>
    <x v="1"/>
    <n v="6799"/>
    <x v="1"/>
  </r>
  <r>
    <x v="16"/>
    <x v="33"/>
    <x v="6"/>
    <x v="2"/>
    <n v="2023"/>
    <s v="Android"/>
    <n v="13"/>
    <x v="0"/>
    <x v="0"/>
    <n v="3.2"/>
    <n v="12"/>
    <n v="256"/>
    <n v="5000"/>
    <s v="Yes"/>
    <n v="30"/>
    <n v="187"/>
    <n v="8.3000000000000007"/>
    <n v="6.5"/>
    <s v="OLED"/>
    <n v="1644"/>
    <n v="120"/>
    <n v="48"/>
    <n v="12"/>
    <n v="3"/>
    <x v="0"/>
    <x v="1"/>
    <x v="0"/>
    <x v="0"/>
    <x v="0"/>
    <x v="1"/>
    <x v="0"/>
    <n v="5"/>
    <x v="0"/>
    <n v="139999"/>
    <x v="0"/>
  </r>
  <r>
    <x v="7"/>
    <x v="34"/>
    <x v="25"/>
    <x v="4"/>
    <n v="2023"/>
    <s v="Android"/>
    <n v="12"/>
    <x v="4"/>
    <x v="14"/>
    <n v="1.6"/>
    <n v="4"/>
    <n v="64"/>
    <n v="6000"/>
    <s v="No"/>
    <n v="10"/>
    <n v="207"/>
    <n v="9.4"/>
    <n v="6.6"/>
    <s v="IPS LCD"/>
    <n v="720"/>
    <n v="60"/>
    <n v="13"/>
    <n v="5"/>
    <n v="2"/>
    <x v="0"/>
    <x v="0"/>
    <x v="1"/>
    <x v="0"/>
    <x v="1"/>
    <x v="1"/>
    <x v="0"/>
    <n v="4"/>
    <x v="1"/>
    <n v="7499"/>
    <x v="1"/>
  </r>
  <r>
    <x v="10"/>
    <x v="35"/>
    <x v="12"/>
    <x v="1"/>
    <n v="2023"/>
    <s v="Android"/>
    <n v="13"/>
    <x v="3"/>
    <x v="22"/>
    <n v="2.5"/>
    <n v="6"/>
    <n v="128"/>
    <n v="4500"/>
    <s v="Yes"/>
    <n v="44"/>
    <n v="173"/>
    <n v="7.8"/>
    <n v="6.38"/>
    <s v="AMOLED"/>
    <n v="1080"/>
    <n v="90"/>
    <n v="64"/>
    <n v="16"/>
    <n v="2"/>
    <x v="0"/>
    <x v="0"/>
    <x v="0"/>
    <x v="0"/>
    <x v="0"/>
    <x v="1"/>
    <x v="0"/>
    <n v="5"/>
    <x v="1"/>
    <n v="18999"/>
    <x v="2"/>
  </r>
  <r>
    <x v="14"/>
    <x v="36"/>
    <x v="26"/>
    <x v="3"/>
    <n v="2023"/>
    <s v="Android"/>
    <n v="13"/>
    <x v="4"/>
    <x v="13"/>
    <n v="1.6"/>
    <n v="4"/>
    <n v="64"/>
    <n v="5000"/>
    <s v="No"/>
    <n v="10"/>
    <n v="199.4"/>
    <n v="8.6"/>
    <n v="6.5"/>
    <s v="IPS LCD"/>
    <n v="720"/>
    <n v="60"/>
    <n v="50"/>
    <n v="8"/>
    <n v="2"/>
    <x v="0"/>
    <x v="0"/>
    <x v="0"/>
    <x v="0"/>
    <x v="1"/>
    <x v="1"/>
    <x v="0"/>
    <n v="4"/>
    <x v="1"/>
    <n v="8999"/>
    <x v="1"/>
  </r>
  <r>
    <x v="20"/>
    <x v="37"/>
    <x v="27"/>
    <x v="2"/>
    <n v="2023"/>
    <s v="Android"/>
    <n v="13"/>
    <x v="0"/>
    <x v="0"/>
    <n v="3.36"/>
    <n v="16"/>
    <n v="512"/>
    <n v="5000"/>
    <s v="Yes"/>
    <n v="66"/>
    <n v="231"/>
    <n v="10.1"/>
    <n v="7.92"/>
    <s v="Foldable OLED"/>
    <n v="2156"/>
    <n v="120"/>
    <n v="50"/>
    <n v="16"/>
    <n v="3"/>
    <x v="0"/>
    <x v="0"/>
    <x v="0"/>
    <x v="0"/>
    <x v="0"/>
    <x v="1"/>
    <x v="1"/>
    <n v="5"/>
    <x v="1"/>
    <n v="149999"/>
    <x v="0"/>
  </r>
  <r>
    <x v="19"/>
    <x v="38"/>
    <x v="28"/>
    <x v="4"/>
    <n v="2021"/>
    <s v="Android"/>
    <n v="11"/>
    <x v="4"/>
    <x v="21"/>
    <n v="1.8"/>
    <n v="4"/>
    <n v="64"/>
    <n v="5000"/>
    <s v="No"/>
    <n v="10"/>
    <n v="190"/>
    <n v="9"/>
    <n v="6.52"/>
    <s v="IPS LCD"/>
    <n v="720"/>
    <n v="60"/>
    <n v="13"/>
    <n v="5"/>
    <n v="2"/>
    <x v="0"/>
    <x v="0"/>
    <x v="1"/>
    <x v="0"/>
    <x v="1"/>
    <x v="1"/>
    <x v="0"/>
    <n v="4"/>
    <x v="1"/>
    <n v="8499"/>
    <x v="1"/>
  </r>
  <r>
    <x v="6"/>
    <x v="39"/>
    <x v="29"/>
    <x v="3"/>
    <n v="2023"/>
    <s v="Android"/>
    <n v="13"/>
    <x v="4"/>
    <x v="26"/>
    <n v="1.8"/>
    <n v="6"/>
    <n v="128"/>
    <n v="5000"/>
    <s v="Yes"/>
    <n v="33"/>
    <n v="182"/>
    <n v="7.5"/>
    <n v="6.74"/>
    <s v="IPS LCD"/>
    <n v="720"/>
    <n v="90"/>
    <n v="50"/>
    <n v="8"/>
    <n v="2"/>
    <x v="0"/>
    <x v="0"/>
    <x v="1"/>
    <x v="0"/>
    <x v="1"/>
    <x v="1"/>
    <x v="0"/>
    <n v="4"/>
    <x v="1"/>
    <n v="8999"/>
    <x v="1"/>
  </r>
  <r>
    <x v="0"/>
    <x v="40"/>
    <x v="30"/>
    <x v="1"/>
    <n v="2023"/>
    <s v="Android"/>
    <n v="13"/>
    <x v="3"/>
    <x v="27"/>
    <n v="2.2000000000000002"/>
    <n v="8"/>
    <n v="128"/>
    <n v="5000"/>
    <s v="Yes"/>
    <n v="25"/>
    <n v="195"/>
    <n v="8.3000000000000007"/>
    <n v="6.5"/>
    <s v="Super AMOLED"/>
    <n v="1080"/>
    <n v="90"/>
    <n v="50"/>
    <n v="13"/>
    <n v="3"/>
    <x v="0"/>
    <x v="0"/>
    <x v="1"/>
    <x v="0"/>
    <x v="0"/>
    <x v="1"/>
    <x v="0"/>
    <n v="4"/>
    <x v="0"/>
    <n v="18999"/>
    <x v="2"/>
  </r>
  <r>
    <x v="14"/>
    <x v="41"/>
    <x v="3"/>
    <x v="1"/>
    <n v="2023"/>
    <s v="Android"/>
    <n v="13"/>
    <x v="0"/>
    <x v="28"/>
    <n v="2.2200000000000002"/>
    <n v="6"/>
    <n v="128"/>
    <n v="5000"/>
    <s v="Yes"/>
    <n v="20"/>
    <n v="193.8"/>
    <n v="8.6"/>
    <n v="6.56"/>
    <s v="IPS LCD"/>
    <n v="720"/>
    <n v="90"/>
    <n v="50"/>
    <n v="8"/>
    <n v="3"/>
    <x v="0"/>
    <x v="0"/>
    <x v="1"/>
    <x v="0"/>
    <x v="1"/>
    <x v="1"/>
    <x v="0"/>
    <n v="5"/>
    <x v="1"/>
    <n v="12999"/>
    <x v="1"/>
  </r>
  <r>
    <x v="9"/>
    <x v="42"/>
    <x v="14"/>
    <x v="2"/>
    <n v="2023"/>
    <s v="Android"/>
    <n v="13"/>
    <x v="0"/>
    <x v="0"/>
    <n v="3.2"/>
    <n v="16"/>
    <n v="512"/>
    <n v="4300"/>
    <s v="Yes"/>
    <n v="30"/>
    <n v="172"/>
    <n v="9.4"/>
    <n v="5.92"/>
    <s v="AMOLED"/>
    <n v="1080"/>
    <n v="144"/>
    <n v="50"/>
    <n v="32"/>
    <n v="2"/>
    <x v="0"/>
    <x v="0"/>
    <x v="0"/>
    <x v="0"/>
    <x v="0"/>
    <x v="1"/>
    <x v="0"/>
    <n v="5"/>
    <x v="1"/>
    <n v="69999"/>
    <x v="0"/>
  </r>
  <r>
    <x v="5"/>
    <x v="43"/>
    <x v="12"/>
    <x v="1"/>
    <n v="2023"/>
    <s v="Android"/>
    <n v="13"/>
    <x v="3"/>
    <x v="29"/>
    <n v="2.2000000000000002"/>
    <n v="8"/>
    <n v="128"/>
    <n v="5000"/>
    <s v="Yes"/>
    <n v="30"/>
    <n v="181"/>
    <n v="8.3000000000000007"/>
    <n v="6.5"/>
    <s v="IPS LCD"/>
    <n v="1080"/>
    <n v="120"/>
    <n v="50"/>
    <n v="16"/>
    <n v="2"/>
    <x v="0"/>
    <x v="0"/>
    <x v="0"/>
    <x v="0"/>
    <x v="0"/>
    <x v="1"/>
    <x v="0"/>
    <n v="5"/>
    <x v="1"/>
    <n v="18999"/>
    <x v="2"/>
  </r>
  <r>
    <x v="12"/>
    <x v="44"/>
    <x v="31"/>
    <x v="4"/>
    <n v="2023"/>
    <s v="Android"/>
    <n v="12"/>
    <x v="3"/>
    <x v="30"/>
    <n v="2"/>
    <n v="4"/>
    <n v="64"/>
    <n v="5000"/>
    <s v="No"/>
    <n v="18"/>
    <n v="204"/>
    <n v="9"/>
    <n v="6.5"/>
    <s v="IPS LCD"/>
    <n v="720"/>
    <n v="60"/>
    <n v="13"/>
    <n v="5"/>
    <n v="2"/>
    <x v="0"/>
    <x v="0"/>
    <x v="1"/>
    <x v="0"/>
    <x v="1"/>
    <x v="1"/>
    <x v="0"/>
    <n v="4"/>
    <x v="1"/>
    <n v="7999"/>
    <x v="1"/>
  </r>
  <r>
    <x v="0"/>
    <x v="45"/>
    <x v="30"/>
    <x v="1"/>
    <n v="2023"/>
    <s v="Android"/>
    <n v="13"/>
    <x v="3"/>
    <x v="31"/>
    <n v="2.2000000000000002"/>
    <n v="4"/>
    <n v="64"/>
    <n v="5000"/>
    <s v="Yes"/>
    <n v="15"/>
    <n v="202"/>
    <n v="9.1"/>
    <n v="6.6"/>
    <s v="PLS LCD"/>
    <n v="1080"/>
    <n v="90"/>
    <n v="50"/>
    <n v="13"/>
    <n v="3"/>
    <x v="0"/>
    <x v="0"/>
    <x v="1"/>
    <x v="0"/>
    <x v="0"/>
    <x v="1"/>
    <x v="0"/>
    <n v="5"/>
    <x v="0"/>
    <n v="13999"/>
    <x v="1"/>
  </r>
  <r>
    <x v="10"/>
    <x v="46"/>
    <x v="5"/>
    <x v="2"/>
    <n v="2023"/>
    <s v="Android"/>
    <n v="13"/>
    <x v="3"/>
    <x v="32"/>
    <n v="3.1"/>
    <n v="8"/>
    <n v="128"/>
    <n v="5000"/>
    <s v="Yes"/>
    <n v="120"/>
    <n v="193"/>
    <n v="8.6"/>
    <n v="6.78"/>
    <s v="AMOLED"/>
    <n v="1080"/>
    <n v="120"/>
    <n v="64"/>
    <n v="16"/>
    <n v="2"/>
    <x v="0"/>
    <x v="0"/>
    <x v="1"/>
    <x v="0"/>
    <x v="0"/>
    <x v="1"/>
    <x v="0"/>
    <n v="4"/>
    <x v="1"/>
    <n v="29999"/>
    <x v="2"/>
  </r>
  <r>
    <x v="21"/>
    <x v="47"/>
    <x v="6"/>
    <x v="2"/>
    <n v="2023"/>
    <s v="Android"/>
    <n v="13"/>
    <x v="0"/>
    <x v="16"/>
    <n v="3.2"/>
    <n v="12"/>
    <n v="256"/>
    <n v="4700"/>
    <s v="Yes"/>
    <n v="45"/>
    <n v="201"/>
    <n v="8.6"/>
    <n v="6.7"/>
    <s v="OLED"/>
    <n v="1080"/>
    <n v="120"/>
    <n v="50"/>
    <n v="32"/>
    <n v="2"/>
    <x v="0"/>
    <x v="0"/>
    <x v="0"/>
    <x v="0"/>
    <x v="0"/>
    <x v="1"/>
    <x v="0"/>
    <n v="5"/>
    <x v="0"/>
    <n v="49999"/>
    <x v="0"/>
  </r>
  <r>
    <x v="0"/>
    <x v="48"/>
    <x v="13"/>
    <x v="3"/>
    <n v="2022"/>
    <s v="Android"/>
    <n v="12"/>
    <x v="5"/>
    <x v="33"/>
    <n v="2"/>
    <n v="4"/>
    <n v="64"/>
    <n v="6000"/>
    <s v="Yes"/>
    <n v="15"/>
    <n v="207"/>
    <n v="9.3000000000000007"/>
    <n v="6.6"/>
    <s v="PLS LCD"/>
    <n v="1080"/>
    <n v="60"/>
    <n v="50"/>
    <n v="8"/>
    <n v="3"/>
    <x v="0"/>
    <x v="0"/>
    <x v="1"/>
    <x v="0"/>
    <x v="0"/>
    <x v="1"/>
    <x v="0"/>
    <n v="4"/>
    <x v="1"/>
    <n v="10499"/>
    <x v="1"/>
  </r>
  <r>
    <x v="0"/>
    <x v="49"/>
    <x v="23"/>
    <x v="2"/>
    <n v="2020"/>
    <s v="Android"/>
    <n v="10"/>
    <x v="0"/>
    <x v="18"/>
    <n v="3.1"/>
    <n v="12"/>
    <n v="256"/>
    <n v="4500"/>
    <s v="Yes"/>
    <n v="25"/>
    <n v="282"/>
    <n v="16.8"/>
    <n v="7.6"/>
    <s v="Foldable Dynamic AMOLED 2X"/>
    <n v="1768"/>
    <n v="120"/>
    <n v="12"/>
    <n v="10"/>
    <n v="3"/>
    <x v="0"/>
    <x v="0"/>
    <x v="1"/>
    <x v="0"/>
    <x v="0"/>
    <x v="1"/>
    <x v="1"/>
    <n v="5"/>
    <x v="0"/>
    <n v="149999"/>
    <x v="0"/>
  </r>
  <r>
    <x v="7"/>
    <x v="50"/>
    <x v="30"/>
    <x v="1"/>
    <n v="2023"/>
    <s v="Android"/>
    <n v="12"/>
    <x v="3"/>
    <x v="22"/>
    <n v="2.5"/>
    <n v="8"/>
    <n v="128"/>
    <n v="5000"/>
    <s v="Yes"/>
    <n v="33"/>
    <n v="201"/>
    <n v="8.9"/>
    <n v="6.78"/>
    <s v="IPS LCD"/>
    <n v="1080"/>
    <n v="120"/>
    <n v="50"/>
    <n v="16"/>
    <n v="3"/>
    <x v="0"/>
    <x v="0"/>
    <x v="1"/>
    <x v="0"/>
    <x v="1"/>
    <x v="1"/>
    <x v="0"/>
    <n v="5"/>
    <x v="1"/>
    <n v="15999"/>
    <x v="2"/>
  </r>
  <r>
    <x v="16"/>
    <x v="51"/>
    <x v="32"/>
    <x v="2"/>
    <n v="2022"/>
    <s v="Android"/>
    <n v="12"/>
    <x v="0"/>
    <x v="34"/>
    <n v="3"/>
    <n v="12"/>
    <n v="256"/>
    <n v="5000"/>
    <s v="Yes"/>
    <n v="30"/>
    <n v="185"/>
    <n v="8.1999999999999993"/>
    <n v="6.5"/>
    <s v="OLED"/>
    <n v="1644"/>
    <n v="120"/>
    <n v="12"/>
    <n v="12"/>
    <n v="3"/>
    <x v="0"/>
    <x v="1"/>
    <x v="0"/>
    <x v="0"/>
    <x v="0"/>
    <x v="1"/>
    <x v="0"/>
    <n v="5"/>
    <x v="0"/>
    <n v="124999"/>
    <x v="0"/>
  </r>
  <r>
    <x v="8"/>
    <x v="52"/>
    <x v="22"/>
    <x v="1"/>
    <n v="2023"/>
    <s v="Android"/>
    <n v="13"/>
    <x v="3"/>
    <x v="35"/>
    <n v="3"/>
    <n v="8"/>
    <n v="512"/>
    <n v="5000"/>
    <s v="Yes"/>
    <n v="45"/>
    <n v="203"/>
    <n v="7.8"/>
    <n v="6.67"/>
    <s v="AMOLED"/>
    <n v="1080"/>
    <n v="120"/>
    <n v="50"/>
    <n v="32"/>
    <n v="3"/>
    <x v="0"/>
    <x v="0"/>
    <x v="1"/>
    <x v="0"/>
    <x v="0"/>
    <x v="1"/>
    <x v="0"/>
    <n v="5"/>
    <x v="1"/>
    <n v="25999"/>
    <x v="2"/>
  </r>
  <r>
    <x v="13"/>
    <x v="53"/>
    <x v="1"/>
    <x v="0"/>
    <n v="2023"/>
    <s v="HarmonyOS"/>
    <n v="4"/>
    <x v="6"/>
    <x v="36"/>
    <n v="3.1"/>
    <n v="12"/>
    <n v="512"/>
    <n v="5000"/>
    <s v="Yes"/>
    <n v="88"/>
    <n v="225"/>
    <n v="8.1"/>
    <n v="6.82"/>
    <s v="LTPO OLED"/>
    <n v="1216"/>
    <n v="120"/>
    <n v="50"/>
    <n v="13"/>
    <n v="3"/>
    <x v="0"/>
    <x v="0"/>
    <x v="0"/>
    <x v="1"/>
    <x v="0"/>
    <x v="1"/>
    <x v="0"/>
    <n v="5"/>
    <x v="1"/>
    <n v="94999"/>
    <x v="0"/>
  </r>
  <r>
    <x v="4"/>
    <x v="54"/>
    <x v="24"/>
    <x v="2"/>
    <n v="2019"/>
    <s v="Android"/>
    <n v="9"/>
    <x v="0"/>
    <x v="37"/>
    <n v="2.96"/>
    <n v="8"/>
    <n v="256"/>
    <n v="4000"/>
    <s v="Yes"/>
    <n v="30"/>
    <n v="206"/>
    <n v="8.8000000000000007"/>
    <n v="6.67"/>
    <s v="Fluid AMOLED"/>
    <n v="1440"/>
    <n v="90"/>
    <n v="48"/>
    <n v="16"/>
    <n v="3"/>
    <x v="0"/>
    <x v="0"/>
    <x v="1"/>
    <x v="0"/>
    <x v="0"/>
    <x v="1"/>
    <x v="0"/>
    <n v="4"/>
    <x v="1"/>
    <n v="48999"/>
    <x v="0"/>
  </r>
  <r>
    <x v="0"/>
    <x v="55"/>
    <x v="14"/>
    <x v="2"/>
    <n v="2019"/>
    <s v="Android"/>
    <n v="9"/>
    <x v="5"/>
    <x v="38"/>
    <n v="2.73"/>
    <n v="8"/>
    <n v="128"/>
    <n v="3400"/>
    <s v="Yes"/>
    <n v="15"/>
    <n v="157"/>
    <n v="7.8"/>
    <n v="6.1"/>
    <s v="Dynamic AMOLED"/>
    <n v="1440"/>
    <n v="60"/>
    <n v="12"/>
    <n v="10"/>
    <n v="3"/>
    <x v="0"/>
    <x v="0"/>
    <x v="0"/>
    <x v="0"/>
    <x v="0"/>
    <x v="1"/>
    <x v="0"/>
    <n v="4"/>
    <x v="1"/>
    <n v="61900"/>
    <x v="0"/>
  </r>
  <r>
    <x v="17"/>
    <x v="56"/>
    <x v="6"/>
    <x v="2"/>
    <n v="2018"/>
    <s v="Android"/>
    <n v="8"/>
    <x v="0"/>
    <x v="39"/>
    <n v="2.8"/>
    <n v="6"/>
    <n v="128"/>
    <n v="4000"/>
    <s v="Yes"/>
    <n v="18"/>
    <n v="182"/>
    <n v="8.8000000000000007"/>
    <n v="6.18"/>
    <s v="IPS LCD"/>
    <n v="1080"/>
    <n v="60"/>
    <n v="12"/>
    <n v="20"/>
    <n v="2"/>
    <x v="0"/>
    <x v="0"/>
    <x v="1"/>
    <x v="0"/>
    <x v="1"/>
    <x v="1"/>
    <x v="0"/>
    <n v="4"/>
    <x v="1"/>
    <n v="20999"/>
    <x v="2"/>
  </r>
  <r>
    <x v="1"/>
    <x v="57"/>
    <x v="32"/>
    <x v="2"/>
    <n v="2018"/>
    <s v="iOS"/>
    <n v="12"/>
    <x v="1"/>
    <x v="40"/>
    <n v="2.5"/>
    <n v="3"/>
    <n v="64"/>
    <n v="2942"/>
    <s v="Yes"/>
    <n v="18"/>
    <n v="194"/>
    <n v="8.3000000000000007"/>
    <n v="6.1"/>
    <s v="Liquid Retina IPS LCD"/>
    <n v="828"/>
    <n v="60"/>
    <n v="12"/>
    <n v="7"/>
    <n v="1"/>
    <x v="1"/>
    <x v="0"/>
    <x v="0"/>
    <x v="0"/>
    <x v="0"/>
    <x v="1"/>
    <x v="0"/>
    <n v="4"/>
    <x v="1"/>
    <n v="76900"/>
    <x v="0"/>
  </r>
  <r>
    <x v="5"/>
    <x v="58"/>
    <x v="3"/>
    <x v="1"/>
    <n v="2019"/>
    <s v="Android"/>
    <n v="9"/>
    <x v="0"/>
    <x v="41"/>
    <n v="1.8"/>
    <n v="4"/>
    <n v="64"/>
    <n v="3000"/>
    <s v="Yes"/>
    <n v="27"/>
    <n v="176"/>
    <n v="8.3000000000000007"/>
    <n v="6.2"/>
    <s v="LTPS IPS LCD"/>
    <n v="1080"/>
    <n v="60"/>
    <n v="16"/>
    <n v="12"/>
    <n v="2"/>
    <x v="0"/>
    <x v="0"/>
    <x v="1"/>
    <x v="0"/>
    <x v="0"/>
    <x v="1"/>
    <x v="0"/>
    <n v="4"/>
    <x v="1"/>
    <n v="17999"/>
    <x v="2"/>
  </r>
  <r>
    <x v="0"/>
    <x v="59"/>
    <x v="5"/>
    <x v="2"/>
    <n v="2015"/>
    <s v="Android"/>
    <n v="5"/>
    <x v="5"/>
    <x v="42"/>
    <n v="2.1"/>
    <n v="4"/>
    <n v="64"/>
    <n v="3000"/>
    <s v="Yes"/>
    <n v="15"/>
    <n v="153"/>
    <n v="6.9"/>
    <n v="5.7"/>
    <s v="Super AMOLED"/>
    <n v="1440"/>
    <n v="60"/>
    <n v="16"/>
    <n v="5"/>
    <n v="1"/>
    <x v="0"/>
    <x v="1"/>
    <x v="1"/>
    <x v="1"/>
    <x v="0"/>
    <x v="1"/>
    <x v="0"/>
    <n v="4"/>
    <x v="1"/>
    <n v="57900"/>
    <x v="0"/>
  </r>
  <r>
    <x v="5"/>
    <x v="60"/>
    <x v="30"/>
    <x v="1"/>
    <n v="2017"/>
    <s v="Android"/>
    <n v="7"/>
    <x v="0"/>
    <x v="43"/>
    <n v="2"/>
    <n v="4"/>
    <n v="32"/>
    <n v="3000"/>
    <s v="Yes"/>
    <n v="15"/>
    <n v="155"/>
    <n v="7.7"/>
    <n v="5.2"/>
    <s v="IPS LCD"/>
    <n v="1080"/>
    <n v="60"/>
    <n v="12"/>
    <n v="5"/>
    <n v="1"/>
    <x v="0"/>
    <x v="1"/>
    <x v="1"/>
    <x v="0"/>
    <x v="1"/>
    <x v="1"/>
    <x v="0"/>
    <n v="4"/>
    <x v="1"/>
    <n v="16999"/>
    <x v="2"/>
  </r>
  <r>
    <x v="16"/>
    <x v="61"/>
    <x v="22"/>
    <x v="1"/>
    <n v="2017"/>
    <s v="Android"/>
    <n v="8"/>
    <x v="0"/>
    <x v="44"/>
    <n v="2.4500000000000002"/>
    <n v="4"/>
    <n v="64"/>
    <n v="2700"/>
    <s v="Yes"/>
    <n v="18"/>
    <n v="155"/>
    <n v="7.4"/>
    <n v="5.2"/>
    <s v="IPS LCD HDR10"/>
    <n v="1080"/>
    <n v="60"/>
    <n v="19"/>
    <n v="13"/>
    <n v="1"/>
    <x v="0"/>
    <x v="1"/>
    <x v="0"/>
    <x v="0"/>
    <x v="0"/>
    <x v="1"/>
    <x v="0"/>
    <n v="4"/>
    <x v="1"/>
    <n v="44990"/>
    <x v="0"/>
  </r>
  <r>
    <x v="22"/>
    <x v="62"/>
    <x v="5"/>
    <x v="2"/>
    <n v="2017"/>
    <s v="Android"/>
    <n v="7"/>
    <x v="0"/>
    <x v="44"/>
    <n v="2.4500000000000002"/>
    <n v="4"/>
    <n v="128"/>
    <n v="3300"/>
    <s v="Yes"/>
    <n v="18"/>
    <n v="158"/>
    <n v="7.3"/>
    <n v="6"/>
    <s v="P-OLED"/>
    <n v="1440"/>
    <n v="60"/>
    <n v="16"/>
    <n v="5"/>
    <n v="2"/>
    <x v="0"/>
    <x v="0"/>
    <x v="0"/>
    <x v="0"/>
    <x v="0"/>
    <x v="1"/>
    <x v="0"/>
    <n v="4"/>
    <x v="1"/>
    <n v="44990"/>
    <x v="0"/>
  </r>
  <r>
    <x v="14"/>
    <x v="63"/>
    <x v="33"/>
    <x v="3"/>
    <n v="2018"/>
    <s v="Android"/>
    <n v="8"/>
    <x v="0"/>
    <x v="41"/>
    <n v="1.8"/>
    <n v="4"/>
    <n v="64"/>
    <n v="3060"/>
    <s v="Yes"/>
    <n v="18"/>
    <n v="151"/>
    <n v="8"/>
    <n v="5.8"/>
    <s v="IPS LCD"/>
    <n v="1080"/>
    <n v="60"/>
    <n v="16"/>
    <n v="16"/>
    <n v="2"/>
    <x v="0"/>
    <x v="0"/>
    <x v="1"/>
    <x v="0"/>
    <x v="1"/>
    <x v="1"/>
    <x v="0"/>
    <n v="4"/>
    <x v="1"/>
    <n v="15999"/>
    <x v="2"/>
  </r>
  <r>
    <x v="1"/>
    <x v="64"/>
    <x v="22"/>
    <x v="1"/>
    <n v="2012"/>
    <s v="iOS"/>
    <n v="6"/>
    <x v="1"/>
    <x v="45"/>
    <n v="1.3"/>
    <n v="1"/>
    <n v="32"/>
    <n v="1440"/>
    <s v="No"/>
    <n v="5"/>
    <n v="112"/>
    <n v="7.6"/>
    <n v="4"/>
    <s v="IPS LCD"/>
    <n v="640"/>
    <n v="60"/>
    <n v="8"/>
    <n v="1.2"/>
    <n v="1"/>
    <x v="1"/>
    <x v="1"/>
    <x v="1"/>
    <x v="0"/>
    <x v="1"/>
    <x v="1"/>
    <x v="0"/>
    <n v="3"/>
    <x v="1"/>
    <n v="45500"/>
    <x v="0"/>
  </r>
  <r>
    <x v="23"/>
    <x v="65"/>
    <x v="5"/>
    <x v="2"/>
    <n v="2013"/>
    <s v="Android"/>
    <n v="4"/>
    <x v="0"/>
    <x v="46"/>
    <n v="1.7"/>
    <n v="2"/>
    <n v="32"/>
    <n v="2300"/>
    <s v="No"/>
    <n v="5"/>
    <n v="143"/>
    <n v="9.3000000000000007"/>
    <n v="4.7"/>
    <s v="Super LCD3"/>
    <n v="1080"/>
    <n v="60"/>
    <n v="4"/>
    <n v="2.1"/>
    <n v="1"/>
    <x v="1"/>
    <x v="1"/>
    <x v="1"/>
    <x v="1"/>
    <x v="0"/>
    <x v="1"/>
    <x v="0"/>
    <n v="4"/>
    <x v="1"/>
    <n v="42900"/>
    <x v="0"/>
  </r>
  <r>
    <x v="9"/>
    <x v="66"/>
    <x v="11"/>
    <x v="0"/>
    <n v="2021"/>
    <s v="Android"/>
    <n v="11"/>
    <x v="0"/>
    <x v="17"/>
    <n v="2.84"/>
    <n v="18"/>
    <n v="512"/>
    <n v="6000"/>
    <s v="Yes"/>
    <n v="65"/>
    <n v="238"/>
    <n v="10.3"/>
    <n v="6.78"/>
    <s v="AMOLED"/>
    <n v="1080"/>
    <n v="144"/>
    <n v="64"/>
    <n v="24"/>
    <n v="3"/>
    <x v="0"/>
    <x v="0"/>
    <x v="1"/>
    <x v="0"/>
    <x v="0"/>
    <x v="1"/>
    <x v="0"/>
    <n v="5"/>
    <x v="1"/>
    <n v="79999"/>
    <x v="0"/>
  </r>
  <r>
    <x v="7"/>
    <x v="67"/>
    <x v="34"/>
    <x v="3"/>
    <n v="2022"/>
    <s v="Android"/>
    <n v="12"/>
    <x v="3"/>
    <x v="30"/>
    <n v="2"/>
    <n v="4"/>
    <n v="64"/>
    <n v="6000"/>
    <s v="Yes"/>
    <n v="18"/>
    <n v="209.6"/>
    <n v="8.5"/>
    <n v="6.82"/>
    <s v="IPS LCD"/>
    <n v="720"/>
    <n v="90"/>
    <n v="13"/>
    <n v="8"/>
    <n v="2"/>
    <x v="0"/>
    <x v="0"/>
    <x v="1"/>
    <x v="0"/>
    <x v="1"/>
    <x v="1"/>
    <x v="0"/>
    <n v="4"/>
    <x v="1"/>
    <n v="8499"/>
    <x v="1"/>
  </r>
  <r>
    <x v="20"/>
    <x v="68"/>
    <x v="17"/>
    <x v="2"/>
    <n v="2022"/>
    <s v="Android"/>
    <n v="12"/>
    <x v="0"/>
    <x v="16"/>
    <n v="3.2"/>
    <n v="12"/>
    <n v="512"/>
    <n v="5000"/>
    <s v="Yes"/>
    <n v="66"/>
    <n v="261"/>
    <n v="6.1"/>
    <n v="7.9"/>
    <s v="Foldable OLED"/>
    <n v="1984"/>
    <n v="90"/>
    <n v="54"/>
    <n v="16"/>
    <n v="3"/>
    <x v="0"/>
    <x v="0"/>
    <x v="1"/>
    <x v="1"/>
    <x v="0"/>
    <x v="1"/>
    <x v="1"/>
    <n v="5"/>
    <x v="1"/>
    <n v="139999"/>
    <x v="0"/>
  </r>
  <r>
    <x v="6"/>
    <x v="69"/>
    <x v="15"/>
    <x v="4"/>
    <n v="2021"/>
    <s v="Android"/>
    <n v="10"/>
    <x v="4"/>
    <x v="21"/>
    <n v="1.8"/>
    <n v="3"/>
    <n v="32"/>
    <n v="5000"/>
    <s v="No"/>
    <n v="10"/>
    <n v="200"/>
    <n v="9.1"/>
    <n v="6.5"/>
    <s v="IPS LCD"/>
    <n v="720"/>
    <n v="60"/>
    <n v="13"/>
    <n v="5"/>
    <n v="3"/>
    <x v="0"/>
    <x v="0"/>
    <x v="1"/>
    <x v="0"/>
    <x v="1"/>
    <x v="1"/>
    <x v="0"/>
    <n v="4"/>
    <x v="1"/>
    <n v="7499"/>
    <x v="1"/>
  </r>
  <r>
    <x v="24"/>
    <x v="70"/>
    <x v="31"/>
    <x v="4"/>
    <n v="2014"/>
    <s v="Android"/>
    <n v="4"/>
    <x v="3"/>
    <x v="47"/>
    <n v="2"/>
    <n v="1"/>
    <n v="16"/>
    <n v="2050"/>
    <s v="No"/>
    <n v="5"/>
    <n v="97.7"/>
    <n v="5.0999999999999996"/>
    <n v="4.8"/>
    <s v="AMOLED"/>
    <n v="720"/>
    <n v="60"/>
    <n v="8"/>
    <n v="5"/>
    <n v="1"/>
    <x v="1"/>
    <x v="1"/>
    <x v="1"/>
    <x v="0"/>
    <x v="1"/>
    <x v="1"/>
    <x v="0"/>
    <n v="4"/>
    <x v="1"/>
    <n v="18999"/>
    <x v="2"/>
  </r>
  <r>
    <x v="23"/>
    <x v="71"/>
    <x v="24"/>
    <x v="2"/>
    <n v="2014"/>
    <s v="Android"/>
    <n v="4"/>
    <x v="0"/>
    <x v="48"/>
    <n v="2.5"/>
    <n v="2"/>
    <n v="32"/>
    <n v="2600"/>
    <s v="No"/>
    <n v="7.5"/>
    <n v="160"/>
    <n v="9.4"/>
    <n v="5"/>
    <s v="Super LCD3"/>
    <n v="1080"/>
    <n v="60"/>
    <n v="4"/>
    <n v="5"/>
    <n v="2"/>
    <x v="1"/>
    <x v="1"/>
    <x v="1"/>
    <x v="1"/>
    <x v="0"/>
    <x v="1"/>
    <x v="0"/>
    <n v="4"/>
    <x v="1"/>
    <n v="49000"/>
    <x v="0"/>
  </r>
  <r>
    <x v="19"/>
    <x v="72"/>
    <x v="35"/>
    <x v="3"/>
    <n v="2017"/>
    <s v="Android"/>
    <n v="7"/>
    <x v="0"/>
    <x v="49"/>
    <n v="1.4"/>
    <n v="3"/>
    <n v="32"/>
    <n v="2900"/>
    <s v="No"/>
    <n v="5"/>
    <n v="160"/>
    <n v="8.6999999999999993"/>
    <n v="5.7"/>
    <s v="IPS LCD"/>
    <n v="720"/>
    <n v="60"/>
    <n v="13"/>
    <n v="16"/>
    <n v="1"/>
    <x v="0"/>
    <x v="1"/>
    <x v="1"/>
    <x v="0"/>
    <x v="1"/>
    <x v="1"/>
    <x v="0"/>
    <n v="4"/>
    <x v="1"/>
    <n v="6999"/>
    <x v="1"/>
  </r>
  <r>
    <x v="14"/>
    <x v="73"/>
    <x v="30"/>
    <x v="1"/>
    <n v="2019"/>
    <s v="Android"/>
    <n v="9"/>
    <x v="0"/>
    <x v="39"/>
    <n v="2.8"/>
    <n v="6"/>
    <n v="128"/>
    <n v="3320"/>
    <s v="Yes"/>
    <n v="18"/>
    <n v="172"/>
    <n v="8"/>
    <n v="5.99"/>
    <s v="POLED"/>
    <n v="1440"/>
    <n v="60"/>
    <n v="12"/>
    <n v="20"/>
    <n v="5"/>
    <x v="0"/>
    <x v="1"/>
    <x v="0"/>
    <x v="0"/>
    <x v="0"/>
    <x v="1"/>
    <x v="0"/>
    <n v="4"/>
    <x v="1"/>
    <n v="49999"/>
    <x v="0"/>
  </r>
  <r>
    <x v="5"/>
    <x v="74"/>
    <x v="22"/>
    <x v="1"/>
    <n v="2013"/>
    <s v="Android"/>
    <n v="4"/>
    <x v="0"/>
    <x v="50"/>
    <n v="1.4"/>
    <n v="1"/>
    <n v="8"/>
    <n v="2070"/>
    <s v="No"/>
    <n v="5"/>
    <n v="143"/>
    <n v="11.6"/>
    <n v="4.5"/>
    <s v="IPS LCD"/>
    <n v="720"/>
    <n v="60"/>
    <n v="5"/>
    <n v="1.3"/>
    <n v="1"/>
    <x v="1"/>
    <x v="1"/>
    <x v="1"/>
    <x v="0"/>
    <x v="1"/>
    <x v="1"/>
    <x v="0"/>
    <n v="3"/>
    <x v="1"/>
    <n v="12999"/>
    <x v="1"/>
  </r>
  <r>
    <x v="0"/>
    <x v="75"/>
    <x v="36"/>
    <x v="1"/>
    <n v="2014"/>
    <s v="Android"/>
    <n v="4"/>
    <x v="0"/>
    <x v="48"/>
    <n v="2.5"/>
    <n v="2"/>
    <n v="16"/>
    <n v="2800"/>
    <s v="Yes"/>
    <n v="18"/>
    <n v="145"/>
    <n v="8.1"/>
    <n v="5.0999999999999996"/>
    <s v="Super AMOLED"/>
    <n v="1080"/>
    <n v="60"/>
    <n v="16"/>
    <n v="2"/>
    <n v="1"/>
    <x v="0"/>
    <x v="1"/>
    <x v="0"/>
    <x v="1"/>
    <x v="0"/>
    <x v="1"/>
    <x v="0"/>
    <n v="4"/>
    <x v="1"/>
    <n v="51000"/>
    <x v="0"/>
  </r>
  <r>
    <x v="3"/>
    <x v="76"/>
    <x v="7"/>
    <x v="1"/>
    <n v="2013"/>
    <s v="Android"/>
    <n v="4"/>
    <x v="0"/>
    <x v="51"/>
    <n v="2.2999999999999998"/>
    <n v="2"/>
    <n v="16"/>
    <n v="3050"/>
    <s v="No"/>
    <n v="18"/>
    <n v="145"/>
    <n v="8.1"/>
    <n v="5"/>
    <s v="IPS LCD"/>
    <n v="1080"/>
    <n v="60"/>
    <n v="13"/>
    <n v="2"/>
    <n v="1"/>
    <x v="1"/>
    <x v="1"/>
    <x v="1"/>
    <x v="1"/>
    <x v="1"/>
    <x v="1"/>
    <x v="0"/>
    <n v="3"/>
    <x v="1"/>
    <n v="14999"/>
    <x v="1"/>
  </r>
  <r>
    <x v="16"/>
    <x v="77"/>
    <x v="3"/>
    <x v="1"/>
    <n v="2013"/>
    <s v="Android"/>
    <n v="4"/>
    <x v="0"/>
    <x v="51"/>
    <n v="2.2000000000000002"/>
    <n v="2"/>
    <n v="16"/>
    <n v="3000"/>
    <s v="No"/>
    <n v="7.5"/>
    <n v="170"/>
    <n v="8.5"/>
    <n v="5"/>
    <s v="TFT"/>
    <n v="1080"/>
    <n v="60"/>
    <n v="20.7"/>
    <n v="2"/>
    <n v="1"/>
    <x v="1"/>
    <x v="1"/>
    <x v="0"/>
    <x v="0"/>
    <x v="0"/>
    <x v="1"/>
    <x v="0"/>
    <n v="4"/>
    <x v="1"/>
    <n v="42990"/>
    <x v="0"/>
  </r>
  <r>
    <x v="23"/>
    <x v="78"/>
    <x v="33"/>
    <x v="3"/>
    <n v="2014"/>
    <s v="Android"/>
    <n v="4"/>
    <x v="0"/>
    <x v="52"/>
    <n v="1.7"/>
    <n v="2"/>
    <n v="16"/>
    <n v="2600"/>
    <s v="No"/>
    <n v="10"/>
    <n v="155"/>
    <n v="7.7"/>
    <n v="5.5"/>
    <s v="IPS LCD"/>
    <n v="720"/>
    <n v="60"/>
    <n v="13"/>
    <n v="8"/>
    <n v="1"/>
    <x v="1"/>
    <x v="1"/>
    <x v="1"/>
    <x v="0"/>
    <x v="1"/>
    <x v="1"/>
    <x v="0"/>
    <n v="4"/>
    <x v="1"/>
    <n v="24990"/>
    <x v="2"/>
  </r>
  <r>
    <x v="0"/>
    <x v="79"/>
    <x v="3"/>
    <x v="1"/>
    <n v="2013"/>
    <s v="Android"/>
    <n v="4"/>
    <x v="0"/>
    <x v="46"/>
    <n v="1.9"/>
    <n v="2"/>
    <n v="16"/>
    <n v="2600"/>
    <s v="No"/>
    <n v="10"/>
    <n v="130"/>
    <n v="7.9"/>
    <n v="5"/>
    <s v="Super AMOLED"/>
    <n v="1080"/>
    <n v="60"/>
    <n v="13"/>
    <n v="2"/>
    <n v="1"/>
    <x v="1"/>
    <x v="1"/>
    <x v="1"/>
    <x v="1"/>
    <x v="0"/>
    <x v="1"/>
    <x v="0"/>
    <n v="3"/>
    <x v="1"/>
    <n v="17500"/>
    <x v="2"/>
  </r>
  <r>
    <x v="4"/>
    <x v="80"/>
    <x v="9"/>
    <x v="2"/>
    <n v="2023"/>
    <s v="Android"/>
    <n v="13"/>
    <x v="3"/>
    <x v="53"/>
    <n v="3.05"/>
    <n v="8"/>
    <n v="128"/>
    <n v="5000"/>
    <s v="Yes"/>
    <n v="80"/>
    <n v="193.5"/>
    <n v="8.1"/>
    <n v="6.74"/>
    <s v="Fluid AMOLED"/>
    <n v="1240"/>
    <n v="120"/>
    <n v="50"/>
    <n v="16"/>
    <n v="3"/>
    <x v="0"/>
    <x v="0"/>
    <x v="0"/>
    <x v="0"/>
    <x v="0"/>
    <x v="1"/>
    <x v="0"/>
    <n v="5"/>
    <x v="1"/>
    <n v="33999"/>
    <x v="2"/>
  </r>
  <r>
    <x v="5"/>
    <x v="81"/>
    <x v="5"/>
    <x v="2"/>
    <n v="2021"/>
    <s v="Android"/>
    <n v="11"/>
    <x v="0"/>
    <x v="54"/>
    <n v="2.99"/>
    <n v="8"/>
    <n v="128"/>
    <n v="5000"/>
    <s v="Yes"/>
    <n v="33"/>
    <n v="202"/>
    <n v="8.9"/>
    <n v="6.8"/>
    <s v="LCD"/>
    <n v="1080"/>
    <n v="144"/>
    <n v="108"/>
    <n v="16"/>
    <n v="3"/>
    <x v="0"/>
    <x v="0"/>
    <x v="0"/>
    <x v="0"/>
    <x v="0"/>
    <x v="1"/>
    <x v="0"/>
    <n v="5"/>
    <x v="1"/>
    <n v="34999"/>
    <x v="2"/>
  </r>
  <r>
    <x v="1"/>
    <x v="82"/>
    <x v="37"/>
    <x v="0"/>
    <n v="2022"/>
    <s v="iOS"/>
    <n v="16"/>
    <x v="1"/>
    <x v="55"/>
    <n v="3.46"/>
    <n v="6"/>
    <n v="256"/>
    <n v="4323"/>
    <s v="Yes"/>
    <n v="27"/>
    <n v="240"/>
    <n v="7.85"/>
    <n v="6.7"/>
    <s v="Super Retina XDR OLED"/>
    <n v="1290"/>
    <n v="120"/>
    <n v="48"/>
    <n v="12"/>
    <n v="3"/>
    <x v="1"/>
    <x v="0"/>
    <x v="0"/>
    <x v="0"/>
    <x v="0"/>
    <x v="1"/>
    <x v="0"/>
    <n v="5"/>
    <x v="0"/>
    <n v="139900"/>
    <x v="0"/>
  </r>
  <r>
    <x v="25"/>
    <x v="83"/>
    <x v="29"/>
    <x v="3"/>
    <n v="2015"/>
    <s v="Android"/>
    <n v="5"/>
    <x v="0"/>
    <x v="56"/>
    <n v="2"/>
    <n v="4"/>
    <n v="64"/>
    <n v="3160"/>
    <s v="Yes"/>
    <n v="15"/>
    <n v="226"/>
    <n v="10.8"/>
    <n v="5.2"/>
    <s v="IPS LCD"/>
    <n v="1080"/>
    <n v="60"/>
    <n v="21"/>
    <n v="2.1"/>
    <n v="1"/>
    <x v="1"/>
    <x v="1"/>
    <x v="1"/>
    <x v="0"/>
    <x v="0"/>
    <x v="1"/>
    <x v="0"/>
    <n v="4"/>
    <x v="1"/>
    <n v="660000"/>
    <x v="0"/>
  </r>
  <r>
    <x v="23"/>
    <x v="84"/>
    <x v="29"/>
    <x v="3"/>
    <n v="2012"/>
    <s v="Windows Phone"/>
    <n v="8"/>
    <x v="0"/>
    <x v="57"/>
    <n v="1.5"/>
    <n v="1"/>
    <n v="16"/>
    <n v="1800"/>
    <s v="No"/>
    <n v="5"/>
    <n v="130"/>
    <n v="10.1"/>
    <n v="4.3"/>
    <s v="Super LCD2"/>
    <n v="720"/>
    <n v="60"/>
    <n v="8"/>
    <n v="2.1"/>
    <n v="1"/>
    <x v="1"/>
    <x v="1"/>
    <x v="1"/>
    <x v="0"/>
    <x v="0"/>
    <x v="1"/>
    <x v="0"/>
    <n v="3"/>
    <x v="1"/>
    <n v="28000"/>
    <x v="2"/>
  </r>
  <r>
    <x v="7"/>
    <x v="85"/>
    <x v="23"/>
    <x v="2"/>
    <n v="2024"/>
    <s v="Android"/>
    <n v="14"/>
    <x v="3"/>
    <x v="58"/>
    <n v="3.1"/>
    <n v="8"/>
    <n v="256"/>
    <n v="5000"/>
    <s v="Yes"/>
    <n v="45"/>
    <n v="190"/>
    <n v="8.1999999999999993"/>
    <n v="6.78"/>
    <s v="AMOLED"/>
    <n v="1080"/>
    <n v="144"/>
    <n v="108"/>
    <n v="32"/>
    <n v="3"/>
    <x v="0"/>
    <x v="0"/>
    <x v="1"/>
    <x v="0"/>
    <x v="0"/>
    <x v="1"/>
    <x v="0"/>
    <n v="5"/>
    <x v="1"/>
    <n v="24999"/>
    <x v="2"/>
  </r>
  <r>
    <x v="20"/>
    <x v="86"/>
    <x v="4"/>
    <x v="0"/>
    <n v="2024"/>
    <s v="Android"/>
    <n v="14"/>
    <x v="0"/>
    <x v="59"/>
    <n v="3.3"/>
    <n v="12"/>
    <n v="512"/>
    <n v="5600"/>
    <s v="Yes"/>
    <n v="80"/>
    <n v="229"/>
    <n v="8.9"/>
    <n v="6.8"/>
    <s v="LTPO OLED"/>
    <n v="1280"/>
    <n v="120"/>
    <n v="180"/>
    <n v="50"/>
    <n v="3"/>
    <x v="0"/>
    <x v="0"/>
    <x v="0"/>
    <x v="1"/>
    <x v="0"/>
    <x v="1"/>
    <x v="0"/>
    <n v="5"/>
    <x v="1"/>
    <n v="94999"/>
    <x v="0"/>
  </r>
  <r>
    <x v="6"/>
    <x v="87"/>
    <x v="22"/>
    <x v="1"/>
    <n v="2024"/>
    <s v="Android"/>
    <n v="14"/>
    <x v="4"/>
    <x v="60"/>
    <n v="1.8"/>
    <n v="6"/>
    <n v="128"/>
    <n v="5000"/>
    <s v="Yes"/>
    <n v="45"/>
    <n v="189"/>
    <n v="7.7"/>
    <n v="6.74"/>
    <s v="IPS LCD"/>
    <n v="720"/>
    <n v="90"/>
    <n v="50"/>
    <n v="8"/>
    <n v="2"/>
    <x v="0"/>
    <x v="0"/>
    <x v="1"/>
    <x v="0"/>
    <x v="1"/>
    <x v="1"/>
    <x v="0"/>
    <n v="4"/>
    <x v="1"/>
    <n v="8999"/>
    <x v="1"/>
  </r>
  <r>
    <x v="18"/>
    <x v="88"/>
    <x v="27"/>
    <x v="2"/>
    <n v="2024"/>
    <s v="Android"/>
    <n v="14"/>
    <x v="0"/>
    <x v="59"/>
    <n v="3.3"/>
    <n v="16"/>
    <n v="512"/>
    <n v="5700"/>
    <s v="Yes"/>
    <n v="100"/>
    <n v="236"/>
    <n v="11.2"/>
    <n v="8.0299999999999994"/>
    <s v="LTPO AMOLED"/>
    <n v="2200"/>
    <n v="120"/>
    <n v="50"/>
    <n v="32"/>
    <n v="3"/>
    <x v="0"/>
    <x v="0"/>
    <x v="0"/>
    <x v="1"/>
    <x v="0"/>
    <x v="1"/>
    <x v="1"/>
    <n v="5"/>
    <x v="1"/>
    <n v="159999"/>
    <x v="0"/>
  </r>
  <r>
    <x v="6"/>
    <x v="89"/>
    <x v="6"/>
    <x v="2"/>
    <n v="2022"/>
    <s v="Android"/>
    <n v="12"/>
    <x v="3"/>
    <x v="61"/>
    <n v="2.85"/>
    <n v="8"/>
    <n v="128"/>
    <n v="4500"/>
    <s v="Yes"/>
    <n v="150"/>
    <n v="188"/>
    <n v="8.1999999999999993"/>
    <n v="6.7"/>
    <s v="AMOLED"/>
    <n v="1080"/>
    <n v="120"/>
    <n v="50"/>
    <n v="16"/>
    <n v="3"/>
    <x v="0"/>
    <x v="0"/>
    <x v="1"/>
    <x v="0"/>
    <x v="0"/>
    <x v="1"/>
    <x v="0"/>
    <n v="5"/>
    <x v="1"/>
    <n v="36999"/>
    <x v="2"/>
  </r>
  <r>
    <x v="7"/>
    <x v="90"/>
    <x v="5"/>
    <x v="2"/>
    <n v="2023"/>
    <s v="Android"/>
    <n v="13"/>
    <x v="3"/>
    <x v="35"/>
    <n v="3"/>
    <n v="8"/>
    <n v="256"/>
    <n v="5000"/>
    <s v="Yes"/>
    <n v="45"/>
    <n v="187"/>
    <n v="8.1"/>
    <n v="6.67"/>
    <s v="AMOLED"/>
    <n v="1080"/>
    <n v="120"/>
    <n v="108"/>
    <n v="32"/>
    <n v="3"/>
    <x v="0"/>
    <x v="0"/>
    <x v="1"/>
    <x v="0"/>
    <x v="1"/>
    <x v="1"/>
    <x v="0"/>
    <n v="5"/>
    <x v="1"/>
    <n v="19999"/>
    <x v="2"/>
  </r>
  <r>
    <x v="23"/>
    <x v="91"/>
    <x v="13"/>
    <x v="3"/>
    <n v="2015"/>
    <s v="Android"/>
    <n v="6"/>
    <x v="0"/>
    <x v="62"/>
    <n v="1.5"/>
    <n v="3"/>
    <n v="32"/>
    <n v="2150"/>
    <s v="Yes"/>
    <n v="15"/>
    <n v="143"/>
    <n v="7.3"/>
    <n v="5"/>
    <s v="AMOLED"/>
    <n v="1080"/>
    <n v="60"/>
    <n v="13"/>
    <n v="4"/>
    <n v="1"/>
    <x v="0"/>
    <x v="1"/>
    <x v="1"/>
    <x v="0"/>
    <x v="0"/>
    <x v="1"/>
    <x v="0"/>
    <n v="4"/>
    <x v="1"/>
    <n v="31999"/>
    <x v="2"/>
  </r>
  <r>
    <x v="5"/>
    <x v="92"/>
    <x v="8"/>
    <x v="1"/>
    <n v="2023"/>
    <s v="Android"/>
    <n v="13"/>
    <x v="3"/>
    <x v="63"/>
    <n v="2.2000000000000002"/>
    <n v="12"/>
    <n v="256"/>
    <n v="6000"/>
    <s v="Yes"/>
    <n v="33"/>
    <n v="192"/>
    <n v="8.9"/>
    <n v="6.5"/>
    <s v="IPS LCD"/>
    <n v="1080"/>
    <n v="120"/>
    <n v="50"/>
    <n v="16"/>
    <n v="2"/>
    <x v="0"/>
    <x v="0"/>
    <x v="0"/>
    <x v="0"/>
    <x v="0"/>
    <x v="1"/>
    <x v="0"/>
    <n v="5"/>
    <x v="1"/>
    <n v="15999"/>
    <x v="2"/>
  </r>
  <r>
    <x v="0"/>
    <x v="93"/>
    <x v="21"/>
    <x v="3"/>
    <n v="2014"/>
    <s v="Android"/>
    <n v="4"/>
    <x v="0"/>
    <x v="64"/>
    <n v="2.7"/>
    <n v="3"/>
    <n v="32"/>
    <n v="3000"/>
    <s v="Yes"/>
    <n v="15"/>
    <n v="174"/>
    <n v="8.3000000000000007"/>
    <n v="5.6"/>
    <s v="Super AMOLED"/>
    <n v="1600"/>
    <n v="60"/>
    <n v="16"/>
    <n v="3.7"/>
    <n v="1"/>
    <x v="0"/>
    <x v="1"/>
    <x v="1"/>
    <x v="1"/>
    <x v="0"/>
    <x v="0"/>
    <x v="0"/>
    <n v="4"/>
    <x v="1"/>
    <n v="64900"/>
    <x v="0"/>
  </r>
  <r>
    <x v="3"/>
    <x v="94"/>
    <x v="23"/>
    <x v="2"/>
    <n v="2022"/>
    <s v="Android"/>
    <n v="12"/>
    <x v="3"/>
    <x v="15"/>
    <n v="2.6"/>
    <n v="8"/>
    <n v="256"/>
    <n v="4300"/>
    <s v="Yes"/>
    <n v="210"/>
    <n v="207"/>
    <n v="9"/>
    <n v="6.67"/>
    <s v="AMOLED"/>
    <n v="1080"/>
    <n v="120"/>
    <n v="200"/>
    <n v="16"/>
    <n v="3"/>
    <x v="0"/>
    <x v="0"/>
    <x v="1"/>
    <x v="1"/>
    <x v="0"/>
    <x v="1"/>
    <x v="0"/>
    <n v="5"/>
    <x v="1"/>
    <n v="28999"/>
    <x v="2"/>
  </r>
  <r>
    <x v="14"/>
    <x v="95"/>
    <x v="22"/>
    <x v="1"/>
    <n v="2013"/>
    <s v="Windows Phone"/>
    <n v="8"/>
    <x v="0"/>
    <x v="57"/>
    <n v="1.5"/>
    <n v="2"/>
    <n v="32"/>
    <n v="2000"/>
    <s v="No"/>
    <n v="5"/>
    <n v="158"/>
    <n v="10.4"/>
    <n v="4.5"/>
    <s v="AMOLED"/>
    <n v="768"/>
    <n v="60"/>
    <n v="41"/>
    <n v="1.2"/>
    <n v="1"/>
    <x v="1"/>
    <x v="1"/>
    <x v="1"/>
    <x v="0"/>
    <x v="0"/>
    <x v="1"/>
    <x v="0"/>
    <n v="3"/>
    <x v="1"/>
    <n v="34999"/>
    <x v="2"/>
  </r>
  <r>
    <x v="16"/>
    <x v="96"/>
    <x v="10"/>
    <x v="1"/>
    <n v="2014"/>
    <s v="Android"/>
    <n v="4"/>
    <x v="0"/>
    <x v="48"/>
    <n v="2.5"/>
    <n v="3"/>
    <n v="16"/>
    <n v="3100"/>
    <s v="No"/>
    <n v="10"/>
    <n v="152"/>
    <n v="7.3"/>
    <n v="5.2"/>
    <s v="IPS LCD"/>
    <n v="1080"/>
    <n v="60"/>
    <n v="20.7"/>
    <n v="2.2000000000000002"/>
    <n v="1"/>
    <x v="1"/>
    <x v="1"/>
    <x v="0"/>
    <x v="0"/>
    <x v="0"/>
    <x v="1"/>
    <x v="0"/>
    <n v="4"/>
    <x v="1"/>
    <n v="38990"/>
    <x v="2"/>
  </r>
  <r>
    <x v="22"/>
    <x v="97"/>
    <x v="38"/>
    <x v="1"/>
    <n v="2015"/>
    <s v="Android"/>
    <n v="5"/>
    <x v="0"/>
    <x v="65"/>
    <n v="1.8"/>
    <n v="3"/>
    <n v="32"/>
    <n v="3000"/>
    <s v="Yes"/>
    <n v="15"/>
    <n v="155"/>
    <n v="9.8000000000000007"/>
    <n v="5.5"/>
    <s v="IPS LCD"/>
    <n v="1440"/>
    <n v="60"/>
    <n v="16"/>
    <n v="8"/>
    <n v="1"/>
    <x v="1"/>
    <x v="1"/>
    <x v="1"/>
    <x v="1"/>
    <x v="0"/>
    <x v="1"/>
    <x v="0"/>
    <n v="4"/>
    <x v="1"/>
    <n v="41990"/>
    <x v="0"/>
  </r>
  <r>
    <x v="26"/>
    <x v="98"/>
    <x v="8"/>
    <x v="1"/>
    <n v="2015"/>
    <s v="Windows Phone"/>
    <n v="10"/>
    <x v="0"/>
    <x v="56"/>
    <n v="2"/>
    <n v="3"/>
    <n v="32"/>
    <n v="3340"/>
    <s v="Yes"/>
    <n v="18"/>
    <n v="165"/>
    <n v="8.1"/>
    <n v="5.7"/>
    <s v="AMOLED"/>
    <n v="1440"/>
    <n v="60"/>
    <n v="20"/>
    <n v="5"/>
    <n v="1"/>
    <x v="1"/>
    <x v="1"/>
    <x v="1"/>
    <x v="0"/>
    <x v="0"/>
    <x v="1"/>
    <x v="0"/>
    <n v="4"/>
    <x v="1"/>
    <n v="39999"/>
    <x v="2"/>
  </r>
  <r>
    <x v="27"/>
    <x v="99"/>
    <x v="39"/>
    <x v="0"/>
    <n v="2023"/>
    <s v="Android"/>
    <n v="13"/>
    <x v="0"/>
    <x v="0"/>
    <n v="3.36"/>
    <n v="12"/>
    <n v="256"/>
    <n v="6000"/>
    <s v="Yes"/>
    <n v="65"/>
    <n v="228"/>
    <n v="8.9"/>
    <n v="6.8"/>
    <s v="AMOLED"/>
    <n v="1116"/>
    <n v="120"/>
    <n v="50"/>
    <n v="16"/>
    <n v="3"/>
    <x v="0"/>
    <x v="0"/>
    <x v="1"/>
    <x v="0"/>
    <x v="0"/>
    <x v="1"/>
    <x v="0"/>
    <n v="5"/>
    <x v="1"/>
    <n v="780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926B15-62BF-4E38-BF95-87F46C9DD427}" name="PivotTable3" cacheId="0"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29">
  <location ref="J2:K31" firstHeaderRow="1" firstDataRow="1" firstDataCol="1"/>
  <pivotFields count="33">
    <pivotField axis="axisRow" showAll="0" sortType="ascending">
      <items count="29">
        <item x="1"/>
        <item x="9"/>
        <item x="24"/>
        <item x="2"/>
        <item x="20"/>
        <item x="23"/>
        <item x="13"/>
        <item x="7"/>
        <item x="10"/>
        <item x="15"/>
        <item x="12"/>
        <item x="22"/>
        <item x="19"/>
        <item x="26"/>
        <item x="5"/>
        <item x="14"/>
        <item x="21"/>
        <item x="4"/>
        <item x="17"/>
        <item x="6"/>
        <item x="0"/>
        <item x="16"/>
        <item x="8"/>
        <item x="11"/>
        <item x="25"/>
        <item x="18"/>
        <item x="3"/>
        <item x="2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9">
    <i>
      <x v="9"/>
    </i>
    <i>
      <x v="12"/>
    </i>
    <i>
      <x v="10"/>
    </i>
    <i>
      <x v="19"/>
    </i>
    <i>
      <x v="7"/>
    </i>
    <i>
      <x v="26"/>
    </i>
    <i>
      <x v="2"/>
    </i>
    <i>
      <x v="15"/>
    </i>
    <i>
      <x v="8"/>
    </i>
    <i>
      <x v="18"/>
    </i>
    <i>
      <x v="14"/>
    </i>
    <i>
      <x v="17"/>
    </i>
    <i>
      <x v="5"/>
    </i>
    <i>
      <x v="13"/>
    </i>
    <i>
      <x v="23"/>
    </i>
    <i>
      <x v="22"/>
    </i>
    <i>
      <x v="11"/>
    </i>
    <i>
      <x v="16"/>
    </i>
    <i>
      <x v="20"/>
    </i>
    <i>
      <x v="27"/>
    </i>
    <i>
      <x v="1"/>
    </i>
    <i>
      <x v="21"/>
    </i>
    <i>
      <x/>
    </i>
    <i>
      <x v="3"/>
    </i>
    <i>
      <x v="25"/>
    </i>
    <i>
      <x v="4"/>
    </i>
    <i>
      <x v="6"/>
    </i>
    <i>
      <x v="24"/>
    </i>
    <i t="grand">
      <x/>
    </i>
  </rowItems>
  <colItems count="1">
    <i/>
  </colItems>
  <dataFields count="1">
    <dataField name="Average of Price (INR)" fld="32" subtotal="average" baseField="0" baseItem="0"/>
  </dataFields>
  <chartFormats count="2">
    <chartFormat chart="20"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9C3F357-A876-4137-844B-65630E4F5FDC}" name="PivotTable17" cacheId="4"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23">
  <location ref="D2:E10" firstHeaderRow="1" firstDataRow="1" firstDataCol="1"/>
  <pivotFields count="35">
    <pivotField showAll="0"/>
    <pivotField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99"/>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t="default"/>
      </items>
    </pivotField>
    <pivotField showAll="0"/>
    <pivotField showAll="0"/>
    <pivotField showAll="0"/>
    <pivotField showAll="0"/>
    <pivotField showAll="0"/>
    <pivotField axis="axisRow" showAll="0">
      <items count="8">
        <item n="Apple Silicon" x="1"/>
        <item n="Samsung Exynos" x="5"/>
        <item n="Google Tensor" x="2"/>
        <item x="6"/>
        <item x="3"/>
        <item n="Qualcomm Snapdragon" x="0"/>
        <item x="4"/>
        <item t="default"/>
      </items>
    </pivotField>
    <pivotField showAll="0">
      <items count="67">
        <item h="1" x="40"/>
        <item h="1" x="23"/>
        <item x="55"/>
        <item h="1" x="1"/>
        <item h="1" x="45"/>
        <item h="1" x="42"/>
        <item h="1" x="33"/>
        <item h="1" x="38"/>
        <item h="1" x="2"/>
        <item h="1" x="36"/>
        <item h="1" x="15"/>
        <item h="1" x="6"/>
        <item h="1" x="8"/>
        <item h="1" x="31"/>
        <item h="1" x="63"/>
        <item h="1" x="9"/>
        <item h="1" x="5"/>
        <item h="1" x="35"/>
        <item h="1" x="11"/>
        <item h="1" x="61"/>
        <item h="1" x="10"/>
        <item h="1" x="32"/>
        <item h="1" x="58"/>
        <item h="1" x="53"/>
        <item h="1" x="7"/>
        <item h="1" x="22"/>
        <item h="1" x="20"/>
        <item h="1" x="29"/>
        <item h="1" x="25"/>
        <item h="1" x="30"/>
        <item h="1" x="3"/>
        <item h="1" x="27"/>
        <item h="1" x="47"/>
        <item h="1" x="50"/>
        <item h="1" x="49"/>
        <item h="1" x="28"/>
        <item h="1" x="46"/>
        <item h="1" x="52"/>
        <item h="1" x="62"/>
        <item h="1" x="43"/>
        <item h="1" x="41"/>
        <item h="1" x="4"/>
        <item h="1" x="19"/>
        <item h="1" x="34"/>
        <item h="1" x="0"/>
        <item h="1" x="59"/>
        <item h="1" x="16"/>
        <item h="1" x="12"/>
        <item h="1" x="51"/>
        <item h="1" x="48"/>
        <item h="1" x="64"/>
        <item h="1" x="65"/>
        <item h="1" x="56"/>
        <item h="1" x="44"/>
        <item h="1" x="39"/>
        <item h="1" x="37"/>
        <item h="1" x="18"/>
        <item h="1" x="17"/>
        <item h="1" x="24"/>
        <item h="1" x="54"/>
        <item h="1" x="57"/>
        <item h="1" x="14"/>
        <item h="1" x="13"/>
        <item h="1" x="21"/>
        <item h="1" x="60"/>
        <item h="1" x="2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8">
    <i>
      <x/>
    </i>
    <i>
      <x v="1"/>
    </i>
    <i>
      <x v="2"/>
    </i>
    <i>
      <x v="3"/>
    </i>
    <i>
      <x v="4"/>
    </i>
    <i>
      <x v="5"/>
    </i>
    <i>
      <x v="6"/>
    </i>
    <i t="grand">
      <x/>
    </i>
  </rowItems>
  <colItems count="1">
    <i/>
  </colItems>
  <dataFields count="1">
    <dataField name="Average of Speed (GHz)" fld="9" subtotal="average" baseField="7" baseItem="0" numFmtId="2"/>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063A1EF-52A3-4C03-9CC0-D87DC1795709}"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3:B16" firstHeaderRow="1" firstDataRow="1" firstDataCol="1"/>
  <pivotFields count="35">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 showAll="0"/>
    <pivotField showAll="0"/>
  </pivotFields>
  <rowFields count="1">
    <field x="32"/>
  </rowFields>
  <rowItems count="3">
    <i>
      <x/>
    </i>
    <i>
      <x v="1"/>
    </i>
    <i t="grand">
      <x/>
    </i>
  </rowItems>
  <colItems count="1">
    <i/>
  </colItems>
  <dataFields count="1">
    <dataField name="Count of Ships with Charger" fld="32" subtotal="count" baseField="0" baseItem="0"/>
  </dataFields>
  <chartFormats count="7">
    <chartFormat chart="0"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32" count="1" selected="0">
            <x v="0"/>
          </reference>
        </references>
      </pivotArea>
    </chartFormat>
    <chartFormat chart="6" format="3">
      <pivotArea type="data" outline="0" fieldPosition="0">
        <references count="2">
          <reference field="4294967294" count="1" selected="0">
            <x v="0"/>
          </reference>
          <reference field="32"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32" count="1" selected="0">
            <x v="0"/>
          </reference>
        </references>
      </pivotArea>
    </chartFormat>
    <chartFormat chart="9" format="6">
      <pivotArea type="data" outline="0" fieldPosition="0">
        <references count="2">
          <reference field="4294967294" count="1" selected="0">
            <x v="0"/>
          </reference>
          <reference field="3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AA420E4-488F-43A9-87FF-B509E956491A}" name="PivotTable1" cacheId="0"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7">
  <location ref="G2:H131" firstHeaderRow="1" firstDataRow="1" firstDataCol="1"/>
  <pivotFields count="33">
    <pivotField axis="axisRow" showAll="0">
      <items count="29">
        <item x="1"/>
        <item x="9"/>
        <item x="24"/>
        <item x="2"/>
        <item x="20"/>
        <item x="23"/>
        <item x="13"/>
        <item x="7"/>
        <item x="10"/>
        <item x="15"/>
        <item x="12"/>
        <item x="22"/>
        <item x="19"/>
        <item x="26"/>
        <item x="5"/>
        <item x="14"/>
        <item x="21"/>
        <item x="4"/>
        <item x="17"/>
        <item x="6"/>
        <item x="0"/>
        <item x="16"/>
        <item x="8"/>
        <item x="11"/>
        <item x="25"/>
        <item x="18"/>
        <item x="3"/>
        <item n="Nubia" x="27"/>
        <item t="default"/>
      </items>
    </pivotField>
    <pivotField axis="axisRow"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n="Nubia RedMagic 8 Pro+ (Transformers Edition)" x="9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0"/>
    <field x="1"/>
  </rowFields>
  <rowItems count="129">
    <i>
      <x/>
    </i>
    <i r="1">
      <x/>
    </i>
    <i r="1">
      <x v="1"/>
    </i>
    <i r="1">
      <x v="2"/>
    </i>
    <i r="1">
      <x v="3"/>
    </i>
    <i r="1">
      <x v="4"/>
    </i>
    <i>
      <x v="1"/>
    </i>
    <i r="1">
      <x v="5"/>
    </i>
    <i r="1">
      <x v="6"/>
    </i>
    <i r="1">
      <x v="7"/>
    </i>
    <i>
      <x v="2"/>
    </i>
    <i r="1">
      <x v="8"/>
    </i>
    <i>
      <x v="3"/>
    </i>
    <i r="1">
      <x v="9"/>
    </i>
    <i>
      <x v="4"/>
    </i>
    <i r="1">
      <x v="10"/>
    </i>
    <i r="1">
      <x v="11"/>
    </i>
    <i r="1">
      <x v="12"/>
    </i>
    <i>
      <x v="5"/>
    </i>
    <i r="1">
      <x v="13"/>
    </i>
    <i r="1">
      <x v="14"/>
    </i>
    <i r="1">
      <x v="15"/>
    </i>
    <i r="1">
      <x v="16"/>
    </i>
    <i r="1">
      <x v="17"/>
    </i>
    <i>
      <x v="6"/>
    </i>
    <i r="1">
      <x v="18"/>
    </i>
    <i r="1">
      <x v="19"/>
    </i>
    <i r="1">
      <x v="20"/>
    </i>
    <i>
      <x v="7"/>
    </i>
    <i r="1">
      <x v="21"/>
    </i>
    <i r="1">
      <x v="22"/>
    </i>
    <i r="1">
      <x v="23"/>
    </i>
    <i r="1">
      <x v="24"/>
    </i>
    <i r="1">
      <x v="25"/>
    </i>
    <i r="1">
      <x v="26"/>
    </i>
    <i r="1">
      <x v="27"/>
    </i>
    <i r="1">
      <x v="28"/>
    </i>
    <i>
      <x v="8"/>
    </i>
    <i r="1">
      <x v="29"/>
    </i>
    <i r="1">
      <x v="30"/>
    </i>
    <i r="1">
      <x v="31"/>
    </i>
    <i>
      <x v="9"/>
    </i>
    <i r="1">
      <x v="32"/>
    </i>
    <i>
      <x v="10"/>
    </i>
    <i r="1">
      <x v="33"/>
    </i>
    <i r="1">
      <x v="34"/>
    </i>
    <i>
      <x v="11"/>
    </i>
    <i r="1">
      <x v="35"/>
    </i>
    <i r="1">
      <x v="36"/>
    </i>
    <i>
      <x v="12"/>
    </i>
    <i r="1">
      <x v="37"/>
    </i>
    <i r="1">
      <x v="38"/>
    </i>
    <i r="1">
      <x v="39"/>
    </i>
    <i>
      <x v="13"/>
    </i>
    <i r="1">
      <x v="40"/>
    </i>
    <i>
      <x v="14"/>
    </i>
    <i r="1">
      <x v="41"/>
    </i>
    <i r="1">
      <x v="42"/>
    </i>
    <i r="1">
      <x v="43"/>
    </i>
    <i r="1">
      <x v="44"/>
    </i>
    <i r="1">
      <x v="45"/>
    </i>
    <i r="1">
      <x v="46"/>
    </i>
    <i r="1">
      <x v="47"/>
    </i>
    <i r="1">
      <x v="48"/>
    </i>
    <i>
      <x v="15"/>
    </i>
    <i r="1">
      <x v="49"/>
    </i>
    <i r="1">
      <x v="50"/>
    </i>
    <i r="1">
      <x v="51"/>
    </i>
    <i r="1">
      <x v="52"/>
    </i>
    <i r="1">
      <x v="53"/>
    </i>
    <i r="1">
      <x v="54"/>
    </i>
    <i>
      <x v="16"/>
    </i>
    <i r="1">
      <x v="55"/>
    </i>
    <i>
      <x v="17"/>
    </i>
    <i r="1">
      <x v="56"/>
    </i>
    <i r="1">
      <x v="57"/>
    </i>
    <i r="1">
      <x v="58"/>
    </i>
    <i r="1">
      <x v="59"/>
    </i>
    <i>
      <x v="18"/>
    </i>
    <i r="1">
      <x v="60"/>
    </i>
    <i r="1">
      <x v="61"/>
    </i>
    <i>
      <x v="19"/>
    </i>
    <i r="1">
      <x v="62"/>
    </i>
    <i r="1">
      <x v="63"/>
    </i>
    <i r="1">
      <x v="64"/>
    </i>
    <i r="1">
      <x v="65"/>
    </i>
    <i r="1">
      <x v="66"/>
    </i>
    <i r="1">
      <x v="67"/>
    </i>
    <i r="1">
      <x v="68"/>
    </i>
    <i>
      <x v="20"/>
    </i>
    <i r="1">
      <x v="69"/>
    </i>
    <i r="1">
      <x v="70"/>
    </i>
    <i r="1">
      <x v="71"/>
    </i>
    <i r="1">
      <x v="72"/>
    </i>
    <i r="1">
      <x v="73"/>
    </i>
    <i r="1">
      <x v="74"/>
    </i>
    <i r="1">
      <x v="75"/>
    </i>
    <i r="1">
      <x v="76"/>
    </i>
    <i r="1">
      <x v="77"/>
    </i>
    <i r="1">
      <x v="78"/>
    </i>
    <i r="1">
      <x v="79"/>
    </i>
    <i r="1">
      <x v="80"/>
    </i>
    <i r="1">
      <x v="81"/>
    </i>
    <i r="1">
      <x v="82"/>
    </i>
    <i>
      <x v="21"/>
    </i>
    <i r="1">
      <x v="83"/>
    </i>
    <i r="1">
      <x v="84"/>
    </i>
    <i r="1">
      <x v="85"/>
    </i>
    <i r="1">
      <x v="86"/>
    </i>
    <i r="1">
      <x v="87"/>
    </i>
    <i r="1">
      <x v="88"/>
    </i>
    <i>
      <x v="22"/>
    </i>
    <i r="1">
      <x v="89"/>
    </i>
    <i r="1">
      <x v="90"/>
    </i>
    <i r="1">
      <x v="91"/>
    </i>
    <i>
      <x v="23"/>
    </i>
    <i r="1">
      <x v="92"/>
    </i>
    <i>
      <x v="24"/>
    </i>
    <i r="1">
      <x v="93"/>
    </i>
    <i>
      <x v="25"/>
    </i>
    <i r="1">
      <x v="94"/>
    </i>
    <i r="1">
      <x v="95"/>
    </i>
    <i>
      <x v="26"/>
    </i>
    <i r="1">
      <x v="96"/>
    </i>
    <i r="1">
      <x v="97"/>
    </i>
    <i r="1">
      <x v="98"/>
    </i>
    <i>
      <x v="27"/>
    </i>
    <i r="1">
      <x v="99"/>
    </i>
    <i t="grand">
      <x/>
    </i>
  </rowItems>
  <colItems count="1">
    <i/>
  </colItems>
  <dataFields count="1">
    <dataField name="Average of Price (INR)" fld="32" subtotal="average" baseField="0" baseItem="1"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DBEA8A-33BE-4D98-98D4-C936150AF5C1}"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B131" firstHeaderRow="1" firstDataRow="1" firstDataCol="1"/>
  <pivotFields count="34">
    <pivotField axis="axisRow"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axis="axisRow" showAll="0">
      <items count="101">
        <item x="82"/>
        <item x="1"/>
        <item x="64"/>
        <item x="27"/>
        <item x="57"/>
        <item x="66"/>
        <item x="11"/>
        <item x="42"/>
        <item x="70"/>
        <item x="2"/>
        <item x="37"/>
        <item x="68"/>
        <item x="86"/>
        <item x="78"/>
        <item x="91"/>
        <item x="65"/>
        <item x="71"/>
        <item x="84"/>
        <item x="53"/>
        <item x="15"/>
        <item x="30"/>
        <item x="90"/>
        <item x="85"/>
        <item x="67"/>
        <item x="34"/>
        <item x="17"/>
        <item x="8"/>
        <item x="50"/>
        <item x="26"/>
        <item x="12"/>
        <item x="46"/>
        <item x="35"/>
        <item x="20"/>
        <item x="14"/>
        <item x="44"/>
        <item x="97"/>
        <item x="62"/>
        <item x="72"/>
        <item x="38"/>
        <item x="25"/>
        <item x="98"/>
        <item x="6"/>
        <item x="92"/>
        <item x="74"/>
        <item x="81"/>
        <item x="60"/>
        <item x="58"/>
        <item x="43"/>
        <item x="19"/>
        <item x="63"/>
        <item x="73"/>
        <item x="16"/>
        <item x="36"/>
        <item x="41"/>
        <item x="95"/>
        <item x="47"/>
        <item x="99"/>
        <item x="54"/>
        <item x="29"/>
        <item x="5"/>
        <item x="80"/>
        <item x="56"/>
        <item x="23"/>
        <item x="69"/>
        <item x="28"/>
        <item x="87"/>
        <item x="89"/>
        <item x="7"/>
        <item x="10"/>
        <item x="39"/>
        <item x="45"/>
        <item x="40"/>
        <item x="18"/>
        <item x="48"/>
        <item x="22"/>
        <item x="93"/>
        <item x="55"/>
        <item x="0"/>
        <item x="79"/>
        <item x="75"/>
        <item x="59"/>
        <item x="31"/>
        <item x="49"/>
        <item x="4"/>
        <item x="51"/>
        <item x="33"/>
        <item x="21"/>
        <item x="61"/>
        <item x="77"/>
        <item x="96"/>
        <item x="52"/>
        <item x="9"/>
        <item x="32"/>
        <item x="13"/>
        <item x="83"/>
        <item x="88"/>
        <item x="24"/>
        <item x="76"/>
        <item x="3"/>
        <item x="9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1"/>
  </rowFields>
  <rowItems count="129">
    <i>
      <x/>
    </i>
    <i r="1">
      <x/>
    </i>
    <i r="1">
      <x v="1"/>
    </i>
    <i r="1">
      <x v="2"/>
    </i>
    <i r="1">
      <x v="3"/>
    </i>
    <i r="1">
      <x v="4"/>
    </i>
    <i>
      <x v="1"/>
    </i>
    <i r="1">
      <x v="5"/>
    </i>
    <i r="1">
      <x v="6"/>
    </i>
    <i r="1">
      <x v="7"/>
    </i>
    <i>
      <x v="2"/>
    </i>
    <i r="1">
      <x v="8"/>
    </i>
    <i>
      <x v="3"/>
    </i>
    <i r="1">
      <x v="9"/>
    </i>
    <i>
      <x v="4"/>
    </i>
    <i r="1">
      <x v="10"/>
    </i>
    <i r="1">
      <x v="11"/>
    </i>
    <i r="1">
      <x v="12"/>
    </i>
    <i>
      <x v="5"/>
    </i>
    <i r="1">
      <x v="13"/>
    </i>
    <i r="1">
      <x v="14"/>
    </i>
    <i r="1">
      <x v="15"/>
    </i>
    <i r="1">
      <x v="16"/>
    </i>
    <i r="1">
      <x v="17"/>
    </i>
    <i>
      <x v="6"/>
    </i>
    <i r="1">
      <x v="18"/>
    </i>
    <i r="1">
      <x v="19"/>
    </i>
    <i r="1">
      <x v="20"/>
    </i>
    <i>
      <x v="7"/>
    </i>
    <i r="1">
      <x v="21"/>
    </i>
    <i r="1">
      <x v="22"/>
    </i>
    <i r="1">
      <x v="23"/>
    </i>
    <i r="1">
      <x v="24"/>
    </i>
    <i r="1">
      <x v="25"/>
    </i>
    <i r="1">
      <x v="26"/>
    </i>
    <i r="1">
      <x v="27"/>
    </i>
    <i r="1">
      <x v="28"/>
    </i>
    <i>
      <x v="8"/>
    </i>
    <i r="1">
      <x v="29"/>
    </i>
    <i r="1">
      <x v="30"/>
    </i>
    <i r="1">
      <x v="31"/>
    </i>
    <i>
      <x v="9"/>
    </i>
    <i r="1">
      <x v="32"/>
    </i>
    <i>
      <x v="10"/>
    </i>
    <i r="1">
      <x v="33"/>
    </i>
    <i r="1">
      <x v="34"/>
    </i>
    <i>
      <x v="11"/>
    </i>
    <i r="1">
      <x v="35"/>
    </i>
    <i r="1">
      <x v="36"/>
    </i>
    <i>
      <x v="12"/>
    </i>
    <i r="1">
      <x v="37"/>
    </i>
    <i r="1">
      <x v="38"/>
    </i>
    <i r="1">
      <x v="39"/>
    </i>
    <i>
      <x v="13"/>
    </i>
    <i r="1">
      <x v="40"/>
    </i>
    <i>
      <x v="14"/>
    </i>
    <i r="1">
      <x v="41"/>
    </i>
    <i r="1">
      <x v="42"/>
    </i>
    <i r="1">
      <x v="43"/>
    </i>
    <i r="1">
      <x v="44"/>
    </i>
    <i r="1">
      <x v="45"/>
    </i>
    <i r="1">
      <x v="46"/>
    </i>
    <i r="1">
      <x v="47"/>
    </i>
    <i r="1">
      <x v="48"/>
    </i>
    <i>
      <x v="15"/>
    </i>
    <i r="1">
      <x v="49"/>
    </i>
    <i r="1">
      <x v="50"/>
    </i>
    <i r="1">
      <x v="51"/>
    </i>
    <i r="1">
      <x v="52"/>
    </i>
    <i r="1">
      <x v="53"/>
    </i>
    <i r="1">
      <x v="54"/>
    </i>
    <i>
      <x v="16"/>
    </i>
    <i r="1">
      <x v="55"/>
    </i>
    <i>
      <x v="17"/>
    </i>
    <i r="1">
      <x v="56"/>
    </i>
    <i>
      <x v="18"/>
    </i>
    <i r="1">
      <x v="57"/>
    </i>
    <i r="1">
      <x v="58"/>
    </i>
    <i r="1">
      <x v="59"/>
    </i>
    <i r="1">
      <x v="60"/>
    </i>
    <i>
      <x v="19"/>
    </i>
    <i r="1">
      <x v="61"/>
    </i>
    <i r="1">
      <x v="62"/>
    </i>
    <i>
      <x v="20"/>
    </i>
    <i r="1">
      <x v="63"/>
    </i>
    <i r="1">
      <x v="64"/>
    </i>
    <i r="1">
      <x v="65"/>
    </i>
    <i r="1">
      <x v="66"/>
    </i>
    <i r="1">
      <x v="67"/>
    </i>
    <i r="1">
      <x v="68"/>
    </i>
    <i r="1">
      <x v="69"/>
    </i>
    <i>
      <x v="21"/>
    </i>
    <i r="1">
      <x v="70"/>
    </i>
    <i r="1">
      <x v="71"/>
    </i>
    <i r="1">
      <x v="72"/>
    </i>
    <i r="1">
      <x v="73"/>
    </i>
    <i r="1">
      <x v="74"/>
    </i>
    <i r="1">
      <x v="75"/>
    </i>
    <i r="1">
      <x v="76"/>
    </i>
    <i r="1">
      <x v="77"/>
    </i>
    <i r="1">
      <x v="78"/>
    </i>
    <i r="1">
      <x v="79"/>
    </i>
    <i r="1">
      <x v="80"/>
    </i>
    <i r="1">
      <x v="81"/>
    </i>
    <i r="1">
      <x v="82"/>
    </i>
    <i r="1">
      <x v="83"/>
    </i>
    <i>
      <x v="22"/>
    </i>
    <i r="1">
      <x v="84"/>
    </i>
    <i r="1">
      <x v="85"/>
    </i>
    <i r="1">
      <x v="86"/>
    </i>
    <i r="1">
      <x v="87"/>
    </i>
    <i r="1">
      <x v="88"/>
    </i>
    <i r="1">
      <x v="89"/>
    </i>
    <i>
      <x v="23"/>
    </i>
    <i r="1">
      <x v="90"/>
    </i>
    <i r="1">
      <x v="91"/>
    </i>
    <i r="1">
      <x v="92"/>
    </i>
    <i>
      <x v="24"/>
    </i>
    <i r="1">
      <x v="93"/>
    </i>
    <i>
      <x v="25"/>
    </i>
    <i r="1">
      <x v="94"/>
    </i>
    <i>
      <x v="26"/>
    </i>
    <i r="1">
      <x v="95"/>
    </i>
    <i r="1">
      <x v="96"/>
    </i>
    <i>
      <x v="27"/>
    </i>
    <i r="1">
      <x v="97"/>
    </i>
    <i r="1">
      <x v="98"/>
    </i>
    <i r="1">
      <x v="99"/>
    </i>
    <i t="grand">
      <x/>
    </i>
  </rowItems>
  <colItems count="1">
    <i/>
  </colItems>
  <dataFields count="1">
    <dataField name="Average of Rating (/10)" fld="2" subtotal="average"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6CCB57-B6CD-4F8A-A057-A787BA520578}" name="PivotTable7" cacheId="1" applyNumberFormats="0" applyBorderFormats="0" applyFontFormats="0" applyPatternFormats="0" applyAlignmentFormats="0" applyWidthHeightFormats="1" dataCaption="Values" grandTotalCaption="Grand Avg" updatedVersion="8" minRefreshableVersion="3" useAutoFormatting="1" itemPrintTitles="1" createdVersion="8" indent="0" outline="1" outlineData="1" multipleFieldFilters="0" chartFormat="4">
  <location ref="D2:E31" firstHeaderRow="1" firstDataRow="1" firstDataCol="1"/>
  <pivotFields count="34">
    <pivotField axis="axisRow"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t="grand">
      <x/>
    </i>
  </rowItems>
  <colItems count="1">
    <i/>
  </colItems>
  <dataFields count="1">
    <dataField name="Average of Rating (/10)" fld="2" subtotal="average"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3F9713-AC90-4626-8CBA-313D7B3A71F9}"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10:H14" firstHeaderRow="1" firstDataRow="1" firstDataCol="1"/>
  <pivotFields count="35">
    <pivotField showAll="0"/>
    <pivotField dataField="1" showAll="0"/>
    <pivotField showAll="0">
      <items count="41">
        <item x="18"/>
        <item x="16"/>
        <item x="19"/>
        <item x="25"/>
        <item x="15"/>
        <item x="28"/>
        <item x="31"/>
        <item x="35"/>
        <item x="26"/>
        <item x="34"/>
        <item x="29"/>
        <item x="21"/>
        <item x="13"/>
        <item x="33"/>
        <item x="30"/>
        <item x="3"/>
        <item x="36"/>
        <item x="12"/>
        <item x="22"/>
        <item x="10"/>
        <item x="38"/>
        <item x="7"/>
        <item x="8"/>
        <item x="5"/>
        <item x="20"/>
        <item x="24"/>
        <item x="23"/>
        <item x="9"/>
        <item x="14"/>
        <item x="6"/>
        <item x="32"/>
        <item x="17"/>
        <item x="27"/>
        <item x="2"/>
        <item x="4"/>
        <item x="11"/>
        <item x="1"/>
        <item x="37"/>
        <item x="0"/>
        <item x="39"/>
        <item t="default"/>
      </items>
    </pivotField>
    <pivotField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s>
  <rowFields count="1">
    <field x="34"/>
  </rowFields>
  <rowItems count="4">
    <i>
      <x/>
    </i>
    <i>
      <x v="1"/>
    </i>
    <i>
      <x v="2"/>
    </i>
    <i t="grand">
      <x/>
    </i>
  </rowItems>
  <colItems count="1">
    <i/>
  </colItems>
  <dataFields count="1">
    <dataField name="Count of Model" fld="1" subtotal="count" baseField="0" baseItem="0"/>
  </dataFields>
  <chartFormats count="8">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34" count="1" selected="0">
            <x v="0"/>
          </reference>
        </references>
      </pivotArea>
    </chartFormat>
    <chartFormat chart="3" format="2">
      <pivotArea type="data" outline="0" fieldPosition="0">
        <references count="2">
          <reference field="4294967294" count="1" selected="0">
            <x v="0"/>
          </reference>
          <reference field="34" count="1" selected="0">
            <x v="1"/>
          </reference>
        </references>
      </pivotArea>
    </chartFormat>
    <chartFormat chart="3" format="3">
      <pivotArea type="data" outline="0" fieldPosition="0">
        <references count="2">
          <reference field="4294967294" count="1" selected="0">
            <x v="0"/>
          </reference>
          <reference field="34"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34" count="1" selected="0">
            <x v="0"/>
          </reference>
        </references>
      </pivotArea>
    </chartFormat>
    <chartFormat chart="7" format="10">
      <pivotArea type="data" outline="0" fieldPosition="0">
        <references count="2">
          <reference field="4294967294" count="1" selected="0">
            <x v="0"/>
          </reference>
          <reference field="34" count="1" selected="0">
            <x v="1"/>
          </reference>
        </references>
      </pivotArea>
    </chartFormat>
    <chartFormat chart="7" format="11">
      <pivotArea type="data" outline="0" fieldPosition="0">
        <references count="2">
          <reference field="4294967294" count="1" selected="0">
            <x v="0"/>
          </reference>
          <reference field="3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AB57E97-7358-4671-A7F0-8BB28F2CCD76}"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B5" firstHeaderRow="1" firstDataRow="1" firstDataCol="1"/>
  <pivotFields count="35">
    <pivotField axis="axisRow" showAll="0">
      <items count="29">
        <item h="1" x="1"/>
        <item h="1" x="9"/>
        <item h="1" x="24"/>
        <item h="1" x="2"/>
        <item h="1" x="20"/>
        <item h="1" x="23"/>
        <item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s>
  <rowFields count="2">
    <field x="0"/>
    <field x="34"/>
  </rowFields>
  <rowItems count="3">
    <i>
      <x v="6"/>
    </i>
    <i r="1">
      <x v="1"/>
    </i>
    <i t="grand">
      <x/>
    </i>
  </rowItems>
  <colItems count="1">
    <i/>
  </colItems>
  <dataFields count="1">
    <dataField name="Count of Model" fld="1" subtotal="count" baseField="0" baseItem="0"/>
  </dataFields>
  <chartFormats count="2">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D2DFB35-0523-455D-8E53-022486C12715}"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G2:H8" firstHeaderRow="1" firstDataRow="1" firstDataCol="1"/>
  <pivotFields count="35">
    <pivotField showAll="0">
      <items count="29">
        <item h="1" x="1"/>
        <item h="1" x="9"/>
        <item x="24"/>
        <item h="1" x="2"/>
        <item h="1" x="20"/>
        <item h="1" x="23"/>
        <item h="1"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axis="axisRow"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Count of Model" fld="1" subtotal="count" baseField="0" baseItem="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0"/>
          </reference>
        </references>
      </pivotArea>
    </chartFormat>
    <chartFormat chart="1" format="2">
      <pivotArea type="data" outline="0" fieldPosition="0">
        <references count="2">
          <reference field="4294967294" count="1" selected="0">
            <x v="0"/>
          </reference>
          <reference field="3" count="1" selected="0">
            <x v="1"/>
          </reference>
        </references>
      </pivotArea>
    </chartFormat>
    <chartFormat chart="1" format="3">
      <pivotArea type="data" outline="0" fieldPosition="0">
        <references count="2">
          <reference field="4294967294" count="1" selected="0">
            <x v="0"/>
          </reference>
          <reference field="3" count="1" selected="0">
            <x v="2"/>
          </reference>
        </references>
      </pivotArea>
    </chartFormat>
    <chartFormat chart="1" format="4">
      <pivotArea type="data" outline="0" fieldPosition="0">
        <references count="2">
          <reference field="4294967294" count="1" selected="0">
            <x v="0"/>
          </reference>
          <reference field="3" count="1" selected="0">
            <x v="3"/>
          </reference>
        </references>
      </pivotArea>
    </chartFormat>
    <chartFormat chart="1" format="5">
      <pivotArea type="data" outline="0" fieldPosition="0">
        <references count="2">
          <reference field="4294967294" count="1" selected="0">
            <x v="0"/>
          </reference>
          <reference field="3"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3" count="1" selected="0">
            <x v="0"/>
          </reference>
        </references>
      </pivotArea>
    </chartFormat>
    <chartFormat chart="7" format="14">
      <pivotArea type="data" outline="0" fieldPosition="0">
        <references count="2">
          <reference field="4294967294" count="1" selected="0">
            <x v="0"/>
          </reference>
          <reference field="3" count="1" selected="0">
            <x v="1"/>
          </reference>
        </references>
      </pivotArea>
    </chartFormat>
    <chartFormat chart="7" format="15">
      <pivotArea type="data" outline="0" fieldPosition="0">
        <references count="2">
          <reference field="4294967294" count="1" selected="0">
            <x v="0"/>
          </reference>
          <reference field="3" count="1" selected="0">
            <x v="2"/>
          </reference>
        </references>
      </pivotArea>
    </chartFormat>
    <chartFormat chart="7" format="16">
      <pivotArea type="data" outline="0" fieldPosition="0">
        <references count="2">
          <reference field="4294967294" count="1" selected="0">
            <x v="0"/>
          </reference>
          <reference field="3" count="1" selected="0">
            <x v="3"/>
          </reference>
        </references>
      </pivotArea>
    </chartFormat>
    <chartFormat chart="7" format="17">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CDEB92-3110-4345-B79A-59648A5677F9}"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2:E6" firstHeaderRow="1" firstDataRow="1" firstDataCol="1"/>
  <pivotFields count="35">
    <pivotField axis="axisRow" showAll="0">
      <items count="29">
        <item h="1" x="1"/>
        <item h="1" x="9"/>
        <item h="1" x="24"/>
        <item h="1" x="2"/>
        <item h="1" x="20"/>
        <item h="1" x="23"/>
        <item x="13"/>
        <item h="1" x="7"/>
        <item h="1" x="10"/>
        <item h="1" x="15"/>
        <item h="1" x="12"/>
        <item h="1" x="22"/>
        <item h="1" x="19"/>
        <item h="1" x="26"/>
        <item h="1" x="5"/>
        <item h="1" x="14"/>
        <item h="1" x="21"/>
        <item h="1" x="27"/>
        <item h="1" x="4"/>
        <item h="1" x="17"/>
        <item h="1" x="6"/>
        <item h="1" x="0"/>
        <item h="1" x="16"/>
        <item h="1" x="8"/>
        <item h="1" x="11"/>
        <item h="1" x="25"/>
        <item h="1" x="18"/>
        <item h="1" x="3"/>
        <item t="default"/>
      </items>
    </pivotField>
    <pivotField dataField="1" showAll="0"/>
    <pivotField showAll="0"/>
    <pivotField axis="axisRow" showAll="0">
      <items count="6">
        <item x="1"/>
        <item x="0"/>
        <item x="2"/>
        <item x="4"/>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4">
    <i>
      <x v="6"/>
    </i>
    <i r="1">
      <x v="1"/>
    </i>
    <i r="1">
      <x v="2"/>
    </i>
    <i t="grand">
      <x/>
    </i>
  </rowItems>
  <colItems count="1">
    <i/>
  </colItems>
  <dataFields count="1">
    <dataField name="Count of Model"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9493A4A-A9AC-483C-9BB7-A6532C415044}"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7" firstHeaderRow="1" firstDataRow="1" firstDataCol="1" rowPageCount="1" colPageCount="1"/>
  <pivotFields count="35">
    <pivotField showAll="0">
      <items count="29">
        <item x="1"/>
        <item x="9"/>
        <item x="24"/>
        <item x="2"/>
        <item x="20"/>
        <item x="23"/>
        <item x="13"/>
        <item x="7"/>
        <item x="10"/>
        <item x="15"/>
        <item x="12"/>
        <item x="22"/>
        <item x="19"/>
        <item x="26"/>
        <item x="5"/>
        <item x="14"/>
        <item x="21"/>
        <item x="27"/>
        <item x="4"/>
        <item x="17"/>
        <item x="6"/>
        <item x="0"/>
        <item x="16"/>
        <item x="8"/>
        <item x="11"/>
        <item x="25"/>
        <item x="18"/>
        <item x="3"/>
        <item t="default"/>
      </items>
    </pivotField>
    <pivotField showAll="0"/>
    <pivotField showAll="0"/>
    <pivotField showAll="0"/>
    <pivotField showAll="0"/>
    <pivotField showAll="0"/>
    <pivotField showAll="0"/>
    <pivotField axis="axisPage" showAll="0" sortType="descending">
      <items count="8">
        <item x="4"/>
        <item n="Samsung Exynos" x="5"/>
        <item n="Qualcomm Snapdragon" x="0"/>
        <item x="3"/>
        <item x="6"/>
        <item n="Google Tensor" x="2"/>
        <item n="Apple Silicon" x="1"/>
        <item t="default"/>
      </items>
    </pivotField>
    <pivotField axis="axisRow" showAll="0">
      <items count="67">
        <item x="40"/>
        <item x="23"/>
        <item x="55"/>
        <item n="Apple A17 Pro" x="1"/>
        <item n="Apple A6" x="45"/>
        <item n="Samsung Exynos 7420" x="42"/>
        <item n="Samsung Exynos 840" x="33"/>
        <item n="Samsung Exynos 9820" x="38"/>
        <item n="Google Tensor G3" x="2"/>
        <item x="36"/>
        <item x="15"/>
        <item x="6"/>
        <item x="8"/>
        <item x="31"/>
        <item x="63"/>
        <item x="9"/>
        <item x="5"/>
        <item x="35"/>
        <item x="11"/>
        <item x="61"/>
        <item x="10"/>
        <item x="32"/>
        <item x="58"/>
        <item x="53"/>
        <item x="7"/>
        <item x="22"/>
        <item x="20"/>
        <item x="29"/>
        <item x="25"/>
        <item x="30"/>
        <item x="3"/>
        <item x="27"/>
        <item x="47"/>
        <item x="50"/>
        <item x="49"/>
        <item x="28"/>
        <item x="46"/>
        <item x="52"/>
        <item x="62"/>
        <item x="43"/>
        <item x="41"/>
        <item x="4"/>
        <item x="19"/>
        <item x="34"/>
        <item x="0"/>
        <item x="59"/>
        <item x="16"/>
        <item x="12"/>
        <item x="51"/>
        <item x="48"/>
        <item x="64"/>
        <item x="65"/>
        <item x="56"/>
        <item x="44"/>
        <item x="39"/>
        <item x="37"/>
        <item x="18"/>
        <item x="17"/>
        <item x="24"/>
        <item x="54"/>
        <item x="57"/>
        <item x="14"/>
        <item x="13"/>
        <item x="21"/>
        <item x="60"/>
        <item x="2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v="5"/>
    </i>
    <i>
      <x v="6"/>
    </i>
    <i>
      <x v="7"/>
    </i>
    <i t="grand">
      <x/>
    </i>
  </rowItems>
  <colItems count="1">
    <i/>
  </colItems>
  <pageFields count="1">
    <pageField fld="7" item="1" hier="-1"/>
  </pageFields>
  <dataFields count="1">
    <dataField name="Avg of Speed (GHz)" fld="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 xr10:uid="{37350CA1-2E53-4D1F-9636-A69FBA91AFD2}" sourceName="Grade">
  <pivotTables>
    <pivotTable tabId="4" name="PivotTable13"/>
  </pivotTables>
  <data>
    <tabular pivotCacheId="845224471">
      <items count="5">
        <i x="0" s="1"/>
        <i x="2" s="1"/>
        <i x="1" s="1" nd="1"/>
        <i x="4"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E751427-E2B5-4289-9987-031FF5B6781E}" sourceName="Category">
  <pivotTables>
    <pivotTable tabId="4" name="PivotTable10"/>
  </pivotTables>
  <data>
    <tabular pivotCacheId="845224471">
      <items count="3">
        <i x="0" s="1"/>
        <i x="1" s="1" nd="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0D238DCD-BFED-44E5-85F6-CD688CE78A0D}" sourceName="Brand">
  <pivotTables>
    <pivotTable tabId="4" name="PivotTable10"/>
    <pivotTable tabId="4" name="PivotTable13"/>
  </pivotTables>
  <data>
    <tabular pivotCacheId="845224471">
      <items count="28">
        <i x="1"/>
        <i x="9"/>
        <i x="24"/>
        <i x="2"/>
        <i x="20"/>
        <i x="23"/>
        <i x="13" s="1"/>
        <i x="7"/>
        <i x="10"/>
        <i x="15"/>
        <i x="12"/>
        <i x="22"/>
        <i x="19"/>
        <i x="26"/>
        <i x="5"/>
        <i x="14"/>
        <i x="21"/>
        <i x="27"/>
        <i x="4"/>
        <i x="17"/>
        <i x="6"/>
        <i x="0"/>
        <i x="16"/>
        <i x="8"/>
        <i x="11"/>
        <i x="25"/>
        <i x="18"/>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cessor_Brand" xr10:uid="{B60E010A-0F91-4F5D-9574-3EB72A4A9CC9}" sourceName="Processor Brand">
  <pivotTables>
    <pivotTable tabId="5" name="PivotTable1"/>
  </pivotTables>
  <data>
    <tabular pivotCacheId="845224471">
      <items count="7">
        <i x="1"/>
        <i x="2"/>
        <i x="6"/>
        <i x="3"/>
        <i x="0"/>
        <i x="5" s="1"/>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xr10:uid="{2A4FD185-758C-498D-97C7-D0D9535DEB34}" cache="Slicer_Grade" caption="Grade" rowHeight="209550"/>
  <slicer name="Grade 2" xr10:uid="{00F8EAAD-06CC-42C5-8664-583679B9EF01}" cache="Slicer_Grade" caption="Grade" rowHeight="209550"/>
  <slicer name="Category" xr10:uid="{7A35C9B3-71C5-4D15-92F7-A68A5B8F1AFC}" cache="Slicer_Category" caption="Category" rowHeight="209550"/>
  <slicer name="Brand" xr10:uid="{71D37327-A77E-4730-955E-6408FC219D3A}" cache="Slicer_Brand" caption="Brand" rowHeight="209550"/>
  <slicer name="Brand 1" xr10:uid="{6106994B-2472-4366-AA99-0F1AB6E7C756}" cache="Slicer_Brand" caption="Brand"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cessor Brand" xr10:uid="{D6F0A03F-310B-4B37-AFC4-9D762AD7C6B2}" cache="Slicer_Processor_Brand" caption="Processor Brand"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 3" xr10:uid="{DD7D9020-ACA3-4AA3-95E2-58A40FC9F421}" cache="Slicer_Grade" caption="Grade" rowHeight="209550"/>
  <slicer name="Category 1" xr10:uid="{98FF0AC1-2D5F-42EF-9AEA-5B999859ABEE}" cache="Slicer_Category" caption="Category" rowHeight="209550"/>
  <slicer name="Brand 2" xr10:uid="{A1A80A0F-AA8D-4FB5-A828-03B7ED934444}" cache="Slicer_Brand" caption="Brand" rowHeight="209550"/>
  <slicer name="Processor Brand 1" xr10:uid="{50299A33-8017-4990-9B94-29C31BE9131D}" cache="Slicer_Processor_Brand" caption="Processor Bran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990D0A6-AF4E-4661-8DFC-61D90C23C294}" name="Table1" displayName="Table1" ref="A1:AI101" totalsRowShown="0" headerRowDxfId="15">
  <autoFilter ref="A1:AI101" xr:uid="{D990D0A6-AF4E-4661-8DFC-61D90C23C294}"/>
  <tableColumns count="35">
    <tableColumn id="1" xr3:uid="{E87EC49C-E98C-496D-B9A0-CA093BF75FA5}" name="Brand"/>
    <tableColumn id="2" xr3:uid="{F05C39E7-234E-4C08-87F5-45DC1E0C2ECB}" name="Model"/>
    <tableColumn id="3" xr3:uid="{DD24F80D-3991-40E6-968F-5E0A7DEE8D34}" name="Rating (/10)" dataDxfId="14"/>
    <tableColumn id="4" xr3:uid="{D67297C5-EE3C-4E5A-9E0C-F91F7E25FCC4}" name="Grade" dataDxfId="13">
      <calculatedColumnFormula>IF(C2&gt;=9,"Excellent", IF(C2&gt;=8,"Good", IF(C2&gt;=7,"Average", IF(C2&gt;=6,"Subpar", "Poor"))))</calculatedColumnFormula>
    </tableColumn>
    <tableColumn id="5" xr3:uid="{30E93FF2-B6BC-4E3A-B0D2-B61C6F378679}" name="Release Year"/>
    <tableColumn id="6" xr3:uid="{66996B61-B1D8-4593-975E-D740638C4D65}" name="Operating System"/>
    <tableColumn id="7" xr3:uid="{8A06EB38-7348-49CB-A7E5-624042FF184F}" name="OS Version"/>
    <tableColumn id="8" xr3:uid="{DFAABEEE-C925-445B-B5A5-5AC9F1B8CBD4}" name="Processor Brand"/>
    <tableColumn id="9" xr3:uid="{F7B2297E-1163-47FB-A036-B74149B2EA36}" name="Processor Model"/>
    <tableColumn id="10" xr3:uid="{E5567185-B429-4FFB-B8E8-411872457CFD}" name="Speed (GHz)"/>
    <tableColumn id="11" xr3:uid="{7C605CB5-D320-4841-B231-2A6A89EEEEB1}" name="RAM (GB)"/>
    <tableColumn id="12" xr3:uid="{3F679EFE-E393-4FFF-8CF9-E931F1A53125}" name="Storage (GB)"/>
    <tableColumn id="13" xr3:uid="{03AA3BF4-E1AE-434B-9F1E-00FC0B3AA3CC}" name="Battery (mAh)"/>
    <tableColumn id="14" xr3:uid="{08599AB8-6524-4E0A-B373-50C581B3F289}" name="Fast Charging"/>
    <tableColumn id="15" xr3:uid="{0E21E6FE-EE2D-4723-AE43-192670A6FD91}" name="Charging Speed (w)"/>
    <tableColumn id="16" xr3:uid="{9C06C752-09E5-4522-B88A-55105C86BABB}" name="Weight (g)"/>
    <tableColumn id="17" xr3:uid="{C3C48329-ABCA-41B1-A9F6-5CF1BA2008EB}" name="Depth (mm)"/>
    <tableColumn id="18" xr3:uid="{B15298A9-31DE-405D-A44E-3A56D7763F61}" name="Display Size (inches)"/>
    <tableColumn id="19" xr3:uid="{A624E11D-6BD0-4779-985A-44DCAC2C20E9}" name="Display Type"/>
    <tableColumn id="20" xr3:uid="{344560C0-1AD2-4520-923C-4CEE6ACF4F5C}" name="Resolution (p)"/>
    <tableColumn id="21" xr3:uid="{88C4DF93-2577-42F6-8143-FAAB1BA58058}" name="Refresh Rate (Hz)"/>
    <tableColumn id="22" xr3:uid="{0F255D3B-099A-4C0A-9258-F8BF42B73708}" name="Main Camera (MP)"/>
    <tableColumn id="23" xr3:uid="{EC5CE93D-7E57-4964-8436-8236F979676C}" name="Front Camera (MP)"/>
    <tableColumn id="24" xr3:uid="{95987858-8101-4736-B259-81DAE9C87083}" name="Number of Rear Cameras"/>
    <tableColumn id="25" xr3:uid="{4293FECC-B097-4CD4-BE00-54692BF2C0B5}" name="Fingerprint Sensor"/>
    <tableColumn id="26" xr3:uid="{B076B417-8183-4914-A244-B2321A731C1C}" name="Face Unlock"/>
    <tableColumn id="27" xr3:uid="{5B0898CE-FE48-494A-808A-C3E49EBD930D}" name="Water Resistant"/>
    <tableColumn id="28" xr3:uid="{239D2E2C-4F81-4D45-9CD2-B78EC96E5602}" name="IR Blaster"/>
    <tableColumn id="29" xr3:uid="{50CF257E-3D20-471E-8B2D-3E824996E50B}" name="NFC"/>
    <tableColumn id="30" xr3:uid="{B9659785-74BF-49B5-87A1-2996D4602F91}" name="Stylus"/>
    <tableColumn id="31" xr3:uid="{CACAF524-DBA4-4A8B-A205-A0B5CD594736}" name="Foldable/Flippable"/>
    <tableColumn id="32" xr3:uid="{47C1CB0E-0F92-4C6E-8758-DD61C8AF7A83}" name="Connectivity (G)"/>
    <tableColumn id="33" xr3:uid="{87355CD1-5CCC-4A68-849C-DF43CFF567D9}" name="Ships with Charger"/>
    <tableColumn id="34" xr3:uid="{6ED485CC-8282-4B64-A263-91059E17A3B7}" name="Price (INR)" dataDxfId="12"/>
    <tableColumn id="35" xr3:uid="{0E35951F-E130-4AE2-B459-7A9CCCE9D7A5}" name="Category">
      <calculatedColumnFormula>IF(AH2&lt;15000, "Budget", IF(AH2&lt;=40000, "Midrange", "Luxury"))</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30C792-52A8-407F-8B6B-079935DCB5E1}" name="Table2" displayName="Table2" ref="A2:B11" totalsRowShown="0">
  <autoFilter ref="A2:B11" xr:uid="{4230C792-52A8-407F-8B6B-079935DCB5E1}"/>
  <tableColumns count="2">
    <tableColumn id="1" xr3:uid="{F0F9B7C4-0CC7-4C6C-8513-F263E0447442}" name="Features" dataDxfId="11"/>
    <tableColumn id="2" xr3:uid="{E947ADA0-73C2-4768-9759-550AE9B01169}" name="Count"/>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19CA8825-5156-49AD-9007-C6BFFA6E3504}">
  <we:reference id="wa200007447" version="1.0.0.0" store="en-US" storeType="OMEX"/>
  <we:alternateReferences>
    <we:reference id="wa200007447" version="1.0.0.0" store="wa200007447"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_xldudf_BOARDFLARE_RUNPY</we:customFunctionIds>
        <we:customFunctionIds>_xldudf_BOARDFLARE_EXEC</we:customFunctionIds>
      </we:customFunctionIdList>
    </a:ext>
  </we:extLst>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5.xml"/><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01"/>
  <sheetViews>
    <sheetView zoomScale="105" zoomScaleNormal="100" workbookViewId="0">
      <pane xSplit="2" ySplit="1" topLeftCell="C2" activePane="bottomRight" state="frozen"/>
      <selection pane="topRight" activeCell="C1" sqref="C1"/>
      <selection pane="bottomLeft" activeCell="A2" sqref="A2"/>
      <selection pane="bottomRight" activeCell="AG1" sqref="AG1:AG101"/>
    </sheetView>
  </sheetViews>
  <sheetFormatPr defaultColWidth="11.5546875" defaultRowHeight="12.75" customHeight="1"/>
  <cols>
    <col min="1" max="1" width="9.109375" customWidth="1"/>
    <col min="2" max="2" width="38.109375" customWidth="1"/>
    <col min="3" max="3" width="13.109375" customWidth="1"/>
    <col min="4" max="4" width="10.88671875" customWidth="1"/>
    <col min="5" max="5" width="15.109375" customWidth="1"/>
    <col min="6" max="6" width="19.44140625" customWidth="1"/>
    <col min="7" max="7" width="13.21875" customWidth="1"/>
    <col min="8" max="8" width="18.21875" customWidth="1"/>
    <col min="9" max="9" width="29.77734375" customWidth="1"/>
    <col min="10" max="10" width="14.33203125" customWidth="1"/>
    <col min="11" max="11" width="11.77734375" customWidth="1"/>
    <col min="12" max="12" width="14.5546875" customWidth="1"/>
    <col min="13" max="13" width="15.6640625" customWidth="1"/>
    <col min="14" max="14" width="15.5546875" customWidth="1"/>
    <col min="15" max="15" width="21" customWidth="1"/>
    <col min="16" max="16" width="12.21875" customWidth="1"/>
    <col min="17" max="17" width="13.6640625" customWidth="1"/>
    <col min="18" max="18" width="22" customWidth="1"/>
    <col min="19" max="19" width="27" customWidth="1"/>
    <col min="20" max="20" width="15.6640625" customWidth="1"/>
    <col min="21" max="21" width="18.88671875" customWidth="1"/>
    <col min="22" max="22" width="19.44140625" customWidth="1"/>
    <col min="23" max="23" width="20" customWidth="1"/>
    <col min="24" max="24" width="26.109375" customWidth="1"/>
    <col min="25" max="25" width="20" customWidth="1"/>
    <col min="26" max="26" width="14.109375" customWidth="1"/>
    <col min="27" max="27" width="17.33203125" customWidth="1"/>
    <col min="28" max="28" width="11.77734375" customWidth="1"/>
    <col min="29" max="29" width="6.6640625" customWidth="1"/>
    <col min="30" max="30" width="8.5546875" customWidth="1"/>
    <col min="31" max="31" width="19.6640625" customWidth="1"/>
    <col min="32" max="32" width="17.77734375" customWidth="1"/>
    <col min="33" max="33" width="20.33203125" customWidth="1"/>
    <col min="34" max="34" width="12.5546875" customWidth="1"/>
  </cols>
  <sheetData>
    <row r="1" spans="1:35">
      <c r="A1" s="6" t="s">
        <v>0</v>
      </c>
      <c r="B1" s="6" t="s">
        <v>1</v>
      </c>
      <c r="C1" s="6" t="s">
        <v>2</v>
      </c>
      <c r="D1" s="6" t="s">
        <v>273</v>
      </c>
      <c r="E1" s="6" t="s">
        <v>3</v>
      </c>
      <c r="F1" s="6" t="s">
        <v>4</v>
      </c>
      <c r="G1" s="6" t="s">
        <v>5</v>
      </c>
      <c r="H1" s="6" t="s">
        <v>6</v>
      </c>
      <c r="I1" s="6" t="s">
        <v>7</v>
      </c>
      <c r="J1" s="6" t="s">
        <v>8</v>
      </c>
      <c r="K1" s="6" t="s">
        <v>9</v>
      </c>
      <c r="L1" s="6" t="s">
        <v>10</v>
      </c>
      <c r="M1" s="6" t="s">
        <v>11</v>
      </c>
      <c r="N1" s="6" t="s">
        <v>12</v>
      </c>
      <c r="O1" s="6" t="s">
        <v>13</v>
      </c>
      <c r="P1" s="6" t="s">
        <v>14</v>
      </c>
      <c r="Q1" s="6" t="s">
        <v>15</v>
      </c>
      <c r="R1" s="6" t="s">
        <v>16</v>
      </c>
      <c r="S1" s="6" t="s">
        <v>17</v>
      </c>
      <c r="T1" s="6" t="s">
        <v>18</v>
      </c>
      <c r="U1" s="6" t="s">
        <v>19</v>
      </c>
      <c r="V1" s="6" t="s">
        <v>20</v>
      </c>
      <c r="W1" s="6" t="s">
        <v>21</v>
      </c>
      <c r="X1" s="6" t="s">
        <v>22</v>
      </c>
      <c r="Y1" s="6" t="s">
        <v>23</v>
      </c>
      <c r="Z1" s="6" t="s">
        <v>24</v>
      </c>
      <c r="AA1" s="6" t="s">
        <v>25</v>
      </c>
      <c r="AB1" s="6" t="s">
        <v>26</v>
      </c>
      <c r="AC1" s="6" t="s">
        <v>27</v>
      </c>
      <c r="AD1" s="6" t="s">
        <v>28</v>
      </c>
      <c r="AE1" s="6" t="s">
        <v>29</v>
      </c>
      <c r="AF1" s="6" t="s">
        <v>30</v>
      </c>
      <c r="AG1" s="6" t="s">
        <v>31</v>
      </c>
      <c r="AH1" s="6" t="s">
        <v>32</v>
      </c>
      <c r="AI1" s="6" t="s">
        <v>267</v>
      </c>
    </row>
    <row r="2" spans="1:35">
      <c r="A2" t="s">
        <v>33</v>
      </c>
      <c r="B2" t="s">
        <v>34</v>
      </c>
      <c r="C2" s="12">
        <v>9.5</v>
      </c>
      <c r="D2" t="str">
        <f t="shared" ref="D2:D33" si="0">IF(C2&gt;=9,"Excellent", IF(C2&gt;=8,"Good", IF(C2&gt;=7,"Average", IF(C2&gt;=6,"Subpar", "Poor"))))</f>
        <v>Excellent</v>
      </c>
      <c r="E2">
        <v>2023</v>
      </c>
      <c r="F2" t="s">
        <v>35</v>
      </c>
      <c r="G2">
        <v>13</v>
      </c>
      <c r="H2" t="s">
        <v>298</v>
      </c>
      <c r="I2" t="s">
        <v>36</v>
      </c>
      <c r="J2">
        <v>3.36</v>
      </c>
      <c r="K2">
        <v>12</v>
      </c>
      <c r="L2">
        <v>512</v>
      </c>
      <c r="M2">
        <v>5000</v>
      </c>
      <c r="N2" t="s">
        <v>37</v>
      </c>
      <c r="O2">
        <v>45</v>
      </c>
      <c r="P2">
        <v>234</v>
      </c>
      <c r="Q2">
        <v>8.9</v>
      </c>
      <c r="R2">
        <v>6.8</v>
      </c>
      <c r="S2" t="s">
        <v>38</v>
      </c>
      <c r="T2">
        <v>1440</v>
      </c>
      <c r="U2">
        <v>120</v>
      </c>
      <c r="V2">
        <v>200</v>
      </c>
      <c r="W2">
        <v>12</v>
      </c>
      <c r="X2">
        <v>4</v>
      </c>
      <c r="Y2" t="s">
        <v>37</v>
      </c>
      <c r="Z2" t="s">
        <v>37</v>
      </c>
      <c r="AA2" t="s">
        <v>37</v>
      </c>
      <c r="AB2" t="s">
        <v>39</v>
      </c>
      <c r="AC2" t="s">
        <v>37</v>
      </c>
      <c r="AD2" t="s">
        <v>37</v>
      </c>
      <c r="AE2" t="s">
        <v>39</v>
      </c>
      <c r="AF2">
        <v>5</v>
      </c>
      <c r="AG2" t="s">
        <v>39</v>
      </c>
      <c r="AH2" s="12">
        <v>124999</v>
      </c>
      <c r="AI2" t="str">
        <f>IF(AH2&lt;15000, "Budget", IF(AH2&lt;=40000, "Midrange", "Luxury"))</f>
        <v>Luxury</v>
      </c>
    </row>
    <row r="3" spans="1:35">
      <c r="A3" t="s">
        <v>40</v>
      </c>
      <c r="B3" t="s">
        <v>41</v>
      </c>
      <c r="C3" s="12">
        <v>9.3000000000000007</v>
      </c>
      <c r="D3" t="str">
        <f t="shared" si="0"/>
        <v>Excellent</v>
      </c>
      <c r="E3">
        <v>2023</v>
      </c>
      <c r="F3" t="s">
        <v>42</v>
      </c>
      <c r="G3">
        <v>17</v>
      </c>
      <c r="H3" t="s">
        <v>288</v>
      </c>
      <c r="I3" t="s">
        <v>289</v>
      </c>
      <c r="J3">
        <v>3.78</v>
      </c>
      <c r="K3">
        <v>8</v>
      </c>
      <c r="L3">
        <v>256</v>
      </c>
      <c r="M3">
        <v>4422</v>
      </c>
      <c r="N3" t="s">
        <v>37</v>
      </c>
      <c r="O3">
        <v>20</v>
      </c>
      <c r="P3">
        <v>221</v>
      </c>
      <c r="Q3">
        <v>8.25</v>
      </c>
      <c r="R3">
        <v>6.7</v>
      </c>
      <c r="S3" t="s">
        <v>43</v>
      </c>
      <c r="T3">
        <v>1290</v>
      </c>
      <c r="U3">
        <v>120</v>
      </c>
      <c r="V3">
        <v>48</v>
      </c>
      <c r="W3">
        <v>12</v>
      </c>
      <c r="X3">
        <v>3</v>
      </c>
      <c r="Y3" t="s">
        <v>39</v>
      </c>
      <c r="Z3" t="s">
        <v>37</v>
      </c>
      <c r="AA3" t="s">
        <v>37</v>
      </c>
      <c r="AB3" t="s">
        <v>39</v>
      </c>
      <c r="AC3" t="s">
        <v>37</v>
      </c>
      <c r="AD3" t="s">
        <v>39</v>
      </c>
      <c r="AE3" t="s">
        <v>39</v>
      </c>
      <c r="AF3">
        <v>5</v>
      </c>
      <c r="AG3" t="s">
        <v>39</v>
      </c>
      <c r="AH3" s="12">
        <v>159900</v>
      </c>
      <c r="AI3" t="str">
        <f t="shared" ref="AI3:AI66" si="1">IF(AH3&lt;15000, "Budget", IF(AH3&lt;=40000, "Midrange", "Luxury"))</f>
        <v>Luxury</v>
      </c>
    </row>
    <row r="4" spans="1:35">
      <c r="A4" t="s">
        <v>44</v>
      </c>
      <c r="B4" t="s">
        <v>45</v>
      </c>
      <c r="C4" s="12">
        <v>9</v>
      </c>
      <c r="D4" t="str">
        <f t="shared" si="0"/>
        <v>Excellent</v>
      </c>
      <c r="E4">
        <v>2023</v>
      </c>
      <c r="F4" t="s">
        <v>35</v>
      </c>
      <c r="G4">
        <v>14</v>
      </c>
      <c r="H4" t="s">
        <v>295</v>
      </c>
      <c r="I4" t="s">
        <v>290</v>
      </c>
      <c r="J4">
        <v>3</v>
      </c>
      <c r="K4">
        <v>12</v>
      </c>
      <c r="L4">
        <v>128</v>
      </c>
      <c r="M4">
        <v>5050</v>
      </c>
      <c r="N4" t="s">
        <v>37</v>
      </c>
      <c r="O4">
        <v>30</v>
      </c>
      <c r="P4">
        <v>213</v>
      </c>
      <c r="Q4">
        <v>8.8000000000000007</v>
      </c>
      <c r="R4">
        <v>6.7</v>
      </c>
      <c r="S4" t="s">
        <v>46</v>
      </c>
      <c r="T4">
        <v>1344</v>
      </c>
      <c r="U4">
        <v>120</v>
      </c>
      <c r="V4">
        <v>50</v>
      </c>
      <c r="W4">
        <v>10.5</v>
      </c>
      <c r="X4">
        <v>3</v>
      </c>
      <c r="Y4" t="s">
        <v>37</v>
      </c>
      <c r="Z4" t="s">
        <v>37</v>
      </c>
      <c r="AA4" t="s">
        <v>37</v>
      </c>
      <c r="AB4" t="s">
        <v>39</v>
      </c>
      <c r="AC4" t="s">
        <v>37</v>
      </c>
      <c r="AD4" t="s">
        <v>39</v>
      </c>
      <c r="AE4" t="s">
        <v>39</v>
      </c>
      <c r="AF4">
        <v>5</v>
      </c>
      <c r="AG4" t="s">
        <v>39</v>
      </c>
      <c r="AH4" s="12">
        <v>106999</v>
      </c>
      <c r="AI4" t="str">
        <f t="shared" si="1"/>
        <v>Luxury</v>
      </c>
    </row>
    <row r="5" spans="1:35">
      <c r="A5" t="s">
        <v>47</v>
      </c>
      <c r="B5" t="s">
        <v>48</v>
      </c>
      <c r="C5" s="12">
        <v>7.2</v>
      </c>
      <c r="D5" t="str">
        <f t="shared" si="0"/>
        <v>Average</v>
      </c>
      <c r="E5">
        <v>2023</v>
      </c>
      <c r="F5" t="s">
        <v>35</v>
      </c>
      <c r="G5">
        <v>13</v>
      </c>
      <c r="H5" t="s">
        <v>49</v>
      </c>
      <c r="I5" t="s">
        <v>50</v>
      </c>
      <c r="J5">
        <v>2</v>
      </c>
      <c r="K5">
        <v>4</v>
      </c>
      <c r="L5">
        <v>128</v>
      </c>
      <c r="M5">
        <v>5000</v>
      </c>
      <c r="N5" t="s">
        <v>37</v>
      </c>
      <c r="O5">
        <v>18</v>
      </c>
      <c r="P5">
        <v>198.5</v>
      </c>
      <c r="Q5">
        <v>8.1999999999999993</v>
      </c>
      <c r="R5">
        <v>6.79</v>
      </c>
      <c r="S5" t="s">
        <v>51</v>
      </c>
      <c r="T5">
        <v>1080</v>
      </c>
      <c r="U5">
        <v>90</v>
      </c>
      <c r="V5">
        <v>50</v>
      </c>
      <c r="W5">
        <v>8</v>
      </c>
      <c r="X5">
        <v>2</v>
      </c>
      <c r="Y5" t="s">
        <v>37</v>
      </c>
      <c r="Z5" t="s">
        <v>37</v>
      </c>
      <c r="AA5" t="s">
        <v>39</v>
      </c>
      <c r="AB5" t="s">
        <v>37</v>
      </c>
      <c r="AC5" t="s">
        <v>39</v>
      </c>
      <c r="AD5" t="s">
        <v>39</v>
      </c>
      <c r="AE5" t="s">
        <v>39</v>
      </c>
      <c r="AF5">
        <v>4</v>
      </c>
      <c r="AG5" t="s">
        <v>37</v>
      </c>
      <c r="AH5" s="12">
        <v>9499</v>
      </c>
      <c r="AI5" t="str">
        <f t="shared" si="1"/>
        <v>Budget</v>
      </c>
    </row>
    <row r="6" spans="1:35">
      <c r="A6" t="s">
        <v>33</v>
      </c>
      <c r="B6" t="s">
        <v>52</v>
      </c>
      <c r="C6" s="12">
        <v>9.1</v>
      </c>
      <c r="D6" t="str">
        <f t="shared" si="0"/>
        <v>Excellent</v>
      </c>
      <c r="E6">
        <v>2023</v>
      </c>
      <c r="F6" t="s">
        <v>35</v>
      </c>
      <c r="G6">
        <v>13</v>
      </c>
      <c r="H6" t="s">
        <v>298</v>
      </c>
      <c r="I6" t="s">
        <v>36</v>
      </c>
      <c r="J6">
        <v>3.36</v>
      </c>
      <c r="K6">
        <v>12</v>
      </c>
      <c r="L6">
        <v>512</v>
      </c>
      <c r="M6">
        <v>4400</v>
      </c>
      <c r="N6" t="s">
        <v>37</v>
      </c>
      <c r="O6">
        <v>25</v>
      </c>
      <c r="P6">
        <v>253</v>
      </c>
      <c r="Q6">
        <v>6.1</v>
      </c>
      <c r="R6">
        <v>7.6</v>
      </c>
      <c r="S6" t="s">
        <v>53</v>
      </c>
      <c r="T6">
        <v>1812</v>
      </c>
      <c r="U6">
        <v>120</v>
      </c>
      <c r="V6">
        <v>50</v>
      </c>
      <c r="W6">
        <v>10</v>
      </c>
      <c r="X6">
        <v>3</v>
      </c>
      <c r="Y6" t="s">
        <v>37</v>
      </c>
      <c r="Z6" t="s">
        <v>37</v>
      </c>
      <c r="AA6" t="s">
        <v>37</v>
      </c>
      <c r="AB6" t="s">
        <v>39</v>
      </c>
      <c r="AC6" t="s">
        <v>37</v>
      </c>
      <c r="AD6" t="s">
        <v>37</v>
      </c>
      <c r="AE6" t="s">
        <v>37</v>
      </c>
      <c r="AF6">
        <v>5</v>
      </c>
      <c r="AG6" t="s">
        <v>39</v>
      </c>
      <c r="AH6" s="12">
        <v>154999</v>
      </c>
      <c r="AI6" t="str">
        <f t="shared" si="1"/>
        <v>Luxury</v>
      </c>
    </row>
    <row r="7" spans="1:35">
      <c r="A7" t="s">
        <v>54</v>
      </c>
      <c r="B7" t="s">
        <v>55</v>
      </c>
      <c r="C7" s="12">
        <v>8</v>
      </c>
      <c r="D7" t="str">
        <f t="shared" si="0"/>
        <v>Good</v>
      </c>
      <c r="E7">
        <v>2023</v>
      </c>
      <c r="F7" t="s">
        <v>35</v>
      </c>
      <c r="G7">
        <v>13</v>
      </c>
      <c r="H7" t="s">
        <v>298</v>
      </c>
      <c r="I7" t="s">
        <v>56</v>
      </c>
      <c r="J7">
        <v>2.2000000000000002</v>
      </c>
      <c r="K7">
        <v>8</v>
      </c>
      <c r="L7">
        <v>128</v>
      </c>
      <c r="M7">
        <v>5000</v>
      </c>
      <c r="N7" t="s">
        <v>37</v>
      </c>
      <c r="O7">
        <v>67</v>
      </c>
      <c r="P7">
        <v>195</v>
      </c>
      <c r="Q7">
        <v>8.3000000000000007</v>
      </c>
      <c r="R7">
        <v>6.72</v>
      </c>
      <c r="S7" t="s">
        <v>51</v>
      </c>
      <c r="T7">
        <v>1080</v>
      </c>
      <c r="U7">
        <v>120</v>
      </c>
      <c r="V7">
        <v>108</v>
      </c>
      <c r="W7">
        <v>16</v>
      </c>
      <c r="X7">
        <v>3</v>
      </c>
      <c r="Y7" t="s">
        <v>37</v>
      </c>
      <c r="Z7" t="s">
        <v>37</v>
      </c>
      <c r="AA7" t="s">
        <v>39</v>
      </c>
      <c r="AB7" t="s">
        <v>39</v>
      </c>
      <c r="AC7" t="s">
        <v>39</v>
      </c>
      <c r="AD7" t="s">
        <v>39</v>
      </c>
      <c r="AE7" t="s">
        <v>39</v>
      </c>
      <c r="AF7">
        <v>5</v>
      </c>
      <c r="AG7" t="s">
        <v>37</v>
      </c>
      <c r="AH7" s="12">
        <v>19999</v>
      </c>
      <c r="AI7" t="str">
        <f t="shared" si="1"/>
        <v>Midrange</v>
      </c>
    </row>
    <row r="8" spans="1:35">
      <c r="A8" t="s">
        <v>57</v>
      </c>
      <c r="B8" t="s">
        <v>58</v>
      </c>
      <c r="C8" s="12">
        <v>8.6</v>
      </c>
      <c r="D8" t="str">
        <f t="shared" si="0"/>
        <v>Good</v>
      </c>
      <c r="E8">
        <v>2023</v>
      </c>
      <c r="F8" t="s">
        <v>35</v>
      </c>
      <c r="G8">
        <v>13</v>
      </c>
      <c r="H8" t="s">
        <v>49</v>
      </c>
      <c r="I8" t="s">
        <v>59</v>
      </c>
      <c r="J8">
        <v>2.6</v>
      </c>
      <c r="K8">
        <v>8</v>
      </c>
      <c r="L8">
        <v>256</v>
      </c>
      <c r="M8">
        <v>4400</v>
      </c>
      <c r="N8" t="s">
        <v>37</v>
      </c>
      <c r="O8">
        <v>68</v>
      </c>
      <c r="P8">
        <v>171</v>
      </c>
      <c r="Q8">
        <v>7.6</v>
      </c>
      <c r="R8">
        <v>6.55</v>
      </c>
      <c r="S8" t="s">
        <v>60</v>
      </c>
      <c r="T8">
        <v>1080</v>
      </c>
      <c r="U8">
        <v>144</v>
      </c>
      <c r="V8">
        <v>50</v>
      </c>
      <c r="W8">
        <v>32</v>
      </c>
      <c r="X8">
        <v>2</v>
      </c>
      <c r="Y8" t="s">
        <v>37</v>
      </c>
      <c r="Z8" t="s">
        <v>37</v>
      </c>
      <c r="AA8" t="s">
        <v>37</v>
      </c>
      <c r="AB8" t="s">
        <v>39</v>
      </c>
      <c r="AC8" t="s">
        <v>37</v>
      </c>
      <c r="AD8" t="s">
        <v>39</v>
      </c>
      <c r="AE8" t="s">
        <v>39</v>
      </c>
      <c r="AF8">
        <v>5</v>
      </c>
      <c r="AG8" t="s">
        <v>37</v>
      </c>
      <c r="AH8" s="12">
        <v>29999</v>
      </c>
      <c r="AI8" t="str">
        <f t="shared" si="1"/>
        <v>Midrange</v>
      </c>
    </row>
    <row r="9" spans="1:35">
      <c r="A9" t="s">
        <v>61</v>
      </c>
      <c r="B9" t="s">
        <v>62</v>
      </c>
      <c r="C9" s="12">
        <v>7.8</v>
      </c>
      <c r="D9" t="str">
        <f t="shared" si="0"/>
        <v>Average</v>
      </c>
      <c r="E9">
        <v>2023</v>
      </c>
      <c r="F9" t="s">
        <v>35</v>
      </c>
      <c r="G9">
        <v>13</v>
      </c>
      <c r="H9" t="s">
        <v>49</v>
      </c>
      <c r="I9" t="s">
        <v>63</v>
      </c>
      <c r="J9">
        <v>2.2000000000000002</v>
      </c>
      <c r="K9">
        <v>8</v>
      </c>
      <c r="L9">
        <v>128</v>
      </c>
      <c r="M9">
        <v>5000</v>
      </c>
      <c r="N9" t="s">
        <v>37</v>
      </c>
      <c r="O9">
        <v>33</v>
      </c>
      <c r="P9">
        <v>182</v>
      </c>
      <c r="Q9">
        <v>7.9</v>
      </c>
      <c r="R9">
        <v>6.43</v>
      </c>
      <c r="S9" t="s">
        <v>64</v>
      </c>
      <c r="T9">
        <v>1080</v>
      </c>
      <c r="U9">
        <v>90</v>
      </c>
      <c r="V9">
        <v>64</v>
      </c>
      <c r="W9">
        <v>16</v>
      </c>
      <c r="X9">
        <v>2</v>
      </c>
      <c r="Y9" t="s">
        <v>37</v>
      </c>
      <c r="Z9" t="s">
        <v>37</v>
      </c>
      <c r="AA9" t="s">
        <v>39</v>
      </c>
      <c r="AB9" t="s">
        <v>39</v>
      </c>
      <c r="AC9" t="s">
        <v>39</v>
      </c>
      <c r="AD9" t="s">
        <v>39</v>
      </c>
      <c r="AE9" t="s">
        <v>39</v>
      </c>
      <c r="AF9">
        <v>5</v>
      </c>
      <c r="AG9" t="s">
        <v>37</v>
      </c>
      <c r="AH9" s="12">
        <v>17999</v>
      </c>
      <c r="AI9" t="str">
        <f t="shared" si="1"/>
        <v>Midrange</v>
      </c>
    </row>
    <row r="10" spans="1:35">
      <c r="A10" t="s">
        <v>65</v>
      </c>
      <c r="B10" t="s">
        <v>66</v>
      </c>
      <c r="C10" s="12">
        <v>7.9</v>
      </c>
      <c r="D10" t="str">
        <f t="shared" si="0"/>
        <v>Average</v>
      </c>
      <c r="E10">
        <v>2023</v>
      </c>
      <c r="F10" t="s">
        <v>35</v>
      </c>
      <c r="G10">
        <v>13</v>
      </c>
      <c r="H10" t="s">
        <v>49</v>
      </c>
      <c r="I10" t="s">
        <v>59</v>
      </c>
      <c r="J10">
        <v>2.6</v>
      </c>
      <c r="K10">
        <v>12</v>
      </c>
      <c r="L10">
        <v>256</v>
      </c>
      <c r="M10">
        <v>5000</v>
      </c>
      <c r="N10" t="s">
        <v>37</v>
      </c>
      <c r="O10">
        <v>68</v>
      </c>
      <c r="P10">
        <v>185</v>
      </c>
      <c r="Q10">
        <v>7.9</v>
      </c>
      <c r="R10">
        <v>6.78</v>
      </c>
      <c r="S10" t="s">
        <v>64</v>
      </c>
      <c r="T10">
        <v>1080</v>
      </c>
      <c r="U10">
        <v>144</v>
      </c>
      <c r="V10">
        <v>108</v>
      </c>
      <c r="W10">
        <v>50</v>
      </c>
      <c r="X10">
        <v>3</v>
      </c>
      <c r="Y10" t="s">
        <v>37</v>
      </c>
      <c r="Z10" t="s">
        <v>37</v>
      </c>
      <c r="AA10" t="s">
        <v>39</v>
      </c>
      <c r="AB10" t="s">
        <v>39</v>
      </c>
      <c r="AC10" t="s">
        <v>37</v>
      </c>
      <c r="AD10" t="s">
        <v>39</v>
      </c>
      <c r="AE10" t="s">
        <v>39</v>
      </c>
      <c r="AF10">
        <v>5</v>
      </c>
      <c r="AG10" t="s">
        <v>37</v>
      </c>
      <c r="AH10" s="12">
        <v>23999</v>
      </c>
      <c r="AI10" t="str">
        <f t="shared" si="1"/>
        <v>Midrange</v>
      </c>
    </row>
    <row r="11" spans="1:35">
      <c r="A11" t="s">
        <v>67</v>
      </c>
      <c r="B11" t="s">
        <v>68</v>
      </c>
      <c r="C11" s="12">
        <v>8.4</v>
      </c>
      <c r="D11" t="str">
        <f t="shared" si="0"/>
        <v>Good</v>
      </c>
      <c r="E11">
        <v>2023</v>
      </c>
      <c r="F11" t="s">
        <v>35</v>
      </c>
      <c r="G11">
        <v>13</v>
      </c>
      <c r="H11" t="s">
        <v>49</v>
      </c>
      <c r="I11" t="s">
        <v>69</v>
      </c>
      <c r="J11">
        <v>3.2</v>
      </c>
      <c r="K11">
        <v>12</v>
      </c>
      <c r="L11">
        <v>256</v>
      </c>
      <c r="M11">
        <v>5000</v>
      </c>
      <c r="N11" t="s">
        <v>37</v>
      </c>
      <c r="O11">
        <v>45</v>
      </c>
      <c r="P11">
        <v>299</v>
      </c>
      <c r="Q11">
        <v>6.9</v>
      </c>
      <c r="R11">
        <v>7.85</v>
      </c>
      <c r="S11" t="s">
        <v>70</v>
      </c>
      <c r="T11">
        <v>2000</v>
      </c>
      <c r="U11">
        <v>120</v>
      </c>
      <c r="V11">
        <v>50</v>
      </c>
      <c r="W11">
        <v>16</v>
      </c>
      <c r="X11">
        <v>3</v>
      </c>
      <c r="Y11" t="s">
        <v>37</v>
      </c>
      <c r="Z11" t="s">
        <v>37</v>
      </c>
      <c r="AA11" t="s">
        <v>39</v>
      </c>
      <c r="AB11" t="s">
        <v>39</v>
      </c>
      <c r="AC11" t="s">
        <v>37</v>
      </c>
      <c r="AD11" t="s">
        <v>39</v>
      </c>
      <c r="AE11" t="s">
        <v>37</v>
      </c>
      <c r="AF11">
        <v>5</v>
      </c>
      <c r="AG11" t="s">
        <v>37</v>
      </c>
      <c r="AH11" s="12">
        <v>88888</v>
      </c>
      <c r="AI11" t="str">
        <f t="shared" si="1"/>
        <v>Luxury</v>
      </c>
    </row>
    <row r="12" spans="1:35">
      <c r="A12" t="s">
        <v>61</v>
      </c>
      <c r="B12" t="s">
        <v>71</v>
      </c>
      <c r="C12" s="12">
        <v>7.6</v>
      </c>
      <c r="D12" t="str">
        <f t="shared" si="0"/>
        <v>Average</v>
      </c>
      <c r="E12">
        <v>2023</v>
      </c>
      <c r="F12" t="s">
        <v>35</v>
      </c>
      <c r="G12">
        <v>13</v>
      </c>
      <c r="H12" t="s">
        <v>49</v>
      </c>
      <c r="I12" t="s">
        <v>72</v>
      </c>
      <c r="J12">
        <v>2.2000000000000002</v>
      </c>
      <c r="K12">
        <v>6</v>
      </c>
      <c r="L12">
        <v>128</v>
      </c>
      <c r="M12">
        <v>5000</v>
      </c>
      <c r="N12" t="s">
        <v>37</v>
      </c>
      <c r="O12">
        <v>33</v>
      </c>
      <c r="P12">
        <v>190</v>
      </c>
      <c r="Q12">
        <v>7.9</v>
      </c>
      <c r="R12">
        <v>6.72</v>
      </c>
      <c r="S12" t="s">
        <v>51</v>
      </c>
      <c r="T12">
        <v>1080</v>
      </c>
      <c r="U12">
        <v>120</v>
      </c>
      <c r="V12">
        <v>64</v>
      </c>
      <c r="W12">
        <v>8</v>
      </c>
      <c r="X12">
        <v>2</v>
      </c>
      <c r="Y12" t="s">
        <v>37</v>
      </c>
      <c r="Z12" t="s">
        <v>37</v>
      </c>
      <c r="AA12" t="s">
        <v>39</v>
      </c>
      <c r="AB12" t="s">
        <v>39</v>
      </c>
      <c r="AC12" t="s">
        <v>39</v>
      </c>
      <c r="AD12" t="s">
        <v>39</v>
      </c>
      <c r="AE12" t="s">
        <v>39</v>
      </c>
      <c r="AF12">
        <v>5</v>
      </c>
      <c r="AG12" t="s">
        <v>37</v>
      </c>
      <c r="AH12" s="12">
        <v>12499</v>
      </c>
      <c r="AI12" t="str">
        <f t="shared" si="1"/>
        <v>Budget</v>
      </c>
    </row>
    <row r="13" spans="1:35">
      <c r="A13" t="s">
        <v>73</v>
      </c>
      <c r="B13" t="s">
        <v>74</v>
      </c>
      <c r="C13" s="12">
        <v>9.1999999999999993</v>
      </c>
      <c r="D13" t="str">
        <f t="shared" si="0"/>
        <v>Excellent</v>
      </c>
      <c r="E13">
        <v>2023</v>
      </c>
      <c r="F13" t="s">
        <v>35</v>
      </c>
      <c r="G13">
        <v>13</v>
      </c>
      <c r="H13" t="s">
        <v>298</v>
      </c>
      <c r="I13" t="s">
        <v>36</v>
      </c>
      <c r="J13">
        <v>3.2</v>
      </c>
      <c r="K13">
        <v>16</v>
      </c>
      <c r="L13">
        <v>512</v>
      </c>
      <c r="M13">
        <v>6000</v>
      </c>
      <c r="N13" t="s">
        <v>37</v>
      </c>
      <c r="O13">
        <v>65</v>
      </c>
      <c r="P13">
        <v>239</v>
      </c>
      <c r="Q13">
        <v>10.3</v>
      </c>
      <c r="R13">
        <v>6.78</v>
      </c>
      <c r="S13" t="s">
        <v>64</v>
      </c>
      <c r="T13">
        <v>1080</v>
      </c>
      <c r="U13">
        <v>165</v>
      </c>
      <c r="V13">
        <v>50</v>
      </c>
      <c r="W13">
        <v>32</v>
      </c>
      <c r="X13">
        <v>3</v>
      </c>
      <c r="Y13" t="s">
        <v>37</v>
      </c>
      <c r="Z13" t="s">
        <v>37</v>
      </c>
      <c r="AA13" t="s">
        <v>37</v>
      </c>
      <c r="AB13" t="s">
        <v>39</v>
      </c>
      <c r="AC13" t="s">
        <v>37</v>
      </c>
      <c r="AD13" t="s">
        <v>39</v>
      </c>
      <c r="AE13" t="s">
        <v>39</v>
      </c>
      <c r="AF13">
        <v>5</v>
      </c>
      <c r="AG13" t="s">
        <v>37</v>
      </c>
      <c r="AH13" s="12">
        <v>99999</v>
      </c>
      <c r="AI13" t="str">
        <f t="shared" si="1"/>
        <v>Luxury</v>
      </c>
    </row>
    <row r="14" spans="1:35">
      <c r="A14" t="s">
        <v>75</v>
      </c>
      <c r="B14" t="s">
        <v>76</v>
      </c>
      <c r="C14" s="12">
        <v>7.4</v>
      </c>
      <c r="D14" t="str">
        <f t="shared" si="0"/>
        <v>Average</v>
      </c>
      <c r="E14">
        <v>2024</v>
      </c>
      <c r="F14" t="s">
        <v>35</v>
      </c>
      <c r="G14">
        <v>14</v>
      </c>
      <c r="H14" t="s">
        <v>49</v>
      </c>
      <c r="I14" t="s">
        <v>77</v>
      </c>
      <c r="J14">
        <v>2.8</v>
      </c>
      <c r="K14">
        <v>8</v>
      </c>
      <c r="L14">
        <v>128</v>
      </c>
      <c r="M14">
        <v>5000</v>
      </c>
      <c r="N14" t="s">
        <v>37</v>
      </c>
      <c r="O14">
        <v>44</v>
      </c>
      <c r="P14">
        <v>188</v>
      </c>
      <c r="Q14">
        <v>7.8</v>
      </c>
      <c r="R14">
        <v>6.67</v>
      </c>
      <c r="S14" t="s">
        <v>64</v>
      </c>
      <c r="T14">
        <v>1080</v>
      </c>
      <c r="U14">
        <v>120</v>
      </c>
      <c r="V14">
        <v>50</v>
      </c>
      <c r="W14">
        <v>16</v>
      </c>
      <c r="X14">
        <v>2</v>
      </c>
      <c r="Y14" t="s">
        <v>37</v>
      </c>
      <c r="Z14" t="s">
        <v>37</v>
      </c>
      <c r="AA14" t="s">
        <v>37</v>
      </c>
      <c r="AB14" t="s">
        <v>39</v>
      </c>
      <c r="AC14" t="s">
        <v>37</v>
      </c>
      <c r="AD14" t="s">
        <v>39</v>
      </c>
      <c r="AE14" t="s">
        <v>39</v>
      </c>
      <c r="AF14">
        <v>5</v>
      </c>
      <c r="AG14" t="s">
        <v>37</v>
      </c>
      <c r="AH14" s="12">
        <v>16999</v>
      </c>
      <c r="AI14" t="str">
        <f t="shared" si="1"/>
        <v>Midrange</v>
      </c>
    </row>
    <row r="15" spans="1:35">
      <c r="A15" t="s">
        <v>78</v>
      </c>
      <c r="B15" t="s">
        <v>79</v>
      </c>
      <c r="C15" s="12">
        <v>6.8</v>
      </c>
      <c r="D15" t="str">
        <f t="shared" si="0"/>
        <v>Subpar</v>
      </c>
      <c r="E15">
        <v>2024</v>
      </c>
      <c r="F15" t="s">
        <v>35</v>
      </c>
      <c r="G15">
        <v>13</v>
      </c>
      <c r="H15" t="s">
        <v>49</v>
      </c>
      <c r="I15" t="s">
        <v>80</v>
      </c>
      <c r="J15">
        <v>2.6</v>
      </c>
      <c r="K15">
        <v>12</v>
      </c>
      <c r="L15">
        <v>256</v>
      </c>
      <c r="M15">
        <v>23800</v>
      </c>
      <c r="N15" t="s">
        <v>37</v>
      </c>
      <c r="O15">
        <v>120</v>
      </c>
      <c r="P15">
        <v>577</v>
      </c>
      <c r="Q15">
        <v>27</v>
      </c>
      <c r="R15">
        <v>6.79</v>
      </c>
      <c r="S15" t="s">
        <v>51</v>
      </c>
      <c r="T15">
        <v>1080</v>
      </c>
      <c r="U15">
        <v>60</v>
      </c>
      <c r="V15">
        <v>200</v>
      </c>
      <c r="W15">
        <v>32</v>
      </c>
      <c r="X15">
        <v>3</v>
      </c>
      <c r="Y15" t="s">
        <v>37</v>
      </c>
      <c r="Z15" t="s">
        <v>37</v>
      </c>
      <c r="AA15" t="s">
        <v>37</v>
      </c>
      <c r="AB15" t="s">
        <v>39</v>
      </c>
      <c r="AC15" t="s">
        <v>37</v>
      </c>
      <c r="AD15" t="s">
        <v>39</v>
      </c>
      <c r="AE15" t="s">
        <v>39</v>
      </c>
      <c r="AF15">
        <v>4</v>
      </c>
      <c r="AG15" t="s">
        <v>37</v>
      </c>
      <c r="AH15" s="12">
        <v>39999</v>
      </c>
      <c r="AI15" t="str">
        <f t="shared" si="1"/>
        <v>Midrange</v>
      </c>
    </row>
    <row r="16" spans="1:35">
      <c r="A16" t="s">
        <v>81</v>
      </c>
      <c r="B16" t="s">
        <v>82</v>
      </c>
      <c r="C16" s="12">
        <v>7.2</v>
      </c>
      <c r="D16" t="str">
        <f t="shared" si="0"/>
        <v>Average</v>
      </c>
      <c r="E16">
        <v>2022</v>
      </c>
      <c r="F16" t="s">
        <v>35</v>
      </c>
      <c r="G16">
        <v>12</v>
      </c>
      <c r="H16" t="s">
        <v>49</v>
      </c>
      <c r="I16" t="s">
        <v>83</v>
      </c>
      <c r="J16">
        <v>2.4</v>
      </c>
      <c r="K16">
        <v>4</v>
      </c>
      <c r="L16">
        <v>128</v>
      </c>
      <c r="M16">
        <v>5000</v>
      </c>
      <c r="N16" t="s">
        <v>37</v>
      </c>
      <c r="O16">
        <v>18</v>
      </c>
      <c r="P16">
        <v>207</v>
      </c>
      <c r="Q16">
        <v>8.9</v>
      </c>
      <c r="R16">
        <v>6.5</v>
      </c>
      <c r="S16" t="s">
        <v>51</v>
      </c>
      <c r="T16">
        <v>720</v>
      </c>
      <c r="U16">
        <v>90</v>
      </c>
      <c r="V16">
        <v>50</v>
      </c>
      <c r="W16">
        <v>8</v>
      </c>
      <c r="X16">
        <v>2</v>
      </c>
      <c r="Y16" t="s">
        <v>37</v>
      </c>
      <c r="Z16" t="s">
        <v>37</v>
      </c>
      <c r="AA16" t="s">
        <v>39</v>
      </c>
      <c r="AB16" t="s">
        <v>39</v>
      </c>
      <c r="AC16" t="s">
        <v>39</v>
      </c>
      <c r="AD16" t="s">
        <v>39</v>
      </c>
      <c r="AE16" t="s">
        <v>39</v>
      </c>
      <c r="AF16">
        <v>5</v>
      </c>
      <c r="AG16" t="s">
        <v>37</v>
      </c>
      <c r="AH16" s="12">
        <v>10499</v>
      </c>
      <c r="AI16" t="str">
        <f t="shared" si="1"/>
        <v>Budget</v>
      </c>
    </row>
    <row r="17" spans="1:35">
      <c r="A17" t="s">
        <v>84</v>
      </c>
      <c r="B17" t="s">
        <v>85</v>
      </c>
      <c r="C17" s="12">
        <v>8.5</v>
      </c>
      <c r="D17" t="str">
        <f t="shared" si="0"/>
        <v>Good</v>
      </c>
      <c r="E17">
        <v>2023</v>
      </c>
      <c r="F17" t="s">
        <v>86</v>
      </c>
      <c r="G17">
        <v>13</v>
      </c>
      <c r="H17" t="s">
        <v>298</v>
      </c>
      <c r="I17" t="s">
        <v>87</v>
      </c>
      <c r="J17">
        <v>3.19</v>
      </c>
      <c r="K17">
        <v>12</v>
      </c>
      <c r="L17">
        <v>512</v>
      </c>
      <c r="M17">
        <v>4800</v>
      </c>
      <c r="N17" t="s">
        <v>37</v>
      </c>
      <c r="O17">
        <v>66</v>
      </c>
      <c r="P17">
        <v>239</v>
      </c>
      <c r="Q17">
        <v>5.3</v>
      </c>
      <c r="R17">
        <v>7.85</v>
      </c>
      <c r="S17" t="s">
        <v>88</v>
      </c>
      <c r="T17">
        <v>2224</v>
      </c>
      <c r="U17">
        <v>120</v>
      </c>
      <c r="V17">
        <v>50</v>
      </c>
      <c r="W17">
        <v>8</v>
      </c>
      <c r="X17">
        <v>3</v>
      </c>
      <c r="Y17" t="s">
        <v>37</v>
      </c>
      <c r="Z17" t="s">
        <v>37</v>
      </c>
      <c r="AA17" t="s">
        <v>37</v>
      </c>
      <c r="AB17" t="s">
        <v>37</v>
      </c>
      <c r="AC17" t="s">
        <v>37</v>
      </c>
      <c r="AD17" t="s">
        <v>39</v>
      </c>
      <c r="AE17" t="s">
        <v>37</v>
      </c>
      <c r="AF17">
        <v>4</v>
      </c>
      <c r="AG17" t="s">
        <v>37</v>
      </c>
      <c r="AH17" s="12">
        <v>229999</v>
      </c>
      <c r="AI17" t="str">
        <f t="shared" si="1"/>
        <v>Luxury</v>
      </c>
    </row>
    <row r="18" spans="1:35">
      <c r="A18" t="s">
        <v>89</v>
      </c>
      <c r="B18" t="s">
        <v>90</v>
      </c>
      <c r="C18" s="12">
        <v>5.5</v>
      </c>
      <c r="D18" t="str">
        <f t="shared" si="0"/>
        <v>Poor</v>
      </c>
      <c r="E18">
        <v>2023</v>
      </c>
      <c r="F18" t="s">
        <v>35</v>
      </c>
      <c r="G18">
        <v>12</v>
      </c>
      <c r="H18" t="s">
        <v>91</v>
      </c>
      <c r="I18" t="s">
        <v>92</v>
      </c>
      <c r="J18">
        <v>1.6</v>
      </c>
      <c r="K18">
        <v>2</v>
      </c>
      <c r="L18">
        <v>64</v>
      </c>
      <c r="M18">
        <v>3000</v>
      </c>
      <c r="N18" t="s">
        <v>39</v>
      </c>
      <c r="O18">
        <v>5</v>
      </c>
      <c r="P18">
        <v>177.4</v>
      </c>
      <c r="Q18">
        <v>8.8000000000000007</v>
      </c>
      <c r="R18">
        <v>6.3</v>
      </c>
      <c r="S18" t="s">
        <v>51</v>
      </c>
      <c r="T18">
        <v>720</v>
      </c>
      <c r="U18">
        <v>60</v>
      </c>
      <c r="V18">
        <v>8</v>
      </c>
      <c r="W18">
        <v>5</v>
      </c>
      <c r="X18">
        <v>1</v>
      </c>
      <c r="Y18" t="s">
        <v>39</v>
      </c>
      <c r="Z18" t="s">
        <v>37</v>
      </c>
      <c r="AA18" t="s">
        <v>39</v>
      </c>
      <c r="AB18" t="s">
        <v>39</v>
      </c>
      <c r="AC18" t="s">
        <v>39</v>
      </c>
      <c r="AD18" t="s">
        <v>39</v>
      </c>
      <c r="AE18" t="s">
        <v>39</v>
      </c>
      <c r="AF18">
        <v>4</v>
      </c>
      <c r="AG18" t="s">
        <v>37</v>
      </c>
      <c r="AH18" s="12">
        <v>6299</v>
      </c>
      <c r="AI18" t="str">
        <f t="shared" si="1"/>
        <v>Budget</v>
      </c>
    </row>
    <row r="19" spans="1:35">
      <c r="A19" t="s">
        <v>65</v>
      </c>
      <c r="B19" t="s">
        <v>93</v>
      </c>
      <c r="C19" s="12">
        <v>5.0999999999999996</v>
      </c>
      <c r="D19" t="str">
        <f t="shared" si="0"/>
        <v>Poor</v>
      </c>
      <c r="E19">
        <v>2023</v>
      </c>
      <c r="F19" t="s">
        <v>35</v>
      </c>
      <c r="G19">
        <v>12</v>
      </c>
      <c r="H19" t="s">
        <v>91</v>
      </c>
      <c r="I19" t="s">
        <v>94</v>
      </c>
      <c r="J19">
        <v>1.6</v>
      </c>
      <c r="K19">
        <v>2</v>
      </c>
      <c r="L19">
        <v>64</v>
      </c>
      <c r="M19">
        <v>5000</v>
      </c>
      <c r="N19" t="s">
        <v>39</v>
      </c>
      <c r="O19">
        <v>10</v>
      </c>
      <c r="P19">
        <v>196</v>
      </c>
      <c r="Q19">
        <v>9.5</v>
      </c>
      <c r="R19">
        <v>6.6</v>
      </c>
      <c r="S19" t="s">
        <v>51</v>
      </c>
      <c r="T19">
        <v>720</v>
      </c>
      <c r="U19">
        <v>60</v>
      </c>
      <c r="V19">
        <v>8</v>
      </c>
      <c r="W19">
        <v>5</v>
      </c>
      <c r="X19">
        <v>2</v>
      </c>
      <c r="Y19" t="s">
        <v>37</v>
      </c>
      <c r="Z19" t="s">
        <v>37</v>
      </c>
      <c r="AA19" t="s">
        <v>39</v>
      </c>
      <c r="AB19" t="s">
        <v>39</v>
      </c>
      <c r="AC19" t="s">
        <v>39</v>
      </c>
      <c r="AD19" t="s">
        <v>39</v>
      </c>
      <c r="AE19" t="s">
        <v>39</v>
      </c>
      <c r="AF19">
        <v>4</v>
      </c>
      <c r="AG19" t="s">
        <v>37</v>
      </c>
      <c r="AH19" s="12">
        <v>5999</v>
      </c>
      <c r="AI19" t="str">
        <f t="shared" si="1"/>
        <v>Budget</v>
      </c>
    </row>
    <row r="20" spans="1:35">
      <c r="A20" t="s">
        <v>33</v>
      </c>
      <c r="B20" t="s">
        <v>95</v>
      </c>
      <c r="C20" s="12">
        <v>7.9</v>
      </c>
      <c r="D20" t="str">
        <f t="shared" si="0"/>
        <v>Average</v>
      </c>
      <c r="E20">
        <v>2023</v>
      </c>
      <c r="F20" t="s">
        <v>35</v>
      </c>
      <c r="G20">
        <v>13</v>
      </c>
      <c r="H20" t="s">
        <v>49</v>
      </c>
      <c r="I20" t="s">
        <v>96</v>
      </c>
      <c r="J20">
        <v>2.6</v>
      </c>
      <c r="K20">
        <v>8</v>
      </c>
      <c r="L20">
        <v>128</v>
      </c>
      <c r="M20">
        <v>5000</v>
      </c>
      <c r="N20" t="s">
        <v>37</v>
      </c>
      <c r="O20">
        <v>25</v>
      </c>
      <c r="P20">
        <v>199</v>
      </c>
      <c r="Q20">
        <v>8.1999999999999993</v>
      </c>
      <c r="R20">
        <v>6.6</v>
      </c>
      <c r="S20" t="s">
        <v>97</v>
      </c>
      <c r="T20">
        <v>1080</v>
      </c>
      <c r="U20">
        <v>120</v>
      </c>
      <c r="V20">
        <v>48</v>
      </c>
      <c r="W20">
        <v>13</v>
      </c>
      <c r="X20">
        <v>3</v>
      </c>
      <c r="Y20" t="s">
        <v>37</v>
      </c>
      <c r="Z20" t="s">
        <v>37</v>
      </c>
      <c r="AA20" t="s">
        <v>37</v>
      </c>
      <c r="AB20" t="s">
        <v>39</v>
      </c>
      <c r="AC20" t="s">
        <v>37</v>
      </c>
      <c r="AD20" t="s">
        <v>39</v>
      </c>
      <c r="AE20" t="s">
        <v>39</v>
      </c>
      <c r="AF20">
        <v>5</v>
      </c>
      <c r="AG20" t="s">
        <v>39</v>
      </c>
      <c r="AH20" s="12">
        <v>29999</v>
      </c>
      <c r="AI20" t="str">
        <f t="shared" si="1"/>
        <v>Midrange</v>
      </c>
    </row>
    <row r="21" spans="1:35">
      <c r="A21" t="s">
        <v>57</v>
      </c>
      <c r="B21" t="s">
        <v>98</v>
      </c>
      <c r="C21" s="12">
        <v>8.8000000000000007</v>
      </c>
      <c r="D21" t="str">
        <f t="shared" si="0"/>
        <v>Good</v>
      </c>
      <c r="E21">
        <v>2023</v>
      </c>
      <c r="F21" t="s">
        <v>35</v>
      </c>
      <c r="G21">
        <v>13</v>
      </c>
      <c r="H21" t="s">
        <v>298</v>
      </c>
      <c r="I21" t="s">
        <v>99</v>
      </c>
      <c r="J21">
        <v>3.2</v>
      </c>
      <c r="K21">
        <v>8</v>
      </c>
      <c r="L21">
        <v>256</v>
      </c>
      <c r="M21">
        <v>3800</v>
      </c>
      <c r="N21" t="s">
        <v>37</v>
      </c>
      <c r="O21">
        <v>30</v>
      </c>
      <c r="P21">
        <v>184.5</v>
      </c>
      <c r="Q21">
        <v>7</v>
      </c>
      <c r="R21">
        <v>6.9</v>
      </c>
      <c r="S21" t="s">
        <v>70</v>
      </c>
      <c r="T21">
        <v>1080</v>
      </c>
      <c r="U21">
        <v>165</v>
      </c>
      <c r="V21">
        <v>12</v>
      </c>
      <c r="W21">
        <v>32</v>
      </c>
      <c r="X21">
        <v>2</v>
      </c>
      <c r="Y21" t="s">
        <v>37</v>
      </c>
      <c r="Z21" t="s">
        <v>37</v>
      </c>
      <c r="AA21" t="s">
        <v>37</v>
      </c>
      <c r="AB21" t="s">
        <v>39</v>
      </c>
      <c r="AC21" t="s">
        <v>37</v>
      </c>
      <c r="AD21" t="s">
        <v>39</v>
      </c>
      <c r="AE21" t="s">
        <v>37</v>
      </c>
      <c r="AF21">
        <v>5</v>
      </c>
      <c r="AG21" t="s">
        <v>37</v>
      </c>
      <c r="AH21" s="12">
        <v>89999</v>
      </c>
      <c r="AI21" t="str">
        <f t="shared" si="1"/>
        <v>Luxury</v>
      </c>
    </row>
    <row r="22" spans="1:35">
      <c r="A22" t="s">
        <v>100</v>
      </c>
      <c r="B22" t="s">
        <v>101</v>
      </c>
      <c r="C22" s="12">
        <v>4.9000000000000004</v>
      </c>
      <c r="D22" t="str">
        <f t="shared" si="0"/>
        <v>Poor</v>
      </c>
      <c r="E22">
        <v>2023</v>
      </c>
      <c r="F22" t="s">
        <v>35</v>
      </c>
      <c r="G22">
        <v>12</v>
      </c>
      <c r="H22" t="s">
        <v>91</v>
      </c>
      <c r="I22" t="s">
        <v>94</v>
      </c>
      <c r="J22">
        <v>1.6</v>
      </c>
      <c r="K22">
        <v>3</v>
      </c>
      <c r="L22">
        <v>64</v>
      </c>
      <c r="M22">
        <v>6000</v>
      </c>
      <c r="N22" t="s">
        <v>37</v>
      </c>
      <c r="O22">
        <v>18</v>
      </c>
      <c r="P22">
        <v>206</v>
      </c>
      <c r="Q22">
        <v>9.1999999999999993</v>
      </c>
      <c r="R22">
        <v>6.6</v>
      </c>
      <c r="S22" t="s">
        <v>51</v>
      </c>
      <c r="T22">
        <v>720</v>
      </c>
      <c r="U22">
        <v>60</v>
      </c>
      <c r="V22">
        <v>13</v>
      </c>
      <c r="W22">
        <v>5</v>
      </c>
      <c r="X22">
        <v>2</v>
      </c>
      <c r="Y22" t="s">
        <v>37</v>
      </c>
      <c r="Z22" t="s">
        <v>37</v>
      </c>
      <c r="AA22" t="s">
        <v>39</v>
      </c>
      <c r="AB22" t="s">
        <v>39</v>
      </c>
      <c r="AC22" t="s">
        <v>39</v>
      </c>
      <c r="AD22" t="s">
        <v>39</v>
      </c>
      <c r="AE22" t="s">
        <v>39</v>
      </c>
      <c r="AF22">
        <v>4</v>
      </c>
      <c r="AG22" t="s">
        <v>37</v>
      </c>
      <c r="AH22" s="12">
        <v>6799</v>
      </c>
      <c r="AI22" t="str">
        <f t="shared" si="1"/>
        <v>Budget</v>
      </c>
    </row>
    <row r="23" spans="1:35">
      <c r="A23" t="s">
        <v>102</v>
      </c>
      <c r="B23" t="s">
        <v>103</v>
      </c>
      <c r="C23" s="12">
        <v>8.6</v>
      </c>
      <c r="D23" t="str">
        <f t="shared" si="0"/>
        <v>Good</v>
      </c>
      <c r="E23">
        <v>2022</v>
      </c>
      <c r="F23" t="s">
        <v>35</v>
      </c>
      <c r="G23">
        <v>12</v>
      </c>
      <c r="H23" t="s">
        <v>298</v>
      </c>
      <c r="I23" t="s">
        <v>104</v>
      </c>
      <c r="J23">
        <v>2.84</v>
      </c>
      <c r="K23">
        <v>12</v>
      </c>
      <c r="L23">
        <v>512</v>
      </c>
      <c r="M23">
        <v>4500</v>
      </c>
      <c r="N23" t="s">
        <v>37</v>
      </c>
      <c r="O23">
        <v>30</v>
      </c>
      <c r="P23">
        <v>211</v>
      </c>
      <c r="Q23">
        <v>8.9</v>
      </c>
      <c r="R23">
        <v>6.5</v>
      </c>
      <c r="S23" t="s">
        <v>105</v>
      </c>
      <c r="T23">
        <v>1644</v>
      </c>
      <c r="U23">
        <v>120</v>
      </c>
      <c r="V23">
        <v>12</v>
      </c>
      <c r="W23">
        <v>8</v>
      </c>
      <c r="X23">
        <v>3</v>
      </c>
      <c r="Y23" t="s">
        <v>37</v>
      </c>
      <c r="Z23" t="s">
        <v>37</v>
      </c>
      <c r="AA23" t="s">
        <v>37</v>
      </c>
      <c r="AB23" t="s">
        <v>39</v>
      </c>
      <c r="AC23" t="s">
        <v>37</v>
      </c>
      <c r="AD23" t="s">
        <v>39</v>
      </c>
      <c r="AE23" t="s">
        <v>39</v>
      </c>
      <c r="AF23">
        <v>5</v>
      </c>
      <c r="AG23" t="s">
        <v>37</v>
      </c>
      <c r="AH23" s="12">
        <v>139999</v>
      </c>
      <c r="AI23" t="str">
        <f t="shared" si="1"/>
        <v>Luxury</v>
      </c>
    </row>
    <row r="24" spans="1:35">
      <c r="A24" t="s">
        <v>33</v>
      </c>
      <c r="B24" t="s">
        <v>106</v>
      </c>
      <c r="C24" s="12">
        <v>8.5</v>
      </c>
      <c r="D24" t="str">
        <f t="shared" si="0"/>
        <v>Good</v>
      </c>
      <c r="E24">
        <v>2020</v>
      </c>
      <c r="F24" t="s">
        <v>35</v>
      </c>
      <c r="G24">
        <v>10</v>
      </c>
      <c r="H24" t="s">
        <v>298</v>
      </c>
      <c r="I24" t="s">
        <v>107</v>
      </c>
      <c r="J24">
        <v>3.09</v>
      </c>
      <c r="K24">
        <v>12</v>
      </c>
      <c r="L24">
        <v>256</v>
      </c>
      <c r="M24">
        <v>4500</v>
      </c>
      <c r="N24" t="s">
        <v>37</v>
      </c>
      <c r="O24">
        <v>25</v>
      </c>
      <c r="P24">
        <v>208</v>
      </c>
      <c r="Q24">
        <v>8.1</v>
      </c>
      <c r="R24">
        <v>6.9</v>
      </c>
      <c r="S24" t="s">
        <v>38</v>
      </c>
      <c r="T24">
        <v>1440</v>
      </c>
      <c r="U24">
        <v>120</v>
      </c>
      <c r="V24">
        <v>108</v>
      </c>
      <c r="W24">
        <v>10</v>
      </c>
      <c r="X24">
        <v>3</v>
      </c>
      <c r="Y24" t="s">
        <v>37</v>
      </c>
      <c r="Z24" t="s">
        <v>37</v>
      </c>
      <c r="AA24" t="s">
        <v>37</v>
      </c>
      <c r="AB24" t="s">
        <v>39</v>
      </c>
      <c r="AC24" t="s">
        <v>37</v>
      </c>
      <c r="AD24" t="s">
        <v>37</v>
      </c>
      <c r="AE24" t="s">
        <v>39</v>
      </c>
      <c r="AF24">
        <v>5</v>
      </c>
      <c r="AG24" t="s">
        <v>37</v>
      </c>
      <c r="AH24" s="12">
        <v>104999</v>
      </c>
      <c r="AI24" t="str">
        <f t="shared" si="1"/>
        <v>Luxury</v>
      </c>
    </row>
    <row r="25" spans="1:35">
      <c r="A25" t="s">
        <v>108</v>
      </c>
      <c r="B25" t="s">
        <v>109</v>
      </c>
      <c r="C25" s="12">
        <v>7.8</v>
      </c>
      <c r="D25" t="str">
        <f t="shared" si="0"/>
        <v>Average</v>
      </c>
      <c r="E25">
        <v>2023</v>
      </c>
      <c r="F25" t="s">
        <v>35</v>
      </c>
      <c r="G25">
        <v>12</v>
      </c>
      <c r="H25" t="s">
        <v>298</v>
      </c>
      <c r="I25" t="s">
        <v>110</v>
      </c>
      <c r="J25">
        <v>2.4</v>
      </c>
      <c r="K25">
        <v>6</v>
      </c>
      <c r="L25">
        <v>128</v>
      </c>
      <c r="M25">
        <v>5000</v>
      </c>
      <c r="N25" t="s">
        <v>37</v>
      </c>
      <c r="O25">
        <v>67</v>
      </c>
      <c r="P25">
        <v>181</v>
      </c>
      <c r="Q25">
        <v>7.9</v>
      </c>
      <c r="R25">
        <v>6.67</v>
      </c>
      <c r="S25" t="s">
        <v>64</v>
      </c>
      <c r="T25">
        <v>1080</v>
      </c>
      <c r="U25">
        <v>120</v>
      </c>
      <c r="V25">
        <v>108</v>
      </c>
      <c r="W25">
        <v>16</v>
      </c>
      <c r="X25">
        <v>3</v>
      </c>
      <c r="Y25" t="s">
        <v>37</v>
      </c>
      <c r="Z25" t="s">
        <v>37</v>
      </c>
      <c r="AA25" t="s">
        <v>37</v>
      </c>
      <c r="AB25" t="s">
        <v>37</v>
      </c>
      <c r="AC25" t="s">
        <v>37</v>
      </c>
      <c r="AD25" t="s">
        <v>39</v>
      </c>
      <c r="AE25" t="s">
        <v>39</v>
      </c>
      <c r="AF25">
        <v>5</v>
      </c>
      <c r="AG25" t="s">
        <v>37</v>
      </c>
      <c r="AH25" s="12">
        <v>22999</v>
      </c>
      <c r="AI25" t="str">
        <f t="shared" si="1"/>
        <v>Midrange</v>
      </c>
    </row>
    <row r="26" spans="1:35">
      <c r="A26" t="s">
        <v>234</v>
      </c>
      <c r="B26" t="s">
        <v>268</v>
      </c>
      <c r="C26" s="12">
        <v>8.4</v>
      </c>
      <c r="D26" t="str">
        <f t="shared" si="0"/>
        <v>Good</v>
      </c>
      <c r="E26">
        <v>2023</v>
      </c>
      <c r="F26" t="s">
        <v>35</v>
      </c>
      <c r="G26">
        <v>13</v>
      </c>
      <c r="H26" t="s">
        <v>49</v>
      </c>
      <c r="I26" t="s">
        <v>113</v>
      </c>
      <c r="J26">
        <v>3.05</v>
      </c>
      <c r="K26">
        <v>12</v>
      </c>
      <c r="L26">
        <v>256</v>
      </c>
      <c r="M26">
        <v>4870</v>
      </c>
      <c r="N26" t="s">
        <v>37</v>
      </c>
      <c r="O26">
        <v>120</v>
      </c>
      <c r="P26">
        <v>214.9</v>
      </c>
      <c r="Q26">
        <v>9.3000000000000007</v>
      </c>
      <c r="R26">
        <v>6.78</v>
      </c>
      <c r="S26" t="s">
        <v>64</v>
      </c>
      <c r="T26">
        <v>1260</v>
      </c>
      <c r="U26">
        <v>120</v>
      </c>
      <c r="V26">
        <v>50</v>
      </c>
      <c r="W26">
        <v>32</v>
      </c>
      <c r="X26">
        <v>3</v>
      </c>
      <c r="Y26" t="s">
        <v>37</v>
      </c>
      <c r="Z26" t="s">
        <v>37</v>
      </c>
      <c r="AA26" t="s">
        <v>37</v>
      </c>
      <c r="AB26" t="s">
        <v>39</v>
      </c>
      <c r="AC26" t="s">
        <v>37</v>
      </c>
      <c r="AD26" t="s">
        <v>39</v>
      </c>
      <c r="AE26" t="s">
        <v>39</v>
      </c>
      <c r="AF26">
        <v>5</v>
      </c>
      <c r="AG26" t="s">
        <v>37</v>
      </c>
      <c r="AH26" s="12">
        <v>84999</v>
      </c>
      <c r="AI26" t="str">
        <f t="shared" si="1"/>
        <v>Luxury</v>
      </c>
    </row>
    <row r="27" spans="1:35">
      <c r="A27" t="s">
        <v>114</v>
      </c>
      <c r="B27" t="s">
        <v>115</v>
      </c>
      <c r="C27" s="12">
        <v>5.2</v>
      </c>
      <c r="D27" t="str">
        <f t="shared" si="0"/>
        <v>Poor</v>
      </c>
      <c r="E27">
        <v>2022</v>
      </c>
      <c r="F27" t="s">
        <v>35</v>
      </c>
      <c r="G27">
        <v>11</v>
      </c>
      <c r="H27" t="s">
        <v>91</v>
      </c>
      <c r="I27" t="s">
        <v>116</v>
      </c>
      <c r="J27">
        <v>1.8</v>
      </c>
      <c r="K27">
        <v>3</v>
      </c>
      <c r="L27">
        <v>32</v>
      </c>
      <c r="M27">
        <v>5000</v>
      </c>
      <c r="N27" t="s">
        <v>39</v>
      </c>
      <c r="O27">
        <v>10</v>
      </c>
      <c r="P27">
        <v>198</v>
      </c>
      <c r="Q27">
        <v>8.6</v>
      </c>
      <c r="R27">
        <v>6.52</v>
      </c>
      <c r="S27" t="s">
        <v>51</v>
      </c>
      <c r="T27">
        <v>720</v>
      </c>
      <c r="U27">
        <v>60</v>
      </c>
      <c r="V27">
        <v>8</v>
      </c>
      <c r="W27">
        <v>5</v>
      </c>
      <c r="X27">
        <v>1</v>
      </c>
      <c r="Y27" t="s">
        <v>39</v>
      </c>
      <c r="Z27" t="s">
        <v>37</v>
      </c>
      <c r="AA27" t="s">
        <v>39</v>
      </c>
      <c r="AB27" t="s">
        <v>39</v>
      </c>
      <c r="AC27" t="s">
        <v>39</v>
      </c>
      <c r="AD27" t="s">
        <v>39</v>
      </c>
      <c r="AE27" t="s">
        <v>39</v>
      </c>
      <c r="AF27">
        <v>4</v>
      </c>
      <c r="AG27" t="s">
        <v>37</v>
      </c>
      <c r="AH27" s="12">
        <v>5999</v>
      </c>
      <c r="AI27" t="str">
        <f t="shared" si="1"/>
        <v>Budget</v>
      </c>
    </row>
    <row r="28" spans="1:35">
      <c r="A28" t="s">
        <v>65</v>
      </c>
      <c r="B28" t="s">
        <v>117</v>
      </c>
      <c r="C28" s="12">
        <v>8.1</v>
      </c>
      <c r="D28" t="str">
        <f t="shared" si="0"/>
        <v>Good</v>
      </c>
      <c r="E28">
        <v>2022</v>
      </c>
      <c r="F28" t="s">
        <v>35</v>
      </c>
      <c r="G28">
        <v>12</v>
      </c>
      <c r="H28" t="s">
        <v>49</v>
      </c>
      <c r="I28" t="s">
        <v>118</v>
      </c>
      <c r="J28">
        <v>2.5</v>
      </c>
      <c r="K28">
        <v>8</v>
      </c>
      <c r="L28">
        <v>256</v>
      </c>
      <c r="M28">
        <v>4500</v>
      </c>
      <c r="N28" t="s">
        <v>37</v>
      </c>
      <c r="O28">
        <v>180</v>
      </c>
      <c r="P28">
        <v>213</v>
      </c>
      <c r="Q28">
        <v>8.8000000000000007</v>
      </c>
      <c r="R28">
        <v>6.8</v>
      </c>
      <c r="S28" t="s">
        <v>64</v>
      </c>
      <c r="T28">
        <v>1080</v>
      </c>
      <c r="U28">
        <v>120</v>
      </c>
      <c r="V28">
        <v>200</v>
      </c>
      <c r="W28">
        <v>32</v>
      </c>
      <c r="X28">
        <v>3</v>
      </c>
      <c r="Y28" t="s">
        <v>37</v>
      </c>
      <c r="Z28" t="s">
        <v>37</v>
      </c>
      <c r="AA28" t="s">
        <v>39</v>
      </c>
      <c r="AB28" t="s">
        <v>39</v>
      </c>
      <c r="AC28" t="s">
        <v>37</v>
      </c>
      <c r="AD28" t="s">
        <v>39</v>
      </c>
      <c r="AE28" t="s">
        <v>39</v>
      </c>
      <c r="AF28">
        <v>5</v>
      </c>
      <c r="AG28" t="s">
        <v>37</v>
      </c>
      <c r="AH28" s="12">
        <v>29999</v>
      </c>
      <c r="AI28" t="str">
        <f t="shared" si="1"/>
        <v>Midrange</v>
      </c>
    </row>
    <row r="29" spans="1:35">
      <c r="A29" t="s">
        <v>40</v>
      </c>
      <c r="B29" t="s">
        <v>119</v>
      </c>
      <c r="C29" s="12">
        <v>7.4</v>
      </c>
      <c r="D29" t="str">
        <f t="shared" si="0"/>
        <v>Average</v>
      </c>
      <c r="E29">
        <v>2022</v>
      </c>
      <c r="F29" t="s">
        <v>42</v>
      </c>
      <c r="G29">
        <v>15</v>
      </c>
      <c r="H29" t="s">
        <v>288</v>
      </c>
      <c r="I29" t="s">
        <v>120</v>
      </c>
      <c r="J29">
        <v>3.23</v>
      </c>
      <c r="K29">
        <v>4</v>
      </c>
      <c r="L29">
        <v>64</v>
      </c>
      <c r="M29">
        <v>2018</v>
      </c>
      <c r="N29" t="s">
        <v>37</v>
      </c>
      <c r="O29">
        <v>20</v>
      </c>
      <c r="P29">
        <v>144</v>
      </c>
      <c r="Q29">
        <v>7.3</v>
      </c>
      <c r="R29">
        <v>4.7</v>
      </c>
      <c r="S29" t="s">
        <v>121</v>
      </c>
      <c r="T29">
        <v>750</v>
      </c>
      <c r="U29">
        <v>60</v>
      </c>
      <c r="V29">
        <v>12</v>
      </c>
      <c r="W29">
        <v>7</v>
      </c>
      <c r="X29">
        <v>1</v>
      </c>
      <c r="Y29" t="s">
        <v>37</v>
      </c>
      <c r="Z29" t="s">
        <v>39</v>
      </c>
      <c r="AA29" t="s">
        <v>37</v>
      </c>
      <c r="AB29" t="s">
        <v>39</v>
      </c>
      <c r="AC29" t="s">
        <v>37</v>
      </c>
      <c r="AD29" t="s">
        <v>39</v>
      </c>
      <c r="AE29" t="s">
        <v>39</v>
      </c>
      <c r="AF29">
        <v>5</v>
      </c>
      <c r="AG29" t="s">
        <v>39</v>
      </c>
      <c r="AH29" s="12">
        <v>49900</v>
      </c>
      <c r="AI29" t="str">
        <f t="shared" si="1"/>
        <v>Luxury</v>
      </c>
    </row>
    <row r="30" spans="1:35">
      <c r="A30" t="s">
        <v>61</v>
      </c>
      <c r="B30" t="s">
        <v>122</v>
      </c>
      <c r="C30" s="12">
        <v>6.7</v>
      </c>
      <c r="D30" t="str">
        <f t="shared" si="0"/>
        <v>Subpar</v>
      </c>
      <c r="E30">
        <v>2023</v>
      </c>
      <c r="F30" t="s">
        <v>35</v>
      </c>
      <c r="G30">
        <v>13</v>
      </c>
      <c r="H30" t="s">
        <v>49</v>
      </c>
      <c r="I30" t="s">
        <v>50</v>
      </c>
      <c r="J30">
        <v>2</v>
      </c>
      <c r="K30">
        <v>6</v>
      </c>
      <c r="L30">
        <v>128</v>
      </c>
      <c r="M30">
        <v>5000</v>
      </c>
      <c r="N30" t="s">
        <v>37</v>
      </c>
      <c r="O30">
        <v>33</v>
      </c>
      <c r="P30">
        <v>189.5</v>
      </c>
      <c r="Q30">
        <v>7.9</v>
      </c>
      <c r="R30">
        <v>6.72</v>
      </c>
      <c r="S30" t="s">
        <v>51</v>
      </c>
      <c r="T30">
        <v>1080</v>
      </c>
      <c r="U30">
        <v>90</v>
      </c>
      <c r="V30">
        <v>64</v>
      </c>
      <c r="W30">
        <v>8</v>
      </c>
      <c r="X30">
        <v>2</v>
      </c>
      <c r="Y30" t="s">
        <v>37</v>
      </c>
      <c r="Z30" t="s">
        <v>37</v>
      </c>
      <c r="AA30" t="s">
        <v>39</v>
      </c>
      <c r="AB30" t="s">
        <v>39</v>
      </c>
      <c r="AC30" t="s">
        <v>37</v>
      </c>
      <c r="AD30" t="s">
        <v>39</v>
      </c>
      <c r="AE30" t="s">
        <v>39</v>
      </c>
      <c r="AF30">
        <v>4</v>
      </c>
      <c r="AG30" t="s">
        <v>37</v>
      </c>
      <c r="AH30" s="12">
        <v>10999</v>
      </c>
      <c r="AI30" t="str">
        <f t="shared" si="1"/>
        <v>Budget</v>
      </c>
    </row>
    <row r="31" spans="1:35">
      <c r="A31" t="s">
        <v>54</v>
      </c>
      <c r="B31" t="s">
        <v>123</v>
      </c>
      <c r="C31" s="12">
        <v>7.5</v>
      </c>
      <c r="D31" t="str">
        <f t="shared" si="0"/>
        <v>Average</v>
      </c>
      <c r="E31">
        <v>2023</v>
      </c>
      <c r="F31" t="s">
        <v>35</v>
      </c>
      <c r="G31">
        <v>13</v>
      </c>
      <c r="H31" t="s">
        <v>298</v>
      </c>
      <c r="I31" t="s">
        <v>56</v>
      </c>
      <c r="J31">
        <v>2.2000000000000002</v>
      </c>
      <c r="K31">
        <v>8</v>
      </c>
      <c r="L31">
        <v>128</v>
      </c>
      <c r="M31">
        <v>5000</v>
      </c>
      <c r="N31" t="s">
        <v>37</v>
      </c>
      <c r="O31">
        <v>67</v>
      </c>
      <c r="P31">
        <v>195</v>
      </c>
      <c r="Q31">
        <v>8.3000000000000007</v>
      </c>
      <c r="R31">
        <v>6.72</v>
      </c>
      <c r="S31" t="s">
        <v>51</v>
      </c>
      <c r="T31">
        <v>1080</v>
      </c>
      <c r="U31">
        <v>120</v>
      </c>
      <c r="V31">
        <v>108</v>
      </c>
      <c r="W31">
        <v>16</v>
      </c>
      <c r="X31">
        <v>3</v>
      </c>
      <c r="Y31" t="s">
        <v>37</v>
      </c>
      <c r="Z31" t="s">
        <v>37</v>
      </c>
      <c r="AA31" t="s">
        <v>39</v>
      </c>
      <c r="AB31" t="s">
        <v>39</v>
      </c>
      <c r="AC31" t="s">
        <v>37</v>
      </c>
      <c r="AD31" t="s">
        <v>39</v>
      </c>
      <c r="AE31" t="s">
        <v>39</v>
      </c>
      <c r="AF31">
        <v>5</v>
      </c>
      <c r="AG31" t="s">
        <v>37</v>
      </c>
      <c r="AH31" s="12">
        <v>19999</v>
      </c>
      <c r="AI31" t="str">
        <f t="shared" si="1"/>
        <v>Midrange</v>
      </c>
    </row>
    <row r="32" spans="1:35">
      <c r="A32" t="s">
        <v>84</v>
      </c>
      <c r="B32" t="s">
        <v>124</v>
      </c>
      <c r="C32" s="12">
        <v>8.3000000000000007</v>
      </c>
      <c r="D32" t="str">
        <f t="shared" si="0"/>
        <v>Good</v>
      </c>
      <c r="E32">
        <v>2022</v>
      </c>
      <c r="F32" t="s">
        <v>86</v>
      </c>
      <c r="G32">
        <v>2</v>
      </c>
      <c r="H32" t="s">
        <v>298</v>
      </c>
      <c r="I32" t="s">
        <v>125</v>
      </c>
      <c r="J32">
        <v>2.84</v>
      </c>
      <c r="K32">
        <v>8</v>
      </c>
      <c r="L32">
        <v>512</v>
      </c>
      <c r="M32">
        <v>4600</v>
      </c>
      <c r="N32" t="s">
        <v>37</v>
      </c>
      <c r="O32">
        <v>66</v>
      </c>
      <c r="P32">
        <v>255</v>
      </c>
      <c r="Q32">
        <v>11.1</v>
      </c>
      <c r="R32">
        <v>7.8</v>
      </c>
      <c r="S32" t="s">
        <v>88</v>
      </c>
      <c r="T32">
        <v>2200</v>
      </c>
      <c r="U32">
        <v>120</v>
      </c>
      <c r="V32">
        <v>50</v>
      </c>
      <c r="W32">
        <v>10.7</v>
      </c>
      <c r="X32">
        <v>3</v>
      </c>
      <c r="Y32" t="s">
        <v>37</v>
      </c>
      <c r="Z32" t="s">
        <v>37</v>
      </c>
      <c r="AA32" t="s">
        <v>39</v>
      </c>
      <c r="AB32" t="s">
        <v>39</v>
      </c>
      <c r="AC32" t="s">
        <v>37</v>
      </c>
      <c r="AD32" t="s">
        <v>39</v>
      </c>
      <c r="AE32" t="s">
        <v>37</v>
      </c>
      <c r="AF32">
        <v>4</v>
      </c>
      <c r="AG32" t="s">
        <v>37</v>
      </c>
      <c r="AH32" s="12">
        <v>229999</v>
      </c>
      <c r="AI32" t="str">
        <f t="shared" si="1"/>
        <v>Luxury</v>
      </c>
    </row>
    <row r="33" spans="1:35">
      <c r="A33" t="s">
        <v>33</v>
      </c>
      <c r="B33" t="s">
        <v>126</v>
      </c>
      <c r="C33" s="12">
        <v>8.1999999999999993</v>
      </c>
      <c r="D33" t="str">
        <f t="shared" si="0"/>
        <v>Good</v>
      </c>
      <c r="E33">
        <v>2023</v>
      </c>
      <c r="F33" t="s">
        <v>35</v>
      </c>
      <c r="G33">
        <v>13</v>
      </c>
      <c r="H33" t="s">
        <v>298</v>
      </c>
      <c r="I33" t="s">
        <v>36</v>
      </c>
      <c r="J33">
        <v>3.36</v>
      </c>
      <c r="K33">
        <v>8</v>
      </c>
      <c r="L33">
        <v>256</v>
      </c>
      <c r="M33">
        <v>3700</v>
      </c>
      <c r="N33" t="s">
        <v>37</v>
      </c>
      <c r="O33">
        <v>25</v>
      </c>
      <c r="P33">
        <v>187</v>
      </c>
      <c r="Q33">
        <v>6.9</v>
      </c>
      <c r="R33">
        <v>6.7</v>
      </c>
      <c r="S33" t="s">
        <v>53</v>
      </c>
      <c r="T33">
        <v>1080</v>
      </c>
      <c r="U33">
        <v>120</v>
      </c>
      <c r="V33">
        <v>12</v>
      </c>
      <c r="W33">
        <v>10</v>
      </c>
      <c r="X33">
        <v>2</v>
      </c>
      <c r="Y33" t="s">
        <v>37</v>
      </c>
      <c r="Z33" t="s">
        <v>37</v>
      </c>
      <c r="AA33" t="s">
        <v>37</v>
      </c>
      <c r="AB33" t="s">
        <v>39</v>
      </c>
      <c r="AC33" t="s">
        <v>37</v>
      </c>
      <c r="AD33" t="s">
        <v>39</v>
      </c>
      <c r="AE33" t="s">
        <v>37</v>
      </c>
      <c r="AF33">
        <v>5</v>
      </c>
      <c r="AG33" t="s">
        <v>39</v>
      </c>
      <c r="AH33" s="12">
        <v>99999</v>
      </c>
      <c r="AI33" t="str">
        <f t="shared" si="1"/>
        <v>Luxury</v>
      </c>
    </row>
    <row r="34" spans="1:35">
      <c r="A34" t="s">
        <v>67</v>
      </c>
      <c r="B34" t="s">
        <v>127</v>
      </c>
      <c r="C34" s="12">
        <v>5.5</v>
      </c>
      <c r="D34" t="str">
        <f t="shared" ref="D34:D65" si="2">IF(C34&gt;=9,"Excellent", IF(C34&gt;=8,"Good", IF(C34&gt;=7,"Average", IF(C34&gt;=6,"Subpar", "Poor"))))</f>
        <v>Poor</v>
      </c>
      <c r="E34">
        <v>2023</v>
      </c>
      <c r="F34" t="s">
        <v>35</v>
      </c>
      <c r="G34">
        <v>12</v>
      </c>
      <c r="H34" t="s">
        <v>49</v>
      </c>
      <c r="I34" t="s">
        <v>128</v>
      </c>
      <c r="J34">
        <v>2</v>
      </c>
      <c r="K34">
        <v>3</v>
      </c>
      <c r="L34">
        <v>32</v>
      </c>
      <c r="M34">
        <v>5000</v>
      </c>
      <c r="N34" t="s">
        <v>39</v>
      </c>
      <c r="O34">
        <v>10</v>
      </c>
      <c r="P34">
        <v>195</v>
      </c>
      <c r="Q34">
        <v>8.9</v>
      </c>
      <c r="R34">
        <v>6.6</v>
      </c>
      <c r="S34" t="s">
        <v>51</v>
      </c>
      <c r="T34">
        <v>720</v>
      </c>
      <c r="U34">
        <v>60</v>
      </c>
      <c r="V34">
        <v>13</v>
      </c>
      <c r="W34">
        <v>5</v>
      </c>
      <c r="X34">
        <v>2</v>
      </c>
      <c r="Y34" t="s">
        <v>37</v>
      </c>
      <c r="Z34" t="s">
        <v>37</v>
      </c>
      <c r="AA34" t="s">
        <v>39</v>
      </c>
      <c r="AB34" t="s">
        <v>39</v>
      </c>
      <c r="AC34" t="s">
        <v>39</v>
      </c>
      <c r="AD34" t="s">
        <v>39</v>
      </c>
      <c r="AE34" t="s">
        <v>39</v>
      </c>
      <c r="AF34">
        <v>4</v>
      </c>
      <c r="AG34" t="s">
        <v>37</v>
      </c>
      <c r="AH34" s="12">
        <v>6799</v>
      </c>
      <c r="AI34" t="str">
        <f t="shared" si="1"/>
        <v>Budget</v>
      </c>
    </row>
    <row r="35" spans="1:35">
      <c r="A35" t="s">
        <v>102</v>
      </c>
      <c r="B35" t="s">
        <v>129</v>
      </c>
      <c r="C35" s="12">
        <v>8.6</v>
      </c>
      <c r="D35" t="str">
        <f t="shared" si="2"/>
        <v>Good</v>
      </c>
      <c r="E35">
        <v>2023</v>
      </c>
      <c r="F35" t="s">
        <v>35</v>
      </c>
      <c r="G35">
        <v>13</v>
      </c>
      <c r="H35" t="s">
        <v>298</v>
      </c>
      <c r="I35" t="s">
        <v>36</v>
      </c>
      <c r="J35">
        <v>3.2</v>
      </c>
      <c r="K35">
        <v>12</v>
      </c>
      <c r="L35">
        <v>256</v>
      </c>
      <c r="M35">
        <v>5000</v>
      </c>
      <c r="N35" t="s">
        <v>37</v>
      </c>
      <c r="O35">
        <v>30</v>
      </c>
      <c r="P35">
        <v>187</v>
      </c>
      <c r="Q35">
        <v>8.3000000000000007</v>
      </c>
      <c r="R35">
        <v>6.5</v>
      </c>
      <c r="S35" t="s">
        <v>105</v>
      </c>
      <c r="T35">
        <v>1644</v>
      </c>
      <c r="U35">
        <v>120</v>
      </c>
      <c r="V35">
        <v>48</v>
      </c>
      <c r="W35">
        <v>12</v>
      </c>
      <c r="X35">
        <v>3</v>
      </c>
      <c r="Y35" t="s">
        <v>37</v>
      </c>
      <c r="Z35" t="s">
        <v>39</v>
      </c>
      <c r="AA35" t="s">
        <v>37</v>
      </c>
      <c r="AB35" t="s">
        <v>39</v>
      </c>
      <c r="AC35" t="s">
        <v>37</v>
      </c>
      <c r="AD35" t="s">
        <v>39</v>
      </c>
      <c r="AE35" t="s">
        <v>39</v>
      </c>
      <c r="AF35">
        <v>5</v>
      </c>
      <c r="AG35" t="s">
        <v>39</v>
      </c>
      <c r="AH35" s="12">
        <v>139999</v>
      </c>
      <c r="AI35" t="str">
        <f t="shared" si="1"/>
        <v>Luxury</v>
      </c>
    </row>
    <row r="36" spans="1:35">
      <c r="A36" t="s">
        <v>65</v>
      </c>
      <c r="B36" t="s">
        <v>130</v>
      </c>
      <c r="C36" s="12">
        <v>5.3</v>
      </c>
      <c r="D36" t="str">
        <f t="shared" si="2"/>
        <v>Poor</v>
      </c>
      <c r="E36">
        <v>2023</v>
      </c>
      <c r="F36" t="s">
        <v>35</v>
      </c>
      <c r="G36">
        <v>12</v>
      </c>
      <c r="H36" t="s">
        <v>91</v>
      </c>
      <c r="I36" t="s">
        <v>94</v>
      </c>
      <c r="J36">
        <v>1.6</v>
      </c>
      <c r="K36">
        <v>4</v>
      </c>
      <c r="L36">
        <v>64</v>
      </c>
      <c r="M36">
        <v>6000</v>
      </c>
      <c r="N36" t="s">
        <v>39</v>
      </c>
      <c r="O36">
        <v>10</v>
      </c>
      <c r="P36">
        <v>207</v>
      </c>
      <c r="Q36">
        <v>9.4</v>
      </c>
      <c r="R36">
        <v>6.6</v>
      </c>
      <c r="S36" t="s">
        <v>51</v>
      </c>
      <c r="T36">
        <v>720</v>
      </c>
      <c r="U36">
        <v>60</v>
      </c>
      <c r="V36">
        <v>13</v>
      </c>
      <c r="W36">
        <v>5</v>
      </c>
      <c r="X36">
        <v>2</v>
      </c>
      <c r="Y36" t="s">
        <v>37</v>
      </c>
      <c r="Z36" t="s">
        <v>37</v>
      </c>
      <c r="AA36" t="s">
        <v>39</v>
      </c>
      <c r="AB36" t="s">
        <v>39</v>
      </c>
      <c r="AC36" t="s">
        <v>39</v>
      </c>
      <c r="AD36" t="s">
        <v>39</v>
      </c>
      <c r="AE36" t="s">
        <v>39</v>
      </c>
      <c r="AF36">
        <v>4</v>
      </c>
      <c r="AG36" t="s">
        <v>37</v>
      </c>
      <c r="AH36" s="12">
        <v>7499</v>
      </c>
      <c r="AI36" t="str">
        <f t="shared" si="1"/>
        <v>Budget</v>
      </c>
    </row>
    <row r="37" spans="1:35">
      <c r="A37" t="s">
        <v>75</v>
      </c>
      <c r="B37" t="s">
        <v>131</v>
      </c>
      <c r="C37" s="12">
        <v>7.4</v>
      </c>
      <c r="D37" t="str">
        <f t="shared" si="2"/>
        <v>Average</v>
      </c>
      <c r="E37">
        <v>2023</v>
      </c>
      <c r="F37" t="s">
        <v>35</v>
      </c>
      <c r="G37">
        <v>13</v>
      </c>
      <c r="H37" t="s">
        <v>49</v>
      </c>
      <c r="I37" t="s">
        <v>118</v>
      </c>
      <c r="J37">
        <v>2.5</v>
      </c>
      <c r="K37">
        <v>6</v>
      </c>
      <c r="L37">
        <v>128</v>
      </c>
      <c r="M37">
        <v>4500</v>
      </c>
      <c r="N37" t="s">
        <v>37</v>
      </c>
      <c r="O37">
        <v>44</v>
      </c>
      <c r="P37">
        <v>173</v>
      </c>
      <c r="Q37">
        <v>7.8</v>
      </c>
      <c r="R37">
        <v>6.38</v>
      </c>
      <c r="S37" t="s">
        <v>64</v>
      </c>
      <c r="T37">
        <v>1080</v>
      </c>
      <c r="U37">
        <v>90</v>
      </c>
      <c r="V37">
        <v>64</v>
      </c>
      <c r="W37">
        <v>16</v>
      </c>
      <c r="X37">
        <v>2</v>
      </c>
      <c r="Y37" t="s">
        <v>37</v>
      </c>
      <c r="Z37" t="s">
        <v>37</v>
      </c>
      <c r="AA37" t="s">
        <v>37</v>
      </c>
      <c r="AB37" t="s">
        <v>39</v>
      </c>
      <c r="AC37" t="s">
        <v>37</v>
      </c>
      <c r="AD37" t="s">
        <v>39</v>
      </c>
      <c r="AE37" t="s">
        <v>39</v>
      </c>
      <c r="AF37">
        <v>5</v>
      </c>
      <c r="AG37" t="s">
        <v>37</v>
      </c>
      <c r="AH37" s="12">
        <v>18999</v>
      </c>
      <c r="AI37" t="str">
        <f t="shared" si="1"/>
        <v>Midrange</v>
      </c>
    </row>
    <row r="38" spans="1:35">
      <c r="A38" t="s">
        <v>89</v>
      </c>
      <c r="B38" t="s">
        <v>132</v>
      </c>
      <c r="C38" s="12">
        <v>6.1</v>
      </c>
      <c r="D38" t="str">
        <f t="shared" si="2"/>
        <v>Subpar</v>
      </c>
      <c r="E38">
        <v>2023</v>
      </c>
      <c r="F38" t="s">
        <v>35</v>
      </c>
      <c r="G38">
        <v>13</v>
      </c>
      <c r="H38" t="s">
        <v>91</v>
      </c>
      <c r="I38" t="s">
        <v>92</v>
      </c>
      <c r="J38">
        <v>1.6</v>
      </c>
      <c r="K38">
        <v>4</v>
      </c>
      <c r="L38">
        <v>64</v>
      </c>
      <c r="M38">
        <v>5000</v>
      </c>
      <c r="N38" t="s">
        <v>39</v>
      </c>
      <c r="O38">
        <v>10</v>
      </c>
      <c r="P38">
        <v>199.4</v>
      </c>
      <c r="Q38">
        <v>8.6</v>
      </c>
      <c r="R38">
        <v>6.5</v>
      </c>
      <c r="S38" t="s">
        <v>51</v>
      </c>
      <c r="T38">
        <v>720</v>
      </c>
      <c r="U38">
        <v>60</v>
      </c>
      <c r="V38">
        <v>50</v>
      </c>
      <c r="W38">
        <v>8</v>
      </c>
      <c r="X38">
        <v>2</v>
      </c>
      <c r="Y38" t="s">
        <v>37</v>
      </c>
      <c r="Z38" t="s">
        <v>37</v>
      </c>
      <c r="AA38" t="s">
        <v>37</v>
      </c>
      <c r="AB38" t="s">
        <v>39</v>
      </c>
      <c r="AC38" t="s">
        <v>39</v>
      </c>
      <c r="AD38" t="s">
        <v>39</v>
      </c>
      <c r="AE38" t="s">
        <v>39</v>
      </c>
      <c r="AF38">
        <v>4</v>
      </c>
      <c r="AG38" t="s">
        <v>37</v>
      </c>
      <c r="AH38" s="12">
        <v>8999</v>
      </c>
      <c r="AI38" t="str">
        <f t="shared" si="1"/>
        <v>Budget</v>
      </c>
    </row>
    <row r="39" spans="1:35">
      <c r="A39" t="s">
        <v>133</v>
      </c>
      <c r="B39" t="s">
        <v>134</v>
      </c>
      <c r="C39" s="12">
        <v>8.9</v>
      </c>
      <c r="D39" t="str">
        <f t="shared" si="2"/>
        <v>Good</v>
      </c>
      <c r="E39">
        <v>2023</v>
      </c>
      <c r="F39" t="s">
        <v>35</v>
      </c>
      <c r="G39">
        <v>13</v>
      </c>
      <c r="H39" t="s">
        <v>298</v>
      </c>
      <c r="I39" t="s">
        <v>36</v>
      </c>
      <c r="J39">
        <v>3.36</v>
      </c>
      <c r="K39">
        <v>16</v>
      </c>
      <c r="L39">
        <v>512</v>
      </c>
      <c r="M39">
        <v>5000</v>
      </c>
      <c r="N39" t="s">
        <v>37</v>
      </c>
      <c r="O39">
        <v>66</v>
      </c>
      <c r="P39">
        <v>231</v>
      </c>
      <c r="Q39">
        <v>10.1</v>
      </c>
      <c r="R39">
        <v>7.92</v>
      </c>
      <c r="S39" t="s">
        <v>88</v>
      </c>
      <c r="T39">
        <v>2156</v>
      </c>
      <c r="U39">
        <v>120</v>
      </c>
      <c r="V39">
        <v>50</v>
      </c>
      <c r="W39">
        <v>16</v>
      </c>
      <c r="X39">
        <v>3</v>
      </c>
      <c r="Y39" t="s">
        <v>37</v>
      </c>
      <c r="Z39" t="s">
        <v>37</v>
      </c>
      <c r="AA39" t="s">
        <v>37</v>
      </c>
      <c r="AB39" t="s">
        <v>39</v>
      </c>
      <c r="AC39" t="s">
        <v>37</v>
      </c>
      <c r="AD39" t="s">
        <v>39</v>
      </c>
      <c r="AE39" t="s">
        <v>37</v>
      </c>
      <c r="AF39">
        <v>5</v>
      </c>
      <c r="AG39" t="s">
        <v>37</v>
      </c>
      <c r="AH39" s="12">
        <v>149999</v>
      </c>
      <c r="AI39" t="str">
        <f t="shared" si="1"/>
        <v>Luxury</v>
      </c>
    </row>
    <row r="40" spans="1:35">
      <c r="A40" t="s">
        <v>114</v>
      </c>
      <c r="B40" t="s">
        <v>135</v>
      </c>
      <c r="C40" s="12">
        <v>5.7</v>
      </c>
      <c r="D40" t="str">
        <f t="shared" si="2"/>
        <v>Poor</v>
      </c>
      <c r="E40">
        <v>2021</v>
      </c>
      <c r="F40" t="s">
        <v>35</v>
      </c>
      <c r="G40">
        <v>11</v>
      </c>
      <c r="H40" t="s">
        <v>91</v>
      </c>
      <c r="I40" t="s">
        <v>116</v>
      </c>
      <c r="J40">
        <v>1.8</v>
      </c>
      <c r="K40">
        <v>4</v>
      </c>
      <c r="L40">
        <v>64</v>
      </c>
      <c r="M40">
        <v>5000</v>
      </c>
      <c r="N40" t="s">
        <v>39</v>
      </c>
      <c r="O40">
        <v>10</v>
      </c>
      <c r="P40">
        <v>190</v>
      </c>
      <c r="Q40">
        <v>9</v>
      </c>
      <c r="R40">
        <v>6.52</v>
      </c>
      <c r="S40" t="s">
        <v>51</v>
      </c>
      <c r="T40">
        <v>720</v>
      </c>
      <c r="U40">
        <v>60</v>
      </c>
      <c r="V40">
        <v>13</v>
      </c>
      <c r="W40">
        <v>5</v>
      </c>
      <c r="X40">
        <v>2</v>
      </c>
      <c r="Y40" t="s">
        <v>37</v>
      </c>
      <c r="Z40" t="s">
        <v>37</v>
      </c>
      <c r="AA40" t="s">
        <v>39</v>
      </c>
      <c r="AB40" t="s">
        <v>39</v>
      </c>
      <c r="AC40" t="s">
        <v>39</v>
      </c>
      <c r="AD40" t="s">
        <v>39</v>
      </c>
      <c r="AE40" t="s">
        <v>39</v>
      </c>
      <c r="AF40">
        <v>4</v>
      </c>
      <c r="AG40" t="s">
        <v>37</v>
      </c>
      <c r="AH40" s="12">
        <v>8499</v>
      </c>
      <c r="AI40" t="str">
        <f t="shared" si="1"/>
        <v>Budget</v>
      </c>
    </row>
    <row r="41" spans="1:35">
      <c r="A41" t="s">
        <v>61</v>
      </c>
      <c r="B41" t="s">
        <v>136</v>
      </c>
      <c r="C41" s="12">
        <v>6.5</v>
      </c>
      <c r="D41" t="str">
        <f t="shared" si="2"/>
        <v>Subpar</v>
      </c>
      <c r="E41">
        <v>2023</v>
      </c>
      <c r="F41" t="s">
        <v>35</v>
      </c>
      <c r="G41">
        <v>13</v>
      </c>
      <c r="H41" t="s">
        <v>91</v>
      </c>
      <c r="I41" t="s">
        <v>137</v>
      </c>
      <c r="J41">
        <v>1.8</v>
      </c>
      <c r="K41">
        <v>6</v>
      </c>
      <c r="L41">
        <v>128</v>
      </c>
      <c r="M41">
        <v>5000</v>
      </c>
      <c r="N41" t="s">
        <v>37</v>
      </c>
      <c r="O41">
        <v>33</v>
      </c>
      <c r="P41">
        <v>182</v>
      </c>
      <c r="Q41">
        <v>7.5</v>
      </c>
      <c r="R41">
        <v>6.74</v>
      </c>
      <c r="S41" t="s">
        <v>51</v>
      </c>
      <c r="T41">
        <v>720</v>
      </c>
      <c r="U41">
        <v>90</v>
      </c>
      <c r="V41">
        <v>50</v>
      </c>
      <c r="W41">
        <v>8</v>
      </c>
      <c r="X41">
        <v>2</v>
      </c>
      <c r="Y41" t="s">
        <v>37</v>
      </c>
      <c r="Z41" t="s">
        <v>37</v>
      </c>
      <c r="AA41" t="s">
        <v>39</v>
      </c>
      <c r="AB41" t="s">
        <v>39</v>
      </c>
      <c r="AC41" t="s">
        <v>39</v>
      </c>
      <c r="AD41" t="s">
        <v>39</v>
      </c>
      <c r="AE41" t="s">
        <v>39</v>
      </c>
      <c r="AF41">
        <v>4</v>
      </c>
      <c r="AG41" t="s">
        <v>37</v>
      </c>
      <c r="AH41" s="12">
        <v>8999</v>
      </c>
      <c r="AI41" t="str">
        <f t="shared" si="1"/>
        <v>Budget</v>
      </c>
    </row>
    <row r="42" spans="1:35">
      <c r="A42" t="s">
        <v>33</v>
      </c>
      <c r="B42" t="s">
        <v>138</v>
      </c>
      <c r="C42" s="12">
        <v>7</v>
      </c>
      <c r="D42" t="str">
        <f t="shared" si="2"/>
        <v>Average</v>
      </c>
      <c r="E42">
        <v>2023</v>
      </c>
      <c r="F42" t="s">
        <v>35</v>
      </c>
      <c r="G42">
        <v>13</v>
      </c>
      <c r="H42" t="s">
        <v>49</v>
      </c>
      <c r="I42" t="s">
        <v>139</v>
      </c>
      <c r="J42">
        <v>2.2000000000000002</v>
      </c>
      <c r="K42">
        <v>8</v>
      </c>
      <c r="L42">
        <v>128</v>
      </c>
      <c r="M42">
        <v>5000</v>
      </c>
      <c r="N42" t="s">
        <v>37</v>
      </c>
      <c r="O42">
        <v>25</v>
      </c>
      <c r="P42">
        <v>195</v>
      </c>
      <c r="Q42">
        <v>8.3000000000000007</v>
      </c>
      <c r="R42">
        <v>6.5</v>
      </c>
      <c r="S42" t="s">
        <v>97</v>
      </c>
      <c r="T42">
        <v>1080</v>
      </c>
      <c r="U42">
        <v>90</v>
      </c>
      <c r="V42">
        <v>50</v>
      </c>
      <c r="W42">
        <v>13</v>
      </c>
      <c r="X42">
        <v>3</v>
      </c>
      <c r="Y42" t="s">
        <v>37</v>
      </c>
      <c r="Z42" t="s">
        <v>37</v>
      </c>
      <c r="AA42" t="s">
        <v>39</v>
      </c>
      <c r="AB42" t="s">
        <v>39</v>
      </c>
      <c r="AC42" t="s">
        <v>37</v>
      </c>
      <c r="AD42" t="s">
        <v>39</v>
      </c>
      <c r="AE42" t="s">
        <v>39</v>
      </c>
      <c r="AF42">
        <v>4</v>
      </c>
      <c r="AG42" t="s">
        <v>39</v>
      </c>
      <c r="AH42" s="12">
        <v>18999</v>
      </c>
      <c r="AI42" t="str">
        <f t="shared" si="1"/>
        <v>Midrange</v>
      </c>
    </row>
    <row r="43" spans="1:35">
      <c r="A43" t="s">
        <v>89</v>
      </c>
      <c r="B43" t="s">
        <v>140</v>
      </c>
      <c r="C43" s="12">
        <v>7.2</v>
      </c>
      <c r="D43" t="str">
        <f t="shared" si="2"/>
        <v>Average</v>
      </c>
      <c r="E43">
        <v>2023</v>
      </c>
      <c r="F43" t="s">
        <v>35</v>
      </c>
      <c r="G43">
        <v>13</v>
      </c>
      <c r="H43" t="s">
        <v>298</v>
      </c>
      <c r="I43" t="s">
        <v>141</v>
      </c>
      <c r="J43">
        <v>2.2200000000000002</v>
      </c>
      <c r="K43">
        <v>6</v>
      </c>
      <c r="L43">
        <v>128</v>
      </c>
      <c r="M43">
        <v>5000</v>
      </c>
      <c r="N43" t="s">
        <v>37</v>
      </c>
      <c r="O43">
        <v>20</v>
      </c>
      <c r="P43">
        <v>193.8</v>
      </c>
      <c r="Q43">
        <v>8.6</v>
      </c>
      <c r="R43">
        <v>6.56</v>
      </c>
      <c r="S43" t="s">
        <v>51</v>
      </c>
      <c r="T43">
        <v>720</v>
      </c>
      <c r="U43">
        <v>90</v>
      </c>
      <c r="V43">
        <v>50</v>
      </c>
      <c r="W43">
        <v>8</v>
      </c>
      <c r="X43">
        <v>3</v>
      </c>
      <c r="Y43" t="s">
        <v>37</v>
      </c>
      <c r="Z43" t="s">
        <v>37</v>
      </c>
      <c r="AA43" t="s">
        <v>39</v>
      </c>
      <c r="AB43" t="s">
        <v>39</v>
      </c>
      <c r="AC43" t="s">
        <v>39</v>
      </c>
      <c r="AD43" t="s">
        <v>39</v>
      </c>
      <c r="AE43" t="s">
        <v>39</v>
      </c>
      <c r="AF43">
        <v>5</v>
      </c>
      <c r="AG43" t="s">
        <v>37</v>
      </c>
      <c r="AH43" s="12">
        <v>12999</v>
      </c>
      <c r="AI43" t="str">
        <f t="shared" si="1"/>
        <v>Budget</v>
      </c>
    </row>
    <row r="44" spans="1:35">
      <c r="A44" t="s">
        <v>73</v>
      </c>
      <c r="B44" t="s">
        <v>142</v>
      </c>
      <c r="C44" s="12">
        <v>8.5</v>
      </c>
      <c r="D44" t="str">
        <f t="shared" si="2"/>
        <v>Good</v>
      </c>
      <c r="E44">
        <v>2023</v>
      </c>
      <c r="F44" t="s">
        <v>35</v>
      </c>
      <c r="G44">
        <v>13</v>
      </c>
      <c r="H44" t="s">
        <v>298</v>
      </c>
      <c r="I44" t="s">
        <v>36</v>
      </c>
      <c r="J44">
        <v>3.2</v>
      </c>
      <c r="K44">
        <v>16</v>
      </c>
      <c r="L44">
        <v>512</v>
      </c>
      <c r="M44">
        <v>4300</v>
      </c>
      <c r="N44" t="s">
        <v>37</v>
      </c>
      <c r="O44">
        <v>30</v>
      </c>
      <c r="P44">
        <v>172</v>
      </c>
      <c r="Q44">
        <v>9.4</v>
      </c>
      <c r="R44">
        <v>5.92</v>
      </c>
      <c r="S44" t="s">
        <v>64</v>
      </c>
      <c r="T44">
        <v>1080</v>
      </c>
      <c r="U44">
        <v>144</v>
      </c>
      <c r="V44">
        <v>50</v>
      </c>
      <c r="W44">
        <v>32</v>
      </c>
      <c r="X44">
        <v>2</v>
      </c>
      <c r="Y44" t="s">
        <v>37</v>
      </c>
      <c r="Z44" t="s">
        <v>37</v>
      </c>
      <c r="AA44" t="s">
        <v>37</v>
      </c>
      <c r="AB44" t="s">
        <v>39</v>
      </c>
      <c r="AC44" t="s">
        <v>37</v>
      </c>
      <c r="AD44" t="s">
        <v>39</v>
      </c>
      <c r="AE44" t="s">
        <v>39</v>
      </c>
      <c r="AF44">
        <v>5</v>
      </c>
      <c r="AG44" t="s">
        <v>37</v>
      </c>
      <c r="AH44" s="12">
        <v>69999</v>
      </c>
      <c r="AI44" t="str">
        <f t="shared" si="1"/>
        <v>Luxury</v>
      </c>
    </row>
    <row r="45" spans="1:35">
      <c r="A45" t="s">
        <v>57</v>
      </c>
      <c r="B45" t="s">
        <v>143</v>
      </c>
      <c r="C45" s="12">
        <v>7.4</v>
      </c>
      <c r="D45" t="str">
        <f t="shared" si="2"/>
        <v>Average</v>
      </c>
      <c r="E45">
        <v>2023</v>
      </c>
      <c r="F45" t="s">
        <v>35</v>
      </c>
      <c r="G45">
        <v>13</v>
      </c>
      <c r="H45" t="s">
        <v>49</v>
      </c>
      <c r="I45" t="s">
        <v>144</v>
      </c>
      <c r="J45">
        <v>2.2000000000000002</v>
      </c>
      <c r="K45">
        <v>8</v>
      </c>
      <c r="L45">
        <v>128</v>
      </c>
      <c r="M45">
        <v>5000</v>
      </c>
      <c r="N45" t="s">
        <v>37</v>
      </c>
      <c r="O45">
        <v>30</v>
      </c>
      <c r="P45">
        <v>181</v>
      </c>
      <c r="Q45">
        <v>8.3000000000000007</v>
      </c>
      <c r="R45">
        <v>6.5</v>
      </c>
      <c r="S45" t="s">
        <v>51</v>
      </c>
      <c r="T45">
        <v>1080</v>
      </c>
      <c r="U45">
        <v>120</v>
      </c>
      <c r="V45">
        <v>50</v>
      </c>
      <c r="W45">
        <v>16</v>
      </c>
      <c r="X45">
        <v>2</v>
      </c>
      <c r="Y45" t="s">
        <v>37</v>
      </c>
      <c r="Z45" t="s">
        <v>37</v>
      </c>
      <c r="AA45" t="s">
        <v>37</v>
      </c>
      <c r="AB45" t="s">
        <v>39</v>
      </c>
      <c r="AC45" t="s">
        <v>37</v>
      </c>
      <c r="AD45" t="s">
        <v>39</v>
      </c>
      <c r="AE45" t="s">
        <v>39</v>
      </c>
      <c r="AF45">
        <v>5</v>
      </c>
      <c r="AG45" t="s">
        <v>37</v>
      </c>
      <c r="AH45" s="12">
        <v>18999</v>
      </c>
      <c r="AI45" t="str">
        <f t="shared" si="1"/>
        <v>Midrange</v>
      </c>
    </row>
    <row r="46" spans="1:35">
      <c r="A46" t="s">
        <v>81</v>
      </c>
      <c r="B46" t="s">
        <v>145</v>
      </c>
      <c r="C46" s="12">
        <v>5.8</v>
      </c>
      <c r="D46" t="str">
        <f t="shared" si="2"/>
        <v>Poor</v>
      </c>
      <c r="E46">
        <v>2023</v>
      </c>
      <c r="F46" t="s">
        <v>35</v>
      </c>
      <c r="G46">
        <v>12</v>
      </c>
      <c r="H46" t="s">
        <v>49</v>
      </c>
      <c r="I46" t="s">
        <v>146</v>
      </c>
      <c r="J46">
        <v>2</v>
      </c>
      <c r="K46">
        <v>4</v>
      </c>
      <c r="L46">
        <v>64</v>
      </c>
      <c r="M46">
        <v>5000</v>
      </c>
      <c r="N46" t="s">
        <v>39</v>
      </c>
      <c r="O46">
        <v>18</v>
      </c>
      <c r="P46">
        <v>204</v>
      </c>
      <c r="Q46">
        <v>9</v>
      </c>
      <c r="R46">
        <v>6.5</v>
      </c>
      <c r="S46" t="s">
        <v>51</v>
      </c>
      <c r="T46">
        <v>720</v>
      </c>
      <c r="U46">
        <v>60</v>
      </c>
      <c r="V46">
        <v>13</v>
      </c>
      <c r="W46">
        <v>5</v>
      </c>
      <c r="X46">
        <v>2</v>
      </c>
      <c r="Y46" t="s">
        <v>37</v>
      </c>
      <c r="Z46" t="s">
        <v>37</v>
      </c>
      <c r="AA46" t="s">
        <v>39</v>
      </c>
      <c r="AB46" t="s">
        <v>39</v>
      </c>
      <c r="AC46" t="s">
        <v>39</v>
      </c>
      <c r="AD46" t="s">
        <v>39</v>
      </c>
      <c r="AE46" t="s">
        <v>39</v>
      </c>
      <c r="AF46">
        <v>4</v>
      </c>
      <c r="AG46" t="s">
        <v>37</v>
      </c>
      <c r="AH46" s="12">
        <v>7999</v>
      </c>
      <c r="AI46" t="str">
        <f t="shared" si="1"/>
        <v>Budget</v>
      </c>
    </row>
    <row r="47" spans="1:35">
      <c r="A47" t="s">
        <v>33</v>
      </c>
      <c r="B47" t="s">
        <v>147</v>
      </c>
      <c r="C47" s="12">
        <v>7</v>
      </c>
      <c r="D47" t="str">
        <f t="shared" si="2"/>
        <v>Average</v>
      </c>
      <c r="E47">
        <v>2023</v>
      </c>
      <c r="F47" t="s">
        <v>35</v>
      </c>
      <c r="G47">
        <v>13</v>
      </c>
      <c r="H47" t="s">
        <v>49</v>
      </c>
      <c r="I47" t="s">
        <v>148</v>
      </c>
      <c r="J47">
        <v>2.2000000000000002</v>
      </c>
      <c r="K47">
        <v>4</v>
      </c>
      <c r="L47">
        <v>64</v>
      </c>
      <c r="M47">
        <v>5000</v>
      </c>
      <c r="N47" t="s">
        <v>37</v>
      </c>
      <c r="O47">
        <v>15</v>
      </c>
      <c r="P47">
        <v>202</v>
      </c>
      <c r="Q47">
        <v>9.1</v>
      </c>
      <c r="R47">
        <v>6.6</v>
      </c>
      <c r="S47" t="s">
        <v>149</v>
      </c>
      <c r="T47">
        <v>1080</v>
      </c>
      <c r="U47">
        <v>90</v>
      </c>
      <c r="V47">
        <v>50</v>
      </c>
      <c r="W47">
        <v>13</v>
      </c>
      <c r="X47">
        <v>3</v>
      </c>
      <c r="Y47" t="s">
        <v>37</v>
      </c>
      <c r="Z47" t="s">
        <v>37</v>
      </c>
      <c r="AA47" t="s">
        <v>39</v>
      </c>
      <c r="AB47" t="s">
        <v>39</v>
      </c>
      <c r="AC47" t="s">
        <v>37</v>
      </c>
      <c r="AD47" t="s">
        <v>39</v>
      </c>
      <c r="AE47" t="s">
        <v>39</v>
      </c>
      <c r="AF47">
        <v>5</v>
      </c>
      <c r="AG47" t="s">
        <v>39</v>
      </c>
      <c r="AH47" s="12">
        <v>13999</v>
      </c>
      <c r="AI47" t="str">
        <f t="shared" si="1"/>
        <v>Budget</v>
      </c>
    </row>
    <row r="48" spans="1:35">
      <c r="A48" t="s">
        <v>75</v>
      </c>
      <c r="B48" t="s">
        <v>150</v>
      </c>
      <c r="C48" s="12">
        <v>8</v>
      </c>
      <c r="D48" t="str">
        <f t="shared" si="2"/>
        <v>Good</v>
      </c>
      <c r="E48">
        <v>2023</v>
      </c>
      <c r="F48" t="s">
        <v>35</v>
      </c>
      <c r="G48">
        <v>13</v>
      </c>
      <c r="H48" t="s">
        <v>49</v>
      </c>
      <c r="I48" t="s">
        <v>151</v>
      </c>
      <c r="J48">
        <v>3.1</v>
      </c>
      <c r="K48">
        <v>8</v>
      </c>
      <c r="L48">
        <v>128</v>
      </c>
      <c r="M48">
        <v>5000</v>
      </c>
      <c r="N48" t="s">
        <v>37</v>
      </c>
      <c r="O48">
        <v>120</v>
      </c>
      <c r="P48">
        <v>193</v>
      </c>
      <c r="Q48">
        <v>8.6</v>
      </c>
      <c r="R48">
        <v>6.78</v>
      </c>
      <c r="S48" t="s">
        <v>64</v>
      </c>
      <c r="T48">
        <v>1080</v>
      </c>
      <c r="U48">
        <v>120</v>
      </c>
      <c r="V48">
        <v>64</v>
      </c>
      <c r="W48">
        <v>16</v>
      </c>
      <c r="X48">
        <v>2</v>
      </c>
      <c r="Y48" t="s">
        <v>37</v>
      </c>
      <c r="Z48" t="s">
        <v>37</v>
      </c>
      <c r="AA48" t="s">
        <v>39</v>
      </c>
      <c r="AB48" t="s">
        <v>39</v>
      </c>
      <c r="AC48" t="s">
        <v>37</v>
      </c>
      <c r="AD48" t="s">
        <v>39</v>
      </c>
      <c r="AE48" t="s">
        <v>39</v>
      </c>
      <c r="AF48">
        <v>4</v>
      </c>
      <c r="AG48" t="s">
        <v>37</v>
      </c>
      <c r="AH48" s="12">
        <v>29999</v>
      </c>
      <c r="AI48" t="str">
        <f t="shared" si="1"/>
        <v>Midrange</v>
      </c>
    </row>
    <row r="49" spans="1:35">
      <c r="A49" t="s">
        <v>152</v>
      </c>
      <c r="B49" t="s">
        <v>153</v>
      </c>
      <c r="C49" s="12">
        <v>8.6</v>
      </c>
      <c r="D49" t="str">
        <f t="shared" si="2"/>
        <v>Good</v>
      </c>
      <c r="E49">
        <v>2023</v>
      </c>
      <c r="F49" t="s">
        <v>35</v>
      </c>
      <c r="G49">
        <v>13</v>
      </c>
      <c r="H49" t="s">
        <v>298</v>
      </c>
      <c r="I49" t="s">
        <v>99</v>
      </c>
      <c r="J49">
        <v>3.2</v>
      </c>
      <c r="K49">
        <v>12</v>
      </c>
      <c r="L49">
        <v>256</v>
      </c>
      <c r="M49">
        <v>4700</v>
      </c>
      <c r="N49" t="s">
        <v>37</v>
      </c>
      <c r="O49">
        <v>45</v>
      </c>
      <c r="P49">
        <v>201</v>
      </c>
      <c r="Q49">
        <v>8.6</v>
      </c>
      <c r="R49">
        <v>6.7</v>
      </c>
      <c r="S49" t="s">
        <v>105</v>
      </c>
      <c r="T49">
        <v>1080</v>
      </c>
      <c r="U49">
        <v>120</v>
      </c>
      <c r="V49">
        <v>50</v>
      </c>
      <c r="W49">
        <v>32</v>
      </c>
      <c r="X49">
        <v>2</v>
      </c>
      <c r="Y49" t="s">
        <v>37</v>
      </c>
      <c r="Z49" t="s">
        <v>37</v>
      </c>
      <c r="AA49" t="s">
        <v>37</v>
      </c>
      <c r="AB49" t="s">
        <v>39</v>
      </c>
      <c r="AC49" t="s">
        <v>37</v>
      </c>
      <c r="AD49" t="s">
        <v>39</v>
      </c>
      <c r="AE49" t="s">
        <v>39</v>
      </c>
      <c r="AF49">
        <v>5</v>
      </c>
      <c r="AG49" t="s">
        <v>39</v>
      </c>
      <c r="AH49" s="12">
        <v>49999</v>
      </c>
      <c r="AI49" t="str">
        <f t="shared" si="1"/>
        <v>Luxury</v>
      </c>
    </row>
    <row r="50" spans="1:35">
      <c r="A50" t="s">
        <v>33</v>
      </c>
      <c r="B50" t="s">
        <v>154</v>
      </c>
      <c r="C50" s="12">
        <v>6.8</v>
      </c>
      <c r="D50" t="str">
        <f t="shared" si="2"/>
        <v>Subpar</v>
      </c>
      <c r="E50">
        <v>2022</v>
      </c>
      <c r="F50" t="s">
        <v>35</v>
      </c>
      <c r="G50">
        <v>12</v>
      </c>
      <c r="H50" t="s">
        <v>287</v>
      </c>
      <c r="I50" t="s">
        <v>294</v>
      </c>
      <c r="J50">
        <v>2</v>
      </c>
      <c r="K50">
        <v>4</v>
      </c>
      <c r="L50">
        <v>64</v>
      </c>
      <c r="M50">
        <v>6000</v>
      </c>
      <c r="N50" t="s">
        <v>37</v>
      </c>
      <c r="O50">
        <v>15</v>
      </c>
      <c r="P50">
        <v>207</v>
      </c>
      <c r="Q50">
        <v>9.3000000000000007</v>
      </c>
      <c r="R50">
        <v>6.6</v>
      </c>
      <c r="S50" t="s">
        <v>149</v>
      </c>
      <c r="T50">
        <v>1080</v>
      </c>
      <c r="U50">
        <v>60</v>
      </c>
      <c r="V50">
        <v>50</v>
      </c>
      <c r="W50">
        <v>8</v>
      </c>
      <c r="X50">
        <v>3</v>
      </c>
      <c r="Y50" t="s">
        <v>37</v>
      </c>
      <c r="Z50" t="s">
        <v>37</v>
      </c>
      <c r="AA50" t="s">
        <v>39</v>
      </c>
      <c r="AB50" t="s">
        <v>39</v>
      </c>
      <c r="AC50" t="s">
        <v>37</v>
      </c>
      <c r="AD50" t="s">
        <v>39</v>
      </c>
      <c r="AE50" t="s">
        <v>39</v>
      </c>
      <c r="AF50">
        <v>4</v>
      </c>
      <c r="AG50" t="s">
        <v>37</v>
      </c>
      <c r="AH50" s="12">
        <v>10499</v>
      </c>
      <c r="AI50" t="str">
        <f t="shared" si="1"/>
        <v>Budget</v>
      </c>
    </row>
    <row r="51" spans="1:35">
      <c r="A51" t="s">
        <v>33</v>
      </c>
      <c r="B51" t="s">
        <v>155</v>
      </c>
      <c r="C51" s="12">
        <v>8.3000000000000007</v>
      </c>
      <c r="D51" t="str">
        <f t="shared" si="2"/>
        <v>Good</v>
      </c>
      <c r="E51">
        <v>2020</v>
      </c>
      <c r="F51" t="s">
        <v>35</v>
      </c>
      <c r="G51">
        <v>10</v>
      </c>
      <c r="H51" t="s">
        <v>298</v>
      </c>
      <c r="I51" t="s">
        <v>107</v>
      </c>
      <c r="J51">
        <v>3.1</v>
      </c>
      <c r="K51">
        <v>12</v>
      </c>
      <c r="L51">
        <v>256</v>
      </c>
      <c r="M51">
        <v>4500</v>
      </c>
      <c r="N51" t="s">
        <v>37</v>
      </c>
      <c r="O51">
        <v>25</v>
      </c>
      <c r="P51">
        <v>282</v>
      </c>
      <c r="Q51">
        <v>16.8</v>
      </c>
      <c r="R51">
        <v>7.6</v>
      </c>
      <c r="S51" t="s">
        <v>53</v>
      </c>
      <c r="T51">
        <v>1768</v>
      </c>
      <c r="U51">
        <v>120</v>
      </c>
      <c r="V51">
        <v>12</v>
      </c>
      <c r="W51">
        <v>10</v>
      </c>
      <c r="X51">
        <v>3</v>
      </c>
      <c r="Y51" t="s">
        <v>37</v>
      </c>
      <c r="Z51" t="s">
        <v>37</v>
      </c>
      <c r="AA51" t="s">
        <v>39</v>
      </c>
      <c r="AB51" t="s">
        <v>39</v>
      </c>
      <c r="AC51" t="s">
        <v>37</v>
      </c>
      <c r="AD51" t="s">
        <v>39</v>
      </c>
      <c r="AE51" t="s">
        <v>37</v>
      </c>
      <c r="AF51">
        <v>5</v>
      </c>
      <c r="AG51" t="s">
        <v>39</v>
      </c>
      <c r="AH51" s="12">
        <v>149999</v>
      </c>
      <c r="AI51" t="str">
        <f t="shared" si="1"/>
        <v>Luxury</v>
      </c>
    </row>
    <row r="52" spans="1:35">
      <c r="A52" t="s">
        <v>65</v>
      </c>
      <c r="B52" t="s">
        <v>156</v>
      </c>
      <c r="C52" s="12">
        <v>7</v>
      </c>
      <c r="D52" t="str">
        <f t="shared" si="2"/>
        <v>Average</v>
      </c>
      <c r="E52">
        <v>2023</v>
      </c>
      <c r="F52" t="s">
        <v>35</v>
      </c>
      <c r="G52">
        <v>12</v>
      </c>
      <c r="H52" t="s">
        <v>49</v>
      </c>
      <c r="I52" t="s">
        <v>118</v>
      </c>
      <c r="J52">
        <v>2.5</v>
      </c>
      <c r="K52">
        <v>8</v>
      </c>
      <c r="L52">
        <v>128</v>
      </c>
      <c r="M52">
        <v>5000</v>
      </c>
      <c r="N52" t="s">
        <v>37</v>
      </c>
      <c r="O52">
        <v>33</v>
      </c>
      <c r="P52">
        <v>201</v>
      </c>
      <c r="Q52">
        <v>8.9</v>
      </c>
      <c r="R52">
        <v>6.78</v>
      </c>
      <c r="S52" t="s">
        <v>51</v>
      </c>
      <c r="T52">
        <v>1080</v>
      </c>
      <c r="U52">
        <v>120</v>
      </c>
      <c r="V52">
        <v>50</v>
      </c>
      <c r="W52">
        <v>16</v>
      </c>
      <c r="X52">
        <v>3</v>
      </c>
      <c r="Y52" t="s">
        <v>37</v>
      </c>
      <c r="Z52" t="s">
        <v>37</v>
      </c>
      <c r="AA52" t="s">
        <v>39</v>
      </c>
      <c r="AB52" t="s">
        <v>39</v>
      </c>
      <c r="AC52" t="s">
        <v>39</v>
      </c>
      <c r="AD52" t="s">
        <v>39</v>
      </c>
      <c r="AE52" t="s">
        <v>39</v>
      </c>
      <c r="AF52">
        <v>5</v>
      </c>
      <c r="AG52" t="s">
        <v>37</v>
      </c>
      <c r="AH52" s="12">
        <v>15999</v>
      </c>
      <c r="AI52" t="str">
        <f t="shared" si="1"/>
        <v>Midrange</v>
      </c>
    </row>
    <row r="53" spans="1:35">
      <c r="A53" t="s">
        <v>102</v>
      </c>
      <c r="B53" t="s">
        <v>157</v>
      </c>
      <c r="C53" s="12">
        <v>8.6999999999999993</v>
      </c>
      <c r="D53" t="str">
        <f t="shared" si="2"/>
        <v>Good</v>
      </c>
      <c r="E53">
        <v>2022</v>
      </c>
      <c r="F53" t="s">
        <v>35</v>
      </c>
      <c r="G53">
        <v>12</v>
      </c>
      <c r="H53" t="s">
        <v>298</v>
      </c>
      <c r="I53" t="s">
        <v>158</v>
      </c>
      <c r="J53">
        <v>3</v>
      </c>
      <c r="K53">
        <v>12</v>
      </c>
      <c r="L53">
        <v>256</v>
      </c>
      <c r="M53">
        <v>5000</v>
      </c>
      <c r="N53" t="s">
        <v>37</v>
      </c>
      <c r="O53">
        <v>30</v>
      </c>
      <c r="P53">
        <v>185</v>
      </c>
      <c r="Q53">
        <v>8.1999999999999993</v>
      </c>
      <c r="R53">
        <v>6.5</v>
      </c>
      <c r="S53" t="s">
        <v>105</v>
      </c>
      <c r="T53">
        <v>1644</v>
      </c>
      <c r="U53">
        <v>120</v>
      </c>
      <c r="V53">
        <v>12</v>
      </c>
      <c r="W53">
        <v>12</v>
      </c>
      <c r="X53">
        <v>3</v>
      </c>
      <c r="Y53" t="s">
        <v>37</v>
      </c>
      <c r="Z53" t="s">
        <v>39</v>
      </c>
      <c r="AA53" t="s">
        <v>37</v>
      </c>
      <c r="AB53" t="s">
        <v>39</v>
      </c>
      <c r="AC53" t="s">
        <v>37</v>
      </c>
      <c r="AD53" t="s">
        <v>39</v>
      </c>
      <c r="AE53" t="s">
        <v>39</v>
      </c>
      <c r="AF53">
        <v>5</v>
      </c>
      <c r="AG53" t="s">
        <v>39</v>
      </c>
      <c r="AH53" s="12">
        <v>124999</v>
      </c>
      <c r="AI53" t="str">
        <f t="shared" si="1"/>
        <v>Luxury</v>
      </c>
    </row>
    <row r="54" spans="1:35">
      <c r="A54" t="s">
        <v>67</v>
      </c>
      <c r="B54" t="s">
        <v>159</v>
      </c>
      <c r="C54" s="12">
        <v>7.5</v>
      </c>
      <c r="D54" t="str">
        <f t="shared" si="2"/>
        <v>Average</v>
      </c>
      <c r="E54">
        <v>2023</v>
      </c>
      <c r="F54" t="s">
        <v>35</v>
      </c>
      <c r="G54">
        <v>13</v>
      </c>
      <c r="H54" t="s">
        <v>49</v>
      </c>
      <c r="I54" t="s">
        <v>160</v>
      </c>
      <c r="J54">
        <v>3</v>
      </c>
      <c r="K54">
        <v>8</v>
      </c>
      <c r="L54">
        <v>512</v>
      </c>
      <c r="M54">
        <v>5000</v>
      </c>
      <c r="N54" t="s">
        <v>37</v>
      </c>
      <c r="O54">
        <v>45</v>
      </c>
      <c r="P54">
        <v>203</v>
      </c>
      <c r="Q54">
        <v>7.8</v>
      </c>
      <c r="R54">
        <v>6.67</v>
      </c>
      <c r="S54" t="s">
        <v>64</v>
      </c>
      <c r="T54">
        <v>1080</v>
      </c>
      <c r="U54">
        <v>120</v>
      </c>
      <c r="V54">
        <v>50</v>
      </c>
      <c r="W54">
        <v>32</v>
      </c>
      <c r="X54">
        <v>3</v>
      </c>
      <c r="Y54" t="s">
        <v>37</v>
      </c>
      <c r="Z54" t="s">
        <v>37</v>
      </c>
      <c r="AA54" t="s">
        <v>39</v>
      </c>
      <c r="AB54" t="s">
        <v>39</v>
      </c>
      <c r="AC54" t="s">
        <v>37</v>
      </c>
      <c r="AD54" t="s">
        <v>39</v>
      </c>
      <c r="AE54" t="s">
        <v>39</v>
      </c>
      <c r="AF54">
        <v>5</v>
      </c>
      <c r="AG54" t="s">
        <v>37</v>
      </c>
      <c r="AH54" s="12">
        <v>25999</v>
      </c>
      <c r="AI54" t="str">
        <f t="shared" si="1"/>
        <v>Midrange</v>
      </c>
    </row>
    <row r="55" spans="1:35">
      <c r="A55" t="s">
        <v>84</v>
      </c>
      <c r="B55" t="s">
        <v>161</v>
      </c>
      <c r="C55" s="12">
        <v>9.3000000000000007</v>
      </c>
      <c r="D55" t="str">
        <f t="shared" si="2"/>
        <v>Excellent</v>
      </c>
      <c r="E55">
        <v>2023</v>
      </c>
      <c r="F55" t="s">
        <v>86</v>
      </c>
      <c r="G55">
        <v>4</v>
      </c>
      <c r="H55" t="s">
        <v>162</v>
      </c>
      <c r="I55" t="s">
        <v>163</v>
      </c>
      <c r="J55">
        <v>3.1</v>
      </c>
      <c r="K55">
        <v>12</v>
      </c>
      <c r="L55">
        <v>512</v>
      </c>
      <c r="M55">
        <v>5000</v>
      </c>
      <c r="N55" t="s">
        <v>37</v>
      </c>
      <c r="O55">
        <v>88</v>
      </c>
      <c r="P55">
        <v>225</v>
      </c>
      <c r="Q55">
        <v>8.1</v>
      </c>
      <c r="R55">
        <v>6.82</v>
      </c>
      <c r="S55" t="s">
        <v>46</v>
      </c>
      <c r="T55">
        <v>1216</v>
      </c>
      <c r="U55">
        <v>120</v>
      </c>
      <c r="V55">
        <v>50</v>
      </c>
      <c r="W55">
        <v>13</v>
      </c>
      <c r="X55">
        <v>3</v>
      </c>
      <c r="Y55" t="s">
        <v>37</v>
      </c>
      <c r="Z55" t="s">
        <v>37</v>
      </c>
      <c r="AA55" t="s">
        <v>37</v>
      </c>
      <c r="AB55" t="s">
        <v>37</v>
      </c>
      <c r="AC55" t="s">
        <v>37</v>
      </c>
      <c r="AD55" t="s">
        <v>39</v>
      </c>
      <c r="AE55" t="s">
        <v>39</v>
      </c>
      <c r="AF55">
        <v>5</v>
      </c>
      <c r="AG55" t="s">
        <v>37</v>
      </c>
      <c r="AH55" s="12">
        <v>94999</v>
      </c>
      <c r="AI55" t="str">
        <f t="shared" si="1"/>
        <v>Luxury</v>
      </c>
    </row>
    <row r="56" spans="1:35">
      <c r="A56" t="s">
        <v>54</v>
      </c>
      <c r="B56" t="s">
        <v>164</v>
      </c>
      <c r="C56" s="12">
        <v>8.1999999999999993</v>
      </c>
      <c r="D56" t="str">
        <f t="shared" si="2"/>
        <v>Good</v>
      </c>
      <c r="E56">
        <v>2019</v>
      </c>
      <c r="F56" t="s">
        <v>35</v>
      </c>
      <c r="G56">
        <v>9</v>
      </c>
      <c r="H56" t="s">
        <v>298</v>
      </c>
      <c r="I56" t="s">
        <v>165</v>
      </c>
      <c r="J56">
        <v>2.96</v>
      </c>
      <c r="K56">
        <v>8</v>
      </c>
      <c r="L56">
        <v>256</v>
      </c>
      <c r="M56">
        <v>4000</v>
      </c>
      <c r="N56" t="s">
        <v>37</v>
      </c>
      <c r="O56">
        <v>30</v>
      </c>
      <c r="P56">
        <v>206</v>
      </c>
      <c r="Q56">
        <v>8.8000000000000007</v>
      </c>
      <c r="R56">
        <v>6.67</v>
      </c>
      <c r="S56" t="s">
        <v>166</v>
      </c>
      <c r="T56">
        <v>1440</v>
      </c>
      <c r="U56">
        <v>90</v>
      </c>
      <c r="V56">
        <v>48</v>
      </c>
      <c r="W56">
        <v>16</v>
      </c>
      <c r="X56">
        <v>3</v>
      </c>
      <c r="Y56" t="s">
        <v>37</v>
      </c>
      <c r="Z56" t="s">
        <v>37</v>
      </c>
      <c r="AA56" t="s">
        <v>39</v>
      </c>
      <c r="AB56" t="s">
        <v>39</v>
      </c>
      <c r="AC56" t="s">
        <v>37</v>
      </c>
      <c r="AD56" t="s">
        <v>39</v>
      </c>
      <c r="AE56" t="s">
        <v>39</v>
      </c>
      <c r="AF56">
        <v>4</v>
      </c>
      <c r="AG56" t="s">
        <v>37</v>
      </c>
      <c r="AH56" s="12">
        <v>48999</v>
      </c>
      <c r="AI56" t="str">
        <f t="shared" si="1"/>
        <v>Luxury</v>
      </c>
    </row>
    <row r="57" spans="1:35">
      <c r="A57" t="s">
        <v>33</v>
      </c>
      <c r="B57" t="s">
        <v>167</v>
      </c>
      <c r="C57" s="12">
        <v>8.5</v>
      </c>
      <c r="D57" t="str">
        <f t="shared" si="2"/>
        <v>Good</v>
      </c>
      <c r="E57">
        <v>2019</v>
      </c>
      <c r="F57" t="s">
        <v>35</v>
      </c>
      <c r="G57">
        <v>9</v>
      </c>
      <c r="H57" t="s">
        <v>287</v>
      </c>
      <c r="I57" t="s">
        <v>291</v>
      </c>
      <c r="J57">
        <v>2.73</v>
      </c>
      <c r="K57">
        <v>8</v>
      </c>
      <c r="L57">
        <v>128</v>
      </c>
      <c r="M57">
        <v>3400</v>
      </c>
      <c r="N57" t="s">
        <v>37</v>
      </c>
      <c r="O57">
        <v>15</v>
      </c>
      <c r="P57">
        <v>157</v>
      </c>
      <c r="Q57">
        <v>7.8</v>
      </c>
      <c r="R57">
        <v>6.1</v>
      </c>
      <c r="S57" t="s">
        <v>168</v>
      </c>
      <c r="T57">
        <v>1440</v>
      </c>
      <c r="U57">
        <v>60</v>
      </c>
      <c r="V57">
        <v>12</v>
      </c>
      <c r="W57">
        <v>10</v>
      </c>
      <c r="X57">
        <v>3</v>
      </c>
      <c r="Y57" t="s">
        <v>37</v>
      </c>
      <c r="Z57" t="s">
        <v>37</v>
      </c>
      <c r="AA57" t="s">
        <v>37</v>
      </c>
      <c r="AB57" t="s">
        <v>39</v>
      </c>
      <c r="AC57" t="s">
        <v>37</v>
      </c>
      <c r="AD57" t="s">
        <v>39</v>
      </c>
      <c r="AE57" t="s">
        <v>39</v>
      </c>
      <c r="AF57">
        <v>4</v>
      </c>
      <c r="AG57" t="s">
        <v>37</v>
      </c>
      <c r="AH57" s="12">
        <v>61900</v>
      </c>
      <c r="AI57" t="str">
        <f t="shared" si="1"/>
        <v>Luxury</v>
      </c>
    </row>
    <row r="58" spans="1:35">
      <c r="A58" t="s">
        <v>108</v>
      </c>
      <c r="B58" t="s">
        <v>169</v>
      </c>
      <c r="C58" s="12">
        <v>8.6</v>
      </c>
      <c r="D58" t="str">
        <f t="shared" si="2"/>
        <v>Good</v>
      </c>
      <c r="E58">
        <v>2018</v>
      </c>
      <c r="F58" t="s">
        <v>35</v>
      </c>
      <c r="G58">
        <v>8</v>
      </c>
      <c r="H58" t="s">
        <v>298</v>
      </c>
      <c r="I58" t="s">
        <v>170</v>
      </c>
      <c r="J58">
        <v>2.8</v>
      </c>
      <c r="K58">
        <v>6</v>
      </c>
      <c r="L58">
        <v>128</v>
      </c>
      <c r="M58">
        <v>4000</v>
      </c>
      <c r="N58" t="s">
        <v>37</v>
      </c>
      <c r="O58">
        <v>18</v>
      </c>
      <c r="P58">
        <v>182</v>
      </c>
      <c r="Q58">
        <v>8.8000000000000007</v>
      </c>
      <c r="R58">
        <v>6.18</v>
      </c>
      <c r="S58" t="s">
        <v>51</v>
      </c>
      <c r="T58">
        <v>1080</v>
      </c>
      <c r="U58">
        <v>60</v>
      </c>
      <c r="V58">
        <v>12</v>
      </c>
      <c r="W58">
        <v>20</v>
      </c>
      <c r="X58">
        <v>2</v>
      </c>
      <c r="Y58" t="s">
        <v>37</v>
      </c>
      <c r="Z58" t="s">
        <v>37</v>
      </c>
      <c r="AA58" t="s">
        <v>39</v>
      </c>
      <c r="AB58" t="s">
        <v>39</v>
      </c>
      <c r="AC58" t="s">
        <v>39</v>
      </c>
      <c r="AD58" t="s">
        <v>39</v>
      </c>
      <c r="AE58" t="s">
        <v>39</v>
      </c>
      <c r="AF58">
        <v>4</v>
      </c>
      <c r="AG58" t="s">
        <v>37</v>
      </c>
      <c r="AH58" s="12">
        <v>20999</v>
      </c>
      <c r="AI58" t="str">
        <f t="shared" si="1"/>
        <v>Midrange</v>
      </c>
    </row>
    <row r="59" spans="1:35">
      <c r="A59" t="s">
        <v>40</v>
      </c>
      <c r="B59" t="s">
        <v>171</v>
      </c>
      <c r="C59" s="12">
        <v>8.6999999999999993</v>
      </c>
      <c r="D59" t="str">
        <f t="shared" si="2"/>
        <v>Good</v>
      </c>
      <c r="E59">
        <v>2018</v>
      </c>
      <c r="F59" t="s">
        <v>42</v>
      </c>
      <c r="G59">
        <v>12</v>
      </c>
      <c r="H59" t="s">
        <v>288</v>
      </c>
      <c r="I59" t="s">
        <v>172</v>
      </c>
      <c r="J59">
        <v>2.5</v>
      </c>
      <c r="K59">
        <v>3</v>
      </c>
      <c r="L59">
        <v>64</v>
      </c>
      <c r="M59">
        <v>2942</v>
      </c>
      <c r="N59" t="s">
        <v>37</v>
      </c>
      <c r="O59">
        <v>18</v>
      </c>
      <c r="P59">
        <v>194</v>
      </c>
      <c r="Q59">
        <v>8.3000000000000007</v>
      </c>
      <c r="R59">
        <v>6.1</v>
      </c>
      <c r="S59" t="s">
        <v>173</v>
      </c>
      <c r="T59">
        <v>828</v>
      </c>
      <c r="U59">
        <v>60</v>
      </c>
      <c r="V59">
        <v>12</v>
      </c>
      <c r="W59">
        <v>7</v>
      </c>
      <c r="X59">
        <v>1</v>
      </c>
      <c r="Y59" t="s">
        <v>39</v>
      </c>
      <c r="Z59" t="s">
        <v>37</v>
      </c>
      <c r="AA59" t="s">
        <v>37</v>
      </c>
      <c r="AB59" t="s">
        <v>39</v>
      </c>
      <c r="AC59" t="s">
        <v>37</v>
      </c>
      <c r="AD59" t="s">
        <v>39</v>
      </c>
      <c r="AE59" t="s">
        <v>39</v>
      </c>
      <c r="AF59">
        <v>4</v>
      </c>
      <c r="AG59" t="s">
        <v>37</v>
      </c>
      <c r="AH59" s="12">
        <v>76900</v>
      </c>
      <c r="AI59" t="str">
        <f t="shared" si="1"/>
        <v>Luxury</v>
      </c>
    </row>
    <row r="60" spans="1:35">
      <c r="A60" t="s">
        <v>57</v>
      </c>
      <c r="B60" t="s">
        <v>174</v>
      </c>
      <c r="C60" s="12">
        <v>7.2</v>
      </c>
      <c r="D60" t="str">
        <f t="shared" si="2"/>
        <v>Average</v>
      </c>
      <c r="E60">
        <v>2019</v>
      </c>
      <c r="F60" t="s">
        <v>35</v>
      </c>
      <c r="G60">
        <v>9</v>
      </c>
      <c r="H60" t="s">
        <v>298</v>
      </c>
      <c r="I60" t="s">
        <v>175</v>
      </c>
      <c r="J60">
        <v>1.8</v>
      </c>
      <c r="K60">
        <v>4</v>
      </c>
      <c r="L60">
        <v>64</v>
      </c>
      <c r="M60">
        <v>3000</v>
      </c>
      <c r="N60" t="s">
        <v>37</v>
      </c>
      <c r="O60">
        <v>27</v>
      </c>
      <c r="P60">
        <v>176</v>
      </c>
      <c r="Q60">
        <v>8.3000000000000007</v>
      </c>
      <c r="R60">
        <v>6.2</v>
      </c>
      <c r="S60" t="s">
        <v>176</v>
      </c>
      <c r="T60">
        <v>1080</v>
      </c>
      <c r="U60">
        <v>60</v>
      </c>
      <c r="V60">
        <v>16</v>
      </c>
      <c r="W60">
        <v>12</v>
      </c>
      <c r="X60">
        <v>2</v>
      </c>
      <c r="Y60" t="s">
        <v>37</v>
      </c>
      <c r="Z60" t="s">
        <v>37</v>
      </c>
      <c r="AA60" t="s">
        <v>39</v>
      </c>
      <c r="AB60" t="s">
        <v>39</v>
      </c>
      <c r="AC60" t="s">
        <v>37</v>
      </c>
      <c r="AD60" t="s">
        <v>39</v>
      </c>
      <c r="AE60" t="s">
        <v>39</v>
      </c>
      <c r="AF60">
        <v>4</v>
      </c>
      <c r="AG60" t="s">
        <v>37</v>
      </c>
      <c r="AH60" s="12">
        <v>17999</v>
      </c>
      <c r="AI60" t="str">
        <f t="shared" si="1"/>
        <v>Midrange</v>
      </c>
    </row>
    <row r="61" spans="1:35">
      <c r="A61" t="s">
        <v>33</v>
      </c>
      <c r="B61" t="s">
        <v>177</v>
      </c>
      <c r="C61" s="12">
        <v>8</v>
      </c>
      <c r="D61" t="str">
        <f t="shared" si="2"/>
        <v>Good</v>
      </c>
      <c r="E61">
        <v>2015</v>
      </c>
      <c r="F61" t="s">
        <v>35</v>
      </c>
      <c r="G61">
        <v>5</v>
      </c>
      <c r="H61" t="s">
        <v>287</v>
      </c>
      <c r="I61" t="s">
        <v>292</v>
      </c>
      <c r="J61">
        <v>2.1</v>
      </c>
      <c r="K61">
        <v>4</v>
      </c>
      <c r="L61">
        <v>64</v>
      </c>
      <c r="M61">
        <v>3000</v>
      </c>
      <c r="N61" t="s">
        <v>37</v>
      </c>
      <c r="O61">
        <v>15</v>
      </c>
      <c r="P61">
        <v>153</v>
      </c>
      <c r="Q61">
        <v>6.9</v>
      </c>
      <c r="R61">
        <v>5.7</v>
      </c>
      <c r="S61" t="s">
        <v>97</v>
      </c>
      <c r="T61">
        <v>1440</v>
      </c>
      <c r="U61">
        <v>60</v>
      </c>
      <c r="V61">
        <v>16</v>
      </c>
      <c r="W61">
        <v>5</v>
      </c>
      <c r="X61">
        <v>1</v>
      </c>
      <c r="Y61" t="s">
        <v>37</v>
      </c>
      <c r="Z61" t="s">
        <v>39</v>
      </c>
      <c r="AA61" t="s">
        <v>39</v>
      </c>
      <c r="AB61" t="s">
        <v>37</v>
      </c>
      <c r="AC61" t="s">
        <v>37</v>
      </c>
      <c r="AD61" t="s">
        <v>39</v>
      </c>
      <c r="AE61" t="s">
        <v>39</v>
      </c>
      <c r="AF61">
        <v>4</v>
      </c>
      <c r="AG61" t="s">
        <v>37</v>
      </c>
      <c r="AH61" s="12">
        <v>57900</v>
      </c>
      <c r="AI61" t="str">
        <f t="shared" si="1"/>
        <v>Luxury</v>
      </c>
    </row>
    <row r="62" spans="1:35">
      <c r="A62" t="s">
        <v>57</v>
      </c>
      <c r="B62" t="s">
        <v>178</v>
      </c>
      <c r="C62" s="12">
        <v>7</v>
      </c>
      <c r="D62" t="str">
        <f t="shared" si="2"/>
        <v>Average</v>
      </c>
      <c r="E62">
        <v>2017</v>
      </c>
      <c r="F62" t="s">
        <v>35</v>
      </c>
      <c r="G62">
        <v>7</v>
      </c>
      <c r="H62" t="s">
        <v>298</v>
      </c>
      <c r="I62" t="s">
        <v>179</v>
      </c>
      <c r="J62">
        <v>2</v>
      </c>
      <c r="K62">
        <v>4</v>
      </c>
      <c r="L62">
        <v>32</v>
      </c>
      <c r="M62">
        <v>3000</v>
      </c>
      <c r="N62" t="s">
        <v>37</v>
      </c>
      <c r="O62">
        <v>15</v>
      </c>
      <c r="P62">
        <v>155</v>
      </c>
      <c r="Q62">
        <v>7.7</v>
      </c>
      <c r="R62">
        <v>5.2</v>
      </c>
      <c r="S62" t="s">
        <v>51</v>
      </c>
      <c r="T62">
        <v>1080</v>
      </c>
      <c r="U62">
        <v>60</v>
      </c>
      <c r="V62">
        <v>12</v>
      </c>
      <c r="W62">
        <v>5</v>
      </c>
      <c r="X62">
        <v>1</v>
      </c>
      <c r="Y62" t="s">
        <v>37</v>
      </c>
      <c r="Z62" t="s">
        <v>39</v>
      </c>
      <c r="AA62" t="s">
        <v>39</v>
      </c>
      <c r="AB62" t="s">
        <v>39</v>
      </c>
      <c r="AC62" t="s">
        <v>39</v>
      </c>
      <c r="AD62" t="s">
        <v>39</v>
      </c>
      <c r="AE62" t="s">
        <v>39</v>
      </c>
      <c r="AF62">
        <v>4</v>
      </c>
      <c r="AG62" t="s">
        <v>37</v>
      </c>
      <c r="AH62" s="12">
        <v>16999</v>
      </c>
      <c r="AI62" t="str">
        <f t="shared" si="1"/>
        <v>Midrange</v>
      </c>
    </row>
    <row r="63" spans="1:35">
      <c r="A63" t="s">
        <v>102</v>
      </c>
      <c r="B63" t="s">
        <v>180</v>
      </c>
      <c r="C63" s="12">
        <v>7.5</v>
      </c>
      <c r="D63" t="str">
        <f t="shared" si="2"/>
        <v>Average</v>
      </c>
      <c r="E63">
        <v>2017</v>
      </c>
      <c r="F63" t="s">
        <v>35</v>
      </c>
      <c r="G63">
        <v>8</v>
      </c>
      <c r="H63" t="s">
        <v>298</v>
      </c>
      <c r="I63" t="s">
        <v>181</v>
      </c>
      <c r="J63">
        <v>2.4500000000000002</v>
      </c>
      <c r="K63">
        <v>4</v>
      </c>
      <c r="L63">
        <v>64</v>
      </c>
      <c r="M63">
        <v>2700</v>
      </c>
      <c r="N63" t="s">
        <v>37</v>
      </c>
      <c r="O63">
        <v>18</v>
      </c>
      <c r="P63">
        <v>155</v>
      </c>
      <c r="Q63">
        <v>7.4</v>
      </c>
      <c r="R63">
        <v>5.2</v>
      </c>
      <c r="S63" t="s">
        <v>182</v>
      </c>
      <c r="T63">
        <v>1080</v>
      </c>
      <c r="U63">
        <v>60</v>
      </c>
      <c r="V63">
        <v>19</v>
      </c>
      <c r="W63">
        <v>13</v>
      </c>
      <c r="X63">
        <v>1</v>
      </c>
      <c r="Y63" t="s">
        <v>37</v>
      </c>
      <c r="Z63" t="s">
        <v>39</v>
      </c>
      <c r="AA63" t="s">
        <v>37</v>
      </c>
      <c r="AB63" t="s">
        <v>39</v>
      </c>
      <c r="AC63" t="s">
        <v>37</v>
      </c>
      <c r="AD63" t="s">
        <v>39</v>
      </c>
      <c r="AE63" t="s">
        <v>39</v>
      </c>
      <c r="AF63">
        <v>4</v>
      </c>
      <c r="AG63" t="s">
        <v>37</v>
      </c>
      <c r="AH63" s="12">
        <v>44990</v>
      </c>
      <c r="AI63" t="str">
        <f t="shared" si="1"/>
        <v>Luxury</v>
      </c>
    </row>
    <row r="64" spans="1:35">
      <c r="A64" t="s">
        <v>183</v>
      </c>
      <c r="B64" t="s">
        <v>184</v>
      </c>
      <c r="C64" s="12">
        <v>8</v>
      </c>
      <c r="D64" t="str">
        <f t="shared" si="2"/>
        <v>Good</v>
      </c>
      <c r="E64">
        <v>2017</v>
      </c>
      <c r="F64" t="s">
        <v>35</v>
      </c>
      <c r="G64">
        <v>7</v>
      </c>
      <c r="H64" t="s">
        <v>298</v>
      </c>
      <c r="I64" t="s">
        <v>181</v>
      </c>
      <c r="J64">
        <v>2.4500000000000002</v>
      </c>
      <c r="K64">
        <v>4</v>
      </c>
      <c r="L64">
        <v>128</v>
      </c>
      <c r="M64">
        <v>3300</v>
      </c>
      <c r="N64" t="s">
        <v>37</v>
      </c>
      <c r="O64">
        <v>18</v>
      </c>
      <c r="P64">
        <v>158</v>
      </c>
      <c r="Q64">
        <v>7.3</v>
      </c>
      <c r="R64">
        <v>6</v>
      </c>
      <c r="S64" t="s">
        <v>60</v>
      </c>
      <c r="T64">
        <v>1440</v>
      </c>
      <c r="U64">
        <v>60</v>
      </c>
      <c r="V64">
        <v>16</v>
      </c>
      <c r="W64">
        <v>5</v>
      </c>
      <c r="X64">
        <v>2</v>
      </c>
      <c r="Y64" t="s">
        <v>37</v>
      </c>
      <c r="Z64" t="s">
        <v>37</v>
      </c>
      <c r="AA64" t="s">
        <v>37</v>
      </c>
      <c r="AB64" t="s">
        <v>39</v>
      </c>
      <c r="AC64" t="s">
        <v>37</v>
      </c>
      <c r="AD64" t="s">
        <v>39</v>
      </c>
      <c r="AE64" t="s">
        <v>39</v>
      </c>
      <c r="AF64">
        <v>4</v>
      </c>
      <c r="AG64" t="s">
        <v>37</v>
      </c>
      <c r="AH64" s="12">
        <v>44990</v>
      </c>
      <c r="AI64" t="str">
        <f t="shared" si="1"/>
        <v>Luxury</v>
      </c>
    </row>
    <row r="65" spans="1:35">
      <c r="A65" t="s">
        <v>89</v>
      </c>
      <c r="B65" t="s">
        <v>185</v>
      </c>
      <c r="C65" s="12">
        <v>6.9</v>
      </c>
      <c r="D65" t="str">
        <f t="shared" si="2"/>
        <v>Subpar</v>
      </c>
      <c r="E65">
        <v>2018</v>
      </c>
      <c r="F65" t="s">
        <v>35</v>
      </c>
      <c r="G65">
        <v>8</v>
      </c>
      <c r="H65" t="s">
        <v>298</v>
      </c>
      <c r="I65" t="s">
        <v>175</v>
      </c>
      <c r="J65">
        <v>1.8</v>
      </c>
      <c r="K65">
        <v>4</v>
      </c>
      <c r="L65">
        <v>64</v>
      </c>
      <c r="M65">
        <v>3060</v>
      </c>
      <c r="N65" t="s">
        <v>37</v>
      </c>
      <c r="O65">
        <v>18</v>
      </c>
      <c r="P65">
        <v>151</v>
      </c>
      <c r="Q65">
        <v>8</v>
      </c>
      <c r="R65">
        <v>5.8</v>
      </c>
      <c r="S65" t="s">
        <v>51</v>
      </c>
      <c r="T65">
        <v>1080</v>
      </c>
      <c r="U65">
        <v>60</v>
      </c>
      <c r="V65">
        <v>16</v>
      </c>
      <c r="W65">
        <v>16</v>
      </c>
      <c r="X65">
        <v>2</v>
      </c>
      <c r="Y65" t="s">
        <v>37</v>
      </c>
      <c r="Z65" t="s">
        <v>37</v>
      </c>
      <c r="AA65" t="s">
        <v>39</v>
      </c>
      <c r="AB65" t="s">
        <v>39</v>
      </c>
      <c r="AC65" t="s">
        <v>39</v>
      </c>
      <c r="AD65" t="s">
        <v>39</v>
      </c>
      <c r="AE65" t="s">
        <v>39</v>
      </c>
      <c r="AF65">
        <v>4</v>
      </c>
      <c r="AG65" t="s">
        <v>37</v>
      </c>
      <c r="AH65" s="12">
        <v>15999</v>
      </c>
      <c r="AI65" t="str">
        <f t="shared" si="1"/>
        <v>Midrange</v>
      </c>
    </row>
    <row r="66" spans="1:35">
      <c r="A66" t="s">
        <v>40</v>
      </c>
      <c r="B66" t="s">
        <v>186</v>
      </c>
      <c r="C66" s="12">
        <v>7.5</v>
      </c>
      <c r="D66" t="str">
        <f t="shared" ref="D66:D97" si="3">IF(C66&gt;=9,"Excellent", IF(C66&gt;=8,"Good", IF(C66&gt;=7,"Average", IF(C66&gt;=6,"Subpar", "Poor"))))</f>
        <v>Average</v>
      </c>
      <c r="E66">
        <v>2012</v>
      </c>
      <c r="F66" t="s">
        <v>42</v>
      </c>
      <c r="G66">
        <v>6</v>
      </c>
      <c r="H66" t="s">
        <v>288</v>
      </c>
      <c r="I66" t="s">
        <v>293</v>
      </c>
      <c r="J66">
        <v>1.3</v>
      </c>
      <c r="K66">
        <v>1</v>
      </c>
      <c r="L66">
        <v>32</v>
      </c>
      <c r="M66">
        <v>1440</v>
      </c>
      <c r="N66" t="s">
        <v>39</v>
      </c>
      <c r="O66">
        <v>5</v>
      </c>
      <c r="P66">
        <v>112</v>
      </c>
      <c r="Q66">
        <v>7.6</v>
      </c>
      <c r="R66">
        <v>4</v>
      </c>
      <c r="S66" t="s">
        <v>51</v>
      </c>
      <c r="T66">
        <v>640</v>
      </c>
      <c r="U66">
        <v>60</v>
      </c>
      <c r="V66">
        <v>8</v>
      </c>
      <c r="W66">
        <v>1.2</v>
      </c>
      <c r="X66">
        <v>1</v>
      </c>
      <c r="Y66" t="s">
        <v>39</v>
      </c>
      <c r="Z66" t="s">
        <v>39</v>
      </c>
      <c r="AA66" t="s">
        <v>39</v>
      </c>
      <c r="AB66" t="s">
        <v>39</v>
      </c>
      <c r="AC66" t="s">
        <v>39</v>
      </c>
      <c r="AD66" t="s">
        <v>39</v>
      </c>
      <c r="AE66" t="s">
        <v>39</v>
      </c>
      <c r="AF66">
        <v>3</v>
      </c>
      <c r="AG66" t="s">
        <v>37</v>
      </c>
      <c r="AH66" s="12">
        <v>45500</v>
      </c>
      <c r="AI66" t="str">
        <f t="shared" si="1"/>
        <v>Luxury</v>
      </c>
    </row>
    <row r="67" spans="1:35">
      <c r="A67" t="s">
        <v>187</v>
      </c>
      <c r="B67" t="s">
        <v>188</v>
      </c>
      <c r="C67" s="12">
        <v>8</v>
      </c>
      <c r="D67" t="str">
        <f t="shared" si="3"/>
        <v>Good</v>
      </c>
      <c r="E67">
        <v>2013</v>
      </c>
      <c r="F67" t="s">
        <v>35</v>
      </c>
      <c r="G67">
        <v>4</v>
      </c>
      <c r="H67" t="s">
        <v>298</v>
      </c>
      <c r="I67" t="s">
        <v>189</v>
      </c>
      <c r="J67">
        <v>1.7</v>
      </c>
      <c r="K67">
        <v>2</v>
      </c>
      <c r="L67">
        <v>32</v>
      </c>
      <c r="M67">
        <v>2300</v>
      </c>
      <c r="N67" t="s">
        <v>39</v>
      </c>
      <c r="O67">
        <v>5</v>
      </c>
      <c r="P67">
        <v>143</v>
      </c>
      <c r="Q67">
        <v>9.3000000000000007</v>
      </c>
      <c r="R67">
        <v>4.7</v>
      </c>
      <c r="S67" t="s">
        <v>190</v>
      </c>
      <c r="T67">
        <v>1080</v>
      </c>
      <c r="U67">
        <v>60</v>
      </c>
      <c r="V67">
        <v>4</v>
      </c>
      <c r="W67">
        <v>2.1</v>
      </c>
      <c r="X67">
        <v>1</v>
      </c>
      <c r="Y67" t="s">
        <v>39</v>
      </c>
      <c r="Z67" t="s">
        <v>39</v>
      </c>
      <c r="AA67" t="s">
        <v>39</v>
      </c>
      <c r="AB67" t="s">
        <v>37</v>
      </c>
      <c r="AC67" t="s">
        <v>37</v>
      </c>
      <c r="AD67" t="s">
        <v>39</v>
      </c>
      <c r="AE67" t="s">
        <v>39</v>
      </c>
      <c r="AF67">
        <v>4</v>
      </c>
      <c r="AG67" t="s">
        <v>37</v>
      </c>
      <c r="AH67" s="12">
        <v>42900</v>
      </c>
      <c r="AI67" t="str">
        <f t="shared" ref="AI67:AI101" si="4">IF(AH67&lt;15000, "Budget", IF(AH67&lt;=40000, "Midrange", "Luxury"))</f>
        <v>Luxury</v>
      </c>
    </row>
    <row r="68" spans="1:35">
      <c r="A68" t="s">
        <v>73</v>
      </c>
      <c r="B68" t="s">
        <v>191</v>
      </c>
      <c r="C68" s="12">
        <v>9.1999999999999993</v>
      </c>
      <c r="D68" t="str">
        <f t="shared" si="3"/>
        <v>Excellent</v>
      </c>
      <c r="E68">
        <v>2021</v>
      </c>
      <c r="F68" t="s">
        <v>35</v>
      </c>
      <c r="G68">
        <v>11</v>
      </c>
      <c r="H68" t="s">
        <v>298</v>
      </c>
      <c r="I68" t="s">
        <v>104</v>
      </c>
      <c r="J68">
        <v>2.84</v>
      </c>
      <c r="K68">
        <v>18</v>
      </c>
      <c r="L68">
        <v>512</v>
      </c>
      <c r="M68">
        <v>6000</v>
      </c>
      <c r="N68" t="s">
        <v>37</v>
      </c>
      <c r="O68">
        <v>65</v>
      </c>
      <c r="P68">
        <v>238</v>
      </c>
      <c r="Q68">
        <v>10.3</v>
      </c>
      <c r="R68">
        <v>6.78</v>
      </c>
      <c r="S68" t="s">
        <v>64</v>
      </c>
      <c r="T68">
        <v>1080</v>
      </c>
      <c r="U68">
        <v>144</v>
      </c>
      <c r="V68">
        <v>64</v>
      </c>
      <c r="W68">
        <v>24</v>
      </c>
      <c r="X68">
        <v>3</v>
      </c>
      <c r="Y68" t="s">
        <v>37</v>
      </c>
      <c r="Z68" t="s">
        <v>37</v>
      </c>
      <c r="AA68" t="s">
        <v>39</v>
      </c>
      <c r="AB68" t="s">
        <v>39</v>
      </c>
      <c r="AC68" t="s">
        <v>37</v>
      </c>
      <c r="AD68" t="s">
        <v>39</v>
      </c>
      <c r="AE68" t="s">
        <v>39</v>
      </c>
      <c r="AF68">
        <v>5</v>
      </c>
      <c r="AG68" t="s">
        <v>37</v>
      </c>
      <c r="AH68" s="12">
        <v>79999</v>
      </c>
      <c r="AI68" t="str">
        <f t="shared" si="4"/>
        <v>Luxury</v>
      </c>
    </row>
    <row r="69" spans="1:35">
      <c r="A69" t="s">
        <v>65</v>
      </c>
      <c r="B69" t="s">
        <v>192</v>
      </c>
      <c r="C69" s="12">
        <v>6.2</v>
      </c>
      <c r="D69" t="str">
        <f t="shared" si="3"/>
        <v>Subpar</v>
      </c>
      <c r="E69">
        <v>2022</v>
      </c>
      <c r="F69" t="s">
        <v>35</v>
      </c>
      <c r="G69">
        <v>12</v>
      </c>
      <c r="H69" t="s">
        <v>49</v>
      </c>
      <c r="I69" t="s">
        <v>146</v>
      </c>
      <c r="J69">
        <v>2</v>
      </c>
      <c r="K69">
        <v>4</v>
      </c>
      <c r="L69">
        <v>64</v>
      </c>
      <c r="M69">
        <v>6000</v>
      </c>
      <c r="N69" t="s">
        <v>37</v>
      </c>
      <c r="O69">
        <v>18</v>
      </c>
      <c r="P69">
        <v>209.6</v>
      </c>
      <c r="Q69">
        <v>8.5</v>
      </c>
      <c r="R69">
        <v>6.82</v>
      </c>
      <c r="S69" t="s">
        <v>51</v>
      </c>
      <c r="T69">
        <v>720</v>
      </c>
      <c r="U69">
        <v>90</v>
      </c>
      <c r="V69">
        <v>13</v>
      </c>
      <c r="W69">
        <v>8</v>
      </c>
      <c r="X69">
        <v>2</v>
      </c>
      <c r="Y69" t="s">
        <v>37</v>
      </c>
      <c r="Z69" t="s">
        <v>37</v>
      </c>
      <c r="AA69" t="s">
        <v>39</v>
      </c>
      <c r="AB69" t="s">
        <v>39</v>
      </c>
      <c r="AC69" t="s">
        <v>39</v>
      </c>
      <c r="AD69" t="s">
        <v>39</v>
      </c>
      <c r="AE69" t="s">
        <v>39</v>
      </c>
      <c r="AF69">
        <v>4</v>
      </c>
      <c r="AG69" t="s">
        <v>37</v>
      </c>
      <c r="AH69" s="12">
        <v>8499</v>
      </c>
      <c r="AI69" t="str">
        <f t="shared" si="4"/>
        <v>Budget</v>
      </c>
    </row>
    <row r="70" spans="1:35">
      <c r="A70" t="s">
        <v>133</v>
      </c>
      <c r="B70" t="s">
        <v>193</v>
      </c>
      <c r="C70" s="12">
        <v>8.8000000000000007</v>
      </c>
      <c r="D70" t="str">
        <f t="shared" si="3"/>
        <v>Good</v>
      </c>
      <c r="E70">
        <v>2022</v>
      </c>
      <c r="F70" t="s">
        <v>35</v>
      </c>
      <c r="G70">
        <v>12</v>
      </c>
      <c r="H70" t="s">
        <v>298</v>
      </c>
      <c r="I70" t="s">
        <v>99</v>
      </c>
      <c r="J70">
        <v>3.2</v>
      </c>
      <c r="K70">
        <v>12</v>
      </c>
      <c r="L70">
        <v>512</v>
      </c>
      <c r="M70">
        <v>5000</v>
      </c>
      <c r="N70" t="s">
        <v>37</v>
      </c>
      <c r="O70">
        <v>66</v>
      </c>
      <c r="P70">
        <v>261</v>
      </c>
      <c r="Q70">
        <v>6.1</v>
      </c>
      <c r="R70">
        <v>7.9</v>
      </c>
      <c r="S70" t="s">
        <v>88</v>
      </c>
      <c r="T70">
        <v>1984</v>
      </c>
      <c r="U70">
        <v>90</v>
      </c>
      <c r="V70">
        <v>54</v>
      </c>
      <c r="W70">
        <v>16</v>
      </c>
      <c r="X70">
        <v>3</v>
      </c>
      <c r="Y70" t="s">
        <v>37</v>
      </c>
      <c r="Z70" t="s">
        <v>37</v>
      </c>
      <c r="AA70" t="s">
        <v>39</v>
      </c>
      <c r="AB70" t="s">
        <v>37</v>
      </c>
      <c r="AC70" t="s">
        <v>37</v>
      </c>
      <c r="AD70" t="s">
        <v>39</v>
      </c>
      <c r="AE70" t="s">
        <v>37</v>
      </c>
      <c r="AF70">
        <v>5</v>
      </c>
      <c r="AG70" t="s">
        <v>37</v>
      </c>
      <c r="AH70" s="12">
        <v>139999</v>
      </c>
      <c r="AI70" t="str">
        <f t="shared" si="4"/>
        <v>Luxury</v>
      </c>
    </row>
    <row r="71" spans="1:35">
      <c r="A71" t="s">
        <v>61</v>
      </c>
      <c r="B71" t="s">
        <v>194</v>
      </c>
      <c r="C71" s="12">
        <v>5.5</v>
      </c>
      <c r="D71" t="str">
        <f t="shared" si="3"/>
        <v>Poor</v>
      </c>
      <c r="E71">
        <v>2021</v>
      </c>
      <c r="F71" t="s">
        <v>35</v>
      </c>
      <c r="G71">
        <v>10</v>
      </c>
      <c r="H71" t="s">
        <v>91</v>
      </c>
      <c r="I71" t="s">
        <v>116</v>
      </c>
      <c r="J71">
        <v>1.8</v>
      </c>
      <c r="K71">
        <v>3</v>
      </c>
      <c r="L71">
        <v>32</v>
      </c>
      <c r="M71">
        <v>5000</v>
      </c>
      <c r="N71" t="s">
        <v>39</v>
      </c>
      <c r="O71">
        <v>10</v>
      </c>
      <c r="P71">
        <v>200</v>
      </c>
      <c r="Q71">
        <v>9.1</v>
      </c>
      <c r="R71">
        <v>6.5</v>
      </c>
      <c r="S71" t="s">
        <v>51</v>
      </c>
      <c r="T71">
        <v>720</v>
      </c>
      <c r="U71">
        <v>60</v>
      </c>
      <c r="V71">
        <v>13</v>
      </c>
      <c r="W71">
        <v>5</v>
      </c>
      <c r="X71">
        <v>3</v>
      </c>
      <c r="Y71" t="s">
        <v>37</v>
      </c>
      <c r="Z71" t="s">
        <v>37</v>
      </c>
      <c r="AA71" t="s">
        <v>39</v>
      </c>
      <c r="AB71" t="s">
        <v>39</v>
      </c>
      <c r="AC71" t="s">
        <v>39</v>
      </c>
      <c r="AD71" t="s">
        <v>39</v>
      </c>
      <c r="AE71" t="s">
        <v>39</v>
      </c>
      <c r="AF71">
        <v>4</v>
      </c>
      <c r="AG71" t="s">
        <v>37</v>
      </c>
      <c r="AH71" s="12">
        <v>7499</v>
      </c>
      <c r="AI71" t="str">
        <f t="shared" si="4"/>
        <v>Budget</v>
      </c>
    </row>
    <row r="72" spans="1:35">
      <c r="A72" t="s">
        <v>195</v>
      </c>
      <c r="B72" t="s">
        <v>196</v>
      </c>
      <c r="C72" s="12">
        <v>5.8</v>
      </c>
      <c r="D72" t="str">
        <f t="shared" si="3"/>
        <v>Poor</v>
      </c>
      <c r="E72">
        <v>2014</v>
      </c>
      <c r="F72" t="s">
        <v>35</v>
      </c>
      <c r="G72">
        <v>4</v>
      </c>
      <c r="H72" t="s">
        <v>49</v>
      </c>
      <c r="I72" t="s">
        <v>197</v>
      </c>
      <c r="J72">
        <v>2</v>
      </c>
      <c r="K72">
        <v>1</v>
      </c>
      <c r="L72">
        <v>16</v>
      </c>
      <c r="M72">
        <v>2050</v>
      </c>
      <c r="N72" t="s">
        <v>39</v>
      </c>
      <c r="O72">
        <v>5</v>
      </c>
      <c r="P72">
        <v>97.7</v>
      </c>
      <c r="Q72">
        <v>5.0999999999999996</v>
      </c>
      <c r="R72">
        <v>4.8</v>
      </c>
      <c r="S72" t="s">
        <v>64</v>
      </c>
      <c r="T72">
        <v>720</v>
      </c>
      <c r="U72">
        <v>60</v>
      </c>
      <c r="V72">
        <v>8</v>
      </c>
      <c r="W72">
        <v>5</v>
      </c>
      <c r="X72">
        <v>1</v>
      </c>
      <c r="Y72" t="s">
        <v>39</v>
      </c>
      <c r="Z72" t="s">
        <v>39</v>
      </c>
      <c r="AA72" t="s">
        <v>39</v>
      </c>
      <c r="AB72" t="s">
        <v>39</v>
      </c>
      <c r="AC72" t="s">
        <v>39</v>
      </c>
      <c r="AD72" t="s">
        <v>39</v>
      </c>
      <c r="AE72" t="s">
        <v>39</v>
      </c>
      <c r="AF72">
        <v>4</v>
      </c>
      <c r="AG72" t="s">
        <v>37</v>
      </c>
      <c r="AH72" s="12">
        <v>18999</v>
      </c>
      <c r="AI72" t="str">
        <f t="shared" si="4"/>
        <v>Midrange</v>
      </c>
    </row>
    <row r="73" spans="1:35">
      <c r="A73" t="s">
        <v>187</v>
      </c>
      <c r="B73" t="s">
        <v>198</v>
      </c>
      <c r="C73" s="12">
        <v>8.1999999999999993</v>
      </c>
      <c r="D73" t="str">
        <f t="shared" si="3"/>
        <v>Good</v>
      </c>
      <c r="E73">
        <v>2014</v>
      </c>
      <c r="F73" t="s">
        <v>35</v>
      </c>
      <c r="G73">
        <v>4</v>
      </c>
      <c r="H73" t="s">
        <v>298</v>
      </c>
      <c r="I73" t="s">
        <v>199</v>
      </c>
      <c r="J73">
        <v>2.5</v>
      </c>
      <c r="K73">
        <v>2</v>
      </c>
      <c r="L73">
        <v>32</v>
      </c>
      <c r="M73">
        <v>2600</v>
      </c>
      <c r="N73" t="s">
        <v>39</v>
      </c>
      <c r="O73">
        <v>7.5</v>
      </c>
      <c r="P73">
        <v>160</v>
      </c>
      <c r="Q73">
        <v>9.4</v>
      </c>
      <c r="R73">
        <v>5</v>
      </c>
      <c r="S73" t="s">
        <v>190</v>
      </c>
      <c r="T73">
        <v>1080</v>
      </c>
      <c r="U73">
        <v>60</v>
      </c>
      <c r="V73">
        <v>4</v>
      </c>
      <c r="W73">
        <v>5</v>
      </c>
      <c r="X73">
        <v>2</v>
      </c>
      <c r="Y73" t="s">
        <v>39</v>
      </c>
      <c r="Z73" t="s">
        <v>39</v>
      </c>
      <c r="AA73" t="s">
        <v>39</v>
      </c>
      <c r="AB73" t="s">
        <v>37</v>
      </c>
      <c r="AC73" t="s">
        <v>37</v>
      </c>
      <c r="AD73" t="s">
        <v>39</v>
      </c>
      <c r="AE73" t="s">
        <v>39</v>
      </c>
      <c r="AF73">
        <v>4</v>
      </c>
      <c r="AG73" t="s">
        <v>37</v>
      </c>
      <c r="AH73" s="12">
        <v>49000</v>
      </c>
      <c r="AI73" t="str">
        <f t="shared" si="4"/>
        <v>Luxury</v>
      </c>
    </row>
    <row r="74" spans="1:35">
      <c r="A74" t="s">
        <v>114</v>
      </c>
      <c r="B74" t="s">
        <v>200</v>
      </c>
      <c r="C74" s="12">
        <v>6</v>
      </c>
      <c r="D74" t="str">
        <f t="shared" si="3"/>
        <v>Subpar</v>
      </c>
      <c r="E74">
        <v>2017</v>
      </c>
      <c r="F74" t="s">
        <v>35</v>
      </c>
      <c r="G74">
        <v>7</v>
      </c>
      <c r="H74" t="s">
        <v>298</v>
      </c>
      <c r="I74" t="s">
        <v>201</v>
      </c>
      <c r="J74">
        <v>1.4</v>
      </c>
      <c r="K74">
        <v>3</v>
      </c>
      <c r="L74">
        <v>32</v>
      </c>
      <c r="M74">
        <v>2900</v>
      </c>
      <c r="N74" t="s">
        <v>39</v>
      </c>
      <c r="O74">
        <v>5</v>
      </c>
      <c r="P74">
        <v>160</v>
      </c>
      <c r="Q74">
        <v>8.6999999999999993</v>
      </c>
      <c r="R74">
        <v>5.7</v>
      </c>
      <c r="S74" t="s">
        <v>51</v>
      </c>
      <c r="T74">
        <v>720</v>
      </c>
      <c r="U74">
        <v>60</v>
      </c>
      <c r="V74">
        <v>13</v>
      </c>
      <c r="W74">
        <v>16</v>
      </c>
      <c r="X74">
        <v>1</v>
      </c>
      <c r="Y74" t="s">
        <v>37</v>
      </c>
      <c r="Z74" t="s">
        <v>39</v>
      </c>
      <c r="AA74" t="s">
        <v>39</v>
      </c>
      <c r="AB74" t="s">
        <v>39</v>
      </c>
      <c r="AC74" t="s">
        <v>39</v>
      </c>
      <c r="AD74" t="s">
        <v>39</v>
      </c>
      <c r="AE74" t="s">
        <v>39</v>
      </c>
      <c r="AF74">
        <v>4</v>
      </c>
      <c r="AG74" t="s">
        <v>37</v>
      </c>
      <c r="AH74" s="12">
        <v>6999</v>
      </c>
      <c r="AI74" t="str">
        <f t="shared" si="4"/>
        <v>Budget</v>
      </c>
    </row>
    <row r="75" spans="1:35">
      <c r="A75" t="s">
        <v>89</v>
      </c>
      <c r="B75" t="s">
        <v>202</v>
      </c>
      <c r="C75" s="12">
        <v>7</v>
      </c>
      <c r="D75" t="str">
        <f t="shared" si="3"/>
        <v>Average</v>
      </c>
      <c r="E75">
        <v>2019</v>
      </c>
      <c r="F75" t="s">
        <v>35</v>
      </c>
      <c r="G75">
        <v>9</v>
      </c>
      <c r="H75" t="s">
        <v>298</v>
      </c>
      <c r="I75" t="s">
        <v>170</v>
      </c>
      <c r="J75">
        <v>2.8</v>
      </c>
      <c r="K75">
        <v>6</v>
      </c>
      <c r="L75">
        <v>128</v>
      </c>
      <c r="M75">
        <v>3320</v>
      </c>
      <c r="N75" t="s">
        <v>37</v>
      </c>
      <c r="O75">
        <v>18</v>
      </c>
      <c r="P75">
        <v>172</v>
      </c>
      <c r="Q75">
        <v>8</v>
      </c>
      <c r="R75">
        <v>5.99</v>
      </c>
      <c r="S75" t="s">
        <v>203</v>
      </c>
      <c r="T75">
        <v>1440</v>
      </c>
      <c r="U75">
        <v>60</v>
      </c>
      <c r="V75">
        <v>12</v>
      </c>
      <c r="W75">
        <v>20</v>
      </c>
      <c r="X75">
        <v>5</v>
      </c>
      <c r="Y75" t="s">
        <v>37</v>
      </c>
      <c r="Z75" t="s">
        <v>39</v>
      </c>
      <c r="AA75" t="s">
        <v>37</v>
      </c>
      <c r="AB75" t="s">
        <v>39</v>
      </c>
      <c r="AC75" t="s">
        <v>37</v>
      </c>
      <c r="AD75" t="s">
        <v>39</v>
      </c>
      <c r="AE75" t="s">
        <v>39</v>
      </c>
      <c r="AF75">
        <v>4</v>
      </c>
      <c r="AG75" t="s">
        <v>37</v>
      </c>
      <c r="AH75" s="12">
        <v>49999</v>
      </c>
      <c r="AI75" t="str">
        <f t="shared" si="4"/>
        <v>Luxury</v>
      </c>
    </row>
    <row r="76" spans="1:35">
      <c r="A76" t="s">
        <v>57</v>
      </c>
      <c r="B76" t="s">
        <v>204</v>
      </c>
      <c r="C76" s="12">
        <v>7.5</v>
      </c>
      <c r="D76" t="str">
        <f t="shared" si="3"/>
        <v>Average</v>
      </c>
      <c r="E76">
        <v>2013</v>
      </c>
      <c r="F76" t="s">
        <v>35</v>
      </c>
      <c r="G76">
        <v>4</v>
      </c>
      <c r="H76" t="s">
        <v>298</v>
      </c>
      <c r="I76" t="s">
        <v>205</v>
      </c>
      <c r="J76">
        <v>1.4</v>
      </c>
      <c r="K76">
        <v>1</v>
      </c>
      <c r="L76">
        <v>8</v>
      </c>
      <c r="M76">
        <v>2070</v>
      </c>
      <c r="N76" t="s">
        <v>39</v>
      </c>
      <c r="O76">
        <v>5</v>
      </c>
      <c r="P76">
        <v>143</v>
      </c>
      <c r="Q76">
        <v>11.6</v>
      </c>
      <c r="R76">
        <v>4.5</v>
      </c>
      <c r="S76" t="s">
        <v>51</v>
      </c>
      <c r="T76">
        <v>720</v>
      </c>
      <c r="U76">
        <v>60</v>
      </c>
      <c r="V76">
        <v>5</v>
      </c>
      <c r="W76">
        <v>1.3</v>
      </c>
      <c r="X76">
        <v>1</v>
      </c>
      <c r="Y76" t="s">
        <v>39</v>
      </c>
      <c r="Z76" t="s">
        <v>39</v>
      </c>
      <c r="AA76" t="s">
        <v>39</v>
      </c>
      <c r="AB76" t="s">
        <v>39</v>
      </c>
      <c r="AC76" t="s">
        <v>39</v>
      </c>
      <c r="AD76" t="s">
        <v>39</v>
      </c>
      <c r="AE76" t="s">
        <v>39</v>
      </c>
      <c r="AF76">
        <v>3</v>
      </c>
      <c r="AG76" t="s">
        <v>37</v>
      </c>
      <c r="AH76" s="12">
        <v>12999</v>
      </c>
      <c r="AI76" t="str">
        <f t="shared" si="4"/>
        <v>Budget</v>
      </c>
    </row>
    <row r="77" spans="1:35">
      <c r="A77" t="s">
        <v>33</v>
      </c>
      <c r="B77" t="s">
        <v>206</v>
      </c>
      <c r="C77" s="12">
        <v>7.3</v>
      </c>
      <c r="D77" t="str">
        <f t="shared" si="3"/>
        <v>Average</v>
      </c>
      <c r="E77">
        <v>2014</v>
      </c>
      <c r="F77" t="s">
        <v>35</v>
      </c>
      <c r="G77">
        <v>4</v>
      </c>
      <c r="H77" t="s">
        <v>298</v>
      </c>
      <c r="I77" t="s">
        <v>199</v>
      </c>
      <c r="J77">
        <v>2.5</v>
      </c>
      <c r="K77">
        <v>2</v>
      </c>
      <c r="L77">
        <v>16</v>
      </c>
      <c r="M77">
        <v>2800</v>
      </c>
      <c r="N77" t="s">
        <v>37</v>
      </c>
      <c r="O77">
        <v>18</v>
      </c>
      <c r="P77">
        <v>145</v>
      </c>
      <c r="Q77">
        <v>8.1</v>
      </c>
      <c r="R77">
        <v>5.0999999999999996</v>
      </c>
      <c r="S77" t="s">
        <v>97</v>
      </c>
      <c r="T77">
        <v>1080</v>
      </c>
      <c r="U77">
        <v>60</v>
      </c>
      <c r="V77">
        <v>16</v>
      </c>
      <c r="W77">
        <v>2</v>
      </c>
      <c r="X77">
        <v>1</v>
      </c>
      <c r="Y77" t="s">
        <v>37</v>
      </c>
      <c r="Z77" t="s">
        <v>39</v>
      </c>
      <c r="AA77" t="s">
        <v>37</v>
      </c>
      <c r="AB77" t="s">
        <v>37</v>
      </c>
      <c r="AC77" t="s">
        <v>37</v>
      </c>
      <c r="AD77" t="s">
        <v>39</v>
      </c>
      <c r="AE77" t="s">
        <v>39</v>
      </c>
      <c r="AF77">
        <v>4</v>
      </c>
      <c r="AG77" t="s">
        <v>37</v>
      </c>
      <c r="AH77" s="12">
        <v>51000</v>
      </c>
      <c r="AI77" t="str">
        <f t="shared" si="4"/>
        <v>Luxury</v>
      </c>
    </row>
    <row r="78" spans="1:35">
      <c r="A78" t="s">
        <v>47</v>
      </c>
      <c r="B78" t="s">
        <v>207</v>
      </c>
      <c r="C78" s="12">
        <v>7.8</v>
      </c>
      <c r="D78" t="str">
        <f t="shared" si="3"/>
        <v>Average</v>
      </c>
      <c r="E78">
        <v>2013</v>
      </c>
      <c r="F78" t="s">
        <v>35</v>
      </c>
      <c r="G78">
        <v>4</v>
      </c>
      <c r="H78" t="s">
        <v>298</v>
      </c>
      <c r="I78" t="s">
        <v>208</v>
      </c>
      <c r="J78">
        <v>2.2999999999999998</v>
      </c>
      <c r="K78">
        <v>2</v>
      </c>
      <c r="L78">
        <v>16</v>
      </c>
      <c r="M78">
        <v>3050</v>
      </c>
      <c r="N78" t="s">
        <v>39</v>
      </c>
      <c r="O78">
        <v>18</v>
      </c>
      <c r="P78">
        <v>145</v>
      </c>
      <c r="Q78">
        <v>8.1</v>
      </c>
      <c r="R78">
        <v>5</v>
      </c>
      <c r="S78" t="s">
        <v>51</v>
      </c>
      <c r="T78">
        <v>1080</v>
      </c>
      <c r="U78">
        <v>60</v>
      </c>
      <c r="V78">
        <v>13</v>
      </c>
      <c r="W78">
        <v>2</v>
      </c>
      <c r="X78">
        <v>1</v>
      </c>
      <c r="Y78" t="s">
        <v>39</v>
      </c>
      <c r="Z78" t="s">
        <v>39</v>
      </c>
      <c r="AA78" t="s">
        <v>39</v>
      </c>
      <c r="AB78" t="s">
        <v>37</v>
      </c>
      <c r="AC78" t="s">
        <v>39</v>
      </c>
      <c r="AD78" t="s">
        <v>39</v>
      </c>
      <c r="AE78" t="s">
        <v>39</v>
      </c>
      <c r="AF78">
        <v>3</v>
      </c>
      <c r="AG78" t="s">
        <v>37</v>
      </c>
      <c r="AH78" s="12">
        <v>14999</v>
      </c>
      <c r="AI78" t="str">
        <f t="shared" si="4"/>
        <v>Budget</v>
      </c>
    </row>
    <row r="79" spans="1:35">
      <c r="A79" t="s">
        <v>102</v>
      </c>
      <c r="B79" t="s">
        <v>209</v>
      </c>
      <c r="C79" s="12">
        <v>7.2</v>
      </c>
      <c r="D79" t="str">
        <f t="shared" si="3"/>
        <v>Average</v>
      </c>
      <c r="E79">
        <v>2013</v>
      </c>
      <c r="F79" t="s">
        <v>35</v>
      </c>
      <c r="G79">
        <v>4</v>
      </c>
      <c r="H79" t="s">
        <v>298</v>
      </c>
      <c r="I79" t="s">
        <v>208</v>
      </c>
      <c r="J79">
        <v>2.2000000000000002</v>
      </c>
      <c r="K79">
        <v>2</v>
      </c>
      <c r="L79">
        <v>16</v>
      </c>
      <c r="M79">
        <v>3000</v>
      </c>
      <c r="N79" t="s">
        <v>39</v>
      </c>
      <c r="O79">
        <v>7.5</v>
      </c>
      <c r="P79">
        <v>170</v>
      </c>
      <c r="Q79">
        <v>8.5</v>
      </c>
      <c r="R79">
        <v>5</v>
      </c>
      <c r="S79" t="s">
        <v>210</v>
      </c>
      <c r="T79">
        <v>1080</v>
      </c>
      <c r="U79">
        <v>60</v>
      </c>
      <c r="V79">
        <v>20.7</v>
      </c>
      <c r="W79">
        <v>2</v>
      </c>
      <c r="X79">
        <v>1</v>
      </c>
      <c r="Y79" t="s">
        <v>39</v>
      </c>
      <c r="Z79" t="s">
        <v>39</v>
      </c>
      <c r="AA79" t="s">
        <v>37</v>
      </c>
      <c r="AB79" t="s">
        <v>39</v>
      </c>
      <c r="AC79" t="s">
        <v>37</v>
      </c>
      <c r="AD79" t="s">
        <v>39</v>
      </c>
      <c r="AE79" t="s">
        <v>39</v>
      </c>
      <c r="AF79">
        <v>4</v>
      </c>
      <c r="AG79" t="s">
        <v>37</v>
      </c>
      <c r="AH79" s="12">
        <v>42990</v>
      </c>
      <c r="AI79" t="str">
        <f t="shared" si="4"/>
        <v>Luxury</v>
      </c>
    </row>
    <row r="80" spans="1:35">
      <c r="A80" t="s">
        <v>187</v>
      </c>
      <c r="B80" t="s">
        <v>211</v>
      </c>
      <c r="C80" s="12">
        <v>6.9</v>
      </c>
      <c r="D80" t="str">
        <f t="shared" si="3"/>
        <v>Subpar</v>
      </c>
      <c r="E80">
        <v>2014</v>
      </c>
      <c r="F80" t="s">
        <v>35</v>
      </c>
      <c r="G80">
        <v>4</v>
      </c>
      <c r="H80" t="s">
        <v>298</v>
      </c>
      <c r="I80" t="s">
        <v>212</v>
      </c>
      <c r="J80">
        <v>1.7</v>
      </c>
      <c r="K80">
        <v>2</v>
      </c>
      <c r="L80">
        <v>16</v>
      </c>
      <c r="M80">
        <v>2600</v>
      </c>
      <c r="N80" t="s">
        <v>39</v>
      </c>
      <c r="O80">
        <v>10</v>
      </c>
      <c r="P80">
        <v>155</v>
      </c>
      <c r="Q80">
        <v>7.7</v>
      </c>
      <c r="R80">
        <v>5.5</v>
      </c>
      <c r="S80" t="s">
        <v>51</v>
      </c>
      <c r="T80">
        <v>720</v>
      </c>
      <c r="U80">
        <v>60</v>
      </c>
      <c r="V80">
        <v>13</v>
      </c>
      <c r="W80">
        <v>8</v>
      </c>
      <c r="X80">
        <v>1</v>
      </c>
      <c r="Y80" t="s">
        <v>39</v>
      </c>
      <c r="Z80" t="s">
        <v>39</v>
      </c>
      <c r="AA80" t="s">
        <v>39</v>
      </c>
      <c r="AB80" t="s">
        <v>39</v>
      </c>
      <c r="AC80" t="s">
        <v>39</v>
      </c>
      <c r="AD80" t="s">
        <v>39</v>
      </c>
      <c r="AE80" t="s">
        <v>39</v>
      </c>
      <c r="AF80">
        <v>4</v>
      </c>
      <c r="AG80" t="s">
        <v>37</v>
      </c>
      <c r="AH80" s="12">
        <v>24990</v>
      </c>
      <c r="AI80" t="str">
        <f t="shared" si="4"/>
        <v>Midrange</v>
      </c>
    </row>
    <row r="81" spans="1:35">
      <c r="A81" t="s">
        <v>33</v>
      </c>
      <c r="B81" t="s">
        <v>213</v>
      </c>
      <c r="C81" s="12">
        <v>7.2</v>
      </c>
      <c r="D81" t="str">
        <f t="shared" si="3"/>
        <v>Average</v>
      </c>
      <c r="E81">
        <v>2013</v>
      </c>
      <c r="F81" t="s">
        <v>35</v>
      </c>
      <c r="G81">
        <v>4</v>
      </c>
      <c r="H81" t="s">
        <v>298</v>
      </c>
      <c r="I81" t="s">
        <v>189</v>
      </c>
      <c r="J81">
        <v>1.9</v>
      </c>
      <c r="K81">
        <v>2</v>
      </c>
      <c r="L81">
        <v>16</v>
      </c>
      <c r="M81">
        <v>2600</v>
      </c>
      <c r="N81" t="s">
        <v>39</v>
      </c>
      <c r="O81">
        <v>10</v>
      </c>
      <c r="P81">
        <v>130</v>
      </c>
      <c r="Q81">
        <v>7.9</v>
      </c>
      <c r="R81">
        <v>5</v>
      </c>
      <c r="S81" t="s">
        <v>97</v>
      </c>
      <c r="T81">
        <v>1080</v>
      </c>
      <c r="U81">
        <v>60</v>
      </c>
      <c r="V81">
        <v>13</v>
      </c>
      <c r="W81">
        <v>2</v>
      </c>
      <c r="X81">
        <v>1</v>
      </c>
      <c r="Y81" t="s">
        <v>39</v>
      </c>
      <c r="Z81" t="s">
        <v>39</v>
      </c>
      <c r="AA81" t="s">
        <v>39</v>
      </c>
      <c r="AB81" t="s">
        <v>37</v>
      </c>
      <c r="AC81" t="s">
        <v>37</v>
      </c>
      <c r="AD81" t="s">
        <v>39</v>
      </c>
      <c r="AE81" t="s">
        <v>39</v>
      </c>
      <c r="AF81">
        <v>3</v>
      </c>
      <c r="AG81" t="s">
        <v>37</v>
      </c>
      <c r="AH81" s="12">
        <v>17500</v>
      </c>
      <c r="AI81" t="str">
        <f t="shared" si="4"/>
        <v>Midrange</v>
      </c>
    </row>
    <row r="82" spans="1:35">
      <c r="A82" t="s">
        <v>54</v>
      </c>
      <c r="B82" t="s">
        <v>214</v>
      </c>
      <c r="C82" s="12">
        <v>8.4</v>
      </c>
      <c r="D82" t="str">
        <f t="shared" si="3"/>
        <v>Good</v>
      </c>
      <c r="E82">
        <v>2023</v>
      </c>
      <c r="F82" t="s">
        <v>35</v>
      </c>
      <c r="G82">
        <v>13</v>
      </c>
      <c r="H82" t="s">
        <v>49</v>
      </c>
      <c r="I82" t="s">
        <v>215</v>
      </c>
      <c r="J82">
        <v>3.05</v>
      </c>
      <c r="K82">
        <v>8</v>
      </c>
      <c r="L82">
        <v>128</v>
      </c>
      <c r="M82">
        <v>5000</v>
      </c>
      <c r="N82" t="s">
        <v>37</v>
      </c>
      <c r="O82">
        <v>80</v>
      </c>
      <c r="P82">
        <v>193.5</v>
      </c>
      <c r="Q82">
        <v>8.1</v>
      </c>
      <c r="R82">
        <v>6.74</v>
      </c>
      <c r="S82" t="s">
        <v>166</v>
      </c>
      <c r="T82">
        <v>1240</v>
      </c>
      <c r="U82">
        <v>120</v>
      </c>
      <c r="V82">
        <v>50</v>
      </c>
      <c r="W82">
        <v>16</v>
      </c>
      <c r="X82">
        <v>3</v>
      </c>
      <c r="Y82" t="s">
        <v>37</v>
      </c>
      <c r="Z82" t="s">
        <v>37</v>
      </c>
      <c r="AA82" t="s">
        <v>37</v>
      </c>
      <c r="AB82" t="s">
        <v>39</v>
      </c>
      <c r="AC82" t="s">
        <v>37</v>
      </c>
      <c r="AD82" t="s">
        <v>39</v>
      </c>
      <c r="AE82" t="s">
        <v>39</v>
      </c>
      <c r="AF82">
        <v>5</v>
      </c>
      <c r="AG82" t="s">
        <v>37</v>
      </c>
      <c r="AH82" s="12">
        <v>33999</v>
      </c>
      <c r="AI82" t="str">
        <f t="shared" si="4"/>
        <v>Midrange</v>
      </c>
    </row>
    <row r="83" spans="1:35">
      <c r="A83" t="s">
        <v>57</v>
      </c>
      <c r="B83" t="s">
        <v>216</v>
      </c>
      <c r="C83" s="12">
        <v>8</v>
      </c>
      <c r="D83" t="str">
        <f t="shared" si="3"/>
        <v>Good</v>
      </c>
      <c r="E83">
        <v>2021</v>
      </c>
      <c r="F83" t="s">
        <v>35</v>
      </c>
      <c r="G83">
        <v>11</v>
      </c>
      <c r="H83" t="s">
        <v>298</v>
      </c>
      <c r="I83" t="s">
        <v>217</v>
      </c>
      <c r="J83">
        <v>2.99</v>
      </c>
      <c r="K83">
        <v>8</v>
      </c>
      <c r="L83">
        <v>128</v>
      </c>
      <c r="M83">
        <v>5000</v>
      </c>
      <c r="N83" t="s">
        <v>37</v>
      </c>
      <c r="O83">
        <v>33</v>
      </c>
      <c r="P83">
        <v>202</v>
      </c>
      <c r="Q83">
        <v>8.9</v>
      </c>
      <c r="R83">
        <v>6.8</v>
      </c>
      <c r="S83" t="s">
        <v>218</v>
      </c>
      <c r="T83">
        <v>1080</v>
      </c>
      <c r="U83">
        <v>144</v>
      </c>
      <c r="V83">
        <v>108</v>
      </c>
      <c r="W83">
        <v>16</v>
      </c>
      <c r="X83">
        <v>3</v>
      </c>
      <c r="Y83" t="s">
        <v>37</v>
      </c>
      <c r="Z83" t="s">
        <v>37</v>
      </c>
      <c r="AA83" t="s">
        <v>37</v>
      </c>
      <c r="AB83" t="s">
        <v>39</v>
      </c>
      <c r="AC83" t="s">
        <v>37</v>
      </c>
      <c r="AD83" t="s">
        <v>39</v>
      </c>
      <c r="AE83" t="s">
        <v>39</v>
      </c>
      <c r="AF83">
        <v>5</v>
      </c>
      <c r="AG83" t="s">
        <v>37</v>
      </c>
      <c r="AH83" s="12">
        <v>34999</v>
      </c>
      <c r="AI83" t="str">
        <f t="shared" si="4"/>
        <v>Midrange</v>
      </c>
    </row>
    <row r="84" spans="1:35">
      <c r="A84" t="s">
        <v>40</v>
      </c>
      <c r="B84" t="s">
        <v>219</v>
      </c>
      <c r="C84" s="12">
        <v>9.4</v>
      </c>
      <c r="D84" t="str">
        <f t="shared" si="3"/>
        <v>Excellent</v>
      </c>
      <c r="E84">
        <v>2022</v>
      </c>
      <c r="F84" t="s">
        <v>42</v>
      </c>
      <c r="G84">
        <v>16</v>
      </c>
      <c r="H84" t="s">
        <v>288</v>
      </c>
      <c r="I84" t="s">
        <v>220</v>
      </c>
      <c r="J84">
        <v>3.46</v>
      </c>
      <c r="K84">
        <v>6</v>
      </c>
      <c r="L84">
        <v>256</v>
      </c>
      <c r="M84">
        <v>4323</v>
      </c>
      <c r="N84" t="s">
        <v>37</v>
      </c>
      <c r="O84">
        <v>27</v>
      </c>
      <c r="P84">
        <v>240</v>
      </c>
      <c r="Q84">
        <v>7.85</v>
      </c>
      <c r="R84">
        <v>6.7</v>
      </c>
      <c r="S84" t="s">
        <v>43</v>
      </c>
      <c r="T84">
        <v>1290</v>
      </c>
      <c r="U84">
        <v>120</v>
      </c>
      <c r="V84">
        <v>48</v>
      </c>
      <c r="W84">
        <v>12</v>
      </c>
      <c r="X84">
        <v>3</v>
      </c>
      <c r="Y84" t="s">
        <v>39</v>
      </c>
      <c r="Z84" t="s">
        <v>37</v>
      </c>
      <c r="AA84" t="s">
        <v>37</v>
      </c>
      <c r="AB84" t="s">
        <v>39</v>
      </c>
      <c r="AC84" t="s">
        <v>37</v>
      </c>
      <c r="AD84" t="s">
        <v>39</v>
      </c>
      <c r="AE84" t="s">
        <v>39</v>
      </c>
      <c r="AF84">
        <v>5</v>
      </c>
      <c r="AG84" t="s">
        <v>39</v>
      </c>
      <c r="AH84" s="12">
        <v>139900</v>
      </c>
      <c r="AI84" t="str">
        <f t="shared" si="4"/>
        <v>Luxury</v>
      </c>
    </row>
    <row r="85" spans="1:35">
      <c r="A85" t="s">
        <v>221</v>
      </c>
      <c r="B85" t="s">
        <v>222</v>
      </c>
      <c r="C85" s="12">
        <v>6.5</v>
      </c>
      <c r="D85" t="str">
        <f t="shared" si="3"/>
        <v>Subpar</v>
      </c>
      <c r="E85">
        <v>2015</v>
      </c>
      <c r="F85" t="s">
        <v>35</v>
      </c>
      <c r="G85">
        <v>5</v>
      </c>
      <c r="H85" t="s">
        <v>298</v>
      </c>
      <c r="I85" t="s">
        <v>223</v>
      </c>
      <c r="J85">
        <v>2</v>
      </c>
      <c r="K85">
        <v>4</v>
      </c>
      <c r="L85">
        <v>64</v>
      </c>
      <c r="M85">
        <v>3160</v>
      </c>
      <c r="N85" t="s">
        <v>37</v>
      </c>
      <c r="O85">
        <v>15</v>
      </c>
      <c r="P85">
        <v>226</v>
      </c>
      <c r="Q85">
        <v>10.8</v>
      </c>
      <c r="R85">
        <v>5.2</v>
      </c>
      <c r="S85" t="s">
        <v>51</v>
      </c>
      <c r="T85">
        <v>1080</v>
      </c>
      <c r="U85">
        <v>60</v>
      </c>
      <c r="V85">
        <v>21</v>
      </c>
      <c r="W85">
        <v>2.1</v>
      </c>
      <c r="X85">
        <v>1</v>
      </c>
      <c r="Y85" t="s">
        <v>39</v>
      </c>
      <c r="Z85" t="s">
        <v>39</v>
      </c>
      <c r="AA85" t="s">
        <v>39</v>
      </c>
      <c r="AB85" t="s">
        <v>39</v>
      </c>
      <c r="AC85" t="s">
        <v>37</v>
      </c>
      <c r="AD85" t="s">
        <v>39</v>
      </c>
      <c r="AE85" t="s">
        <v>39</v>
      </c>
      <c r="AF85">
        <v>4</v>
      </c>
      <c r="AG85" t="s">
        <v>37</v>
      </c>
      <c r="AH85" s="12">
        <v>660000</v>
      </c>
      <c r="AI85" t="str">
        <f t="shared" si="4"/>
        <v>Luxury</v>
      </c>
    </row>
    <row r="86" spans="1:35">
      <c r="A86" t="s">
        <v>187</v>
      </c>
      <c r="B86" t="s">
        <v>224</v>
      </c>
      <c r="C86" s="12">
        <v>6.5</v>
      </c>
      <c r="D86" t="str">
        <f t="shared" si="3"/>
        <v>Subpar</v>
      </c>
      <c r="E86">
        <v>2012</v>
      </c>
      <c r="F86" t="s">
        <v>225</v>
      </c>
      <c r="G86">
        <v>8</v>
      </c>
      <c r="H86" t="s">
        <v>298</v>
      </c>
      <c r="I86" t="s">
        <v>226</v>
      </c>
      <c r="J86">
        <v>1.5</v>
      </c>
      <c r="K86">
        <v>1</v>
      </c>
      <c r="L86">
        <v>16</v>
      </c>
      <c r="M86">
        <v>1800</v>
      </c>
      <c r="N86" t="s">
        <v>39</v>
      </c>
      <c r="O86">
        <v>5</v>
      </c>
      <c r="P86">
        <v>130</v>
      </c>
      <c r="Q86">
        <v>10.1</v>
      </c>
      <c r="R86">
        <v>4.3</v>
      </c>
      <c r="S86" t="s">
        <v>227</v>
      </c>
      <c r="T86">
        <v>720</v>
      </c>
      <c r="U86">
        <v>60</v>
      </c>
      <c r="V86">
        <v>8</v>
      </c>
      <c r="W86">
        <v>2.1</v>
      </c>
      <c r="X86">
        <v>1</v>
      </c>
      <c r="Y86" t="s">
        <v>39</v>
      </c>
      <c r="Z86" t="s">
        <v>39</v>
      </c>
      <c r="AA86" t="s">
        <v>39</v>
      </c>
      <c r="AB86" t="s">
        <v>39</v>
      </c>
      <c r="AC86" t="s">
        <v>37</v>
      </c>
      <c r="AD86" t="s">
        <v>39</v>
      </c>
      <c r="AE86" t="s">
        <v>39</v>
      </c>
      <c r="AF86">
        <v>3</v>
      </c>
      <c r="AG86" t="s">
        <v>37</v>
      </c>
      <c r="AH86" s="12">
        <v>28000</v>
      </c>
      <c r="AI86" t="str">
        <f t="shared" si="4"/>
        <v>Midrange</v>
      </c>
    </row>
    <row r="87" spans="1:35">
      <c r="A87" t="s">
        <v>65</v>
      </c>
      <c r="B87" t="s">
        <v>228</v>
      </c>
      <c r="C87" s="12">
        <v>8.3000000000000007</v>
      </c>
      <c r="D87" t="str">
        <f t="shared" si="3"/>
        <v>Good</v>
      </c>
      <c r="E87">
        <v>2024</v>
      </c>
      <c r="F87" t="s">
        <v>35</v>
      </c>
      <c r="G87">
        <v>14</v>
      </c>
      <c r="H87" t="s">
        <v>49</v>
      </c>
      <c r="I87" t="s">
        <v>229</v>
      </c>
      <c r="J87">
        <v>3.1</v>
      </c>
      <c r="K87">
        <v>8</v>
      </c>
      <c r="L87">
        <v>256</v>
      </c>
      <c r="M87">
        <v>5000</v>
      </c>
      <c r="N87" t="s">
        <v>37</v>
      </c>
      <c r="O87">
        <v>45</v>
      </c>
      <c r="P87">
        <v>190</v>
      </c>
      <c r="Q87">
        <v>8.1999999999999993</v>
      </c>
      <c r="R87">
        <v>6.78</v>
      </c>
      <c r="S87" t="s">
        <v>64</v>
      </c>
      <c r="T87">
        <v>1080</v>
      </c>
      <c r="U87">
        <v>144</v>
      </c>
      <c r="V87">
        <v>108</v>
      </c>
      <c r="W87">
        <v>32</v>
      </c>
      <c r="X87">
        <v>3</v>
      </c>
      <c r="Y87" t="s">
        <v>37</v>
      </c>
      <c r="Z87" t="s">
        <v>37</v>
      </c>
      <c r="AA87" t="s">
        <v>39</v>
      </c>
      <c r="AB87" t="s">
        <v>39</v>
      </c>
      <c r="AC87" t="s">
        <v>37</v>
      </c>
      <c r="AD87" t="s">
        <v>39</v>
      </c>
      <c r="AE87" t="s">
        <v>39</v>
      </c>
      <c r="AF87">
        <v>5</v>
      </c>
      <c r="AG87" t="s">
        <v>37</v>
      </c>
      <c r="AH87" s="12">
        <v>24999</v>
      </c>
      <c r="AI87" t="str">
        <f t="shared" si="4"/>
        <v>Midrange</v>
      </c>
    </row>
    <row r="88" spans="1:35">
      <c r="A88" t="s">
        <v>133</v>
      </c>
      <c r="B88" t="s">
        <v>230</v>
      </c>
      <c r="C88" s="12">
        <v>9.1</v>
      </c>
      <c r="D88" t="str">
        <f t="shared" si="3"/>
        <v>Excellent</v>
      </c>
      <c r="E88">
        <v>2024</v>
      </c>
      <c r="F88" t="s">
        <v>35</v>
      </c>
      <c r="G88">
        <v>14</v>
      </c>
      <c r="H88" t="s">
        <v>298</v>
      </c>
      <c r="I88" t="s">
        <v>231</v>
      </c>
      <c r="J88">
        <v>3.3</v>
      </c>
      <c r="K88">
        <v>12</v>
      </c>
      <c r="L88">
        <v>512</v>
      </c>
      <c r="M88">
        <v>5600</v>
      </c>
      <c r="N88" t="s">
        <v>37</v>
      </c>
      <c r="O88">
        <v>80</v>
      </c>
      <c r="P88">
        <v>229</v>
      </c>
      <c r="Q88">
        <v>8.9</v>
      </c>
      <c r="R88">
        <v>6.8</v>
      </c>
      <c r="S88" t="s">
        <v>46</v>
      </c>
      <c r="T88">
        <v>1280</v>
      </c>
      <c r="U88">
        <v>120</v>
      </c>
      <c r="V88">
        <v>180</v>
      </c>
      <c r="W88">
        <v>50</v>
      </c>
      <c r="X88">
        <v>3</v>
      </c>
      <c r="Y88" t="s">
        <v>37</v>
      </c>
      <c r="Z88" t="s">
        <v>37</v>
      </c>
      <c r="AA88" t="s">
        <v>37</v>
      </c>
      <c r="AB88" t="s">
        <v>37</v>
      </c>
      <c r="AC88" t="s">
        <v>37</v>
      </c>
      <c r="AD88" t="s">
        <v>39</v>
      </c>
      <c r="AE88" t="s">
        <v>39</v>
      </c>
      <c r="AF88">
        <v>5</v>
      </c>
      <c r="AG88" t="s">
        <v>37</v>
      </c>
      <c r="AH88" s="12">
        <v>94999</v>
      </c>
      <c r="AI88" t="str">
        <f t="shared" si="4"/>
        <v>Luxury</v>
      </c>
    </row>
    <row r="89" spans="1:35">
      <c r="A89" t="s">
        <v>61</v>
      </c>
      <c r="B89" t="s">
        <v>232</v>
      </c>
      <c r="C89" s="12">
        <v>7.5</v>
      </c>
      <c r="D89" t="str">
        <f t="shared" si="3"/>
        <v>Average</v>
      </c>
      <c r="E89">
        <v>2024</v>
      </c>
      <c r="F89" t="s">
        <v>35</v>
      </c>
      <c r="G89">
        <v>14</v>
      </c>
      <c r="H89" t="s">
        <v>91</v>
      </c>
      <c r="I89" t="s">
        <v>233</v>
      </c>
      <c r="J89">
        <v>1.8</v>
      </c>
      <c r="K89">
        <v>6</v>
      </c>
      <c r="L89">
        <v>128</v>
      </c>
      <c r="M89">
        <v>5000</v>
      </c>
      <c r="N89" t="s">
        <v>37</v>
      </c>
      <c r="O89">
        <v>45</v>
      </c>
      <c r="P89">
        <v>189</v>
      </c>
      <c r="Q89">
        <v>7.7</v>
      </c>
      <c r="R89">
        <v>6.74</v>
      </c>
      <c r="S89" t="s">
        <v>51</v>
      </c>
      <c r="T89">
        <v>720</v>
      </c>
      <c r="U89">
        <v>90</v>
      </c>
      <c r="V89">
        <v>50</v>
      </c>
      <c r="W89">
        <v>8</v>
      </c>
      <c r="X89">
        <v>2</v>
      </c>
      <c r="Y89" t="s">
        <v>37</v>
      </c>
      <c r="Z89" t="s">
        <v>37</v>
      </c>
      <c r="AA89" t="s">
        <v>39</v>
      </c>
      <c r="AB89" t="s">
        <v>39</v>
      </c>
      <c r="AC89" t="s">
        <v>39</v>
      </c>
      <c r="AD89" t="s">
        <v>39</v>
      </c>
      <c r="AE89" t="s">
        <v>39</v>
      </c>
      <c r="AF89">
        <v>4</v>
      </c>
      <c r="AG89" t="s">
        <v>37</v>
      </c>
      <c r="AH89" s="12">
        <v>8999</v>
      </c>
      <c r="AI89" t="str">
        <f t="shared" si="4"/>
        <v>Budget</v>
      </c>
    </row>
    <row r="90" spans="1:35">
      <c r="A90" t="s">
        <v>234</v>
      </c>
      <c r="B90" t="s">
        <v>235</v>
      </c>
      <c r="C90" s="12">
        <v>8.9</v>
      </c>
      <c r="D90" t="str">
        <f t="shared" si="3"/>
        <v>Good</v>
      </c>
      <c r="E90">
        <v>2024</v>
      </c>
      <c r="F90" t="s">
        <v>35</v>
      </c>
      <c r="G90">
        <v>14</v>
      </c>
      <c r="H90" t="s">
        <v>298</v>
      </c>
      <c r="I90" t="s">
        <v>231</v>
      </c>
      <c r="J90">
        <v>3.3</v>
      </c>
      <c r="K90">
        <v>16</v>
      </c>
      <c r="L90">
        <v>512</v>
      </c>
      <c r="M90">
        <v>5700</v>
      </c>
      <c r="N90" t="s">
        <v>37</v>
      </c>
      <c r="O90">
        <v>100</v>
      </c>
      <c r="P90">
        <v>236</v>
      </c>
      <c r="Q90">
        <v>11.2</v>
      </c>
      <c r="R90">
        <v>8.0299999999999994</v>
      </c>
      <c r="S90" t="s">
        <v>236</v>
      </c>
      <c r="T90">
        <v>2200</v>
      </c>
      <c r="U90">
        <v>120</v>
      </c>
      <c r="V90">
        <v>50</v>
      </c>
      <c r="W90">
        <v>32</v>
      </c>
      <c r="X90">
        <v>3</v>
      </c>
      <c r="Y90" t="s">
        <v>37</v>
      </c>
      <c r="Z90" t="s">
        <v>37</v>
      </c>
      <c r="AA90" t="s">
        <v>37</v>
      </c>
      <c r="AB90" t="s">
        <v>37</v>
      </c>
      <c r="AC90" t="s">
        <v>37</v>
      </c>
      <c r="AD90" t="s">
        <v>39</v>
      </c>
      <c r="AE90" t="s">
        <v>37</v>
      </c>
      <c r="AF90">
        <v>5</v>
      </c>
      <c r="AG90" t="s">
        <v>37</v>
      </c>
      <c r="AH90" s="12">
        <v>159999</v>
      </c>
      <c r="AI90" t="str">
        <f t="shared" si="4"/>
        <v>Luxury</v>
      </c>
    </row>
    <row r="91" spans="1:35">
      <c r="A91" t="s">
        <v>61</v>
      </c>
      <c r="B91" t="s">
        <v>237</v>
      </c>
      <c r="C91" s="12">
        <v>8.6</v>
      </c>
      <c r="D91" t="str">
        <f t="shared" si="3"/>
        <v>Good</v>
      </c>
      <c r="E91">
        <v>2022</v>
      </c>
      <c r="F91" t="s">
        <v>35</v>
      </c>
      <c r="G91">
        <v>12</v>
      </c>
      <c r="H91" t="s">
        <v>49</v>
      </c>
      <c r="I91" t="s">
        <v>238</v>
      </c>
      <c r="J91">
        <v>2.85</v>
      </c>
      <c r="K91">
        <v>8</v>
      </c>
      <c r="L91">
        <v>128</v>
      </c>
      <c r="M91">
        <v>4500</v>
      </c>
      <c r="N91" t="s">
        <v>37</v>
      </c>
      <c r="O91">
        <v>150</v>
      </c>
      <c r="P91">
        <v>188</v>
      </c>
      <c r="Q91">
        <v>8.1999999999999993</v>
      </c>
      <c r="R91">
        <v>6.7</v>
      </c>
      <c r="S91" t="s">
        <v>64</v>
      </c>
      <c r="T91">
        <v>1080</v>
      </c>
      <c r="U91">
        <v>120</v>
      </c>
      <c r="V91">
        <v>50</v>
      </c>
      <c r="W91">
        <v>16</v>
      </c>
      <c r="X91">
        <v>3</v>
      </c>
      <c r="Y91" t="s">
        <v>37</v>
      </c>
      <c r="Z91" t="s">
        <v>37</v>
      </c>
      <c r="AA91" t="s">
        <v>39</v>
      </c>
      <c r="AB91" t="s">
        <v>39</v>
      </c>
      <c r="AC91" t="s">
        <v>37</v>
      </c>
      <c r="AD91" t="s">
        <v>39</v>
      </c>
      <c r="AE91" t="s">
        <v>39</v>
      </c>
      <c r="AF91">
        <v>5</v>
      </c>
      <c r="AG91" t="s">
        <v>37</v>
      </c>
      <c r="AH91" s="12">
        <v>36999</v>
      </c>
      <c r="AI91" t="str">
        <f t="shared" si="4"/>
        <v>Midrange</v>
      </c>
    </row>
    <row r="92" spans="1:35">
      <c r="A92" t="s">
        <v>65</v>
      </c>
      <c r="B92" t="s">
        <v>239</v>
      </c>
      <c r="C92" s="12">
        <v>8</v>
      </c>
      <c r="D92" t="str">
        <f t="shared" si="3"/>
        <v>Good</v>
      </c>
      <c r="E92">
        <v>2023</v>
      </c>
      <c r="F92" t="s">
        <v>35</v>
      </c>
      <c r="G92">
        <v>13</v>
      </c>
      <c r="H92" t="s">
        <v>49</v>
      </c>
      <c r="I92" t="s">
        <v>160</v>
      </c>
      <c r="J92">
        <v>3</v>
      </c>
      <c r="K92">
        <v>8</v>
      </c>
      <c r="L92">
        <v>256</v>
      </c>
      <c r="M92">
        <v>5000</v>
      </c>
      <c r="N92" t="s">
        <v>37</v>
      </c>
      <c r="O92">
        <v>45</v>
      </c>
      <c r="P92">
        <v>187</v>
      </c>
      <c r="Q92">
        <v>8.1</v>
      </c>
      <c r="R92">
        <v>6.67</v>
      </c>
      <c r="S92" t="s">
        <v>64</v>
      </c>
      <c r="T92">
        <v>1080</v>
      </c>
      <c r="U92">
        <v>120</v>
      </c>
      <c r="V92">
        <v>108</v>
      </c>
      <c r="W92">
        <v>32</v>
      </c>
      <c r="X92">
        <v>3</v>
      </c>
      <c r="Y92" t="s">
        <v>37</v>
      </c>
      <c r="Z92" t="s">
        <v>37</v>
      </c>
      <c r="AA92" t="s">
        <v>39</v>
      </c>
      <c r="AB92" t="s">
        <v>39</v>
      </c>
      <c r="AC92" t="s">
        <v>39</v>
      </c>
      <c r="AD92" t="s">
        <v>39</v>
      </c>
      <c r="AE92" t="s">
        <v>39</v>
      </c>
      <c r="AF92">
        <v>5</v>
      </c>
      <c r="AG92" t="s">
        <v>37</v>
      </c>
      <c r="AH92" s="12">
        <v>19999</v>
      </c>
      <c r="AI92" t="str">
        <f t="shared" si="4"/>
        <v>Midrange</v>
      </c>
    </row>
    <row r="93" spans="1:35">
      <c r="A93" t="s">
        <v>187</v>
      </c>
      <c r="B93" t="s">
        <v>240</v>
      </c>
      <c r="C93" s="12">
        <v>6.8</v>
      </c>
      <c r="D93" t="str">
        <f t="shared" si="3"/>
        <v>Subpar</v>
      </c>
      <c r="E93">
        <v>2015</v>
      </c>
      <c r="F93" t="s">
        <v>35</v>
      </c>
      <c r="G93">
        <v>6</v>
      </c>
      <c r="H93" t="s">
        <v>298</v>
      </c>
      <c r="I93" t="s">
        <v>241</v>
      </c>
      <c r="J93">
        <v>1.5</v>
      </c>
      <c r="K93">
        <v>3</v>
      </c>
      <c r="L93">
        <v>32</v>
      </c>
      <c r="M93">
        <v>2150</v>
      </c>
      <c r="N93" t="s">
        <v>37</v>
      </c>
      <c r="O93">
        <v>15</v>
      </c>
      <c r="P93">
        <v>143</v>
      </c>
      <c r="Q93">
        <v>7.3</v>
      </c>
      <c r="R93">
        <v>5</v>
      </c>
      <c r="S93" t="s">
        <v>64</v>
      </c>
      <c r="T93">
        <v>1080</v>
      </c>
      <c r="U93">
        <v>60</v>
      </c>
      <c r="V93">
        <v>13</v>
      </c>
      <c r="W93">
        <v>4</v>
      </c>
      <c r="X93">
        <v>1</v>
      </c>
      <c r="Y93" t="s">
        <v>37</v>
      </c>
      <c r="Z93" t="s">
        <v>39</v>
      </c>
      <c r="AA93" t="s">
        <v>39</v>
      </c>
      <c r="AB93" t="s">
        <v>39</v>
      </c>
      <c r="AC93" t="s">
        <v>37</v>
      </c>
      <c r="AD93" t="s">
        <v>39</v>
      </c>
      <c r="AE93" t="s">
        <v>39</v>
      </c>
      <c r="AF93">
        <v>4</v>
      </c>
      <c r="AG93" t="s">
        <v>37</v>
      </c>
      <c r="AH93" s="12">
        <v>31999</v>
      </c>
      <c r="AI93" t="str">
        <f t="shared" si="4"/>
        <v>Midrange</v>
      </c>
    </row>
    <row r="94" spans="1:35">
      <c r="A94" t="s">
        <v>57</v>
      </c>
      <c r="B94" t="s">
        <v>242</v>
      </c>
      <c r="C94" s="12">
        <v>7.9</v>
      </c>
      <c r="D94" t="str">
        <f t="shared" si="3"/>
        <v>Average</v>
      </c>
      <c r="E94">
        <v>2023</v>
      </c>
      <c r="F94" t="s">
        <v>35</v>
      </c>
      <c r="G94">
        <v>13</v>
      </c>
      <c r="H94" t="s">
        <v>49</v>
      </c>
      <c r="I94" t="s">
        <v>243</v>
      </c>
      <c r="J94">
        <v>2.2000000000000002</v>
      </c>
      <c r="K94">
        <v>12</v>
      </c>
      <c r="L94">
        <v>256</v>
      </c>
      <c r="M94">
        <v>6000</v>
      </c>
      <c r="N94" t="s">
        <v>37</v>
      </c>
      <c r="O94">
        <v>33</v>
      </c>
      <c r="P94">
        <v>192</v>
      </c>
      <c r="Q94">
        <v>8.9</v>
      </c>
      <c r="R94">
        <v>6.5</v>
      </c>
      <c r="S94" t="s">
        <v>51</v>
      </c>
      <c r="T94">
        <v>1080</v>
      </c>
      <c r="U94">
        <v>120</v>
      </c>
      <c r="V94">
        <v>50</v>
      </c>
      <c r="W94">
        <v>16</v>
      </c>
      <c r="X94">
        <v>2</v>
      </c>
      <c r="Y94" t="s">
        <v>37</v>
      </c>
      <c r="Z94" t="s">
        <v>37</v>
      </c>
      <c r="AA94" t="s">
        <v>37</v>
      </c>
      <c r="AB94" t="s">
        <v>39</v>
      </c>
      <c r="AC94" t="s">
        <v>37</v>
      </c>
      <c r="AD94" t="s">
        <v>39</v>
      </c>
      <c r="AE94" t="s">
        <v>39</v>
      </c>
      <c r="AF94">
        <v>5</v>
      </c>
      <c r="AG94" t="s">
        <v>37</v>
      </c>
      <c r="AH94" s="12">
        <v>15999</v>
      </c>
      <c r="AI94" t="str">
        <f t="shared" si="4"/>
        <v>Midrange</v>
      </c>
    </row>
    <row r="95" spans="1:35">
      <c r="A95" t="s">
        <v>33</v>
      </c>
      <c r="B95" t="s">
        <v>244</v>
      </c>
      <c r="C95" s="12">
        <v>6.7</v>
      </c>
      <c r="D95" t="str">
        <f t="shared" si="3"/>
        <v>Subpar</v>
      </c>
      <c r="E95">
        <v>2014</v>
      </c>
      <c r="F95" t="s">
        <v>35</v>
      </c>
      <c r="G95">
        <v>4</v>
      </c>
      <c r="H95" t="s">
        <v>298</v>
      </c>
      <c r="I95" t="s">
        <v>245</v>
      </c>
      <c r="J95">
        <v>2.7</v>
      </c>
      <c r="K95">
        <v>3</v>
      </c>
      <c r="L95">
        <v>32</v>
      </c>
      <c r="M95">
        <v>3000</v>
      </c>
      <c r="N95" t="s">
        <v>37</v>
      </c>
      <c r="O95">
        <v>15</v>
      </c>
      <c r="P95">
        <v>174</v>
      </c>
      <c r="Q95">
        <v>8.3000000000000007</v>
      </c>
      <c r="R95">
        <v>5.6</v>
      </c>
      <c r="S95" t="s">
        <v>97</v>
      </c>
      <c r="T95">
        <v>1600</v>
      </c>
      <c r="U95">
        <v>60</v>
      </c>
      <c r="V95">
        <v>16</v>
      </c>
      <c r="W95">
        <v>3.7</v>
      </c>
      <c r="X95">
        <v>1</v>
      </c>
      <c r="Y95" t="s">
        <v>37</v>
      </c>
      <c r="Z95" t="s">
        <v>39</v>
      </c>
      <c r="AA95" t="s">
        <v>39</v>
      </c>
      <c r="AB95" t="s">
        <v>37</v>
      </c>
      <c r="AC95" t="s">
        <v>37</v>
      </c>
      <c r="AD95" t="s">
        <v>37</v>
      </c>
      <c r="AE95" t="s">
        <v>39</v>
      </c>
      <c r="AF95">
        <v>4</v>
      </c>
      <c r="AG95" t="s">
        <v>37</v>
      </c>
      <c r="AH95" s="12">
        <v>64900</v>
      </c>
      <c r="AI95" t="str">
        <f t="shared" si="4"/>
        <v>Luxury</v>
      </c>
    </row>
    <row r="96" spans="1:35">
      <c r="A96" t="s">
        <v>47</v>
      </c>
      <c r="B96" t="s">
        <v>246</v>
      </c>
      <c r="C96" s="12">
        <v>8.3000000000000007</v>
      </c>
      <c r="D96" t="str">
        <f t="shared" si="3"/>
        <v>Good</v>
      </c>
      <c r="E96">
        <v>2022</v>
      </c>
      <c r="F96" t="s">
        <v>35</v>
      </c>
      <c r="G96">
        <v>12</v>
      </c>
      <c r="H96" t="s">
        <v>49</v>
      </c>
      <c r="I96" t="s">
        <v>96</v>
      </c>
      <c r="J96">
        <v>2.6</v>
      </c>
      <c r="K96">
        <v>8</v>
      </c>
      <c r="L96">
        <v>256</v>
      </c>
      <c r="M96">
        <v>4300</v>
      </c>
      <c r="N96" t="s">
        <v>37</v>
      </c>
      <c r="O96">
        <v>210</v>
      </c>
      <c r="P96">
        <v>207</v>
      </c>
      <c r="Q96">
        <v>9</v>
      </c>
      <c r="R96">
        <v>6.67</v>
      </c>
      <c r="S96" t="s">
        <v>64</v>
      </c>
      <c r="T96">
        <v>1080</v>
      </c>
      <c r="U96">
        <v>120</v>
      </c>
      <c r="V96">
        <v>200</v>
      </c>
      <c r="W96">
        <v>16</v>
      </c>
      <c r="X96">
        <v>3</v>
      </c>
      <c r="Y96" t="s">
        <v>37</v>
      </c>
      <c r="Z96" t="s">
        <v>37</v>
      </c>
      <c r="AA96" t="s">
        <v>39</v>
      </c>
      <c r="AB96" t="s">
        <v>37</v>
      </c>
      <c r="AC96" t="s">
        <v>37</v>
      </c>
      <c r="AD96" t="s">
        <v>39</v>
      </c>
      <c r="AE96" t="s">
        <v>39</v>
      </c>
      <c r="AF96">
        <v>5</v>
      </c>
      <c r="AG96" t="s">
        <v>37</v>
      </c>
      <c r="AH96" s="12">
        <v>28999</v>
      </c>
      <c r="AI96" t="str">
        <f t="shared" si="4"/>
        <v>Midrange</v>
      </c>
    </row>
    <row r="97" spans="1:35">
      <c r="A97" t="s">
        <v>89</v>
      </c>
      <c r="B97" t="s">
        <v>247</v>
      </c>
      <c r="C97" s="12">
        <v>7.5</v>
      </c>
      <c r="D97" t="str">
        <f t="shared" si="3"/>
        <v>Average</v>
      </c>
      <c r="E97">
        <v>2013</v>
      </c>
      <c r="F97" t="s">
        <v>225</v>
      </c>
      <c r="G97">
        <v>8</v>
      </c>
      <c r="H97" t="s">
        <v>298</v>
      </c>
      <c r="I97" t="s">
        <v>226</v>
      </c>
      <c r="J97">
        <v>1.5</v>
      </c>
      <c r="K97">
        <v>2</v>
      </c>
      <c r="L97">
        <v>32</v>
      </c>
      <c r="M97">
        <v>2000</v>
      </c>
      <c r="N97" t="s">
        <v>39</v>
      </c>
      <c r="O97">
        <v>5</v>
      </c>
      <c r="P97">
        <v>158</v>
      </c>
      <c r="Q97">
        <v>10.4</v>
      </c>
      <c r="R97">
        <v>4.5</v>
      </c>
      <c r="S97" t="s">
        <v>64</v>
      </c>
      <c r="T97">
        <v>768</v>
      </c>
      <c r="U97">
        <v>60</v>
      </c>
      <c r="V97">
        <v>41</v>
      </c>
      <c r="W97">
        <v>1.2</v>
      </c>
      <c r="X97">
        <v>1</v>
      </c>
      <c r="Y97" t="s">
        <v>39</v>
      </c>
      <c r="Z97" t="s">
        <v>39</v>
      </c>
      <c r="AA97" t="s">
        <v>39</v>
      </c>
      <c r="AB97" t="s">
        <v>39</v>
      </c>
      <c r="AC97" t="s">
        <v>37</v>
      </c>
      <c r="AD97" t="s">
        <v>39</v>
      </c>
      <c r="AE97" t="s">
        <v>39</v>
      </c>
      <c r="AF97">
        <v>3</v>
      </c>
      <c r="AG97" t="s">
        <v>37</v>
      </c>
      <c r="AH97" s="12">
        <v>34999</v>
      </c>
      <c r="AI97" t="str">
        <f t="shared" si="4"/>
        <v>Midrange</v>
      </c>
    </row>
    <row r="98" spans="1:35">
      <c r="A98" t="s">
        <v>102</v>
      </c>
      <c r="B98" t="s">
        <v>248</v>
      </c>
      <c r="C98" s="12">
        <v>7.6</v>
      </c>
      <c r="D98" t="str">
        <f t="shared" ref="D98:D101" si="5">IF(C98&gt;=9,"Excellent", IF(C98&gt;=8,"Good", IF(C98&gt;=7,"Average", IF(C98&gt;=6,"Subpar", "Poor"))))</f>
        <v>Average</v>
      </c>
      <c r="E98">
        <v>2014</v>
      </c>
      <c r="F98" t="s">
        <v>35</v>
      </c>
      <c r="G98">
        <v>4</v>
      </c>
      <c r="H98" t="s">
        <v>298</v>
      </c>
      <c r="I98" t="s">
        <v>199</v>
      </c>
      <c r="J98">
        <v>2.5</v>
      </c>
      <c r="K98">
        <v>3</v>
      </c>
      <c r="L98">
        <v>16</v>
      </c>
      <c r="M98">
        <v>3100</v>
      </c>
      <c r="N98" t="s">
        <v>39</v>
      </c>
      <c r="O98">
        <v>10</v>
      </c>
      <c r="P98">
        <v>152</v>
      </c>
      <c r="Q98">
        <v>7.3</v>
      </c>
      <c r="R98">
        <v>5.2</v>
      </c>
      <c r="S98" t="s">
        <v>51</v>
      </c>
      <c r="T98">
        <v>1080</v>
      </c>
      <c r="U98">
        <v>60</v>
      </c>
      <c r="V98">
        <v>20.7</v>
      </c>
      <c r="W98">
        <v>2.2000000000000002</v>
      </c>
      <c r="X98">
        <v>1</v>
      </c>
      <c r="Y98" t="s">
        <v>39</v>
      </c>
      <c r="Z98" t="s">
        <v>39</v>
      </c>
      <c r="AA98" t="s">
        <v>37</v>
      </c>
      <c r="AB98" t="s">
        <v>39</v>
      </c>
      <c r="AC98" t="s">
        <v>37</v>
      </c>
      <c r="AD98" t="s">
        <v>39</v>
      </c>
      <c r="AE98" t="s">
        <v>39</v>
      </c>
      <c r="AF98">
        <v>4</v>
      </c>
      <c r="AG98" t="s">
        <v>37</v>
      </c>
      <c r="AH98" s="12">
        <v>38990</v>
      </c>
      <c r="AI98" t="str">
        <f t="shared" si="4"/>
        <v>Midrange</v>
      </c>
    </row>
    <row r="99" spans="1:35">
      <c r="A99" t="s">
        <v>183</v>
      </c>
      <c r="B99" t="s">
        <v>249</v>
      </c>
      <c r="C99" s="12">
        <v>7.7</v>
      </c>
      <c r="D99" t="str">
        <f t="shared" si="5"/>
        <v>Average</v>
      </c>
      <c r="E99">
        <v>2015</v>
      </c>
      <c r="F99" t="s">
        <v>35</v>
      </c>
      <c r="G99">
        <v>5</v>
      </c>
      <c r="H99" t="s">
        <v>298</v>
      </c>
      <c r="I99" t="s">
        <v>250</v>
      </c>
      <c r="J99">
        <v>1.8</v>
      </c>
      <c r="K99">
        <v>3</v>
      </c>
      <c r="L99">
        <v>32</v>
      </c>
      <c r="M99">
        <v>3000</v>
      </c>
      <c r="N99" t="s">
        <v>37</v>
      </c>
      <c r="O99">
        <v>15</v>
      </c>
      <c r="P99">
        <v>155</v>
      </c>
      <c r="Q99">
        <v>9.8000000000000007</v>
      </c>
      <c r="R99">
        <v>5.5</v>
      </c>
      <c r="S99" t="s">
        <v>51</v>
      </c>
      <c r="T99">
        <v>1440</v>
      </c>
      <c r="U99">
        <v>60</v>
      </c>
      <c r="V99">
        <v>16</v>
      </c>
      <c r="W99">
        <v>8</v>
      </c>
      <c r="X99">
        <v>1</v>
      </c>
      <c r="Y99" t="s">
        <v>39</v>
      </c>
      <c r="Z99" t="s">
        <v>39</v>
      </c>
      <c r="AA99" t="s">
        <v>39</v>
      </c>
      <c r="AB99" t="s">
        <v>37</v>
      </c>
      <c r="AC99" t="s">
        <v>37</v>
      </c>
      <c r="AD99" t="s">
        <v>39</v>
      </c>
      <c r="AE99" t="s">
        <v>39</v>
      </c>
      <c r="AF99">
        <v>4</v>
      </c>
      <c r="AG99" t="s">
        <v>37</v>
      </c>
      <c r="AH99" s="12">
        <v>41990</v>
      </c>
      <c r="AI99" t="str">
        <f t="shared" si="4"/>
        <v>Luxury</v>
      </c>
    </row>
    <row r="100" spans="1:35">
      <c r="A100" t="s">
        <v>251</v>
      </c>
      <c r="B100" t="s">
        <v>252</v>
      </c>
      <c r="C100" s="12">
        <v>7.9</v>
      </c>
      <c r="D100" t="str">
        <f t="shared" si="5"/>
        <v>Average</v>
      </c>
      <c r="E100">
        <v>2015</v>
      </c>
      <c r="F100" t="s">
        <v>225</v>
      </c>
      <c r="G100">
        <v>10</v>
      </c>
      <c r="H100" t="s">
        <v>298</v>
      </c>
      <c r="I100" t="s">
        <v>223</v>
      </c>
      <c r="J100">
        <v>2</v>
      </c>
      <c r="K100">
        <v>3</v>
      </c>
      <c r="L100">
        <v>32</v>
      </c>
      <c r="M100">
        <v>3340</v>
      </c>
      <c r="N100" t="s">
        <v>37</v>
      </c>
      <c r="O100">
        <v>18</v>
      </c>
      <c r="P100">
        <v>165</v>
      </c>
      <c r="Q100">
        <v>8.1</v>
      </c>
      <c r="R100">
        <v>5.7</v>
      </c>
      <c r="S100" t="s">
        <v>64</v>
      </c>
      <c r="T100">
        <v>1440</v>
      </c>
      <c r="U100">
        <v>60</v>
      </c>
      <c r="V100">
        <v>20</v>
      </c>
      <c r="W100">
        <v>5</v>
      </c>
      <c r="X100">
        <v>1</v>
      </c>
      <c r="Y100" t="s">
        <v>39</v>
      </c>
      <c r="Z100" t="s">
        <v>39</v>
      </c>
      <c r="AA100" t="s">
        <v>39</v>
      </c>
      <c r="AB100" t="s">
        <v>39</v>
      </c>
      <c r="AC100" t="s">
        <v>37</v>
      </c>
      <c r="AD100" t="s">
        <v>39</v>
      </c>
      <c r="AE100" t="s">
        <v>39</v>
      </c>
      <c r="AF100">
        <v>4</v>
      </c>
      <c r="AG100" t="s">
        <v>37</v>
      </c>
      <c r="AH100" s="12">
        <v>39999</v>
      </c>
      <c r="AI100" t="str">
        <f t="shared" si="4"/>
        <v>Midrange</v>
      </c>
    </row>
    <row r="101" spans="1:35">
      <c r="A101" t="s">
        <v>270</v>
      </c>
      <c r="B101" t="s">
        <v>269</v>
      </c>
      <c r="C101" s="12">
        <v>10</v>
      </c>
      <c r="D101" t="str">
        <f t="shared" si="5"/>
        <v>Excellent</v>
      </c>
      <c r="E101">
        <v>2023</v>
      </c>
      <c r="F101" t="s">
        <v>35</v>
      </c>
      <c r="G101">
        <v>13</v>
      </c>
      <c r="H101" t="s">
        <v>298</v>
      </c>
      <c r="I101" t="s">
        <v>36</v>
      </c>
      <c r="J101">
        <v>3.36</v>
      </c>
      <c r="K101">
        <v>12</v>
      </c>
      <c r="L101">
        <v>256</v>
      </c>
      <c r="M101">
        <v>6000</v>
      </c>
      <c r="N101" t="s">
        <v>37</v>
      </c>
      <c r="O101">
        <v>65</v>
      </c>
      <c r="P101">
        <v>228</v>
      </c>
      <c r="Q101">
        <v>8.9</v>
      </c>
      <c r="R101">
        <v>6.8</v>
      </c>
      <c r="S101" t="s">
        <v>64</v>
      </c>
      <c r="T101">
        <v>1116</v>
      </c>
      <c r="U101">
        <v>120</v>
      </c>
      <c r="V101">
        <v>50</v>
      </c>
      <c r="W101">
        <v>16</v>
      </c>
      <c r="X101">
        <v>3</v>
      </c>
      <c r="Y101" t="s">
        <v>37</v>
      </c>
      <c r="Z101" t="s">
        <v>37</v>
      </c>
      <c r="AA101" t="s">
        <v>39</v>
      </c>
      <c r="AB101" t="s">
        <v>39</v>
      </c>
      <c r="AC101" t="s">
        <v>37</v>
      </c>
      <c r="AD101" t="s">
        <v>39</v>
      </c>
      <c r="AE101" t="s">
        <v>39</v>
      </c>
      <c r="AF101">
        <v>5</v>
      </c>
      <c r="AG101" t="s">
        <v>37</v>
      </c>
      <c r="AH101" s="12">
        <v>78000</v>
      </c>
      <c r="AI101" t="str">
        <f t="shared" si="4"/>
        <v>Luxury</v>
      </c>
    </row>
  </sheetData>
  <conditionalFormatting sqref="D2:D101">
    <cfRule type="containsText" dxfId="10" priority="1" operator="containsText" text="Subpar">
      <formula>NOT(ISERROR(SEARCH("Subpar",D2)))</formula>
    </cfRule>
    <cfRule type="containsText" dxfId="9" priority="2" operator="containsText" text="Below Average">
      <formula>NOT(ISERROR(SEARCH("Below Average",D2)))</formula>
    </cfRule>
    <cfRule type="containsText" dxfId="8" priority="3" operator="containsText" text="Poor">
      <formula>NOT(ISERROR(SEARCH("Poor",D2)))</formula>
    </cfRule>
    <cfRule type="containsText" dxfId="7" priority="4" operator="containsText" text="Average">
      <formula>NOT(ISERROR(SEARCH("Average",D2)))</formula>
    </cfRule>
    <cfRule type="containsText" dxfId="6" priority="5" operator="containsText" text="Good">
      <formula>NOT(ISERROR(SEARCH("Good",D2)))</formula>
    </cfRule>
    <cfRule type="containsText" dxfId="5" priority="6" operator="containsText" text="Excellent">
      <formula>NOT(ISERROR(SEARCH("Excellent",D2)))</formula>
    </cfRule>
  </conditionalFormatting>
  <conditionalFormatting sqref="AI2:AI101">
    <cfRule type="containsText" dxfId="4" priority="7" operator="containsText" text="Midrange">
      <formula>NOT(ISERROR(SEARCH("Midrange",AI2)))</formula>
    </cfRule>
    <cfRule type="containsText" dxfId="3" priority="8" operator="containsText" text="Luxury">
      <formula>NOT(ISERROR(SEARCH("Luxury",AI2)))</formula>
    </cfRule>
    <cfRule type="containsText" dxfId="2" priority="11" operator="containsText" text="Budget">
      <formula>NOT(ISERROR(SEARCH("Budget",AI2)))</formula>
    </cfRule>
  </conditionalFormatting>
  <conditionalFormatting sqref="AI72:AI101">
    <cfRule type="containsText" dxfId="1" priority="10" operator="containsText" text="Midrange">
      <formula>NOT(ISERROR(SEARCH("Midrange",AI72)))</formula>
    </cfRule>
  </conditionalFormatting>
  <conditionalFormatting sqref="AK4">
    <cfRule type="containsText" dxfId="0" priority="12" operator="containsText" text="Budget">
      <formula>NOT(ISERROR(SEARCH("Budget",AK4)))</formula>
    </cfRule>
  </conditionalFormatting>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Roman,Regular"&amp;12Page &amp;P</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EC22-1F6C-48F5-A71E-6E9E7F394187}">
  <dimension ref="A1:AC131"/>
  <sheetViews>
    <sheetView workbookViewId="0">
      <selection activeCell="E18" sqref="E18"/>
    </sheetView>
  </sheetViews>
  <sheetFormatPr defaultRowHeight="13.2"/>
  <cols>
    <col min="1" max="2" width="8.88671875" customWidth="1"/>
    <col min="7" max="7" width="44.109375" bestFit="1" customWidth="1"/>
    <col min="8" max="8" width="20.5546875" bestFit="1" customWidth="1"/>
    <col min="10" max="10" width="13.33203125" bestFit="1" customWidth="1"/>
    <col min="11" max="11" width="20.5546875" bestFit="1" customWidth="1"/>
    <col min="27" max="27" width="15.88671875" customWidth="1"/>
    <col min="28" max="28" width="41.6640625" bestFit="1" customWidth="1"/>
    <col min="29" max="29" width="9.5546875" bestFit="1" customWidth="1"/>
  </cols>
  <sheetData>
    <row r="1" spans="1:29">
      <c r="A1" s="6" t="s">
        <v>271</v>
      </c>
      <c r="B1" s="6" t="s">
        <v>254</v>
      </c>
    </row>
    <row r="2" spans="1:29">
      <c r="A2" s="6" t="s">
        <v>255</v>
      </c>
      <c r="B2" s="6" t="s">
        <v>256</v>
      </c>
      <c r="D2" s="5" t="s">
        <v>257</v>
      </c>
      <c r="E2">
        <f>_xlfn.QUARTILE.INC(A3:A102,1)</f>
        <v>15999</v>
      </c>
      <c r="G2" s="1" t="s">
        <v>263</v>
      </c>
      <c r="H2" t="s">
        <v>265</v>
      </c>
      <c r="J2" s="1" t="s">
        <v>263</v>
      </c>
      <c r="K2" t="s">
        <v>265</v>
      </c>
      <c r="AA2" s="6"/>
      <c r="AB2" s="10"/>
      <c r="AC2" s="11"/>
    </row>
    <row r="3" spans="1:29">
      <c r="A3">
        <f>smartphones_dataset!AH2</f>
        <v>124999</v>
      </c>
      <c r="B3">
        <f t="shared" ref="B3:B34" si="0">IF(OR(A3 &lt; $E$5, A3 &gt; $E$6), $E$7, A3)</f>
        <v>124999</v>
      </c>
      <c r="D3" s="5" t="s">
        <v>258</v>
      </c>
      <c r="E3">
        <f>_xlfn.QUARTILE.INC(A3:A102,3)</f>
        <v>77175</v>
      </c>
      <c r="G3" s="2" t="s">
        <v>40</v>
      </c>
      <c r="H3" s="4">
        <v>94420</v>
      </c>
      <c r="J3" s="2" t="s">
        <v>100</v>
      </c>
      <c r="K3">
        <v>6799</v>
      </c>
      <c r="AB3" s="3"/>
      <c r="AC3" s="4"/>
    </row>
    <row r="4" spans="1:29">
      <c r="A4">
        <f>smartphones_dataset!AH3</f>
        <v>159900</v>
      </c>
      <c r="B4">
        <f t="shared" si="0"/>
        <v>159900</v>
      </c>
      <c r="D4" s="5" t="s">
        <v>259</v>
      </c>
      <c r="E4">
        <f>E3-E2</f>
        <v>61176</v>
      </c>
      <c r="G4" s="3" t="s">
        <v>219</v>
      </c>
      <c r="H4" s="4">
        <v>139900</v>
      </c>
      <c r="J4" s="2" t="s">
        <v>114</v>
      </c>
      <c r="K4">
        <v>7165.666666666667</v>
      </c>
      <c r="AB4" s="3"/>
      <c r="AC4" s="4"/>
    </row>
    <row r="5" spans="1:29">
      <c r="A5">
        <f>smartphones_dataset!AH4</f>
        <v>106999</v>
      </c>
      <c r="B5">
        <f t="shared" si="0"/>
        <v>106999</v>
      </c>
      <c r="D5" s="5" t="s">
        <v>260</v>
      </c>
      <c r="E5">
        <f>E2-1.5*E4</f>
        <v>-75765</v>
      </c>
      <c r="G5" s="3" t="s">
        <v>41</v>
      </c>
      <c r="H5" s="4">
        <v>159900</v>
      </c>
      <c r="J5" s="2" t="s">
        <v>81</v>
      </c>
      <c r="K5">
        <v>9249</v>
      </c>
      <c r="AB5" s="3"/>
      <c r="AC5" s="4"/>
    </row>
    <row r="6" spans="1:29">
      <c r="A6">
        <f>smartphones_dataset!AH5</f>
        <v>9499</v>
      </c>
      <c r="B6">
        <f t="shared" si="0"/>
        <v>9499</v>
      </c>
      <c r="D6" s="5" t="s">
        <v>261</v>
      </c>
      <c r="E6">
        <f>E3+1.5*E4</f>
        <v>168939</v>
      </c>
      <c r="G6" s="3" t="s">
        <v>186</v>
      </c>
      <c r="H6" s="4">
        <v>45500</v>
      </c>
      <c r="J6" s="2" t="s">
        <v>61</v>
      </c>
      <c r="K6">
        <v>14856.142857142857</v>
      </c>
      <c r="AB6" s="3"/>
      <c r="AC6" s="4"/>
    </row>
    <row r="7" spans="1:29">
      <c r="A7">
        <f>smartphones_dataset!AH6</f>
        <v>154999</v>
      </c>
      <c r="B7">
        <f t="shared" si="0"/>
        <v>154999</v>
      </c>
      <c r="D7" s="5" t="s">
        <v>262</v>
      </c>
      <c r="E7">
        <f>MEDIAN(A3:A102)</f>
        <v>30999</v>
      </c>
      <c r="G7" s="3" t="s">
        <v>119</v>
      </c>
      <c r="H7" s="4">
        <v>49900</v>
      </c>
      <c r="J7" s="2" t="s">
        <v>65</v>
      </c>
      <c r="K7">
        <v>17124</v>
      </c>
      <c r="AB7" s="3"/>
      <c r="AC7" s="4"/>
    </row>
    <row r="8" spans="1:29">
      <c r="A8">
        <f>smartphones_dataset!AH7</f>
        <v>19999</v>
      </c>
      <c r="B8">
        <f t="shared" si="0"/>
        <v>19999</v>
      </c>
      <c r="G8" s="3" t="s">
        <v>171</v>
      </c>
      <c r="H8" s="4">
        <v>76900</v>
      </c>
      <c r="J8" s="2" t="s">
        <v>47</v>
      </c>
      <c r="K8">
        <v>17832.333333333332</v>
      </c>
      <c r="AB8" s="3"/>
      <c r="AC8" s="4"/>
    </row>
    <row r="9" spans="1:29">
      <c r="A9">
        <f>smartphones_dataset!AH8</f>
        <v>29999</v>
      </c>
      <c r="B9">
        <f t="shared" si="0"/>
        <v>29999</v>
      </c>
      <c r="G9" s="2" t="s">
        <v>73</v>
      </c>
      <c r="H9" s="4">
        <v>83332.333333333328</v>
      </c>
      <c r="J9" s="2" t="s">
        <v>195</v>
      </c>
      <c r="K9">
        <v>18999</v>
      </c>
      <c r="AB9" s="3"/>
      <c r="AC9" s="4"/>
    </row>
    <row r="10" spans="1:29">
      <c r="A10">
        <f>smartphones_dataset!AH9</f>
        <v>17999</v>
      </c>
      <c r="B10">
        <f t="shared" si="0"/>
        <v>17999</v>
      </c>
      <c r="G10" s="3" t="s">
        <v>191</v>
      </c>
      <c r="H10" s="4">
        <v>79999</v>
      </c>
      <c r="J10" s="2" t="s">
        <v>89</v>
      </c>
      <c r="K10">
        <v>21549</v>
      </c>
      <c r="AB10" s="3"/>
      <c r="AC10" s="4"/>
    </row>
    <row r="11" spans="1:29">
      <c r="A11">
        <f>smartphones_dataset!AH10</f>
        <v>23999</v>
      </c>
      <c r="B11">
        <f t="shared" si="0"/>
        <v>23999</v>
      </c>
      <c r="G11" s="3" t="s">
        <v>74</v>
      </c>
      <c r="H11" s="4">
        <v>99999</v>
      </c>
      <c r="J11" s="2" t="s">
        <v>75</v>
      </c>
      <c r="K11">
        <v>21999</v>
      </c>
      <c r="AB11" s="3"/>
      <c r="AC11" s="4"/>
    </row>
    <row r="12" spans="1:29">
      <c r="A12">
        <f>smartphones_dataset!AH11</f>
        <v>88888</v>
      </c>
      <c r="B12">
        <f t="shared" si="0"/>
        <v>88888</v>
      </c>
      <c r="G12" s="3" t="s">
        <v>142</v>
      </c>
      <c r="H12" s="4">
        <v>69999</v>
      </c>
      <c r="J12" s="2" t="s">
        <v>108</v>
      </c>
      <c r="K12">
        <v>21999</v>
      </c>
      <c r="AB12" s="3"/>
      <c r="AC12" s="4"/>
    </row>
    <row r="13" spans="1:29">
      <c r="A13">
        <f>smartphones_dataset!AH12</f>
        <v>12499</v>
      </c>
      <c r="B13">
        <f t="shared" si="0"/>
        <v>12499</v>
      </c>
      <c r="G13" s="2" t="s">
        <v>195</v>
      </c>
      <c r="H13" s="4">
        <v>18999</v>
      </c>
      <c r="J13" s="2" t="s">
        <v>57</v>
      </c>
      <c r="K13">
        <v>29749</v>
      </c>
      <c r="AB13" s="3"/>
      <c r="AC13" s="4"/>
    </row>
    <row r="14" spans="1:29">
      <c r="A14">
        <f>smartphones_dataset!AH13</f>
        <v>99999</v>
      </c>
      <c r="B14">
        <f t="shared" si="0"/>
        <v>99999</v>
      </c>
      <c r="G14" s="3" t="s">
        <v>196</v>
      </c>
      <c r="H14" s="4">
        <v>18999</v>
      </c>
      <c r="J14" s="2" t="s">
        <v>54</v>
      </c>
      <c r="K14">
        <v>30749</v>
      </c>
      <c r="AB14" s="3"/>
      <c r="AC14" s="4"/>
    </row>
    <row r="15" spans="1:29">
      <c r="A15">
        <f>smartphones_dataset!AH14</f>
        <v>16999</v>
      </c>
      <c r="B15">
        <f t="shared" si="0"/>
        <v>16999</v>
      </c>
      <c r="G15" s="2" t="s">
        <v>44</v>
      </c>
      <c r="H15" s="4">
        <v>106999</v>
      </c>
      <c r="J15" s="2" t="s">
        <v>187</v>
      </c>
      <c r="K15">
        <v>35377.800000000003</v>
      </c>
      <c r="AB15" s="3"/>
      <c r="AC15" s="4"/>
    </row>
    <row r="16" spans="1:29">
      <c r="A16">
        <f>smartphones_dataset!AH15</f>
        <v>39999</v>
      </c>
      <c r="B16">
        <f t="shared" si="0"/>
        <v>39999</v>
      </c>
      <c r="G16" s="3" t="s">
        <v>45</v>
      </c>
      <c r="H16" s="4">
        <v>106999</v>
      </c>
      <c r="J16" s="2" t="s">
        <v>251</v>
      </c>
      <c r="K16">
        <v>39999</v>
      </c>
      <c r="AB16" s="3"/>
      <c r="AC16" s="4"/>
    </row>
    <row r="17" spans="1:29">
      <c r="A17">
        <f>smartphones_dataset!AH16</f>
        <v>10499</v>
      </c>
      <c r="B17">
        <f t="shared" si="0"/>
        <v>10499</v>
      </c>
      <c r="G17" s="2" t="s">
        <v>133</v>
      </c>
      <c r="H17" s="4">
        <v>128332.33333333333</v>
      </c>
      <c r="J17" s="2" t="s">
        <v>78</v>
      </c>
      <c r="K17">
        <v>39999</v>
      </c>
      <c r="AB17" s="3"/>
      <c r="AC17" s="4"/>
    </row>
    <row r="18" spans="1:29">
      <c r="A18" s="7">
        <f>smartphones_dataset!AH17</f>
        <v>229999</v>
      </c>
      <c r="B18" s="7">
        <f t="shared" si="0"/>
        <v>30999</v>
      </c>
      <c r="G18" s="3" t="s">
        <v>134</v>
      </c>
      <c r="H18" s="4">
        <v>149999</v>
      </c>
      <c r="J18" s="2" t="s">
        <v>67</v>
      </c>
      <c r="K18">
        <v>40562</v>
      </c>
      <c r="AB18" s="3"/>
      <c r="AC18" s="4"/>
    </row>
    <row r="19" spans="1:29">
      <c r="A19">
        <f>smartphones_dataset!AH18</f>
        <v>6299</v>
      </c>
      <c r="B19">
        <f t="shared" si="0"/>
        <v>6299</v>
      </c>
      <c r="G19" s="3" t="s">
        <v>193</v>
      </c>
      <c r="H19" s="4">
        <v>139999</v>
      </c>
      <c r="J19" s="2" t="s">
        <v>183</v>
      </c>
      <c r="K19">
        <v>43490</v>
      </c>
      <c r="AB19" s="3"/>
      <c r="AC19" s="4"/>
    </row>
    <row r="20" spans="1:29">
      <c r="A20">
        <f>smartphones_dataset!AH19</f>
        <v>5999</v>
      </c>
      <c r="B20">
        <f t="shared" si="0"/>
        <v>5999</v>
      </c>
      <c r="G20" s="3" t="s">
        <v>230</v>
      </c>
      <c r="H20" s="4">
        <v>94999</v>
      </c>
      <c r="J20" s="2" t="s">
        <v>152</v>
      </c>
      <c r="K20">
        <v>49999</v>
      </c>
      <c r="AB20" s="3"/>
      <c r="AC20" s="4"/>
    </row>
    <row r="21" spans="1:29">
      <c r="A21">
        <f>smartphones_dataset!AH20</f>
        <v>29999</v>
      </c>
      <c r="B21">
        <f t="shared" si="0"/>
        <v>29999</v>
      </c>
      <c r="G21" s="2" t="s">
        <v>187</v>
      </c>
      <c r="H21" s="4">
        <v>35377.800000000003</v>
      </c>
      <c r="J21" s="2" t="s">
        <v>33</v>
      </c>
      <c r="K21">
        <v>68692.21428571429</v>
      </c>
      <c r="AB21" s="3"/>
      <c r="AC21" s="4"/>
    </row>
    <row r="22" spans="1:29">
      <c r="A22">
        <f>smartphones_dataset!AH21</f>
        <v>89999</v>
      </c>
      <c r="B22">
        <f t="shared" si="0"/>
        <v>89999</v>
      </c>
      <c r="G22" s="3" t="s">
        <v>211</v>
      </c>
      <c r="H22" s="4">
        <v>24990</v>
      </c>
      <c r="J22" s="2" t="s">
        <v>253</v>
      </c>
      <c r="K22">
        <v>78000</v>
      </c>
      <c r="AB22" s="3"/>
      <c r="AC22" s="4"/>
    </row>
    <row r="23" spans="1:29">
      <c r="A23">
        <f>smartphones_dataset!AH22</f>
        <v>6799</v>
      </c>
      <c r="B23">
        <f t="shared" si="0"/>
        <v>6799</v>
      </c>
      <c r="G23" s="3" t="s">
        <v>240</v>
      </c>
      <c r="H23" s="4">
        <v>31999</v>
      </c>
      <c r="J23" s="2" t="s">
        <v>73</v>
      </c>
      <c r="K23">
        <v>83332.333333333328</v>
      </c>
      <c r="AB23" s="3"/>
      <c r="AC23" s="4"/>
    </row>
    <row r="24" spans="1:29">
      <c r="A24">
        <f>smartphones_dataset!AH23</f>
        <v>139999</v>
      </c>
      <c r="B24">
        <f t="shared" si="0"/>
        <v>139999</v>
      </c>
      <c r="G24" s="3" t="s">
        <v>188</v>
      </c>
      <c r="H24" s="4">
        <v>42900</v>
      </c>
      <c r="J24" s="2" t="s">
        <v>102</v>
      </c>
      <c r="K24">
        <v>88661.166666666672</v>
      </c>
      <c r="AB24" s="3"/>
      <c r="AC24" s="4"/>
    </row>
    <row r="25" spans="1:29">
      <c r="A25">
        <f>smartphones_dataset!AH24</f>
        <v>104999</v>
      </c>
      <c r="B25">
        <f t="shared" si="0"/>
        <v>104999</v>
      </c>
      <c r="G25" s="3" t="s">
        <v>198</v>
      </c>
      <c r="H25" s="4">
        <v>49000</v>
      </c>
      <c r="J25" s="2" t="s">
        <v>40</v>
      </c>
      <c r="K25">
        <v>94420</v>
      </c>
      <c r="AB25" s="3"/>
      <c r="AC25" s="4"/>
    </row>
    <row r="26" spans="1:29">
      <c r="A26">
        <f>smartphones_dataset!AH25</f>
        <v>22999</v>
      </c>
      <c r="B26">
        <f t="shared" si="0"/>
        <v>22999</v>
      </c>
      <c r="G26" s="3" t="s">
        <v>224</v>
      </c>
      <c r="H26" s="4">
        <v>28000</v>
      </c>
      <c r="J26" s="2" t="s">
        <v>44</v>
      </c>
      <c r="K26">
        <v>106999</v>
      </c>
      <c r="AB26" s="3"/>
      <c r="AC26" s="4"/>
    </row>
    <row r="27" spans="1:29">
      <c r="A27">
        <f>smartphones_dataset!AH26</f>
        <v>84999</v>
      </c>
      <c r="B27">
        <f t="shared" si="0"/>
        <v>84999</v>
      </c>
      <c r="G27" s="2" t="s">
        <v>84</v>
      </c>
      <c r="H27" s="4">
        <v>184999</v>
      </c>
      <c r="J27" s="2" t="s">
        <v>111</v>
      </c>
      <c r="K27">
        <v>122499</v>
      </c>
      <c r="AB27" s="3"/>
      <c r="AC27" s="4"/>
    </row>
    <row r="28" spans="1:29">
      <c r="A28">
        <f>smartphones_dataset!AH27</f>
        <v>5999</v>
      </c>
      <c r="B28">
        <f t="shared" si="0"/>
        <v>5999</v>
      </c>
      <c r="G28" s="3" t="s">
        <v>161</v>
      </c>
      <c r="H28" s="4">
        <v>94999</v>
      </c>
      <c r="J28" s="2" t="s">
        <v>133</v>
      </c>
      <c r="K28">
        <v>128332.33333333333</v>
      </c>
      <c r="AB28" s="3"/>
      <c r="AC28" s="4"/>
    </row>
    <row r="29" spans="1:29">
      <c r="A29">
        <f>smartphones_dataset!AH28</f>
        <v>29999</v>
      </c>
      <c r="B29">
        <f t="shared" si="0"/>
        <v>29999</v>
      </c>
      <c r="G29" s="3" t="s">
        <v>85</v>
      </c>
      <c r="H29" s="4">
        <v>229999</v>
      </c>
      <c r="J29" s="2" t="s">
        <v>84</v>
      </c>
      <c r="K29">
        <v>184999</v>
      </c>
      <c r="AB29" s="3"/>
      <c r="AC29" s="4"/>
    </row>
    <row r="30" spans="1:29">
      <c r="A30">
        <f>smartphones_dataset!AH29</f>
        <v>49900</v>
      </c>
      <c r="B30">
        <f t="shared" si="0"/>
        <v>49900</v>
      </c>
      <c r="G30" s="3" t="s">
        <v>124</v>
      </c>
      <c r="H30" s="4">
        <v>229999</v>
      </c>
      <c r="J30" s="2" t="s">
        <v>221</v>
      </c>
      <c r="K30">
        <v>660000</v>
      </c>
      <c r="AB30" s="3"/>
      <c r="AC30" s="4"/>
    </row>
    <row r="31" spans="1:29">
      <c r="A31">
        <f>smartphones_dataset!AH30</f>
        <v>10999</v>
      </c>
      <c r="B31">
        <f t="shared" si="0"/>
        <v>10999</v>
      </c>
      <c r="G31" s="2" t="s">
        <v>65</v>
      </c>
      <c r="H31" s="4">
        <v>17124</v>
      </c>
      <c r="J31" s="2" t="s">
        <v>266</v>
      </c>
      <c r="K31">
        <v>57218.5</v>
      </c>
      <c r="AB31" s="3"/>
      <c r="AC31" s="4"/>
    </row>
    <row r="32" spans="1:29">
      <c r="A32">
        <f>smartphones_dataset!AH31</f>
        <v>19999</v>
      </c>
      <c r="B32">
        <f t="shared" si="0"/>
        <v>19999</v>
      </c>
      <c r="G32" s="3" t="s">
        <v>239</v>
      </c>
      <c r="H32" s="4">
        <v>19999</v>
      </c>
      <c r="AB32" s="3"/>
      <c r="AC32" s="4"/>
    </row>
    <row r="33" spans="1:29">
      <c r="A33" s="7">
        <f>smartphones_dataset!AH32</f>
        <v>229999</v>
      </c>
      <c r="B33" s="7">
        <f t="shared" si="0"/>
        <v>30999</v>
      </c>
      <c r="G33" s="3" t="s">
        <v>228</v>
      </c>
      <c r="H33" s="4">
        <v>24999</v>
      </c>
      <c r="AB33" s="3"/>
      <c r="AC33" s="4"/>
    </row>
    <row r="34" spans="1:29">
      <c r="A34">
        <f>smartphones_dataset!AH33</f>
        <v>99999</v>
      </c>
      <c r="B34">
        <f t="shared" si="0"/>
        <v>99999</v>
      </c>
      <c r="G34" s="3" t="s">
        <v>192</v>
      </c>
      <c r="H34" s="4">
        <v>8499</v>
      </c>
      <c r="AB34" s="3"/>
      <c r="AC34" s="4"/>
    </row>
    <row r="35" spans="1:29">
      <c r="A35">
        <f>smartphones_dataset!AH34</f>
        <v>6799</v>
      </c>
      <c r="B35">
        <f t="shared" ref="B35:B66" si="1">IF(OR(A35 &lt; $E$5, A35 &gt; $E$6), $E$7, A35)</f>
        <v>6799</v>
      </c>
      <c r="G35" s="3" t="s">
        <v>130</v>
      </c>
      <c r="H35" s="4">
        <v>7499</v>
      </c>
      <c r="AB35" s="3"/>
      <c r="AC35" s="4"/>
    </row>
    <row r="36" spans="1:29">
      <c r="A36">
        <f>smartphones_dataset!AH35</f>
        <v>139999</v>
      </c>
      <c r="B36">
        <f t="shared" si="1"/>
        <v>139999</v>
      </c>
      <c r="G36" s="3" t="s">
        <v>93</v>
      </c>
      <c r="H36" s="4">
        <v>5999</v>
      </c>
      <c r="AB36" s="3"/>
      <c r="AC36" s="4"/>
    </row>
    <row r="37" spans="1:29">
      <c r="A37">
        <f>smartphones_dataset!AH36</f>
        <v>7499</v>
      </c>
      <c r="B37">
        <f t="shared" si="1"/>
        <v>7499</v>
      </c>
      <c r="G37" s="3" t="s">
        <v>66</v>
      </c>
      <c r="H37" s="4">
        <v>23999</v>
      </c>
      <c r="AB37" s="3"/>
      <c r="AC37" s="4"/>
    </row>
    <row r="38" spans="1:29">
      <c r="A38">
        <f>smartphones_dataset!AH37</f>
        <v>18999</v>
      </c>
      <c r="B38">
        <f t="shared" si="1"/>
        <v>18999</v>
      </c>
      <c r="G38" s="3" t="s">
        <v>156</v>
      </c>
      <c r="H38" s="4">
        <v>15999</v>
      </c>
      <c r="AB38" s="3"/>
      <c r="AC38" s="4"/>
    </row>
    <row r="39" spans="1:29">
      <c r="A39">
        <f>smartphones_dataset!AH38</f>
        <v>8999</v>
      </c>
      <c r="B39">
        <f t="shared" si="1"/>
        <v>8999</v>
      </c>
      <c r="G39" s="3" t="s">
        <v>117</v>
      </c>
      <c r="H39" s="4">
        <v>29999</v>
      </c>
      <c r="AB39" s="3"/>
      <c r="AC39" s="4"/>
    </row>
    <row r="40" spans="1:29">
      <c r="A40">
        <f>smartphones_dataset!AH39</f>
        <v>149999</v>
      </c>
      <c r="B40">
        <f t="shared" si="1"/>
        <v>149999</v>
      </c>
      <c r="G40" s="2" t="s">
        <v>75</v>
      </c>
      <c r="H40" s="4">
        <v>21999</v>
      </c>
      <c r="AB40" s="3"/>
      <c r="AC40" s="4"/>
    </row>
    <row r="41" spans="1:29">
      <c r="A41">
        <f>smartphones_dataset!AH40</f>
        <v>8499</v>
      </c>
      <c r="B41">
        <f t="shared" si="1"/>
        <v>8499</v>
      </c>
      <c r="G41" s="3" t="s">
        <v>76</v>
      </c>
      <c r="H41" s="4">
        <v>16999</v>
      </c>
      <c r="AB41" s="3"/>
      <c r="AC41" s="4"/>
    </row>
    <row r="42" spans="1:29">
      <c r="A42">
        <f>smartphones_dataset!AH41</f>
        <v>8999</v>
      </c>
      <c r="B42">
        <f t="shared" si="1"/>
        <v>8999</v>
      </c>
      <c r="G42" s="3" t="s">
        <v>150</v>
      </c>
      <c r="H42" s="4">
        <v>29999</v>
      </c>
      <c r="AB42" s="3"/>
      <c r="AC42" s="4"/>
    </row>
    <row r="43" spans="1:29">
      <c r="A43">
        <f>smartphones_dataset!AH42</f>
        <v>18999</v>
      </c>
      <c r="B43">
        <f t="shared" si="1"/>
        <v>18999</v>
      </c>
      <c r="G43" s="3" t="s">
        <v>131</v>
      </c>
      <c r="H43" s="4">
        <v>18999</v>
      </c>
      <c r="AB43" s="3"/>
      <c r="AC43" s="4"/>
    </row>
    <row r="44" spans="1:29">
      <c r="A44">
        <f>smartphones_dataset!AH43</f>
        <v>12999</v>
      </c>
      <c r="B44">
        <f t="shared" si="1"/>
        <v>12999</v>
      </c>
      <c r="G44" s="2" t="s">
        <v>100</v>
      </c>
      <c r="H44" s="4">
        <v>6799</v>
      </c>
      <c r="AB44" s="3"/>
      <c r="AC44" s="4"/>
    </row>
    <row r="45" spans="1:29">
      <c r="A45">
        <f>smartphones_dataset!AH44</f>
        <v>69999</v>
      </c>
      <c r="B45">
        <f t="shared" si="1"/>
        <v>69999</v>
      </c>
      <c r="G45" s="3" t="s">
        <v>101</v>
      </c>
      <c r="H45" s="4">
        <v>6799</v>
      </c>
      <c r="AB45" s="3"/>
      <c r="AC45" s="4"/>
    </row>
    <row r="46" spans="1:29">
      <c r="A46">
        <f>smartphones_dataset!AH45</f>
        <v>18999</v>
      </c>
      <c r="B46">
        <f t="shared" si="1"/>
        <v>18999</v>
      </c>
      <c r="G46" s="2" t="s">
        <v>81</v>
      </c>
      <c r="H46" s="4">
        <v>9249</v>
      </c>
      <c r="AB46" s="3"/>
      <c r="AC46" s="4"/>
    </row>
    <row r="47" spans="1:29">
      <c r="A47">
        <f>smartphones_dataset!AH46</f>
        <v>7999</v>
      </c>
      <c r="B47">
        <f t="shared" si="1"/>
        <v>7999</v>
      </c>
      <c r="G47" s="3" t="s">
        <v>82</v>
      </c>
      <c r="H47" s="4">
        <v>10499</v>
      </c>
      <c r="AB47" s="3"/>
      <c r="AC47" s="4"/>
    </row>
    <row r="48" spans="1:29">
      <c r="A48">
        <f>smartphones_dataset!AH47</f>
        <v>13999</v>
      </c>
      <c r="B48">
        <f t="shared" si="1"/>
        <v>13999</v>
      </c>
      <c r="G48" s="3" t="s">
        <v>145</v>
      </c>
      <c r="H48" s="4">
        <v>7999</v>
      </c>
      <c r="AB48" s="3"/>
      <c r="AC48" s="4"/>
    </row>
    <row r="49" spans="1:29">
      <c r="A49">
        <f>smartphones_dataset!AH48</f>
        <v>29999</v>
      </c>
      <c r="B49">
        <f t="shared" si="1"/>
        <v>29999</v>
      </c>
      <c r="G49" s="2" t="s">
        <v>183</v>
      </c>
      <c r="H49" s="4">
        <v>43490</v>
      </c>
      <c r="AB49" s="3"/>
      <c r="AC49" s="4"/>
    </row>
    <row r="50" spans="1:29">
      <c r="A50">
        <f>smartphones_dataset!AH49</f>
        <v>49999</v>
      </c>
      <c r="B50">
        <f t="shared" si="1"/>
        <v>49999</v>
      </c>
      <c r="G50" s="3" t="s">
        <v>249</v>
      </c>
      <c r="H50" s="4">
        <v>41990</v>
      </c>
      <c r="AB50" s="3"/>
      <c r="AC50" s="4"/>
    </row>
    <row r="51" spans="1:29">
      <c r="A51">
        <f>smartphones_dataset!AH50</f>
        <v>10499</v>
      </c>
      <c r="B51">
        <f t="shared" si="1"/>
        <v>10499</v>
      </c>
      <c r="G51" s="3" t="s">
        <v>184</v>
      </c>
      <c r="H51" s="4">
        <v>44990</v>
      </c>
      <c r="AB51" s="3"/>
      <c r="AC51" s="4"/>
    </row>
    <row r="52" spans="1:29">
      <c r="A52">
        <f>smartphones_dataset!AH51</f>
        <v>149999</v>
      </c>
      <c r="B52">
        <f t="shared" si="1"/>
        <v>149999</v>
      </c>
      <c r="G52" s="2" t="s">
        <v>114</v>
      </c>
      <c r="H52" s="4">
        <v>7165.666666666667</v>
      </c>
      <c r="AB52" s="3"/>
      <c r="AC52" s="4"/>
    </row>
    <row r="53" spans="1:29">
      <c r="A53">
        <f>smartphones_dataset!AH52</f>
        <v>15999</v>
      </c>
      <c r="B53">
        <f t="shared" si="1"/>
        <v>15999</v>
      </c>
      <c r="G53" s="3" t="s">
        <v>200</v>
      </c>
      <c r="H53" s="4">
        <v>6999</v>
      </c>
      <c r="AB53" s="3"/>
      <c r="AC53" s="4"/>
    </row>
    <row r="54" spans="1:29">
      <c r="A54">
        <f>smartphones_dataset!AH53</f>
        <v>124999</v>
      </c>
      <c r="B54">
        <f t="shared" si="1"/>
        <v>124999</v>
      </c>
      <c r="G54" s="3" t="s">
        <v>135</v>
      </c>
      <c r="H54" s="4">
        <v>8499</v>
      </c>
      <c r="AB54" s="3"/>
      <c r="AC54" s="4"/>
    </row>
    <row r="55" spans="1:29">
      <c r="A55">
        <f>smartphones_dataset!AH54</f>
        <v>25999</v>
      </c>
      <c r="B55">
        <f t="shared" si="1"/>
        <v>25999</v>
      </c>
      <c r="G55" s="3" t="s">
        <v>115</v>
      </c>
      <c r="H55" s="4">
        <v>5999</v>
      </c>
      <c r="AB55" s="3"/>
      <c r="AC55" s="4"/>
    </row>
    <row r="56" spans="1:29">
      <c r="A56">
        <f>smartphones_dataset!AH55</f>
        <v>94999</v>
      </c>
      <c r="B56">
        <f t="shared" si="1"/>
        <v>94999</v>
      </c>
      <c r="G56" s="2" t="s">
        <v>251</v>
      </c>
      <c r="H56" s="4">
        <v>39999</v>
      </c>
      <c r="AB56" s="3"/>
      <c r="AC56" s="4"/>
    </row>
    <row r="57" spans="1:29">
      <c r="A57">
        <f>smartphones_dataset!AH56</f>
        <v>48999</v>
      </c>
      <c r="B57">
        <f t="shared" si="1"/>
        <v>48999</v>
      </c>
      <c r="G57" s="3" t="s">
        <v>252</v>
      </c>
      <c r="H57" s="4">
        <v>39999</v>
      </c>
      <c r="AB57" s="3"/>
      <c r="AC57" s="4"/>
    </row>
    <row r="58" spans="1:29">
      <c r="A58">
        <f>smartphones_dataset!AH57</f>
        <v>61900</v>
      </c>
      <c r="B58">
        <f t="shared" si="1"/>
        <v>61900</v>
      </c>
      <c r="G58" s="2" t="s">
        <v>57</v>
      </c>
      <c r="H58" s="4">
        <v>29749</v>
      </c>
      <c r="AB58" s="3"/>
      <c r="AC58" s="4"/>
    </row>
    <row r="59" spans="1:29">
      <c r="A59">
        <f>smartphones_dataset!AH58</f>
        <v>20999</v>
      </c>
      <c r="B59">
        <f t="shared" si="1"/>
        <v>20999</v>
      </c>
      <c r="G59" s="3" t="s">
        <v>58</v>
      </c>
      <c r="H59" s="4">
        <v>29999</v>
      </c>
      <c r="AB59" s="3"/>
      <c r="AC59" s="4"/>
    </row>
    <row r="60" spans="1:29">
      <c r="A60">
        <f>smartphones_dataset!AH59</f>
        <v>76900</v>
      </c>
      <c r="B60">
        <f t="shared" si="1"/>
        <v>76900</v>
      </c>
      <c r="G60" s="3" t="s">
        <v>242</v>
      </c>
      <c r="H60" s="4">
        <v>15999</v>
      </c>
      <c r="AB60" s="3"/>
      <c r="AC60" s="4"/>
    </row>
    <row r="61" spans="1:29">
      <c r="A61">
        <f>smartphones_dataset!AH60</f>
        <v>17999</v>
      </c>
      <c r="B61">
        <f t="shared" si="1"/>
        <v>17999</v>
      </c>
      <c r="G61" s="3" t="s">
        <v>204</v>
      </c>
      <c r="H61" s="4">
        <v>12999</v>
      </c>
      <c r="AB61" s="3"/>
      <c r="AC61" s="4"/>
    </row>
    <row r="62" spans="1:29">
      <c r="A62">
        <f>smartphones_dataset!AH61</f>
        <v>57900</v>
      </c>
      <c r="B62">
        <f t="shared" si="1"/>
        <v>57900</v>
      </c>
      <c r="G62" s="3" t="s">
        <v>216</v>
      </c>
      <c r="H62" s="4">
        <v>34999</v>
      </c>
      <c r="AB62" s="3"/>
      <c r="AC62" s="4"/>
    </row>
    <row r="63" spans="1:29">
      <c r="A63">
        <f>smartphones_dataset!AH62</f>
        <v>16999</v>
      </c>
      <c r="B63">
        <f t="shared" si="1"/>
        <v>16999</v>
      </c>
      <c r="G63" s="3" t="s">
        <v>178</v>
      </c>
      <c r="H63" s="4">
        <v>16999</v>
      </c>
      <c r="AB63" s="3"/>
      <c r="AC63" s="4"/>
    </row>
    <row r="64" spans="1:29">
      <c r="A64">
        <f>smartphones_dataset!AH63</f>
        <v>44990</v>
      </c>
      <c r="B64">
        <f t="shared" si="1"/>
        <v>44990</v>
      </c>
      <c r="G64" s="3" t="s">
        <v>174</v>
      </c>
      <c r="H64" s="4">
        <v>17999</v>
      </c>
      <c r="AB64" s="3"/>
      <c r="AC64" s="4"/>
    </row>
    <row r="65" spans="1:29">
      <c r="A65">
        <f>smartphones_dataset!AH64</f>
        <v>44990</v>
      </c>
      <c r="B65">
        <f t="shared" si="1"/>
        <v>44990</v>
      </c>
      <c r="G65" s="3" t="s">
        <v>143</v>
      </c>
      <c r="H65" s="4">
        <v>18999</v>
      </c>
      <c r="AB65" s="3"/>
      <c r="AC65" s="4"/>
    </row>
    <row r="66" spans="1:29">
      <c r="A66">
        <f>smartphones_dataset!AH65</f>
        <v>15999</v>
      </c>
      <c r="B66">
        <f t="shared" si="1"/>
        <v>15999</v>
      </c>
      <c r="G66" s="3" t="s">
        <v>98</v>
      </c>
      <c r="H66" s="4">
        <v>89999</v>
      </c>
      <c r="AB66" s="3"/>
      <c r="AC66" s="4"/>
    </row>
    <row r="67" spans="1:29">
      <c r="A67">
        <f>smartphones_dataset!AH66</f>
        <v>45500</v>
      </c>
      <c r="B67">
        <f t="shared" ref="B67:B98" si="2">IF(OR(A67 &lt; $E$5, A67 &gt; $E$6), $E$7, A67)</f>
        <v>45500</v>
      </c>
      <c r="G67" s="2" t="s">
        <v>89</v>
      </c>
      <c r="H67" s="4">
        <v>21549</v>
      </c>
      <c r="AB67" s="3"/>
      <c r="AC67" s="4"/>
    </row>
    <row r="68" spans="1:29">
      <c r="A68">
        <f>smartphones_dataset!AH67</f>
        <v>42900</v>
      </c>
      <c r="B68">
        <f t="shared" si="2"/>
        <v>42900</v>
      </c>
      <c r="G68" s="3" t="s">
        <v>185</v>
      </c>
      <c r="H68" s="4">
        <v>15999</v>
      </c>
      <c r="AB68" s="3"/>
      <c r="AC68" s="4"/>
    </row>
    <row r="69" spans="1:29">
      <c r="A69">
        <f>smartphones_dataset!AH68</f>
        <v>79999</v>
      </c>
      <c r="B69">
        <f t="shared" si="2"/>
        <v>79999</v>
      </c>
      <c r="G69" s="3" t="s">
        <v>202</v>
      </c>
      <c r="H69" s="4">
        <v>49999</v>
      </c>
      <c r="AB69" s="3"/>
      <c r="AC69" s="4"/>
    </row>
    <row r="70" spans="1:29">
      <c r="A70">
        <f>smartphones_dataset!AH69</f>
        <v>8499</v>
      </c>
      <c r="B70">
        <f t="shared" si="2"/>
        <v>8499</v>
      </c>
      <c r="G70" s="3" t="s">
        <v>90</v>
      </c>
      <c r="H70" s="4">
        <v>6299</v>
      </c>
      <c r="AB70" s="3"/>
      <c r="AC70" s="4"/>
    </row>
    <row r="71" spans="1:29">
      <c r="A71">
        <f>smartphones_dataset!AH70</f>
        <v>139999</v>
      </c>
      <c r="B71">
        <f t="shared" si="2"/>
        <v>139999</v>
      </c>
      <c r="G71" s="3" t="s">
        <v>132</v>
      </c>
      <c r="H71" s="4">
        <v>8999</v>
      </c>
      <c r="AB71" s="3"/>
      <c r="AC71" s="4"/>
    </row>
    <row r="72" spans="1:29">
      <c r="A72">
        <f>smartphones_dataset!AH71</f>
        <v>7499</v>
      </c>
      <c r="B72">
        <f t="shared" si="2"/>
        <v>7499</v>
      </c>
      <c r="G72" s="3" t="s">
        <v>140</v>
      </c>
      <c r="H72" s="4">
        <v>12999</v>
      </c>
      <c r="AB72" s="3"/>
      <c r="AC72" s="4"/>
    </row>
    <row r="73" spans="1:29">
      <c r="A73">
        <f>smartphones_dataset!AH72</f>
        <v>18999</v>
      </c>
      <c r="B73">
        <f t="shared" si="2"/>
        <v>18999</v>
      </c>
      <c r="G73" s="3" t="s">
        <v>247</v>
      </c>
      <c r="H73" s="4">
        <v>34999</v>
      </c>
      <c r="AB73" s="3"/>
      <c r="AC73" s="4"/>
    </row>
    <row r="74" spans="1:29">
      <c r="A74">
        <f>smartphones_dataset!AH73</f>
        <v>49000</v>
      </c>
      <c r="B74">
        <f t="shared" si="2"/>
        <v>49000</v>
      </c>
      <c r="G74" s="2" t="s">
        <v>152</v>
      </c>
      <c r="H74" s="4">
        <v>49999</v>
      </c>
      <c r="AB74" s="3"/>
      <c r="AC74" s="4"/>
    </row>
    <row r="75" spans="1:29">
      <c r="A75">
        <f>smartphones_dataset!AH74</f>
        <v>6999</v>
      </c>
      <c r="B75">
        <f t="shared" si="2"/>
        <v>6999</v>
      </c>
      <c r="G75" s="3" t="s">
        <v>153</v>
      </c>
      <c r="H75" s="4">
        <v>49999</v>
      </c>
      <c r="AB75" s="3"/>
      <c r="AC75" s="4"/>
    </row>
    <row r="76" spans="1:29">
      <c r="A76">
        <f>smartphones_dataset!AH75</f>
        <v>49999</v>
      </c>
      <c r="B76">
        <f t="shared" si="2"/>
        <v>49999</v>
      </c>
      <c r="G76" s="2" t="s">
        <v>54</v>
      </c>
      <c r="H76" s="4">
        <v>30749</v>
      </c>
      <c r="AB76" s="3"/>
      <c r="AC76" s="4"/>
    </row>
    <row r="77" spans="1:29">
      <c r="A77">
        <f>smartphones_dataset!AH76</f>
        <v>12999</v>
      </c>
      <c r="B77">
        <f t="shared" si="2"/>
        <v>12999</v>
      </c>
      <c r="G77" s="3" t="s">
        <v>164</v>
      </c>
      <c r="H77" s="4">
        <v>48999</v>
      </c>
      <c r="AB77" s="3"/>
      <c r="AC77" s="4"/>
    </row>
    <row r="78" spans="1:29">
      <c r="A78">
        <f>smartphones_dataset!AH77</f>
        <v>51000</v>
      </c>
      <c r="B78">
        <f t="shared" si="2"/>
        <v>51000</v>
      </c>
      <c r="G78" s="3" t="s">
        <v>123</v>
      </c>
      <c r="H78" s="4">
        <v>19999</v>
      </c>
      <c r="AB78" s="3"/>
      <c r="AC78" s="4"/>
    </row>
    <row r="79" spans="1:29">
      <c r="A79">
        <f>smartphones_dataset!AH78</f>
        <v>14999</v>
      </c>
      <c r="B79">
        <f t="shared" si="2"/>
        <v>14999</v>
      </c>
      <c r="G79" s="3" t="s">
        <v>55</v>
      </c>
      <c r="H79" s="4">
        <v>19999</v>
      </c>
      <c r="AB79" s="3"/>
      <c r="AC79" s="4"/>
    </row>
    <row r="80" spans="1:29">
      <c r="A80">
        <f>smartphones_dataset!AH79</f>
        <v>42990</v>
      </c>
      <c r="B80">
        <f t="shared" si="2"/>
        <v>42990</v>
      </c>
      <c r="G80" s="3" t="s">
        <v>214</v>
      </c>
      <c r="H80" s="4">
        <v>33999</v>
      </c>
      <c r="AB80" s="3"/>
      <c r="AC80" s="4"/>
    </row>
    <row r="81" spans="1:29">
      <c r="A81">
        <f>smartphones_dataset!AH80</f>
        <v>24990</v>
      </c>
      <c r="B81">
        <f t="shared" si="2"/>
        <v>24990</v>
      </c>
      <c r="G81" s="2" t="s">
        <v>108</v>
      </c>
      <c r="H81" s="4">
        <v>21999</v>
      </c>
      <c r="AB81" s="3"/>
      <c r="AC81" s="4"/>
    </row>
    <row r="82" spans="1:29">
      <c r="A82">
        <f>smartphones_dataset!AH81</f>
        <v>17500</v>
      </c>
      <c r="B82">
        <f t="shared" si="2"/>
        <v>17500</v>
      </c>
      <c r="G82" s="3" t="s">
        <v>169</v>
      </c>
      <c r="H82" s="4">
        <v>20999</v>
      </c>
      <c r="AB82" s="3"/>
      <c r="AC82" s="4"/>
    </row>
    <row r="83" spans="1:29">
      <c r="A83">
        <f>smartphones_dataset!AH82</f>
        <v>33999</v>
      </c>
      <c r="B83">
        <f t="shared" si="2"/>
        <v>33999</v>
      </c>
      <c r="G83" s="3" t="s">
        <v>109</v>
      </c>
      <c r="H83" s="4">
        <v>22999</v>
      </c>
      <c r="AB83" s="3"/>
      <c r="AC83" s="4"/>
    </row>
    <row r="84" spans="1:29">
      <c r="A84">
        <f>smartphones_dataset!AH83</f>
        <v>34999</v>
      </c>
      <c r="B84">
        <f t="shared" si="2"/>
        <v>34999</v>
      </c>
      <c r="G84" s="2" t="s">
        <v>61</v>
      </c>
      <c r="H84" s="4">
        <v>14856.142857142857</v>
      </c>
      <c r="AB84" s="3"/>
      <c r="AC84" s="4"/>
    </row>
    <row r="85" spans="1:29">
      <c r="A85">
        <f>smartphones_dataset!AH84</f>
        <v>139900</v>
      </c>
      <c r="B85">
        <f t="shared" si="2"/>
        <v>139900</v>
      </c>
      <c r="G85" s="3" t="s">
        <v>194</v>
      </c>
      <c r="H85" s="4">
        <v>7499</v>
      </c>
      <c r="AB85" s="3"/>
      <c r="AC85" s="4"/>
    </row>
    <row r="86" spans="1:29">
      <c r="A86" s="7">
        <f>smartphones_dataset!AH85</f>
        <v>660000</v>
      </c>
      <c r="B86" s="7">
        <f t="shared" si="2"/>
        <v>30999</v>
      </c>
      <c r="G86" s="3" t="s">
        <v>122</v>
      </c>
      <c r="H86" s="4">
        <v>10999</v>
      </c>
      <c r="AB86" s="3"/>
      <c r="AC86" s="4"/>
    </row>
    <row r="87" spans="1:29">
      <c r="A87">
        <f>smartphones_dataset!AH86</f>
        <v>28000</v>
      </c>
      <c r="B87">
        <f t="shared" si="2"/>
        <v>28000</v>
      </c>
      <c r="G87" s="3" t="s">
        <v>232</v>
      </c>
      <c r="H87" s="4">
        <v>8999</v>
      </c>
      <c r="AB87" s="3"/>
      <c r="AC87" s="4"/>
    </row>
    <row r="88" spans="1:29">
      <c r="A88">
        <f>smartphones_dataset!AH87</f>
        <v>24999</v>
      </c>
      <c r="B88">
        <f t="shared" si="2"/>
        <v>24999</v>
      </c>
      <c r="G88" s="3" t="s">
        <v>237</v>
      </c>
      <c r="H88" s="4">
        <v>36999</v>
      </c>
      <c r="AB88" s="3"/>
      <c r="AC88" s="4"/>
    </row>
    <row r="89" spans="1:29">
      <c r="A89">
        <f>smartphones_dataset!AH88</f>
        <v>94999</v>
      </c>
      <c r="B89">
        <f t="shared" si="2"/>
        <v>94999</v>
      </c>
      <c r="G89" s="3" t="s">
        <v>62</v>
      </c>
      <c r="H89" s="4">
        <v>17999</v>
      </c>
      <c r="AB89" s="3"/>
      <c r="AC89" s="4"/>
    </row>
    <row r="90" spans="1:29">
      <c r="A90">
        <f>smartphones_dataset!AH89</f>
        <v>8999</v>
      </c>
      <c r="B90">
        <f t="shared" si="2"/>
        <v>8999</v>
      </c>
      <c r="G90" s="3" t="s">
        <v>71</v>
      </c>
      <c r="H90" s="4">
        <v>12499</v>
      </c>
      <c r="AB90" s="3"/>
      <c r="AC90" s="4"/>
    </row>
    <row r="91" spans="1:29">
      <c r="A91">
        <f>smartphones_dataset!AH90</f>
        <v>159999</v>
      </c>
      <c r="B91">
        <f t="shared" si="2"/>
        <v>159999</v>
      </c>
      <c r="G91" s="3" t="s">
        <v>136</v>
      </c>
      <c r="H91" s="4">
        <v>8999</v>
      </c>
      <c r="AB91" s="3"/>
      <c r="AC91" s="4"/>
    </row>
    <row r="92" spans="1:29">
      <c r="A92">
        <f>smartphones_dataset!AH91</f>
        <v>36999</v>
      </c>
      <c r="B92">
        <f t="shared" si="2"/>
        <v>36999</v>
      </c>
      <c r="G92" s="2" t="s">
        <v>33</v>
      </c>
      <c r="H92" s="4">
        <v>68692.21428571429</v>
      </c>
      <c r="AB92" s="3"/>
      <c r="AC92" s="4"/>
    </row>
    <row r="93" spans="1:29">
      <c r="A93">
        <f>smartphones_dataset!AH92</f>
        <v>19999</v>
      </c>
      <c r="B93">
        <f t="shared" si="2"/>
        <v>19999</v>
      </c>
      <c r="G93" s="3" t="s">
        <v>147</v>
      </c>
      <c r="H93" s="4">
        <v>13999</v>
      </c>
      <c r="AB93" s="3"/>
      <c r="AC93" s="4"/>
    </row>
    <row r="94" spans="1:29">
      <c r="A94">
        <f>smartphones_dataset!AH93</f>
        <v>31999</v>
      </c>
      <c r="B94">
        <f t="shared" si="2"/>
        <v>31999</v>
      </c>
      <c r="G94" s="3" t="s">
        <v>138</v>
      </c>
      <c r="H94" s="4">
        <v>18999</v>
      </c>
      <c r="AB94" s="3"/>
      <c r="AC94" s="4"/>
    </row>
    <row r="95" spans="1:29">
      <c r="A95">
        <f>smartphones_dataset!AH94</f>
        <v>15999</v>
      </c>
      <c r="B95">
        <f t="shared" si="2"/>
        <v>15999</v>
      </c>
      <c r="G95" s="3" t="s">
        <v>95</v>
      </c>
      <c r="H95" s="4">
        <v>29999</v>
      </c>
      <c r="AB95" s="3"/>
      <c r="AC95" s="4"/>
    </row>
    <row r="96" spans="1:29">
      <c r="A96">
        <f>smartphones_dataset!AH95</f>
        <v>64900</v>
      </c>
      <c r="B96">
        <f t="shared" si="2"/>
        <v>64900</v>
      </c>
      <c r="G96" s="3" t="s">
        <v>154</v>
      </c>
      <c r="H96" s="4">
        <v>10499</v>
      </c>
      <c r="AB96" s="3"/>
      <c r="AC96" s="4"/>
    </row>
    <row r="97" spans="1:29">
      <c r="A97">
        <f>smartphones_dataset!AH96</f>
        <v>28999</v>
      </c>
      <c r="B97">
        <f t="shared" si="2"/>
        <v>28999</v>
      </c>
      <c r="G97" s="3" t="s">
        <v>106</v>
      </c>
      <c r="H97" s="4">
        <v>104999</v>
      </c>
      <c r="AB97" s="3"/>
      <c r="AC97" s="4"/>
    </row>
    <row r="98" spans="1:29">
      <c r="A98">
        <f>smartphones_dataset!AH97</f>
        <v>34999</v>
      </c>
      <c r="B98">
        <f t="shared" si="2"/>
        <v>34999</v>
      </c>
      <c r="G98" s="3" t="s">
        <v>244</v>
      </c>
      <c r="H98" s="4">
        <v>64900</v>
      </c>
      <c r="AB98" s="3"/>
      <c r="AC98" s="4"/>
    </row>
    <row r="99" spans="1:29">
      <c r="A99">
        <f>smartphones_dataset!AH98</f>
        <v>38990</v>
      </c>
      <c r="B99">
        <f t="shared" ref="B99:B102" si="3">IF(OR(A99 &lt; $E$5, A99 &gt; $E$6), $E$7, A99)</f>
        <v>38990</v>
      </c>
      <c r="G99" s="3" t="s">
        <v>167</v>
      </c>
      <c r="H99" s="4">
        <v>61900</v>
      </c>
      <c r="AB99" s="3"/>
      <c r="AC99" s="4"/>
    </row>
    <row r="100" spans="1:29">
      <c r="A100">
        <f>smartphones_dataset!AH99</f>
        <v>41990</v>
      </c>
      <c r="B100">
        <f t="shared" si="3"/>
        <v>41990</v>
      </c>
      <c r="G100" s="3" t="s">
        <v>34</v>
      </c>
      <c r="H100" s="4">
        <v>124999</v>
      </c>
      <c r="AB100" s="3"/>
      <c r="AC100" s="4"/>
    </row>
    <row r="101" spans="1:29">
      <c r="A101">
        <f>smartphones_dataset!AH100</f>
        <v>39999</v>
      </c>
      <c r="B101">
        <f t="shared" si="3"/>
        <v>39999</v>
      </c>
      <c r="G101" s="3" t="s">
        <v>213</v>
      </c>
      <c r="H101" s="4">
        <v>17500</v>
      </c>
      <c r="AB101" s="3"/>
      <c r="AC101" s="4"/>
    </row>
    <row r="102" spans="1:29">
      <c r="A102">
        <f>smartphones_dataset!AH101</f>
        <v>78000</v>
      </c>
      <c r="B102">
        <f t="shared" si="3"/>
        <v>78000</v>
      </c>
      <c r="G102" s="3" t="s">
        <v>206</v>
      </c>
      <c r="H102" s="4">
        <v>51000</v>
      </c>
      <c r="AB102" s="3"/>
      <c r="AC102" s="4"/>
    </row>
    <row r="103" spans="1:29">
      <c r="G103" s="3" t="s">
        <v>177</v>
      </c>
      <c r="H103" s="4">
        <v>57900</v>
      </c>
    </row>
    <row r="104" spans="1:29">
      <c r="G104" s="3" t="s">
        <v>126</v>
      </c>
      <c r="H104" s="4">
        <v>99999</v>
      </c>
    </row>
    <row r="105" spans="1:29">
      <c r="G105" s="3" t="s">
        <v>155</v>
      </c>
      <c r="H105" s="4">
        <v>149999</v>
      </c>
      <c r="AA105" s="8"/>
      <c r="AB105" s="9"/>
    </row>
    <row r="106" spans="1:29">
      <c r="G106" s="3" t="s">
        <v>52</v>
      </c>
      <c r="H106" s="4">
        <v>154999</v>
      </c>
    </row>
    <row r="107" spans="1:29">
      <c r="G107" s="2" t="s">
        <v>102</v>
      </c>
      <c r="H107" s="4">
        <v>88661.166666666672</v>
      </c>
    </row>
    <row r="108" spans="1:29">
      <c r="G108" s="3" t="s">
        <v>157</v>
      </c>
      <c r="H108" s="4">
        <v>124999</v>
      </c>
    </row>
    <row r="109" spans="1:29">
      <c r="G109" s="3" t="s">
        <v>129</v>
      </c>
      <c r="H109" s="4">
        <v>139999</v>
      </c>
    </row>
    <row r="110" spans="1:29">
      <c r="G110" s="3" t="s">
        <v>103</v>
      </c>
      <c r="H110" s="4">
        <v>139999</v>
      </c>
    </row>
    <row r="111" spans="1:29">
      <c r="G111" s="3" t="s">
        <v>180</v>
      </c>
      <c r="H111" s="4">
        <v>44990</v>
      </c>
    </row>
    <row r="112" spans="1:29">
      <c r="G112" s="3" t="s">
        <v>209</v>
      </c>
      <c r="H112" s="4">
        <v>42990</v>
      </c>
    </row>
    <row r="113" spans="7:28">
      <c r="G113" s="3" t="s">
        <v>248</v>
      </c>
      <c r="H113" s="4">
        <v>38990</v>
      </c>
      <c r="AA113" s="8"/>
      <c r="AB113" s="9"/>
    </row>
    <row r="114" spans="7:28">
      <c r="G114" s="2" t="s">
        <v>67</v>
      </c>
      <c r="H114" s="4">
        <v>40562</v>
      </c>
    </row>
    <row r="115" spans="7:28">
      <c r="G115" s="3" t="s">
        <v>159</v>
      </c>
      <c r="H115" s="4">
        <v>25999</v>
      </c>
    </row>
    <row r="116" spans="7:28">
      <c r="G116" s="3" t="s">
        <v>68</v>
      </c>
      <c r="H116" s="4">
        <v>88888</v>
      </c>
    </row>
    <row r="117" spans="7:28">
      <c r="G117" s="3" t="s">
        <v>127</v>
      </c>
      <c r="H117" s="4">
        <v>6799</v>
      </c>
      <c r="AA117" s="8"/>
      <c r="AB117" s="9"/>
    </row>
    <row r="118" spans="7:28">
      <c r="G118" s="2" t="s">
        <v>78</v>
      </c>
      <c r="H118" s="4">
        <v>39999</v>
      </c>
    </row>
    <row r="119" spans="7:28">
      <c r="G119" s="3" t="s">
        <v>79</v>
      </c>
      <c r="H119" s="4">
        <v>39999</v>
      </c>
    </row>
    <row r="120" spans="7:28">
      <c r="G120" s="2" t="s">
        <v>221</v>
      </c>
      <c r="H120" s="4">
        <v>660000</v>
      </c>
    </row>
    <row r="121" spans="7:28">
      <c r="G121" s="3" t="s">
        <v>222</v>
      </c>
      <c r="H121" s="4">
        <v>660000</v>
      </c>
    </row>
    <row r="122" spans="7:28">
      <c r="G122" s="2" t="s">
        <v>111</v>
      </c>
      <c r="H122" s="4">
        <v>122499</v>
      </c>
    </row>
    <row r="123" spans="7:28">
      <c r="G123" s="3" t="s">
        <v>235</v>
      </c>
      <c r="H123" s="4">
        <v>159999</v>
      </c>
    </row>
    <row r="124" spans="7:28">
      <c r="G124" s="3" t="s">
        <v>112</v>
      </c>
      <c r="H124" s="4">
        <v>84999</v>
      </c>
    </row>
    <row r="125" spans="7:28">
      <c r="G125" s="2" t="s">
        <v>47</v>
      </c>
      <c r="H125" s="4">
        <v>17832.333333333332</v>
      </c>
    </row>
    <row r="126" spans="7:28">
      <c r="G126" s="3" t="s">
        <v>207</v>
      </c>
      <c r="H126" s="4">
        <v>14999</v>
      </c>
    </row>
    <row r="127" spans="7:28">
      <c r="G127" s="3" t="s">
        <v>48</v>
      </c>
      <c r="H127" s="4">
        <v>9499</v>
      </c>
    </row>
    <row r="128" spans="7:28">
      <c r="G128" s="3" t="s">
        <v>246</v>
      </c>
      <c r="H128" s="4">
        <v>28999</v>
      </c>
    </row>
    <row r="129" spans="7:8">
      <c r="G129" s="2" t="s">
        <v>270</v>
      </c>
      <c r="H129" s="4">
        <v>78000</v>
      </c>
    </row>
    <row r="130" spans="7:8">
      <c r="G130" s="3" t="s">
        <v>269</v>
      </c>
      <c r="H130" s="4">
        <v>78000</v>
      </c>
    </row>
    <row r="131" spans="7:8">
      <c r="G131" s="2" t="s">
        <v>266</v>
      </c>
      <c r="H131" s="4">
        <v>57218.5</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6B269-6A31-488E-9ED9-4B6069A18F8A}">
  <dimension ref="A2:E131"/>
  <sheetViews>
    <sheetView workbookViewId="0">
      <selection activeCell="J31" sqref="J31"/>
    </sheetView>
  </sheetViews>
  <sheetFormatPr defaultRowHeight="13.2"/>
  <cols>
    <col min="1" max="1" width="44.109375" bestFit="1" customWidth="1"/>
    <col min="2" max="2" width="21.33203125" bestFit="1" customWidth="1"/>
    <col min="4" max="4" width="13.33203125" bestFit="1" customWidth="1"/>
    <col min="5" max="5" width="21.33203125" bestFit="1" customWidth="1"/>
  </cols>
  <sheetData>
    <row r="2" spans="1:5">
      <c r="A2" s="1" t="s">
        <v>263</v>
      </c>
      <c r="B2" t="s">
        <v>272</v>
      </c>
      <c r="D2" s="1" t="s">
        <v>263</v>
      </c>
      <c r="E2" t="s">
        <v>272</v>
      </c>
    </row>
    <row r="3" spans="1:5">
      <c r="A3" s="2" t="s">
        <v>40</v>
      </c>
      <c r="B3" s="4">
        <v>8.4599999999999991</v>
      </c>
      <c r="D3" s="2" t="s">
        <v>40</v>
      </c>
      <c r="E3">
        <v>8.4600000000000009</v>
      </c>
    </row>
    <row r="4" spans="1:5">
      <c r="A4" s="3" t="s">
        <v>219</v>
      </c>
      <c r="B4" s="4">
        <v>9.4</v>
      </c>
      <c r="D4" s="2" t="s">
        <v>73</v>
      </c>
      <c r="E4">
        <v>8.9666666666666668</v>
      </c>
    </row>
    <row r="5" spans="1:5">
      <c r="A5" s="3" t="s">
        <v>41</v>
      </c>
      <c r="B5" s="4">
        <v>9.3000000000000007</v>
      </c>
      <c r="D5" s="2" t="s">
        <v>195</v>
      </c>
      <c r="E5">
        <v>5.8</v>
      </c>
    </row>
    <row r="6" spans="1:5">
      <c r="A6" s="3" t="s">
        <v>186</v>
      </c>
      <c r="B6" s="4">
        <v>7.5</v>
      </c>
      <c r="D6" s="2" t="s">
        <v>44</v>
      </c>
      <c r="E6">
        <v>9</v>
      </c>
    </row>
    <row r="7" spans="1:5">
      <c r="A7" s="3" t="s">
        <v>119</v>
      </c>
      <c r="B7" s="4">
        <v>7.4</v>
      </c>
      <c r="D7" s="2" t="s">
        <v>133</v>
      </c>
      <c r="E7">
        <v>8.9333333333333353</v>
      </c>
    </row>
    <row r="8" spans="1:5">
      <c r="A8" s="3" t="s">
        <v>171</v>
      </c>
      <c r="B8" s="4">
        <v>8.6999999999999993</v>
      </c>
      <c r="D8" s="2" t="s">
        <v>187</v>
      </c>
      <c r="E8">
        <v>7.2799999999999994</v>
      </c>
    </row>
    <row r="9" spans="1:5">
      <c r="A9" s="2" t="s">
        <v>73</v>
      </c>
      <c r="B9" s="4">
        <v>8.9666666666666668</v>
      </c>
      <c r="D9" s="2" t="s">
        <v>84</v>
      </c>
      <c r="E9">
        <v>8.7000000000000011</v>
      </c>
    </row>
    <row r="10" spans="1:5">
      <c r="A10" s="3" t="s">
        <v>191</v>
      </c>
      <c r="B10" s="4">
        <v>9.1999999999999993</v>
      </c>
      <c r="D10" s="2" t="s">
        <v>65</v>
      </c>
      <c r="E10">
        <v>6.9875000000000007</v>
      </c>
    </row>
    <row r="11" spans="1:5">
      <c r="A11" s="3" t="s">
        <v>74</v>
      </c>
      <c r="B11" s="4">
        <v>9.1999999999999993</v>
      </c>
      <c r="D11" s="2" t="s">
        <v>75</v>
      </c>
      <c r="E11">
        <v>7.6000000000000005</v>
      </c>
    </row>
    <row r="12" spans="1:5">
      <c r="A12" s="3" t="s">
        <v>142</v>
      </c>
      <c r="B12" s="4">
        <v>8.5</v>
      </c>
      <c r="D12" s="2" t="s">
        <v>100</v>
      </c>
      <c r="E12">
        <v>4.9000000000000004</v>
      </c>
    </row>
    <row r="13" spans="1:5">
      <c r="A13" s="2" t="s">
        <v>195</v>
      </c>
      <c r="B13" s="4">
        <v>5.8</v>
      </c>
      <c r="D13" s="2" t="s">
        <v>81</v>
      </c>
      <c r="E13">
        <v>6.5</v>
      </c>
    </row>
    <row r="14" spans="1:5">
      <c r="A14" s="3" t="s">
        <v>196</v>
      </c>
      <c r="B14" s="4">
        <v>5.8</v>
      </c>
      <c r="D14" s="2" t="s">
        <v>183</v>
      </c>
      <c r="E14">
        <v>7.85</v>
      </c>
    </row>
    <row r="15" spans="1:5">
      <c r="A15" s="2" t="s">
        <v>44</v>
      </c>
      <c r="B15" s="4">
        <v>9</v>
      </c>
      <c r="D15" s="2" t="s">
        <v>114</v>
      </c>
      <c r="E15">
        <v>5.6333333333333329</v>
      </c>
    </row>
    <row r="16" spans="1:5">
      <c r="A16" s="3" t="s">
        <v>45</v>
      </c>
      <c r="B16" s="4">
        <v>9</v>
      </c>
      <c r="D16" s="2" t="s">
        <v>251</v>
      </c>
      <c r="E16">
        <v>7.9</v>
      </c>
    </row>
    <row r="17" spans="1:5">
      <c r="A17" s="2" t="s">
        <v>133</v>
      </c>
      <c r="B17" s="4">
        <v>8.9333333333333353</v>
      </c>
      <c r="D17" s="2" t="s">
        <v>57</v>
      </c>
      <c r="E17">
        <v>7.8</v>
      </c>
    </row>
    <row r="18" spans="1:5">
      <c r="A18" s="3" t="s">
        <v>134</v>
      </c>
      <c r="B18" s="4">
        <v>8.9</v>
      </c>
      <c r="D18" s="2" t="s">
        <v>89</v>
      </c>
      <c r="E18">
        <v>6.7</v>
      </c>
    </row>
    <row r="19" spans="1:5">
      <c r="A19" s="3" t="s">
        <v>193</v>
      </c>
      <c r="B19" s="4">
        <v>8.8000000000000007</v>
      </c>
      <c r="D19" s="2" t="s">
        <v>152</v>
      </c>
      <c r="E19">
        <v>8.6</v>
      </c>
    </row>
    <row r="20" spans="1:5">
      <c r="A20" s="3" t="s">
        <v>230</v>
      </c>
      <c r="B20" s="4">
        <v>9.1</v>
      </c>
      <c r="D20" s="2" t="s">
        <v>270</v>
      </c>
      <c r="E20">
        <v>10</v>
      </c>
    </row>
    <row r="21" spans="1:5">
      <c r="A21" s="2" t="s">
        <v>187</v>
      </c>
      <c r="B21" s="4">
        <v>7.2799999999999994</v>
      </c>
      <c r="D21" s="2" t="s">
        <v>54</v>
      </c>
      <c r="E21">
        <v>8.0250000000000004</v>
      </c>
    </row>
    <row r="22" spans="1:5">
      <c r="A22" s="3" t="s">
        <v>211</v>
      </c>
      <c r="B22" s="4">
        <v>6.9</v>
      </c>
      <c r="D22" s="2" t="s">
        <v>108</v>
      </c>
      <c r="E22">
        <v>8.1999999999999993</v>
      </c>
    </row>
    <row r="23" spans="1:5">
      <c r="A23" s="3" t="s">
        <v>240</v>
      </c>
      <c r="B23" s="4">
        <v>6.8</v>
      </c>
      <c r="D23" s="2" t="s">
        <v>61</v>
      </c>
      <c r="E23">
        <v>7.1714285714285708</v>
      </c>
    </row>
    <row r="24" spans="1:5">
      <c r="A24" s="3" t="s">
        <v>188</v>
      </c>
      <c r="B24" s="4">
        <v>8</v>
      </c>
      <c r="D24" s="2" t="s">
        <v>33</v>
      </c>
      <c r="E24">
        <v>7.8571428571428568</v>
      </c>
    </row>
    <row r="25" spans="1:5">
      <c r="A25" s="3" t="s">
        <v>198</v>
      </c>
      <c r="B25" s="4">
        <v>8.1999999999999993</v>
      </c>
      <c r="D25" s="2" t="s">
        <v>102</v>
      </c>
      <c r="E25">
        <v>8.0333333333333332</v>
      </c>
    </row>
    <row r="26" spans="1:5">
      <c r="A26" s="3" t="s">
        <v>224</v>
      </c>
      <c r="B26" s="4">
        <v>6.5</v>
      </c>
      <c r="D26" s="2" t="s">
        <v>67</v>
      </c>
      <c r="E26">
        <v>7.1333333333333329</v>
      </c>
    </row>
    <row r="27" spans="1:5">
      <c r="A27" s="2" t="s">
        <v>84</v>
      </c>
      <c r="B27" s="4">
        <v>8.7000000000000011</v>
      </c>
      <c r="D27" s="2" t="s">
        <v>78</v>
      </c>
      <c r="E27">
        <v>6.8</v>
      </c>
    </row>
    <row r="28" spans="1:5">
      <c r="A28" s="3" t="s">
        <v>161</v>
      </c>
      <c r="B28" s="4">
        <v>9.3000000000000007</v>
      </c>
      <c r="D28" s="2" t="s">
        <v>221</v>
      </c>
      <c r="E28">
        <v>6.5</v>
      </c>
    </row>
    <row r="29" spans="1:5">
      <c r="A29" s="3" t="s">
        <v>85</v>
      </c>
      <c r="B29" s="4">
        <v>8.5</v>
      </c>
      <c r="D29" s="2" t="s">
        <v>234</v>
      </c>
      <c r="E29">
        <v>8.65</v>
      </c>
    </row>
    <row r="30" spans="1:5">
      <c r="A30" s="3" t="s">
        <v>124</v>
      </c>
      <c r="B30" s="4">
        <v>8.3000000000000007</v>
      </c>
      <c r="D30" s="2" t="s">
        <v>47</v>
      </c>
      <c r="E30">
        <v>7.7666666666666666</v>
      </c>
    </row>
    <row r="31" spans="1:5">
      <c r="A31" s="2" t="s">
        <v>65</v>
      </c>
      <c r="B31" s="4">
        <v>6.9874999999999998</v>
      </c>
      <c r="D31" s="2" t="s">
        <v>266</v>
      </c>
      <c r="E31">
        <v>7.6380000000000008</v>
      </c>
    </row>
    <row r="32" spans="1:5">
      <c r="A32" s="3" t="s">
        <v>239</v>
      </c>
      <c r="B32" s="4">
        <v>8</v>
      </c>
    </row>
    <row r="33" spans="1:2">
      <c r="A33" s="3" t="s">
        <v>228</v>
      </c>
      <c r="B33" s="4">
        <v>8.3000000000000007</v>
      </c>
    </row>
    <row r="34" spans="1:2">
      <c r="A34" s="3" t="s">
        <v>192</v>
      </c>
      <c r="B34" s="4">
        <v>6.2</v>
      </c>
    </row>
    <row r="35" spans="1:2">
      <c r="A35" s="3" t="s">
        <v>130</v>
      </c>
      <c r="B35" s="4">
        <v>5.3</v>
      </c>
    </row>
    <row r="36" spans="1:2">
      <c r="A36" s="3" t="s">
        <v>93</v>
      </c>
      <c r="B36" s="4">
        <v>5.0999999999999996</v>
      </c>
    </row>
    <row r="37" spans="1:2">
      <c r="A37" s="3" t="s">
        <v>66</v>
      </c>
      <c r="B37" s="4">
        <v>7.9</v>
      </c>
    </row>
    <row r="38" spans="1:2">
      <c r="A38" s="3" t="s">
        <v>156</v>
      </c>
      <c r="B38" s="4">
        <v>7</v>
      </c>
    </row>
    <row r="39" spans="1:2">
      <c r="A39" s="3" t="s">
        <v>117</v>
      </c>
      <c r="B39" s="4">
        <v>8.1</v>
      </c>
    </row>
    <row r="40" spans="1:2">
      <c r="A40" s="2" t="s">
        <v>75</v>
      </c>
      <c r="B40" s="4">
        <v>7.6000000000000005</v>
      </c>
    </row>
    <row r="41" spans="1:2">
      <c r="A41" s="3" t="s">
        <v>76</v>
      </c>
      <c r="B41" s="4">
        <v>7.4</v>
      </c>
    </row>
    <row r="42" spans="1:2">
      <c r="A42" s="3" t="s">
        <v>150</v>
      </c>
      <c r="B42" s="4">
        <v>8</v>
      </c>
    </row>
    <row r="43" spans="1:2">
      <c r="A43" s="3" t="s">
        <v>131</v>
      </c>
      <c r="B43" s="4">
        <v>7.4</v>
      </c>
    </row>
    <row r="44" spans="1:2">
      <c r="A44" s="2" t="s">
        <v>100</v>
      </c>
      <c r="B44" s="4">
        <v>4.9000000000000004</v>
      </c>
    </row>
    <row r="45" spans="1:2">
      <c r="A45" s="3" t="s">
        <v>101</v>
      </c>
      <c r="B45" s="4">
        <v>4.9000000000000004</v>
      </c>
    </row>
    <row r="46" spans="1:2">
      <c r="A46" s="2" t="s">
        <v>81</v>
      </c>
      <c r="B46" s="4">
        <v>6.5</v>
      </c>
    </row>
    <row r="47" spans="1:2">
      <c r="A47" s="3" t="s">
        <v>82</v>
      </c>
      <c r="B47" s="4">
        <v>7.2</v>
      </c>
    </row>
    <row r="48" spans="1:2">
      <c r="A48" s="3" t="s">
        <v>145</v>
      </c>
      <c r="B48" s="4">
        <v>5.8</v>
      </c>
    </row>
    <row r="49" spans="1:2">
      <c r="A49" s="2" t="s">
        <v>183</v>
      </c>
      <c r="B49" s="4">
        <v>7.85</v>
      </c>
    </row>
    <row r="50" spans="1:2">
      <c r="A50" s="3" t="s">
        <v>249</v>
      </c>
      <c r="B50" s="4">
        <v>7.7</v>
      </c>
    </row>
    <row r="51" spans="1:2">
      <c r="A51" s="3" t="s">
        <v>184</v>
      </c>
      <c r="B51" s="4">
        <v>8</v>
      </c>
    </row>
    <row r="52" spans="1:2">
      <c r="A52" s="2" t="s">
        <v>114</v>
      </c>
      <c r="B52" s="4">
        <v>5.6333333333333329</v>
      </c>
    </row>
    <row r="53" spans="1:2">
      <c r="A53" s="3" t="s">
        <v>200</v>
      </c>
      <c r="B53" s="4">
        <v>6</v>
      </c>
    </row>
    <row r="54" spans="1:2">
      <c r="A54" s="3" t="s">
        <v>135</v>
      </c>
      <c r="B54" s="4">
        <v>5.7</v>
      </c>
    </row>
    <row r="55" spans="1:2">
      <c r="A55" s="3" t="s">
        <v>115</v>
      </c>
      <c r="B55" s="4">
        <v>5.2</v>
      </c>
    </row>
    <row r="56" spans="1:2">
      <c r="A56" s="2" t="s">
        <v>251</v>
      </c>
      <c r="B56" s="4">
        <v>7.9</v>
      </c>
    </row>
    <row r="57" spans="1:2">
      <c r="A57" s="3" t="s">
        <v>252</v>
      </c>
      <c r="B57" s="4">
        <v>7.9</v>
      </c>
    </row>
    <row r="58" spans="1:2">
      <c r="A58" s="2" t="s">
        <v>57</v>
      </c>
      <c r="B58" s="4">
        <v>7.8000000000000007</v>
      </c>
    </row>
    <row r="59" spans="1:2">
      <c r="A59" s="3" t="s">
        <v>58</v>
      </c>
      <c r="B59" s="4">
        <v>8.6</v>
      </c>
    </row>
    <row r="60" spans="1:2">
      <c r="A60" s="3" t="s">
        <v>242</v>
      </c>
      <c r="B60" s="4">
        <v>7.9</v>
      </c>
    </row>
    <row r="61" spans="1:2">
      <c r="A61" s="3" t="s">
        <v>204</v>
      </c>
      <c r="B61" s="4">
        <v>7.5</v>
      </c>
    </row>
    <row r="62" spans="1:2">
      <c r="A62" s="3" t="s">
        <v>216</v>
      </c>
      <c r="B62" s="4">
        <v>8</v>
      </c>
    </row>
    <row r="63" spans="1:2">
      <c r="A63" s="3" t="s">
        <v>178</v>
      </c>
      <c r="B63" s="4">
        <v>7</v>
      </c>
    </row>
    <row r="64" spans="1:2">
      <c r="A64" s="3" t="s">
        <v>174</v>
      </c>
      <c r="B64" s="4">
        <v>7.2</v>
      </c>
    </row>
    <row r="65" spans="1:2">
      <c r="A65" s="3" t="s">
        <v>143</v>
      </c>
      <c r="B65" s="4">
        <v>7.4</v>
      </c>
    </row>
    <row r="66" spans="1:2">
      <c r="A66" s="3" t="s">
        <v>98</v>
      </c>
      <c r="B66" s="4">
        <v>8.8000000000000007</v>
      </c>
    </row>
    <row r="67" spans="1:2">
      <c r="A67" s="2" t="s">
        <v>89</v>
      </c>
      <c r="B67" s="4">
        <v>6.7</v>
      </c>
    </row>
    <row r="68" spans="1:2">
      <c r="A68" s="3" t="s">
        <v>185</v>
      </c>
      <c r="B68" s="4">
        <v>6.9</v>
      </c>
    </row>
    <row r="69" spans="1:2">
      <c r="A69" s="3" t="s">
        <v>202</v>
      </c>
      <c r="B69" s="4">
        <v>7</v>
      </c>
    </row>
    <row r="70" spans="1:2">
      <c r="A70" s="3" t="s">
        <v>90</v>
      </c>
      <c r="B70" s="4">
        <v>5.5</v>
      </c>
    </row>
    <row r="71" spans="1:2">
      <c r="A71" s="3" t="s">
        <v>132</v>
      </c>
      <c r="B71" s="4">
        <v>6.1</v>
      </c>
    </row>
    <row r="72" spans="1:2">
      <c r="A72" s="3" t="s">
        <v>140</v>
      </c>
      <c r="B72" s="4">
        <v>7.2</v>
      </c>
    </row>
    <row r="73" spans="1:2">
      <c r="A73" s="3" t="s">
        <v>247</v>
      </c>
      <c r="B73" s="4">
        <v>7.5</v>
      </c>
    </row>
    <row r="74" spans="1:2">
      <c r="A74" s="2" t="s">
        <v>152</v>
      </c>
      <c r="B74" s="4">
        <v>8.6</v>
      </c>
    </row>
    <row r="75" spans="1:2">
      <c r="A75" s="3" t="s">
        <v>153</v>
      </c>
      <c r="B75" s="4">
        <v>8.6</v>
      </c>
    </row>
    <row r="76" spans="1:2">
      <c r="A76" s="2" t="s">
        <v>270</v>
      </c>
      <c r="B76" s="4">
        <v>10</v>
      </c>
    </row>
    <row r="77" spans="1:2">
      <c r="A77" s="3" t="s">
        <v>269</v>
      </c>
      <c r="B77" s="4">
        <v>10</v>
      </c>
    </row>
    <row r="78" spans="1:2">
      <c r="A78" s="2" t="s">
        <v>54</v>
      </c>
      <c r="B78" s="4">
        <v>8.0250000000000004</v>
      </c>
    </row>
    <row r="79" spans="1:2">
      <c r="A79" s="3" t="s">
        <v>164</v>
      </c>
      <c r="B79" s="4">
        <v>8.1999999999999993</v>
      </c>
    </row>
    <row r="80" spans="1:2">
      <c r="A80" s="3" t="s">
        <v>123</v>
      </c>
      <c r="B80" s="4">
        <v>7.5</v>
      </c>
    </row>
    <row r="81" spans="1:2">
      <c r="A81" s="3" t="s">
        <v>55</v>
      </c>
      <c r="B81" s="4">
        <v>8</v>
      </c>
    </row>
    <row r="82" spans="1:2">
      <c r="A82" s="3" t="s">
        <v>214</v>
      </c>
      <c r="B82" s="4">
        <v>8.4</v>
      </c>
    </row>
    <row r="83" spans="1:2">
      <c r="A83" s="2" t="s">
        <v>108</v>
      </c>
      <c r="B83" s="4">
        <v>8.1999999999999993</v>
      </c>
    </row>
    <row r="84" spans="1:2">
      <c r="A84" s="3" t="s">
        <v>169</v>
      </c>
      <c r="B84" s="4">
        <v>8.6</v>
      </c>
    </row>
    <row r="85" spans="1:2">
      <c r="A85" s="3" t="s">
        <v>109</v>
      </c>
      <c r="B85" s="4">
        <v>7.8</v>
      </c>
    </row>
    <row r="86" spans="1:2">
      <c r="A86" s="2" t="s">
        <v>61</v>
      </c>
      <c r="B86" s="4">
        <v>7.1714285714285708</v>
      </c>
    </row>
    <row r="87" spans="1:2">
      <c r="A87" s="3" t="s">
        <v>194</v>
      </c>
      <c r="B87" s="4">
        <v>5.5</v>
      </c>
    </row>
    <row r="88" spans="1:2">
      <c r="A88" s="3" t="s">
        <v>122</v>
      </c>
      <c r="B88" s="4">
        <v>6.7</v>
      </c>
    </row>
    <row r="89" spans="1:2">
      <c r="A89" s="3" t="s">
        <v>232</v>
      </c>
      <c r="B89" s="4">
        <v>7.5</v>
      </c>
    </row>
    <row r="90" spans="1:2">
      <c r="A90" s="3" t="s">
        <v>237</v>
      </c>
      <c r="B90" s="4">
        <v>8.6</v>
      </c>
    </row>
    <row r="91" spans="1:2">
      <c r="A91" s="3" t="s">
        <v>62</v>
      </c>
      <c r="B91" s="4">
        <v>7.8</v>
      </c>
    </row>
    <row r="92" spans="1:2">
      <c r="A92" s="3" t="s">
        <v>71</v>
      </c>
      <c r="B92" s="4">
        <v>7.6</v>
      </c>
    </row>
    <row r="93" spans="1:2">
      <c r="A93" s="3" t="s">
        <v>136</v>
      </c>
      <c r="B93" s="4">
        <v>6.5</v>
      </c>
    </row>
    <row r="94" spans="1:2">
      <c r="A94" s="2" t="s">
        <v>33</v>
      </c>
      <c r="B94" s="4">
        <v>7.8571428571428568</v>
      </c>
    </row>
    <row r="95" spans="1:2">
      <c r="A95" s="3" t="s">
        <v>147</v>
      </c>
      <c r="B95" s="4">
        <v>7</v>
      </c>
    </row>
    <row r="96" spans="1:2">
      <c r="A96" s="3" t="s">
        <v>138</v>
      </c>
      <c r="B96" s="4">
        <v>7</v>
      </c>
    </row>
    <row r="97" spans="1:2">
      <c r="A97" s="3" t="s">
        <v>95</v>
      </c>
      <c r="B97" s="4">
        <v>7.9</v>
      </c>
    </row>
    <row r="98" spans="1:2">
      <c r="A98" s="3" t="s">
        <v>154</v>
      </c>
      <c r="B98" s="4">
        <v>6.8</v>
      </c>
    </row>
    <row r="99" spans="1:2">
      <c r="A99" s="3" t="s">
        <v>106</v>
      </c>
      <c r="B99" s="4">
        <v>8.5</v>
      </c>
    </row>
    <row r="100" spans="1:2">
      <c r="A100" s="3" t="s">
        <v>244</v>
      </c>
      <c r="B100" s="4">
        <v>6.7</v>
      </c>
    </row>
    <row r="101" spans="1:2">
      <c r="A101" s="3" t="s">
        <v>167</v>
      </c>
      <c r="B101" s="4">
        <v>8.5</v>
      </c>
    </row>
    <row r="102" spans="1:2">
      <c r="A102" s="3" t="s">
        <v>34</v>
      </c>
      <c r="B102" s="4">
        <v>9.5</v>
      </c>
    </row>
    <row r="103" spans="1:2">
      <c r="A103" s="3" t="s">
        <v>213</v>
      </c>
      <c r="B103" s="4">
        <v>7.2</v>
      </c>
    </row>
    <row r="104" spans="1:2">
      <c r="A104" s="3" t="s">
        <v>206</v>
      </c>
      <c r="B104" s="4">
        <v>7.3</v>
      </c>
    </row>
    <row r="105" spans="1:2">
      <c r="A105" s="3" t="s">
        <v>177</v>
      </c>
      <c r="B105" s="4">
        <v>8</v>
      </c>
    </row>
    <row r="106" spans="1:2">
      <c r="A106" s="3" t="s">
        <v>126</v>
      </c>
      <c r="B106" s="4">
        <v>8.1999999999999993</v>
      </c>
    </row>
    <row r="107" spans="1:2">
      <c r="A107" s="3" t="s">
        <v>155</v>
      </c>
      <c r="B107" s="4">
        <v>8.3000000000000007</v>
      </c>
    </row>
    <row r="108" spans="1:2">
      <c r="A108" s="3" t="s">
        <v>52</v>
      </c>
      <c r="B108" s="4">
        <v>9.1</v>
      </c>
    </row>
    <row r="109" spans="1:2">
      <c r="A109" s="2" t="s">
        <v>102</v>
      </c>
      <c r="B109" s="4">
        <v>8.0333333333333332</v>
      </c>
    </row>
    <row r="110" spans="1:2">
      <c r="A110" s="3" t="s">
        <v>157</v>
      </c>
      <c r="B110" s="4">
        <v>8.6999999999999993</v>
      </c>
    </row>
    <row r="111" spans="1:2">
      <c r="A111" s="3" t="s">
        <v>129</v>
      </c>
      <c r="B111" s="4">
        <v>8.6</v>
      </c>
    </row>
    <row r="112" spans="1:2">
      <c r="A112" s="3" t="s">
        <v>103</v>
      </c>
      <c r="B112" s="4">
        <v>8.6</v>
      </c>
    </row>
    <row r="113" spans="1:2">
      <c r="A113" s="3" t="s">
        <v>180</v>
      </c>
      <c r="B113" s="4">
        <v>7.5</v>
      </c>
    </row>
    <row r="114" spans="1:2">
      <c r="A114" s="3" t="s">
        <v>209</v>
      </c>
      <c r="B114" s="4">
        <v>7.2</v>
      </c>
    </row>
    <row r="115" spans="1:2">
      <c r="A115" s="3" t="s">
        <v>248</v>
      </c>
      <c r="B115" s="4">
        <v>7.6</v>
      </c>
    </row>
    <row r="116" spans="1:2">
      <c r="A116" s="2" t="s">
        <v>67</v>
      </c>
      <c r="B116" s="4">
        <v>7.1333333333333329</v>
      </c>
    </row>
    <row r="117" spans="1:2">
      <c r="A117" s="3" t="s">
        <v>159</v>
      </c>
      <c r="B117" s="4">
        <v>7.5</v>
      </c>
    </row>
    <row r="118" spans="1:2">
      <c r="A118" s="3" t="s">
        <v>68</v>
      </c>
      <c r="B118" s="4">
        <v>8.4</v>
      </c>
    </row>
    <row r="119" spans="1:2">
      <c r="A119" s="3" t="s">
        <v>127</v>
      </c>
      <c r="B119" s="4">
        <v>5.5</v>
      </c>
    </row>
    <row r="120" spans="1:2">
      <c r="A120" s="2" t="s">
        <v>78</v>
      </c>
      <c r="B120" s="4">
        <v>6.8</v>
      </c>
    </row>
    <row r="121" spans="1:2">
      <c r="A121" s="3" t="s">
        <v>79</v>
      </c>
      <c r="B121" s="4">
        <v>6.8</v>
      </c>
    </row>
    <row r="122" spans="1:2">
      <c r="A122" s="2" t="s">
        <v>221</v>
      </c>
      <c r="B122" s="4">
        <v>6.5</v>
      </c>
    </row>
    <row r="123" spans="1:2">
      <c r="A123" s="3" t="s">
        <v>222</v>
      </c>
      <c r="B123" s="4">
        <v>6.5</v>
      </c>
    </row>
    <row r="124" spans="1:2">
      <c r="A124" s="2" t="s">
        <v>234</v>
      </c>
      <c r="B124" s="4">
        <v>8.65</v>
      </c>
    </row>
    <row r="125" spans="1:2">
      <c r="A125" s="3" t="s">
        <v>235</v>
      </c>
      <c r="B125" s="4">
        <v>8.9</v>
      </c>
    </row>
    <row r="126" spans="1:2">
      <c r="A126" s="3" t="s">
        <v>268</v>
      </c>
      <c r="B126" s="4">
        <v>8.4</v>
      </c>
    </row>
    <row r="127" spans="1:2">
      <c r="A127" s="2" t="s">
        <v>47</v>
      </c>
      <c r="B127" s="4">
        <v>7.7666666666666666</v>
      </c>
    </row>
    <row r="128" spans="1:2">
      <c r="A128" s="3" t="s">
        <v>207</v>
      </c>
      <c r="B128" s="4">
        <v>7.8</v>
      </c>
    </row>
    <row r="129" spans="1:2">
      <c r="A129" s="3" t="s">
        <v>48</v>
      </c>
      <c r="B129" s="4">
        <v>7.2</v>
      </c>
    </row>
    <row r="130" spans="1:2">
      <c r="A130" s="3" t="s">
        <v>246</v>
      </c>
      <c r="B130" s="4">
        <v>8.3000000000000007</v>
      </c>
    </row>
    <row r="131" spans="1:2">
      <c r="A131" s="2" t="s">
        <v>264</v>
      </c>
      <c r="B131" s="4">
        <v>7.6379999999999999</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D7944-AB6E-4BA2-9572-0AB61B84EA2D}">
  <dimension ref="A2:H14"/>
  <sheetViews>
    <sheetView workbookViewId="0">
      <selection activeCell="S33" sqref="S33"/>
    </sheetView>
  </sheetViews>
  <sheetFormatPr defaultRowHeight="13.2"/>
  <cols>
    <col min="1" max="1" width="13.33203125" bestFit="1" customWidth="1"/>
    <col min="2" max="3" width="14.33203125" bestFit="1" customWidth="1"/>
    <col min="4" max="4" width="13.33203125" bestFit="1" customWidth="1"/>
    <col min="5" max="5" width="14.33203125" bestFit="1" customWidth="1"/>
    <col min="7" max="7" width="13.33203125" bestFit="1" customWidth="1"/>
    <col min="8" max="8" width="14.33203125" bestFit="1" customWidth="1"/>
    <col min="9" max="9" width="18" bestFit="1" customWidth="1"/>
  </cols>
  <sheetData>
    <row r="2" spans="1:8">
      <c r="A2" s="1" t="s">
        <v>263</v>
      </c>
      <c r="B2" t="s">
        <v>279</v>
      </c>
      <c r="D2" s="1" t="s">
        <v>263</v>
      </c>
      <c r="E2" t="s">
        <v>279</v>
      </c>
      <c r="G2" s="1" t="s">
        <v>263</v>
      </c>
      <c r="H2" t="s">
        <v>279</v>
      </c>
    </row>
    <row r="3" spans="1:8">
      <c r="A3" s="2" t="s">
        <v>84</v>
      </c>
      <c r="B3">
        <v>3</v>
      </c>
      <c r="D3" s="2" t="s">
        <v>84</v>
      </c>
      <c r="E3">
        <v>3</v>
      </c>
      <c r="G3" s="2" t="s">
        <v>274</v>
      </c>
      <c r="H3">
        <v>33</v>
      </c>
    </row>
    <row r="4" spans="1:8">
      <c r="A4" s="3" t="s">
        <v>281</v>
      </c>
      <c r="B4">
        <v>3</v>
      </c>
      <c r="D4" s="3" t="s">
        <v>275</v>
      </c>
      <c r="E4">
        <v>1</v>
      </c>
      <c r="G4" s="2" t="s">
        <v>275</v>
      </c>
      <c r="H4">
        <v>10</v>
      </c>
    </row>
    <row r="5" spans="1:8">
      <c r="A5" s="2" t="s">
        <v>264</v>
      </c>
      <c r="B5">
        <v>3</v>
      </c>
      <c r="D5" s="3" t="s">
        <v>276</v>
      </c>
      <c r="E5">
        <v>2</v>
      </c>
      <c r="G5" s="2" t="s">
        <v>276</v>
      </c>
      <c r="H5">
        <v>34</v>
      </c>
    </row>
    <row r="6" spans="1:8">
      <c r="D6" s="2" t="s">
        <v>264</v>
      </c>
      <c r="E6">
        <v>3</v>
      </c>
      <c r="G6" s="2" t="s">
        <v>277</v>
      </c>
      <c r="H6">
        <v>10</v>
      </c>
    </row>
    <row r="7" spans="1:8">
      <c r="G7" s="2" t="s">
        <v>278</v>
      </c>
      <c r="H7">
        <v>13</v>
      </c>
    </row>
    <row r="8" spans="1:8">
      <c r="G8" s="2" t="s">
        <v>264</v>
      </c>
      <c r="H8">
        <v>100</v>
      </c>
    </row>
    <row r="10" spans="1:8">
      <c r="G10" s="1" t="s">
        <v>263</v>
      </c>
      <c r="H10" t="s">
        <v>279</v>
      </c>
    </row>
    <row r="11" spans="1:8">
      <c r="G11" s="2" t="s">
        <v>280</v>
      </c>
      <c r="H11">
        <v>23</v>
      </c>
    </row>
    <row r="12" spans="1:8">
      <c r="G12" s="2" t="s">
        <v>281</v>
      </c>
      <c r="H12">
        <v>42</v>
      </c>
    </row>
    <row r="13" spans="1:8">
      <c r="G13" s="2" t="s">
        <v>282</v>
      </c>
      <c r="H13">
        <v>35</v>
      </c>
    </row>
    <row r="14" spans="1:8">
      <c r="G14" s="2" t="s">
        <v>264</v>
      </c>
      <c r="H14">
        <v>100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6745A-FAA9-409A-B4B9-8506D80F7EFD}">
  <dimension ref="A1:E10"/>
  <sheetViews>
    <sheetView zoomScale="90" zoomScaleNormal="90" workbookViewId="0">
      <selection activeCell="P5" sqref="P5"/>
    </sheetView>
  </sheetViews>
  <sheetFormatPr defaultRowHeight="13.2"/>
  <cols>
    <col min="1" max="1" width="19.77734375" bestFit="1" customWidth="1"/>
    <col min="2" max="2" width="18.44140625" bestFit="1" customWidth="1"/>
    <col min="4" max="4" width="13.33203125" bestFit="1" customWidth="1"/>
    <col min="5" max="5" width="22.33203125" bestFit="1" customWidth="1"/>
  </cols>
  <sheetData>
    <row r="1" spans="1:5">
      <c r="A1" s="1" t="s">
        <v>6</v>
      </c>
      <c r="B1" t="s">
        <v>287</v>
      </c>
    </row>
    <row r="2" spans="1:5">
      <c r="D2" s="1" t="s">
        <v>263</v>
      </c>
      <c r="E2" t="s">
        <v>283</v>
      </c>
    </row>
    <row r="3" spans="1:5">
      <c r="A3" s="1" t="s">
        <v>263</v>
      </c>
      <c r="B3" t="s">
        <v>297</v>
      </c>
      <c r="D3" s="2" t="s">
        <v>288</v>
      </c>
      <c r="E3" s="4">
        <v>2.8540000000000001</v>
      </c>
    </row>
    <row r="4" spans="1:5">
      <c r="A4" s="2" t="s">
        <v>292</v>
      </c>
      <c r="B4">
        <v>2.1</v>
      </c>
      <c r="D4" s="2" t="s">
        <v>287</v>
      </c>
      <c r="E4" s="4">
        <v>2.2766666666666668</v>
      </c>
    </row>
    <row r="5" spans="1:5">
      <c r="A5" s="2" t="s">
        <v>296</v>
      </c>
      <c r="B5">
        <v>2</v>
      </c>
      <c r="D5" s="2" t="s">
        <v>295</v>
      </c>
      <c r="E5" s="4">
        <v>3</v>
      </c>
    </row>
    <row r="6" spans="1:5">
      <c r="A6" s="2" t="s">
        <v>291</v>
      </c>
      <c r="B6">
        <v>2.73</v>
      </c>
      <c r="D6" s="2" t="s">
        <v>162</v>
      </c>
      <c r="E6" s="4">
        <v>3.1</v>
      </c>
    </row>
    <row r="7" spans="1:5">
      <c r="A7" s="2" t="s">
        <v>264</v>
      </c>
      <c r="B7">
        <v>6.83</v>
      </c>
      <c r="D7" s="2" t="s">
        <v>49</v>
      </c>
      <c r="E7" s="4">
        <v>2.5083333333333333</v>
      </c>
    </row>
    <row r="8" spans="1:5">
      <c r="D8" s="2" t="s">
        <v>298</v>
      </c>
      <c r="E8" s="4">
        <v>2.5534000000000008</v>
      </c>
    </row>
    <row r="9" spans="1:5">
      <c r="D9" s="2" t="s">
        <v>91</v>
      </c>
      <c r="E9" s="4">
        <v>1.7000000000000004</v>
      </c>
    </row>
    <row r="10" spans="1:5">
      <c r="D10" s="2" t="s">
        <v>266</v>
      </c>
      <c r="E10" s="4">
        <v>2.471200000000001</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BAA9A-4EB5-4DF0-9AE0-4879BF468C78}">
  <dimension ref="A2:B16"/>
  <sheetViews>
    <sheetView tabSelected="1" topLeftCell="D5" workbookViewId="0">
      <selection activeCell="M27" sqref="M27"/>
    </sheetView>
  </sheetViews>
  <sheetFormatPr defaultRowHeight="13.2"/>
  <cols>
    <col min="1" max="1" width="13.33203125" bestFit="1" customWidth="1"/>
    <col min="2" max="2" width="26.33203125" bestFit="1" customWidth="1"/>
  </cols>
  <sheetData>
    <row r="2" spans="1:2">
      <c r="A2" t="s">
        <v>284</v>
      </c>
      <c r="B2" t="s">
        <v>285</v>
      </c>
    </row>
    <row r="3" spans="1:2" ht="26.4">
      <c r="A3" s="13" t="s">
        <v>12</v>
      </c>
      <c r="B3" s="14">
        <f>COUNTIF(smartphones_dataset!N2:N101, "Yes")</f>
        <v>78</v>
      </c>
    </row>
    <row r="4" spans="1:2" ht="26.4">
      <c r="A4" s="13" t="s">
        <v>24</v>
      </c>
      <c r="B4" s="13">
        <f>COUNTIF(smartphones_dataset!Z2:Z101, "Yes")</f>
        <v>74</v>
      </c>
    </row>
    <row r="5" spans="1:2" ht="26.4">
      <c r="A5" s="13" t="s">
        <v>25</v>
      </c>
      <c r="B5" s="14">
        <f>COUNTIF(smartphones_dataset!AA2:AA101, "Yes")</f>
        <v>40</v>
      </c>
    </row>
    <row r="6" spans="1:2" ht="26.4">
      <c r="A6" s="13" t="s">
        <v>29</v>
      </c>
      <c r="B6" s="13">
        <f>COUNTIF(smartphones_dataset!AE2:AE101, "Yes")</f>
        <v>10</v>
      </c>
    </row>
    <row r="7" spans="1:2">
      <c r="A7" s="13" t="s">
        <v>28</v>
      </c>
      <c r="B7" s="14">
        <f>COUNTIF(smartphones_dataset!AD2:AD101, "Yes")</f>
        <v>4</v>
      </c>
    </row>
    <row r="8" spans="1:2">
      <c r="A8" s="13" t="s">
        <v>26</v>
      </c>
      <c r="B8">
        <f>COUNTIF(smartphones_dataset!AB2:AB101, "Yes")</f>
        <v>16</v>
      </c>
    </row>
    <row r="9" spans="1:2" ht="26.4">
      <c r="A9" s="13" t="s">
        <v>23</v>
      </c>
      <c r="B9">
        <f>COUNTIF(smartphones_dataset!Y2:Y101, "Yes")</f>
        <v>80</v>
      </c>
    </row>
    <row r="10" spans="1:2">
      <c r="A10" s="13" t="s">
        <v>27</v>
      </c>
      <c r="B10">
        <f>COUNTIF(smartphones_dataset!AC2:AC101, "Yes")</f>
        <v>70</v>
      </c>
    </row>
    <row r="11" spans="1:2">
      <c r="A11" s="13" t="s">
        <v>286</v>
      </c>
      <c r="B11">
        <f>COUNTIFS( smartphones_dataset!N2:N101, "Yes", smartphones_dataset!Y2:Y101, "Yes", smartphones_dataset!Z2:Z101, "Yes", smartphones_dataset!AA2:AA101, "Yes", smartphones_dataset!AB2:AB101, "Yes", smartphones_dataset!AC2:AC101, "Yes", smartphones_dataset!AD2:AD101, "Yes", smartphones_dataset!AE2:AE101, "Yes" )</f>
        <v>0</v>
      </c>
    </row>
    <row r="13" spans="1:2">
      <c r="A13" s="1" t="s">
        <v>263</v>
      </c>
      <c r="B13" t="s">
        <v>299</v>
      </c>
    </row>
    <row r="14" spans="1:2">
      <c r="A14" s="2" t="s">
        <v>39</v>
      </c>
      <c r="B14" s="16">
        <v>14</v>
      </c>
    </row>
    <row r="15" spans="1:2">
      <c r="A15" s="2" t="s">
        <v>37</v>
      </c>
      <c r="B15" s="16">
        <v>86</v>
      </c>
    </row>
    <row r="16" spans="1:2">
      <c r="A16" s="2" t="s">
        <v>264</v>
      </c>
      <c r="B16" s="16">
        <v>100</v>
      </c>
    </row>
  </sheetData>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4B286-0245-46E8-AB3A-6A58C8A333CF}">
  <dimension ref="A1"/>
  <sheetViews>
    <sheetView topLeftCell="M1" zoomScale="70" zoomScaleNormal="70" workbookViewId="0">
      <selection activeCell="AM14" sqref="AM14"/>
    </sheetView>
  </sheetViews>
  <sheetFormatPr defaultRowHeight="13.2"/>
  <cols>
    <col min="1" max="11" width="8.88671875" style="15"/>
    <col min="12" max="12" width="14.6640625" style="15" bestFit="1" customWidth="1"/>
    <col min="13" max="13" width="14.5546875" style="15" bestFit="1" customWidth="1"/>
    <col min="14" max="16" width="8.88671875" style="15"/>
    <col min="17" max="17" width="14.6640625" style="15" bestFit="1" customWidth="1"/>
    <col min="18" max="18" width="14.5546875" style="15" bestFit="1" customWidth="1"/>
    <col min="19" max="16384" width="8.88671875" style="15"/>
  </cols>
  <sheetData>
    <row r="1" s="15" customFormat="1"/>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smartphones_dataset</vt:lpstr>
      <vt:lpstr>Sheet1</vt:lpstr>
      <vt:lpstr>Sheet2</vt:lpstr>
      <vt:lpstr>Sheet3</vt:lpstr>
      <vt:lpstr>Sheet4</vt:lpstr>
      <vt:lpstr>Sheet5</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Blaq$pex</cp:lastModifiedBy>
  <cp:revision>0</cp:revision>
  <dcterms:modified xsi:type="dcterms:W3CDTF">2025-07-24T09:29:29Z</dcterms:modified>
  <dc:language>en-US</dc:language>
</cp:coreProperties>
</file>