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\3D Objects\onlinecourses\CodeDivision\project\wc 210621\"/>
    </mc:Choice>
  </mc:AlternateContent>
  <xr:revisionPtr revIDLastSave="0" documentId="8_{4E9CF291-9AB0-4C96-9903-945736768E3D}" xr6:coauthVersionLast="47" xr6:coauthVersionMax="47" xr10:uidLastSave="{00000000-0000-0000-0000-000000000000}"/>
  <bookViews>
    <workbookView xWindow="-120" yWindow="-120" windowWidth="20730" windowHeight="11160"/>
  </bookViews>
  <sheets>
    <sheet name="NTS0303" sheetId="1" r:id="rId1"/>
  </sheets>
  <calcPr calcId="191029"/>
</workbook>
</file>

<file path=xl/calcChain.xml><?xml version="1.0" encoding="utf-8"?>
<calcChain xmlns="http://schemas.openxmlformats.org/spreadsheetml/2006/main">
  <c r="A29" i="1" l="1"/>
  <c r="Y15" i="1"/>
  <c r="Y14" i="1"/>
  <c r="L14" i="1"/>
  <c r="F14" i="1"/>
  <c r="Y13" i="1"/>
  <c r="O13" i="1"/>
  <c r="J13" i="1"/>
  <c r="E13" i="1"/>
  <c r="Y12" i="1"/>
  <c r="R12" i="1"/>
  <c r="M12" i="1"/>
  <c r="H12" i="1"/>
  <c r="B12" i="1"/>
  <c r="Y11" i="1"/>
  <c r="P11" i="1"/>
  <c r="K11" i="1"/>
  <c r="E11" i="1"/>
  <c r="Y10" i="1"/>
  <c r="A9" i="1"/>
  <c r="B8" i="1"/>
  <c r="S29" i="1" l="1"/>
  <c r="O29" i="1"/>
  <c r="K29" i="1"/>
  <c r="G29" i="1"/>
  <c r="C29" i="1"/>
  <c r="R28" i="1"/>
  <c r="N28" i="1"/>
  <c r="J28" i="1"/>
  <c r="F28" i="1"/>
  <c r="B28" i="1"/>
  <c r="P26" i="1"/>
  <c r="L26" i="1"/>
  <c r="H26" i="1"/>
  <c r="D26" i="1"/>
  <c r="R25" i="1"/>
  <c r="N25" i="1"/>
  <c r="J25" i="1"/>
  <c r="F25" i="1"/>
  <c r="B25" i="1"/>
  <c r="P24" i="1"/>
  <c r="L24" i="1"/>
  <c r="H24" i="1"/>
  <c r="D24" i="1"/>
  <c r="R23" i="1"/>
  <c r="N23" i="1"/>
  <c r="J23" i="1"/>
  <c r="F23" i="1"/>
  <c r="B23" i="1"/>
  <c r="P22" i="1"/>
  <c r="L22" i="1"/>
  <c r="H22" i="1"/>
  <c r="D22" i="1"/>
  <c r="R21" i="1"/>
  <c r="N21" i="1"/>
  <c r="J21" i="1"/>
  <c r="F21" i="1"/>
  <c r="B21" i="1"/>
  <c r="P20" i="1"/>
  <c r="L20" i="1"/>
  <c r="H20" i="1"/>
  <c r="D20" i="1"/>
  <c r="R19" i="1"/>
  <c r="N19" i="1"/>
  <c r="J19" i="1"/>
  <c r="B19" i="1"/>
  <c r="P17" i="1"/>
  <c r="L17" i="1"/>
  <c r="D17" i="1"/>
  <c r="N16" i="1"/>
  <c r="F16" i="1"/>
  <c r="Q15" i="1"/>
  <c r="I15" i="1"/>
  <c r="R29" i="1"/>
  <c r="N29" i="1"/>
  <c r="J29" i="1"/>
  <c r="F29" i="1"/>
  <c r="B29" i="1"/>
  <c r="Q28" i="1"/>
  <c r="M28" i="1"/>
  <c r="I28" i="1"/>
  <c r="E28" i="1"/>
  <c r="S26" i="1"/>
  <c r="O26" i="1"/>
  <c r="K26" i="1"/>
  <c r="G26" i="1"/>
  <c r="C26" i="1"/>
  <c r="Q25" i="1"/>
  <c r="M25" i="1"/>
  <c r="I25" i="1"/>
  <c r="E25" i="1"/>
  <c r="S24" i="1"/>
  <c r="O24" i="1"/>
  <c r="K24" i="1"/>
  <c r="G24" i="1"/>
  <c r="C24" i="1"/>
  <c r="Q23" i="1"/>
  <c r="M23" i="1"/>
  <c r="I23" i="1"/>
  <c r="E23" i="1"/>
  <c r="S22" i="1"/>
  <c r="O22" i="1"/>
  <c r="K22" i="1"/>
  <c r="G22" i="1"/>
  <c r="C22" i="1"/>
  <c r="Q21" i="1"/>
  <c r="M21" i="1"/>
  <c r="I21" i="1"/>
  <c r="E21" i="1"/>
  <c r="S20" i="1"/>
  <c r="O20" i="1"/>
  <c r="K20" i="1"/>
  <c r="G20" i="1"/>
  <c r="C20" i="1"/>
  <c r="Q19" i="1"/>
  <c r="M19" i="1"/>
  <c r="I19" i="1"/>
  <c r="E19" i="1"/>
  <c r="S17" i="1"/>
  <c r="O17" i="1"/>
  <c r="K17" i="1"/>
  <c r="G17" i="1"/>
  <c r="C17" i="1"/>
  <c r="Q16" i="1"/>
  <c r="M16" i="1"/>
  <c r="I16" i="1"/>
  <c r="E16" i="1"/>
  <c r="P15" i="1"/>
  <c r="L15" i="1"/>
  <c r="H15" i="1"/>
  <c r="D15" i="1"/>
  <c r="S14" i="1"/>
  <c r="O14" i="1"/>
  <c r="Q29" i="1"/>
  <c r="M29" i="1"/>
  <c r="I29" i="1"/>
  <c r="E29" i="1"/>
  <c r="P28" i="1"/>
  <c r="L28" i="1"/>
  <c r="H28" i="1"/>
  <c r="D28" i="1"/>
  <c r="R26" i="1"/>
  <c r="N26" i="1"/>
  <c r="J26" i="1"/>
  <c r="F26" i="1"/>
  <c r="B26" i="1"/>
  <c r="P25" i="1"/>
  <c r="L25" i="1"/>
  <c r="H25" i="1"/>
  <c r="D25" i="1"/>
  <c r="R24" i="1"/>
  <c r="N24" i="1"/>
  <c r="J24" i="1"/>
  <c r="F24" i="1"/>
  <c r="B24" i="1"/>
  <c r="P23" i="1"/>
  <c r="L23" i="1"/>
  <c r="H23" i="1"/>
  <c r="D23" i="1"/>
  <c r="R22" i="1"/>
  <c r="N22" i="1"/>
  <c r="J22" i="1"/>
  <c r="F22" i="1"/>
  <c r="B22" i="1"/>
  <c r="P21" i="1"/>
  <c r="L21" i="1"/>
  <c r="H21" i="1"/>
  <c r="D21" i="1"/>
  <c r="R20" i="1"/>
  <c r="N20" i="1"/>
  <c r="J20" i="1"/>
  <c r="F20" i="1"/>
  <c r="B20" i="1"/>
  <c r="P19" i="1"/>
  <c r="L19" i="1"/>
  <c r="H19" i="1"/>
  <c r="D19" i="1"/>
  <c r="R17" i="1"/>
  <c r="N17" i="1"/>
  <c r="J17" i="1"/>
  <c r="F17" i="1"/>
  <c r="B17" i="1"/>
  <c r="P16" i="1"/>
  <c r="L16" i="1"/>
  <c r="H16" i="1"/>
  <c r="D16" i="1"/>
  <c r="S15" i="1"/>
  <c r="O15" i="1"/>
  <c r="K15" i="1"/>
  <c r="G15" i="1"/>
  <c r="C15" i="1"/>
  <c r="R14" i="1"/>
  <c r="N14" i="1"/>
  <c r="J14" i="1"/>
  <c r="P29" i="1"/>
  <c r="L29" i="1"/>
  <c r="H29" i="1"/>
  <c r="D29" i="1"/>
  <c r="S28" i="1"/>
  <c r="O28" i="1"/>
  <c r="K28" i="1"/>
  <c r="G28" i="1"/>
  <c r="C28" i="1"/>
  <c r="Q26" i="1"/>
  <c r="M26" i="1"/>
  <c r="I26" i="1"/>
  <c r="E26" i="1"/>
  <c r="S25" i="1"/>
  <c r="O25" i="1"/>
  <c r="K25" i="1"/>
  <c r="G25" i="1"/>
  <c r="C25" i="1"/>
  <c r="Q24" i="1"/>
  <c r="M24" i="1"/>
  <c r="I24" i="1"/>
  <c r="E24" i="1"/>
  <c r="S23" i="1"/>
  <c r="O23" i="1"/>
  <c r="K23" i="1"/>
  <c r="G23" i="1"/>
  <c r="C23" i="1"/>
  <c r="Q22" i="1"/>
  <c r="M22" i="1"/>
  <c r="I22" i="1"/>
  <c r="E22" i="1"/>
  <c r="S21" i="1"/>
  <c r="O21" i="1"/>
  <c r="K21" i="1"/>
  <c r="G21" i="1"/>
  <c r="C21" i="1"/>
  <c r="Q20" i="1"/>
  <c r="M20" i="1"/>
  <c r="I20" i="1"/>
  <c r="E20" i="1"/>
  <c r="S19" i="1"/>
  <c r="O19" i="1"/>
  <c r="K19" i="1"/>
  <c r="G19" i="1"/>
  <c r="C19" i="1"/>
  <c r="Q17" i="1"/>
  <c r="M17" i="1"/>
  <c r="I17" i="1"/>
  <c r="E17" i="1"/>
  <c r="S16" i="1"/>
  <c r="O16" i="1"/>
  <c r="K16" i="1"/>
  <c r="G16" i="1"/>
  <c r="C16" i="1"/>
  <c r="R15" i="1"/>
  <c r="N15" i="1"/>
  <c r="J15" i="1"/>
  <c r="F15" i="1"/>
  <c r="B15" i="1"/>
  <c r="Q14" i="1"/>
  <c r="M14" i="1"/>
  <c r="I14" i="1"/>
  <c r="E14" i="1"/>
  <c r="P13" i="1"/>
  <c r="L13" i="1"/>
  <c r="H13" i="1"/>
  <c r="D13" i="1"/>
  <c r="S12" i="1"/>
  <c r="O12" i="1"/>
  <c r="K12" i="1"/>
  <c r="G12" i="1"/>
  <c r="C12" i="1"/>
  <c r="R11" i="1"/>
  <c r="N11" i="1"/>
  <c r="J11" i="1"/>
  <c r="F11" i="1"/>
  <c r="B11" i="1"/>
  <c r="F19" i="1"/>
  <c r="H17" i="1"/>
  <c r="R16" i="1"/>
  <c r="J16" i="1"/>
  <c r="B16" i="1"/>
  <c r="M15" i="1"/>
  <c r="E15" i="1"/>
  <c r="P14" i="1"/>
  <c r="G11" i="1"/>
  <c r="L11" i="1"/>
  <c r="Q11" i="1"/>
  <c r="D12" i="1"/>
  <c r="I12" i="1"/>
  <c r="N12" i="1"/>
  <c r="F13" i="1"/>
  <c r="K13" i="1"/>
  <c r="Q13" i="1"/>
  <c r="B14" i="1"/>
  <c r="G14" i="1"/>
  <c r="C11" i="1"/>
  <c r="H11" i="1"/>
  <c r="M11" i="1"/>
  <c r="S11" i="1"/>
  <c r="E12" i="1"/>
  <c r="J12" i="1"/>
  <c r="P12" i="1"/>
  <c r="B13" i="1"/>
  <c r="G13" i="1"/>
  <c r="M13" i="1"/>
  <c r="R13" i="1"/>
  <c r="C14" i="1"/>
  <c r="H14" i="1"/>
  <c r="D11" i="1"/>
  <c r="I11" i="1"/>
  <c r="O11" i="1"/>
  <c r="F12" i="1"/>
  <c r="L12" i="1"/>
  <c r="Q12" i="1"/>
  <c r="C13" i="1"/>
  <c r="I13" i="1"/>
  <c r="N13" i="1"/>
  <c r="S13" i="1"/>
  <c r="D14" i="1"/>
  <c r="K14" i="1"/>
</calcChain>
</file>

<file path=xl/sharedStrings.xml><?xml version="1.0" encoding="utf-8"?>
<sst xmlns="http://schemas.openxmlformats.org/spreadsheetml/2006/main" count="205" uniqueCount="67">
  <si>
    <t>Department for Transport statistics</t>
  </si>
  <si>
    <t>National Travel Survey</t>
  </si>
  <si>
    <t>Table NTS0303</t>
  </si>
  <si>
    <t>Select table from dropdown list (or scroll down to view static tables):</t>
  </si>
  <si>
    <t>Average number of trips (trip rates) by main mode: England, from 2002</t>
  </si>
  <si>
    <t>Available time series</t>
  </si>
  <si>
    <t>Series</t>
  </si>
  <si>
    <t>Trip main mode/ Stage mode</t>
  </si>
  <si>
    <t>Units</t>
  </si>
  <si>
    <t>Unweighted base</t>
  </si>
  <si>
    <t>Table Offset</t>
  </si>
  <si>
    <t>Private:</t>
  </si>
  <si>
    <t>Main mode</t>
  </si>
  <si>
    <t>Trips per person per year</t>
  </si>
  <si>
    <t xml:space="preserve">   trips ('000s)</t>
  </si>
  <si>
    <r>
      <t>Walk</t>
    </r>
    <r>
      <rPr>
        <b/>
        <vertAlign val="superscript"/>
        <sz val="10"/>
        <color rgb="FF000000"/>
        <rFont val="Arial"/>
        <family val="2"/>
      </rPr>
      <t>1</t>
    </r>
  </si>
  <si>
    <t>Average number of stages travelled by mode: England, from 2002</t>
  </si>
  <si>
    <t>Mode</t>
  </si>
  <si>
    <t>Stages per person per year</t>
  </si>
  <si>
    <t xml:space="preserve">   stages ('000s)</t>
  </si>
  <si>
    <t>Walks of over a mile</t>
  </si>
  <si>
    <t>Average distance travelled by mode: England, from 2002</t>
  </si>
  <si>
    <t>Miles per person per year</t>
  </si>
  <si>
    <t>Bicycle</t>
  </si>
  <si>
    <t>Average trip length by main mode: England, from 2002</t>
  </si>
  <si>
    <t>Average trip length (miles)</t>
  </si>
  <si>
    <t>Car / van driver</t>
  </si>
  <si>
    <t>Average time spent travelling by main mode: England, from 2002</t>
  </si>
  <si>
    <t>Total time spent travelling (hours per person per year)</t>
  </si>
  <si>
    <t>Car / van passenger</t>
  </si>
  <si>
    <t>Average trip time by main mode: England, from 2002</t>
  </si>
  <si>
    <t>Average trip duration (minutes)</t>
  </si>
  <si>
    <t>Motorcycle</t>
  </si>
  <si>
    <r>
      <t>Other private transport</t>
    </r>
    <r>
      <rPr>
        <b/>
        <vertAlign val="superscript"/>
        <sz val="10"/>
        <color rgb="FF000000"/>
        <rFont val="Arial"/>
        <family val="2"/>
      </rPr>
      <t>2</t>
    </r>
  </si>
  <si>
    <t>Public:</t>
  </si>
  <si>
    <t>Bus in London</t>
  </si>
  <si>
    <t>Other local bus</t>
  </si>
  <si>
    <t>Non-local bus</t>
  </si>
  <si>
    <t>London Underground</t>
  </si>
  <si>
    <t>Surface Rail</t>
  </si>
  <si>
    <t>Taxi / minicab</t>
  </si>
  <si>
    <r>
      <t>Other public transport</t>
    </r>
    <r>
      <rPr>
        <b/>
        <vertAlign val="superscript"/>
        <sz val="10"/>
        <color rgb="FF000000"/>
        <rFont val="Arial"/>
        <family val="2"/>
      </rPr>
      <t>3</t>
    </r>
  </si>
  <si>
    <t>All modes</t>
  </si>
  <si>
    <t>Unweighted sample size:</t>
  </si>
  <si>
    <t xml:space="preserve">   individuals</t>
  </si>
  <si>
    <t>1 There is an apparent under-recording of short walks in 2002 and 2003 and short trips in 2007 and 2008 compared to other years.</t>
  </si>
  <si>
    <t>2 Mostly private hire bus (including school buses).</t>
  </si>
  <si>
    <t>3 Air, ferries and light rail.</t>
  </si>
  <si>
    <t>Trip times are based on total journey time, therefore includes travelling and waiting time.</t>
  </si>
  <si>
    <t>The figures in this table are National Statistics</t>
  </si>
  <si>
    <t>The results presented in this table are weighted. The base (unweighted sample size) is shown in the table for information.</t>
  </si>
  <si>
    <t>Weights are applied to adjust for non-response to ensure the characteristics of the achieved sample match the population of Great Britain (1995-2012) or England (2013 onwards) and for the drop off in trip recording in diary data.</t>
  </si>
  <si>
    <t>The survey results are subject to sampling error.</t>
  </si>
  <si>
    <t>Source: National Travel Survey</t>
  </si>
  <si>
    <t>national.travelsurvey@dft.gov.uk</t>
  </si>
  <si>
    <t>Last updated: 5th August 2020</t>
  </si>
  <si>
    <t>Notes &amp; definitions</t>
  </si>
  <si>
    <t>Next update: Summer 2021</t>
  </si>
  <si>
    <r>
      <t>Walk</t>
    </r>
    <r>
      <rPr>
        <sz val="10"/>
        <color rgb="FF000000"/>
        <rFont val="Arial"/>
        <family val="2"/>
      </rPr>
      <t>1</t>
    </r>
  </si>
  <si>
    <t>of which: walks of over a mile</t>
  </si>
  <si>
    <r>
      <t>Other private transport</t>
    </r>
    <r>
      <rPr>
        <sz val="10"/>
        <color rgb="FF000000"/>
        <rFont val="Arial"/>
        <family val="2"/>
      </rPr>
      <t>3</t>
    </r>
  </si>
  <si>
    <r>
      <t>Other public transport</t>
    </r>
    <r>
      <rPr>
        <sz val="10"/>
        <color rgb="FF000000"/>
        <rFont val="Arial"/>
        <family val="2"/>
      </rPr>
      <t>4</t>
    </r>
  </si>
  <si>
    <t>Public</t>
  </si>
  <si>
    <r>
      <t>Walk</t>
    </r>
    <r>
      <rPr>
        <sz val="10"/>
        <color rgb="FF000000"/>
        <rFont val="Arial"/>
        <family val="2"/>
      </rPr>
      <t>2</t>
    </r>
  </si>
  <si>
    <r>
      <t>Other private transport</t>
    </r>
    <r>
      <rPr>
        <sz val="10"/>
        <color rgb="FF000000"/>
        <rFont val="Arial"/>
        <family val="2"/>
      </rPr>
      <t>4</t>
    </r>
  </si>
  <si>
    <r>
      <t>Other public transport</t>
    </r>
    <r>
      <rPr>
        <sz val="10"/>
        <color rgb="FF000000"/>
        <rFont val="Arial"/>
        <family val="2"/>
      </rPr>
      <t>5</t>
    </r>
  </si>
  <si>
    <r>
      <t>trips ('000s)</t>
    </r>
    <r>
      <rPr>
        <sz val="10"/>
        <color rgb="FF000000"/>
        <rFont val="Arial"/>
        <family val="2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</si>
</sst>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&gt;0.5]#,##0;[&lt;0]&quot;-&quot;#,##0;&quot;-&quot;"/>
    <numFmt numFmtId="165" formatCode="[=0]0;[&lt;0.5]&quot;-&quot;;#,##0"/>
    <numFmt numFmtId="166" formatCode="[=0]0;[&lt;0]#,##0;&quot;-&quot;"/>
    <numFmt numFmtId="167" formatCode="[&gt;0.5]#,##0.0;[&lt;0]&quot;-&quot;#,##0.0;&quot;-&quot;"/>
    <numFmt numFmtId="168" formatCode="#,##0.0000"/>
    <numFmt numFmtId="169" formatCode="0.0"/>
    <numFmt numFmtId="170" formatCode="&quot; &quot;#,##0.00&quot; &quot;;&quot;-&quot;#,##0.00&quot; &quot;;&quot;-&quot;00&quot; &quot;;&quot; &quot;@&quot; &quot;"/>
  </numFmts>
  <fonts count="20">
    <font>
      <sz val="10"/>
      <color rgb="FF000000"/>
      <name val="Arial1"/>
    </font>
    <font>
      <sz val="10"/>
      <color rgb="FF000000"/>
      <name val="Arial1"/>
    </font>
    <font>
      <sz val="10"/>
      <color rgb="FFFF0000"/>
      <name val="Arial1"/>
    </font>
    <font>
      <sz val="10"/>
      <color rgb="FF000000"/>
      <name val="Times New Roman"/>
      <family val="1"/>
    </font>
    <font>
      <sz val="14"/>
      <color rgb="FF000000"/>
      <name val="Arial1"/>
    </font>
    <font>
      <u/>
      <sz val="10"/>
      <color rgb="FF0000FF"/>
      <name val="Arial1"/>
    </font>
    <font>
      <i/>
      <sz val="12"/>
      <color rgb="FF000000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rgb="FFFFFFFF"/>
      <name val="Arial"/>
      <family val="2"/>
    </font>
    <font>
      <sz val="10"/>
      <color rgb="FF000000"/>
      <name val="Arial"/>
      <family val="2"/>
    </font>
    <font>
      <b/>
      <u/>
      <sz val="11"/>
      <color rgb="FF008080"/>
      <name val="Arial"/>
      <family val="2"/>
    </font>
    <font>
      <b/>
      <sz val="11"/>
      <color rgb="FF008080"/>
      <name val="Arial"/>
      <family val="2"/>
    </font>
    <font>
      <sz val="11"/>
      <color rgb="FF008080"/>
      <name val="Arial"/>
      <family val="2"/>
    </font>
    <font>
      <b/>
      <sz val="11"/>
      <color rgb="FFFFFFFF"/>
      <name val="Arial"/>
      <family val="2"/>
    </font>
    <font>
      <b/>
      <vertAlign val="superscript"/>
      <sz val="10"/>
      <color rgb="FF000000"/>
      <name val="Arial"/>
      <family val="2"/>
    </font>
    <font>
      <i/>
      <sz val="11"/>
      <color rgb="FF000000"/>
      <name val="Arial"/>
      <family val="2"/>
    </font>
    <font>
      <u/>
      <sz val="11"/>
      <color rgb="FF008080"/>
      <name val="Arial"/>
      <family val="2"/>
    </font>
    <font>
      <b/>
      <i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F8CBAD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8">
    <xf numFmtId="0" fontId="0" fillId="0" borderId="0"/>
    <xf numFmtId="170" fontId="1" fillId="0" borderId="0" applyFont="0" applyBorder="0" applyProtection="0"/>
    <xf numFmtId="9" fontId="1" fillId="0" borderId="0" applyFont="0" applyBorder="0" applyProtection="0"/>
    <xf numFmtId="0" fontId="2" fillId="2" borderId="0" applyNumberFormat="0" applyBorder="0" applyProtection="0"/>
    <xf numFmtId="0" fontId="2" fillId="2" borderId="0" applyNumberFormat="0" applyBorder="0" applyProtection="0"/>
    <xf numFmtId="0" fontId="2" fillId="2" borderId="0" applyNumberFormat="0" applyBorder="0" applyProtection="0"/>
    <xf numFmtId="0" fontId="2" fillId="2" borderId="0" applyNumberFormat="0" applyBorder="0" applyProtection="0"/>
    <xf numFmtId="164" fontId="3" fillId="0" borderId="0" applyBorder="0" applyProtection="0"/>
    <xf numFmtId="170" fontId="1" fillId="0" borderId="0" applyFont="0" applyBorder="0" applyProtection="0"/>
    <xf numFmtId="164" fontId="4" fillId="0" borderId="0" applyBorder="0" applyProtection="0">
      <alignment horizontal="left" vertical="center"/>
    </xf>
    <xf numFmtId="0" fontId="5" fillId="0" borderId="0" applyNumberFormat="0" applyBorder="0" applyProtection="0"/>
    <xf numFmtId="0" fontId="5" fillId="0" borderId="0" applyNumberFormat="0" applyBorder="0" applyProtection="0"/>
    <xf numFmtId="164" fontId="3" fillId="0" borderId="0" applyBorder="0" applyProtection="0"/>
    <xf numFmtId="0" fontId="1" fillId="0" borderId="0" applyNumberFormat="0" applyFont="0" applyBorder="0" applyProtection="0"/>
    <xf numFmtId="164" fontId="3" fillId="0" borderId="0" applyBorder="0" applyProtection="0"/>
    <xf numFmtId="164" fontId="3" fillId="0" borderId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</cellStyleXfs>
  <cellXfs count="87">
    <xf numFmtId="0" fontId="0" fillId="0" borderId="0" xfId="0"/>
    <xf numFmtId="0" fontId="7" fillId="3" borderId="0" xfId="0" applyFont="1" applyFill="1"/>
    <xf numFmtId="0" fontId="8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11" fillId="0" borderId="0" xfId="0" applyFont="1"/>
    <xf numFmtId="0" fontId="12" fillId="3" borderId="0" xfId="0" applyFont="1" applyFill="1" applyAlignment="1" applyProtection="1">
      <alignment horizontal="left"/>
    </xf>
    <xf numFmtId="0" fontId="13" fillId="3" borderId="0" xfId="0" applyFont="1" applyFill="1"/>
    <xf numFmtId="0" fontId="14" fillId="3" borderId="0" xfId="0" applyFont="1" applyFill="1"/>
    <xf numFmtId="0" fontId="13" fillId="3" borderId="0" xfId="0" applyFont="1" applyFill="1" applyAlignment="1">
      <alignment horizontal="left"/>
    </xf>
    <xf numFmtId="164" fontId="8" fillId="3" borderId="2" xfId="12" applyFont="1" applyFill="1" applyBorder="1" applyAlignment="1">
      <alignment horizontal="right"/>
    </xf>
    <xf numFmtId="0" fontId="8" fillId="3" borderId="2" xfId="0" applyFont="1" applyFill="1" applyBorder="1"/>
    <xf numFmtId="164" fontId="8" fillId="3" borderId="0" xfId="12" applyFont="1" applyFill="1" applyAlignment="1">
      <alignment horizontal="right"/>
    </xf>
    <xf numFmtId="164" fontId="7" fillId="3" borderId="0" xfId="15" applyFont="1" applyFill="1" applyAlignment="1">
      <alignment horizontal="right"/>
    </xf>
    <xf numFmtId="164" fontId="7" fillId="3" borderId="3" xfId="12" applyFont="1" applyFill="1" applyBorder="1" applyAlignment="1">
      <alignment horizontal="center"/>
    </xf>
    <xf numFmtId="164" fontId="7" fillId="3" borderId="0" xfId="12" applyFont="1" applyFill="1" applyAlignment="1">
      <alignment horizontal="center"/>
    </xf>
    <xf numFmtId="164" fontId="7" fillId="3" borderId="4" xfId="0" applyNumberFormat="1" applyFont="1" applyFill="1" applyBorder="1" applyAlignment="1">
      <alignment horizontal="left"/>
    </xf>
    <xf numFmtId="0" fontId="7" fillId="3" borderId="0" xfId="12" applyNumberFormat="1" applyFont="1" applyFill="1" applyAlignment="1">
      <alignment horizontal="right" wrapText="1"/>
    </xf>
    <xf numFmtId="0" fontId="7" fillId="3" borderId="4" xfId="0" applyFont="1" applyFill="1" applyBorder="1"/>
    <xf numFmtId="0" fontId="7" fillId="3" borderId="5" xfId="0" applyFont="1" applyFill="1" applyBorder="1"/>
    <xf numFmtId="0" fontId="15" fillId="3" borderId="0" xfId="12" applyNumberFormat="1" applyFont="1" applyFill="1" applyAlignment="1">
      <alignment horizontal="center" wrapText="1"/>
    </xf>
    <xf numFmtId="164" fontId="7" fillId="3" borderId="6" xfId="7" applyFont="1" applyFill="1" applyBorder="1" applyAlignment="1">
      <alignment wrapText="1"/>
    </xf>
    <xf numFmtId="164" fontId="8" fillId="3" borderId="6" xfId="12" applyFont="1" applyFill="1" applyBorder="1" applyAlignment="1">
      <alignment horizontal="left"/>
    </xf>
    <xf numFmtId="0" fontId="8" fillId="3" borderId="6" xfId="0" applyFont="1" applyFill="1" applyBorder="1"/>
    <xf numFmtId="164" fontId="10" fillId="3" borderId="0" xfId="12" applyFont="1" applyFill="1" applyAlignment="1"/>
    <xf numFmtId="164" fontId="7" fillId="3" borderId="0" xfId="12" applyFont="1" applyFill="1" applyAlignment="1"/>
    <xf numFmtId="165" fontId="8" fillId="3" borderId="0" xfId="12" applyNumberFormat="1" applyFont="1" applyFill="1" applyAlignment="1">
      <alignment horizontal="right"/>
    </xf>
    <xf numFmtId="166" fontId="8" fillId="3" borderId="0" xfId="12" applyNumberFormat="1" applyFont="1" applyFill="1" applyAlignment="1">
      <alignment horizontal="right"/>
    </xf>
    <xf numFmtId="166" fontId="10" fillId="3" borderId="0" xfId="12" applyNumberFormat="1" applyFont="1" applyFill="1" applyAlignment="1"/>
    <xf numFmtId="164" fontId="7" fillId="3" borderId="4" xfId="12" applyFont="1" applyFill="1" applyBorder="1" applyAlignment="1"/>
    <xf numFmtId="165" fontId="8" fillId="3" borderId="4" xfId="12" applyNumberFormat="1" applyFont="1" applyFill="1" applyBorder="1" applyAlignment="1">
      <alignment horizontal="right"/>
    </xf>
    <xf numFmtId="164" fontId="7" fillId="3" borderId="0" xfId="12" applyFont="1" applyFill="1" applyAlignment="1">
      <alignment horizontal="left"/>
    </xf>
    <xf numFmtId="164" fontId="7" fillId="3" borderId="6" xfId="12" applyFont="1" applyFill="1" applyBorder="1" applyAlignment="1"/>
    <xf numFmtId="164" fontId="7" fillId="3" borderId="2" xfId="0" applyNumberFormat="1" applyFont="1" applyFill="1" applyBorder="1" applyAlignment="1">
      <alignment horizontal="left"/>
    </xf>
    <xf numFmtId="165" fontId="8" fillId="3" borderId="2" xfId="12" applyNumberFormat="1" applyFont="1" applyFill="1" applyBorder="1" applyAlignment="1">
      <alignment horizontal="right"/>
    </xf>
    <xf numFmtId="4" fontId="9" fillId="3" borderId="0" xfId="0" applyNumberFormat="1" applyFont="1" applyFill="1"/>
    <xf numFmtId="164" fontId="8" fillId="3" borderId="0" xfId="12" applyFont="1" applyFill="1" applyAlignment="1"/>
    <xf numFmtId="164" fontId="8" fillId="3" borderId="0" xfId="12" applyFont="1" applyFill="1" applyAlignment="1">
      <alignment horizontal="left"/>
    </xf>
    <xf numFmtId="164" fontId="8" fillId="3" borderId="0" xfId="12" applyFont="1" applyFill="1" applyAlignment="1">
      <alignment wrapText="1"/>
    </xf>
    <xf numFmtId="164" fontId="8" fillId="3" borderId="0" xfId="14" applyFont="1" applyFill="1" applyAlignment="1"/>
    <xf numFmtId="168" fontId="8" fillId="3" borderId="0" xfId="0" applyNumberFormat="1" applyFont="1" applyFill="1"/>
    <xf numFmtId="169" fontId="8" fillId="3" borderId="0" xfId="0" applyNumberFormat="1" applyFont="1" applyFill="1"/>
    <xf numFmtId="0" fontId="17" fillId="3" borderId="0" xfId="0" applyFont="1" applyFill="1" applyAlignment="1">
      <alignment horizontal="right"/>
    </xf>
    <xf numFmtId="0" fontId="8" fillId="3" borderId="0" xfId="0" applyFont="1" applyFill="1" applyAlignment="1" applyProtection="1">
      <alignment horizontal="left" wrapText="1"/>
    </xf>
    <xf numFmtId="0" fontId="8" fillId="3" borderId="0" xfId="0" applyFont="1" applyFill="1" applyAlignment="1"/>
    <xf numFmtId="0" fontId="8" fillId="3" borderId="0" xfId="0" applyFont="1" applyFill="1" applyAlignment="1">
      <alignment horizontal="right"/>
    </xf>
    <xf numFmtId="0" fontId="18" fillId="3" borderId="0" xfId="0" applyFont="1" applyFill="1" applyAlignment="1" applyProtection="1">
      <alignment horizontal="left"/>
    </xf>
    <xf numFmtId="0" fontId="12" fillId="3" borderId="0" xfId="10" applyFont="1" applyFill="1" applyAlignment="1">
      <alignment horizontal="left"/>
    </xf>
    <xf numFmtId="165" fontId="8" fillId="3" borderId="6" xfId="12" applyNumberFormat="1" applyFont="1" applyFill="1" applyBorder="1" applyAlignment="1">
      <alignment horizontal="left"/>
    </xf>
    <xf numFmtId="165" fontId="8" fillId="3" borderId="6" xfId="0" applyNumberFormat="1" applyFont="1" applyFill="1" applyBorder="1"/>
    <xf numFmtId="165" fontId="8" fillId="3" borderId="0" xfId="0" applyNumberFormat="1" applyFont="1" applyFill="1"/>
    <xf numFmtId="164" fontId="19" fillId="3" borderId="0" xfId="12" applyFont="1" applyFill="1" applyAlignment="1">
      <alignment horizontal="left" indent="1"/>
    </xf>
    <xf numFmtId="165" fontId="17" fillId="3" borderId="0" xfId="12" applyNumberFormat="1" applyFont="1" applyFill="1" applyAlignment="1">
      <alignment horizontal="right"/>
    </xf>
    <xf numFmtId="166" fontId="17" fillId="3" borderId="0" xfId="12" applyNumberFormat="1" applyFont="1" applyFill="1" applyAlignment="1">
      <alignment horizontal="right"/>
    </xf>
    <xf numFmtId="164" fontId="7" fillId="3" borderId="2" xfId="12" applyFont="1" applyFill="1" applyBorder="1" applyAlignment="1">
      <alignment horizontal="left"/>
    </xf>
    <xf numFmtId="9" fontId="8" fillId="3" borderId="0" xfId="2" applyFont="1" applyFill="1" applyAlignment="1"/>
    <xf numFmtId="164" fontId="8" fillId="3" borderId="0" xfId="7" applyFont="1" applyFill="1" applyAlignment="1">
      <alignment wrapText="1"/>
    </xf>
    <xf numFmtId="0" fontId="7" fillId="3" borderId="0" xfId="0" applyFont="1" applyFill="1" applyAlignment="1">
      <alignment horizontal="center"/>
    </xf>
    <xf numFmtId="49" fontId="7" fillId="3" borderId="0" xfId="12" applyNumberFormat="1" applyFont="1" applyFill="1" applyAlignment="1">
      <alignment horizontal="right"/>
    </xf>
    <xf numFmtId="0" fontId="7" fillId="3" borderId="0" xfId="12" applyNumberFormat="1" applyFont="1" applyFill="1" applyAlignment="1">
      <alignment horizontal="right"/>
    </xf>
    <xf numFmtId="0" fontId="7" fillId="3" borderId="5" xfId="12" applyNumberFormat="1" applyFont="1" applyFill="1" applyBorder="1" applyAlignment="1">
      <alignment horizontal="right"/>
    </xf>
    <xf numFmtId="164" fontId="8" fillId="3" borderId="6" xfId="12" applyFont="1" applyFill="1" applyBorder="1" applyAlignment="1">
      <alignment horizontal="right"/>
    </xf>
    <xf numFmtId="165" fontId="8" fillId="3" borderId="6" xfId="12" applyNumberFormat="1" applyFont="1" applyFill="1" applyBorder="1" applyAlignment="1">
      <alignment horizontal="right"/>
    </xf>
    <xf numFmtId="165" fontId="8" fillId="3" borderId="0" xfId="12" applyNumberFormat="1" applyFont="1" applyFill="1" applyAlignment="1"/>
    <xf numFmtId="166" fontId="8" fillId="3" borderId="0" xfId="12" applyNumberFormat="1" applyFont="1" applyFill="1" applyAlignment="1"/>
    <xf numFmtId="165" fontId="9" fillId="3" borderId="0" xfId="0" applyNumberFormat="1" applyFont="1" applyFill="1"/>
    <xf numFmtId="164" fontId="7" fillId="3" borderId="4" xfId="12" applyFont="1" applyFill="1" applyBorder="1" applyAlignment="1">
      <alignment horizontal="left"/>
    </xf>
    <xf numFmtId="0" fontId="7" fillId="3" borderId="5" xfId="12" applyNumberFormat="1" applyFont="1" applyFill="1" applyBorder="1" applyAlignment="1">
      <alignment horizontal="right" wrapText="1"/>
    </xf>
    <xf numFmtId="1" fontId="7" fillId="3" borderId="5" xfId="12" applyNumberFormat="1" applyFont="1" applyFill="1" applyBorder="1" applyAlignment="1">
      <alignment horizontal="right"/>
    </xf>
    <xf numFmtId="1" fontId="7" fillId="3" borderId="0" xfId="12" applyNumberFormat="1" applyFont="1" applyFill="1" applyAlignment="1">
      <alignment horizontal="right"/>
    </xf>
    <xf numFmtId="164" fontId="8" fillId="3" borderId="0" xfId="12" applyFont="1" applyFill="1" applyAlignment="1">
      <alignment horizontal="center"/>
    </xf>
    <xf numFmtId="167" fontId="8" fillId="3" borderId="0" xfId="12" applyNumberFormat="1" applyFont="1" applyFill="1" applyAlignment="1"/>
    <xf numFmtId="167" fontId="8" fillId="3" borderId="4" xfId="12" applyNumberFormat="1" applyFont="1" applyFill="1" applyBorder="1" applyAlignment="1"/>
    <xf numFmtId="164" fontId="7" fillId="3" borderId="4" xfId="15" applyFont="1" applyFill="1" applyBorder="1" applyAlignment="1">
      <alignment horizontal="left" wrapText="1"/>
    </xf>
    <xf numFmtId="0" fontId="7" fillId="3" borderId="4" xfId="12" applyNumberFormat="1" applyFont="1" applyFill="1" applyBorder="1" applyAlignment="1">
      <alignment horizontal="right" wrapText="1"/>
    </xf>
    <xf numFmtId="164" fontId="7" fillId="3" borderId="0" xfId="12" applyFont="1" applyFill="1" applyAlignment="1">
      <alignment horizontal="left" wrapText="1"/>
    </xf>
    <xf numFmtId="1" fontId="7" fillId="3" borderId="0" xfId="12" applyNumberFormat="1" applyFont="1" applyFill="1" applyAlignment="1">
      <alignment horizontal="left"/>
    </xf>
    <xf numFmtId="164" fontId="7" fillId="3" borderId="2" xfId="12" applyFont="1" applyFill="1" applyBorder="1" applyAlignment="1"/>
    <xf numFmtId="164" fontId="7" fillId="3" borderId="4" xfId="12" applyFont="1" applyFill="1" applyBorder="1" applyAlignment="1">
      <alignment horizontal="center"/>
    </xf>
    <xf numFmtId="165" fontId="8" fillId="3" borderId="0" xfId="12" applyNumberFormat="1" applyFont="1" applyFill="1" applyAlignment="1">
      <alignment horizontal="right" vertical="top" wrapText="1"/>
    </xf>
    <xf numFmtId="165" fontId="8" fillId="3" borderId="4" xfId="12" applyNumberFormat="1" applyFont="1" applyFill="1" applyBorder="1" applyAlignment="1"/>
    <xf numFmtId="0" fontId="13" fillId="4" borderId="1" xfId="0" applyFont="1" applyFill="1" applyBorder="1" applyAlignment="1">
      <alignment horizontal="left"/>
    </xf>
    <xf numFmtId="164" fontId="7" fillId="3" borderId="3" xfId="12" applyFont="1" applyFill="1" applyBorder="1" applyAlignment="1">
      <alignment horizontal="center"/>
    </xf>
    <xf numFmtId="164" fontId="15" fillId="3" borderId="0" xfId="12" applyFont="1" applyFill="1" applyAlignment="1">
      <alignment horizontal="center"/>
    </xf>
    <xf numFmtId="0" fontId="8" fillId="3" borderId="0" xfId="0" applyFont="1" applyFill="1" applyAlignment="1">
      <alignment horizontal="left" wrapText="1"/>
    </xf>
    <xf numFmtId="0" fontId="8" fillId="3" borderId="0" xfId="0" applyFont="1" applyFill="1" applyAlignment="1" applyProtection="1">
      <alignment horizontal="left" wrapText="1"/>
    </xf>
    <xf numFmtId="0" fontId="7" fillId="3" borderId="3" xfId="0" applyFont="1" applyFill="1" applyBorder="1" applyAlignment="1">
      <alignment horizontal="center"/>
    </xf>
  </cellXfs>
  <cellStyles count="18">
    <cellStyle name="cf1" xfId="3"/>
    <cellStyle name="cf2" xfId="4"/>
    <cellStyle name="cf3" xfId="5"/>
    <cellStyle name="cf4" xfId="6"/>
    <cellStyle name="Comma" xfId="1" builtinId="3" customBuiltin="1"/>
    <cellStyle name="Comma 3" xfId="8"/>
    <cellStyle name="Comma_2003 main tables" xfId="7"/>
    <cellStyle name="Heading" xfId="9"/>
    <cellStyle name="Hyperlink" xfId="10"/>
    <cellStyle name="Hyperlink 2" xfId="11"/>
    <cellStyle name="Normal" xfId="0" builtinId="0" customBuiltin="1"/>
    <cellStyle name="Normal 2" xfId="13"/>
    <cellStyle name="Normal_2003 main tables" xfId="12"/>
    <cellStyle name="Normal_5 Tables raw" xfId="14"/>
    <cellStyle name="Percent" xfId="2" builtinId="5" customBuiltin="1"/>
    <cellStyle name="Publication_style" xfId="15"/>
    <cellStyle name="Refdb standard" xfId="16"/>
    <cellStyle name="Source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statistics/national-travel-survey-2019" TargetMode="External"/><Relationship Id="rId2" Type="http://schemas.openxmlformats.org/officeDocument/2006/relationships/hyperlink" Target="mailto:national.travelsurvey@dft.gov.uk" TargetMode="External"/><Relationship Id="rId1" Type="http://schemas.openxmlformats.org/officeDocument/2006/relationships/hyperlink" Target="https://www.gov.uk/government/organisations/department-for-transport/series/national-travel-survey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67"/>
  <sheetViews>
    <sheetView tabSelected="1" workbookViewId="0"/>
  </sheetViews>
  <sheetFormatPr defaultRowHeight="14.25"/>
  <cols>
    <col min="1" max="1" width="50.28515625" style="2" customWidth="1"/>
    <col min="2" max="19" width="11.5703125" style="2" customWidth="1"/>
    <col min="20" max="20" width="30.5703125" style="2" customWidth="1"/>
    <col min="21" max="21" width="79" style="4" customWidth="1"/>
    <col min="22" max="22" width="20.140625" style="4" customWidth="1"/>
    <col min="23" max="23" width="57.42578125" style="4" customWidth="1"/>
    <col min="24" max="24" width="21" style="4" customWidth="1"/>
    <col min="25" max="25" width="9.28515625" style="4" customWidth="1"/>
    <col min="26" max="1024" width="11.42578125" style="2" customWidth="1"/>
    <col min="1025" max="1025" width="9.140625" style="5" customWidth="1"/>
    <col min="1026" max="16384" width="9.140625" style="5"/>
  </cols>
  <sheetData>
    <row r="1" spans="1:27" ht="15">
      <c r="A1" s="1" t="s">
        <v>0</v>
      </c>
      <c r="M1" s="3"/>
    </row>
    <row r="2" spans="1:27" ht="15">
      <c r="A2" s="6" t="s">
        <v>1</v>
      </c>
      <c r="M2" s="3"/>
    </row>
    <row r="3" spans="1:27" ht="15">
      <c r="A3" s="1"/>
      <c r="M3" s="3"/>
    </row>
    <row r="4" spans="1:27" s="8" customFormat="1" ht="15">
      <c r="A4" s="7" t="s">
        <v>2</v>
      </c>
      <c r="U4" s="4"/>
      <c r="V4" s="4"/>
      <c r="W4" s="4"/>
      <c r="X4" s="4"/>
      <c r="Y4" s="4"/>
    </row>
    <row r="5" spans="1:27" s="8" customFormat="1" ht="15">
      <c r="A5" s="1" t="s">
        <v>3</v>
      </c>
      <c r="U5" s="4"/>
      <c r="V5" s="4"/>
      <c r="W5" s="4"/>
      <c r="X5" s="4"/>
      <c r="Y5" s="4"/>
    </row>
    <row r="6" spans="1:27" s="8" customFormat="1" ht="15">
      <c r="A6" s="81" t="s">
        <v>4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9"/>
      <c r="T6" s="9"/>
      <c r="U6" s="4"/>
      <c r="V6" s="4"/>
      <c r="W6" s="4"/>
      <c r="X6" s="4"/>
      <c r="Y6" s="4"/>
    </row>
    <row r="7" spans="1:27" ht="15" thickBot="1">
      <c r="A7" s="10"/>
      <c r="B7" s="10"/>
      <c r="C7" s="10"/>
      <c r="D7" s="10"/>
      <c r="E7" s="10"/>
      <c r="F7" s="10"/>
      <c r="G7" s="10"/>
      <c r="H7" s="11"/>
      <c r="I7" s="11"/>
      <c r="J7" s="10"/>
      <c r="K7" s="11"/>
      <c r="L7" s="10"/>
      <c r="M7" s="10"/>
      <c r="N7" s="10"/>
      <c r="O7" s="10"/>
      <c r="P7" s="10"/>
      <c r="Q7" s="10"/>
      <c r="R7" s="10"/>
      <c r="S7" s="10"/>
      <c r="T7" s="12"/>
    </row>
    <row r="8" spans="1:27" ht="15">
      <c r="A8" s="13"/>
      <c r="B8" s="82" t="str">
        <f>VLOOKUP($A$6,$U$10:$X$15,3,0)</f>
        <v>Trips per person per year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15"/>
      <c r="U8" s="83" t="s">
        <v>5</v>
      </c>
      <c r="V8" s="83"/>
      <c r="W8" s="83"/>
      <c r="X8" s="83"/>
      <c r="Y8" s="83"/>
      <c r="AA8" s="3"/>
    </row>
    <row r="9" spans="1:27" ht="18" customHeight="1">
      <c r="A9" s="16" t="str">
        <f>VLOOKUP($A$6,$U$10:$X$15,2,0)</f>
        <v>Main mode</v>
      </c>
      <c r="B9" s="17">
        <v>2002</v>
      </c>
      <c r="C9" s="17">
        <v>2003</v>
      </c>
      <c r="D9" s="17">
        <v>2004</v>
      </c>
      <c r="E9" s="17">
        <v>2005</v>
      </c>
      <c r="F9" s="17">
        <v>2006</v>
      </c>
      <c r="G9" s="17">
        <v>2007</v>
      </c>
      <c r="H9" s="17">
        <v>2008</v>
      </c>
      <c r="I9" s="18">
        <v>2009</v>
      </c>
      <c r="J9" s="17">
        <v>2010</v>
      </c>
      <c r="K9" s="17">
        <v>2011</v>
      </c>
      <c r="L9" s="19">
        <v>2012</v>
      </c>
      <c r="M9" s="19">
        <v>2013</v>
      </c>
      <c r="N9" s="19">
        <v>2014</v>
      </c>
      <c r="O9" s="19">
        <v>2015</v>
      </c>
      <c r="P9" s="19">
        <v>2016</v>
      </c>
      <c r="Q9" s="19">
        <v>2017</v>
      </c>
      <c r="R9" s="19">
        <v>2018</v>
      </c>
      <c r="S9" s="19">
        <v>2019</v>
      </c>
      <c r="T9" s="1"/>
      <c r="U9" s="20" t="s">
        <v>6</v>
      </c>
      <c r="V9" s="20" t="s">
        <v>7</v>
      </c>
      <c r="W9" s="20" t="s">
        <v>8</v>
      </c>
      <c r="X9" s="20" t="s">
        <v>9</v>
      </c>
      <c r="Y9" s="20" t="s">
        <v>10</v>
      </c>
      <c r="AA9" s="3"/>
    </row>
    <row r="10" spans="1:27" ht="15">
      <c r="A10" s="21" t="s">
        <v>11</v>
      </c>
      <c r="B10" s="22"/>
      <c r="C10" s="22"/>
      <c r="D10" s="22"/>
      <c r="E10" s="22"/>
      <c r="F10" s="22"/>
      <c r="G10" s="22"/>
      <c r="H10" s="22"/>
      <c r="I10" s="22"/>
      <c r="J10" s="23"/>
      <c r="K10" s="23"/>
      <c r="U10" s="24" t="s">
        <v>4</v>
      </c>
      <c r="V10" s="24" t="s">
        <v>12</v>
      </c>
      <c r="W10" s="24" t="s">
        <v>13</v>
      </c>
      <c r="X10" s="24" t="s">
        <v>14</v>
      </c>
      <c r="Y10" s="24">
        <f t="shared" ref="Y10:Y15" si="0">MATCH(U10,$A$48:$A$196,0)</f>
        <v>1</v>
      </c>
      <c r="AA10" s="3"/>
    </row>
    <row r="11" spans="1:27" ht="15">
      <c r="A11" s="25" t="s">
        <v>15</v>
      </c>
      <c r="B11" s="26">
        <f t="shared" ref="B11:S11" si="1">INDEX(B53:B178,VLOOKUP($A$6,$U$10:$Y$15,5,0))</f>
        <v>264.01261682559601</v>
      </c>
      <c r="C11" s="26">
        <f t="shared" si="1"/>
        <v>269.02901631686098</v>
      </c>
      <c r="D11" s="26">
        <f t="shared" si="1"/>
        <v>273.11166446947698</v>
      </c>
      <c r="E11" s="26">
        <f t="shared" si="1"/>
        <v>271.59206446276301</v>
      </c>
      <c r="F11" s="26">
        <f t="shared" si="1"/>
        <v>275.205515145562</v>
      </c>
      <c r="G11" s="26">
        <f t="shared" si="1"/>
        <v>239.60633860660101</v>
      </c>
      <c r="H11" s="26">
        <f t="shared" si="1"/>
        <v>241.850637399568</v>
      </c>
      <c r="I11" s="26">
        <f t="shared" si="1"/>
        <v>250.173782868633</v>
      </c>
      <c r="J11" s="26">
        <f t="shared" si="1"/>
        <v>234.31203152456101</v>
      </c>
      <c r="K11" s="26">
        <f t="shared" si="1"/>
        <v>241.82722655987601</v>
      </c>
      <c r="L11" s="26">
        <f t="shared" si="1"/>
        <v>233.12386981035399</v>
      </c>
      <c r="M11" s="26">
        <f t="shared" si="1"/>
        <v>222.927188975668</v>
      </c>
      <c r="N11" s="26">
        <f t="shared" si="1"/>
        <v>220.144076413124</v>
      </c>
      <c r="O11" s="26">
        <f t="shared" si="1"/>
        <v>219.29416250245899</v>
      </c>
      <c r="P11" s="26">
        <f t="shared" si="1"/>
        <v>242.74252318597399</v>
      </c>
      <c r="Q11" s="26">
        <f t="shared" si="1"/>
        <v>254.76161014838999</v>
      </c>
      <c r="R11" s="26">
        <f t="shared" si="1"/>
        <v>262.45330665005798</v>
      </c>
      <c r="S11" s="26">
        <f t="shared" si="1"/>
        <v>249.88099545966799</v>
      </c>
      <c r="T11" s="27"/>
      <c r="U11" s="28" t="s">
        <v>16</v>
      </c>
      <c r="V11" s="28" t="s">
        <v>17</v>
      </c>
      <c r="W11" s="28" t="s">
        <v>18</v>
      </c>
      <c r="X11" s="28" t="s">
        <v>19</v>
      </c>
      <c r="Y11" s="24">
        <f t="shared" si="0"/>
        <v>26</v>
      </c>
      <c r="AA11" s="3"/>
    </row>
    <row r="12" spans="1:27" ht="15">
      <c r="A12" s="25" t="s">
        <v>20</v>
      </c>
      <c r="B12" s="26">
        <f t="shared" ref="B12:S12" si="2">INDEX(B54:B179,VLOOKUP($A$6,$U$10:$Y$15,5,0))</f>
        <v>75.102467047986593</v>
      </c>
      <c r="C12" s="26">
        <f t="shared" si="2"/>
        <v>76.488696539390105</v>
      </c>
      <c r="D12" s="26">
        <f t="shared" si="2"/>
        <v>78.627123138115707</v>
      </c>
      <c r="E12" s="26">
        <f t="shared" si="2"/>
        <v>74.203420574208593</v>
      </c>
      <c r="F12" s="26">
        <f t="shared" si="2"/>
        <v>73.965043534715704</v>
      </c>
      <c r="G12" s="26">
        <f t="shared" si="2"/>
        <v>73.136091339805802</v>
      </c>
      <c r="H12" s="26">
        <f t="shared" si="2"/>
        <v>72.651045646243205</v>
      </c>
      <c r="I12" s="26">
        <f t="shared" si="2"/>
        <v>71.029992976133997</v>
      </c>
      <c r="J12" s="26">
        <f t="shared" si="2"/>
        <v>65.310396476467503</v>
      </c>
      <c r="K12" s="26">
        <f t="shared" si="2"/>
        <v>69.505105795189706</v>
      </c>
      <c r="L12" s="26">
        <f t="shared" si="2"/>
        <v>66.856264271157102</v>
      </c>
      <c r="M12" s="26">
        <f t="shared" si="2"/>
        <v>70.274107465479005</v>
      </c>
      <c r="N12" s="26">
        <f t="shared" si="2"/>
        <v>66.271278191662105</v>
      </c>
      <c r="O12" s="26">
        <f t="shared" si="2"/>
        <v>67.699412218645193</v>
      </c>
      <c r="P12" s="26">
        <f t="shared" si="2"/>
        <v>62.709895641006803</v>
      </c>
      <c r="Q12" s="26">
        <f t="shared" si="2"/>
        <v>62.710501204828098</v>
      </c>
      <c r="R12" s="26">
        <f t="shared" si="2"/>
        <v>63.620666436157201</v>
      </c>
      <c r="S12" s="26">
        <f t="shared" si="2"/>
        <v>65.142004547935699</v>
      </c>
      <c r="T12" s="27"/>
      <c r="U12" s="28" t="s">
        <v>21</v>
      </c>
      <c r="V12" s="28" t="s">
        <v>17</v>
      </c>
      <c r="W12" s="28" t="s">
        <v>22</v>
      </c>
      <c r="X12" s="28" t="s">
        <v>19</v>
      </c>
      <c r="Y12" s="24">
        <f t="shared" si="0"/>
        <v>51</v>
      </c>
      <c r="AA12" s="3"/>
    </row>
    <row r="13" spans="1:27" ht="15">
      <c r="A13" s="25" t="s">
        <v>23</v>
      </c>
      <c r="B13" s="26">
        <f t="shared" ref="B13:S13" si="3">INDEX(B55:B180,VLOOKUP($A$6,$U$10:$Y$15,5,0))</f>
        <v>18.029417286784199</v>
      </c>
      <c r="C13" s="26">
        <f t="shared" si="3"/>
        <v>16.402178155503201</v>
      </c>
      <c r="D13" s="26">
        <f t="shared" si="3"/>
        <v>17.145556476254502</v>
      </c>
      <c r="E13" s="26">
        <f t="shared" si="3"/>
        <v>15.290842926854999</v>
      </c>
      <c r="F13" s="26">
        <f t="shared" si="3"/>
        <v>17.4824256272356</v>
      </c>
      <c r="G13" s="26">
        <f t="shared" si="3"/>
        <v>14.6173349617168</v>
      </c>
      <c r="H13" s="26">
        <f t="shared" si="3"/>
        <v>16.848556556722698</v>
      </c>
      <c r="I13" s="26">
        <f t="shared" si="3"/>
        <v>16.403279887284</v>
      </c>
      <c r="J13" s="26">
        <f t="shared" si="3"/>
        <v>15.374136079796299</v>
      </c>
      <c r="K13" s="26">
        <f t="shared" si="3"/>
        <v>16.405632511136702</v>
      </c>
      <c r="L13" s="26">
        <f t="shared" si="3"/>
        <v>17.005612370209899</v>
      </c>
      <c r="M13" s="26">
        <f t="shared" si="3"/>
        <v>14.3772004867925</v>
      </c>
      <c r="N13" s="26">
        <f t="shared" si="3"/>
        <v>18.0895929637067</v>
      </c>
      <c r="O13" s="26">
        <f t="shared" si="3"/>
        <v>17.0411726393856</v>
      </c>
      <c r="P13" s="26">
        <f t="shared" si="3"/>
        <v>14.6880274556377</v>
      </c>
      <c r="Q13" s="26">
        <f t="shared" si="3"/>
        <v>16.6114787057085</v>
      </c>
      <c r="R13" s="26">
        <f t="shared" si="3"/>
        <v>17.0511242586152</v>
      </c>
      <c r="S13" s="26">
        <f t="shared" si="3"/>
        <v>16.181113333167101</v>
      </c>
      <c r="T13" s="27"/>
      <c r="U13" s="28" t="s">
        <v>24</v>
      </c>
      <c r="V13" s="28" t="s">
        <v>12</v>
      </c>
      <c r="W13" s="28" t="s">
        <v>25</v>
      </c>
      <c r="X13" s="28" t="s">
        <v>14</v>
      </c>
      <c r="Y13" s="24">
        <f t="shared" si="0"/>
        <v>76</v>
      </c>
      <c r="AA13" s="3"/>
    </row>
    <row r="14" spans="1:27" ht="15">
      <c r="A14" s="25" t="s">
        <v>26</v>
      </c>
      <c r="B14" s="26">
        <f t="shared" ref="B14:S14" si="4">INDEX(B56:B181,VLOOKUP($A$6,$U$10:$Y$15,5,0))</f>
        <v>438.41413241148001</v>
      </c>
      <c r="C14" s="26">
        <f t="shared" si="4"/>
        <v>426.70077392073</v>
      </c>
      <c r="D14" s="26">
        <f t="shared" si="4"/>
        <v>421.209055216433</v>
      </c>
      <c r="E14" s="26">
        <f t="shared" si="4"/>
        <v>434.30688572258703</v>
      </c>
      <c r="F14" s="26">
        <f t="shared" si="4"/>
        <v>431.844785615418</v>
      </c>
      <c r="G14" s="26">
        <f t="shared" si="4"/>
        <v>409.23866263587797</v>
      </c>
      <c r="H14" s="26">
        <f t="shared" si="4"/>
        <v>409.96538441023398</v>
      </c>
      <c r="I14" s="26">
        <f t="shared" si="4"/>
        <v>392.80966728520002</v>
      </c>
      <c r="J14" s="26">
        <f t="shared" si="4"/>
        <v>401.78432248253301</v>
      </c>
      <c r="K14" s="26">
        <f t="shared" si="4"/>
        <v>392.47259486708799</v>
      </c>
      <c r="L14" s="26">
        <f t="shared" si="4"/>
        <v>396.37413703691698</v>
      </c>
      <c r="M14" s="26">
        <f t="shared" si="4"/>
        <v>380.06253111478901</v>
      </c>
      <c r="N14" s="26">
        <f t="shared" si="4"/>
        <v>383.90114406122399</v>
      </c>
      <c r="O14" s="26">
        <f t="shared" si="4"/>
        <v>380.815613809593</v>
      </c>
      <c r="P14" s="26">
        <f t="shared" si="4"/>
        <v>389.17453384424698</v>
      </c>
      <c r="Q14" s="26">
        <f t="shared" si="4"/>
        <v>390.25148877319299</v>
      </c>
      <c r="R14" s="26">
        <f t="shared" si="4"/>
        <v>394.96345456605599</v>
      </c>
      <c r="S14" s="26">
        <f t="shared" si="4"/>
        <v>379.95812359187499</v>
      </c>
      <c r="T14" s="27"/>
      <c r="U14" s="28" t="s">
        <v>27</v>
      </c>
      <c r="V14" s="28" t="s">
        <v>12</v>
      </c>
      <c r="W14" s="28" t="s">
        <v>28</v>
      </c>
      <c r="X14" s="28" t="s">
        <v>14</v>
      </c>
      <c r="Y14" s="24">
        <f t="shared" si="0"/>
        <v>101</v>
      </c>
      <c r="AA14" s="3"/>
    </row>
    <row r="15" spans="1:27" ht="15">
      <c r="A15" s="25" t="s">
        <v>29</v>
      </c>
      <c r="B15" s="26">
        <f t="shared" ref="B15:S15" si="5">INDEX(B57:B182,VLOOKUP($A$6,$U$10:$Y$15,5,0))</f>
        <v>239.93528406526701</v>
      </c>
      <c r="C15" s="26">
        <f t="shared" si="5"/>
        <v>232.710802605699</v>
      </c>
      <c r="D15" s="26">
        <f t="shared" si="5"/>
        <v>227.645887399782</v>
      </c>
      <c r="E15" s="26">
        <f t="shared" si="5"/>
        <v>234.37446743222</v>
      </c>
      <c r="F15" s="26">
        <f t="shared" si="5"/>
        <v>226.676388170704</v>
      </c>
      <c r="G15" s="26">
        <f t="shared" si="5"/>
        <v>218.64555258289201</v>
      </c>
      <c r="H15" s="26">
        <f t="shared" si="5"/>
        <v>225.982518569473</v>
      </c>
      <c r="I15" s="26">
        <f t="shared" si="5"/>
        <v>218.43033257242601</v>
      </c>
      <c r="J15" s="26">
        <f t="shared" si="5"/>
        <v>212.46707110040199</v>
      </c>
      <c r="K15" s="26">
        <f t="shared" si="5"/>
        <v>209.10399139046501</v>
      </c>
      <c r="L15" s="26">
        <f t="shared" si="5"/>
        <v>212.68808677053099</v>
      </c>
      <c r="M15" s="26">
        <f t="shared" si="5"/>
        <v>209.608505831109</v>
      </c>
      <c r="N15" s="26">
        <f t="shared" si="5"/>
        <v>205.97596058378201</v>
      </c>
      <c r="O15" s="26">
        <f t="shared" si="5"/>
        <v>203.57256693555499</v>
      </c>
      <c r="P15" s="26">
        <f t="shared" si="5"/>
        <v>201.62903970094899</v>
      </c>
      <c r="Q15" s="26">
        <f t="shared" si="5"/>
        <v>204.01671283886299</v>
      </c>
      <c r="R15" s="26">
        <f t="shared" si="5"/>
        <v>207.45032337273199</v>
      </c>
      <c r="S15" s="26">
        <f t="shared" si="5"/>
        <v>200.144741165928</v>
      </c>
      <c r="T15" s="27"/>
      <c r="U15" s="28" t="s">
        <v>30</v>
      </c>
      <c r="V15" s="28" t="s">
        <v>12</v>
      </c>
      <c r="W15" s="28" t="s">
        <v>31</v>
      </c>
      <c r="X15" s="28" t="s">
        <v>14</v>
      </c>
      <c r="Y15" s="24">
        <f t="shared" si="0"/>
        <v>126</v>
      </c>
      <c r="AA15" s="3"/>
    </row>
    <row r="16" spans="1:27" ht="15">
      <c r="A16" s="25" t="s">
        <v>32</v>
      </c>
      <c r="B16" s="26">
        <f t="shared" ref="B16:S16" si="6">INDEX(B58:B183,VLOOKUP($A$6,$U$10:$Y$15,5,0))</f>
        <v>3.8520105840736698</v>
      </c>
      <c r="C16" s="26">
        <f t="shared" si="6"/>
        <v>4.05104310764301</v>
      </c>
      <c r="D16" s="26">
        <f t="shared" si="6"/>
        <v>3.54182774939683</v>
      </c>
      <c r="E16" s="26">
        <f t="shared" si="6"/>
        <v>3.8661280269198199</v>
      </c>
      <c r="F16" s="26">
        <f t="shared" si="6"/>
        <v>3.2603884643105601</v>
      </c>
      <c r="G16" s="26">
        <f t="shared" si="6"/>
        <v>3.3766942743782602</v>
      </c>
      <c r="H16" s="26">
        <f t="shared" si="6"/>
        <v>4.00910843748325</v>
      </c>
      <c r="I16" s="26">
        <f t="shared" si="6"/>
        <v>3.09650132059262</v>
      </c>
      <c r="J16" s="26">
        <f t="shared" si="6"/>
        <v>2.86976235111679</v>
      </c>
      <c r="K16" s="26">
        <f t="shared" si="6"/>
        <v>3.5775865492688501</v>
      </c>
      <c r="L16" s="26">
        <f t="shared" si="6"/>
        <v>3.5260549137692601</v>
      </c>
      <c r="M16" s="26">
        <f t="shared" si="6"/>
        <v>3.0221655393189302</v>
      </c>
      <c r="N16" s="26">
        <f t="shared" si="6"/>
        <v>3.2720942864790299</v>
      </c>
      <c r="O16" s="26">
        <f t="shared" si="6"/>
        <v>2.7057106563905902</v>
      </c>
      <c r="P16" s="26">
        <f t="shared" si="6"/>
        <v>3.0869719541690701</v>
      </c>
      <c r="Q16" s="26">
        <f t="shared" si="6"/>
        <v>3.2310400429746702</v>
      </c>
      <c r="R16" s="26">
        <f t="shared" si="6"/>
        <v>1.8968963687839699</v>
      </c>
      <c r="S16" s="26">
        <f t="shared" si="6"/>
        <v>2.1615338818188601</v>
      </c>
      <c r="T16" s="27"/>
    </row>
    <row r="17" spans="1:27" ht="15">
      <c r="A17" s="29" t="s">
        <v>33</v>
      </c>
      <c r="B17" s="30">
        <f t="shared" ref="B17:S17" si="7">INDEX(B59:B184,VLOOKUP($A$6,$U$10:$Y$15,5,0))</f>
        <v>8.2401054078645206</v>
      </c>
      <c r="C17" s="30">
        <f t="shared" si="7"/>
        <v>7.7345750843670702</v>
      </c>
      <c r="D17" s="30">
        <f t="shared" si="7"/>
        <v>8.2422819184617406</v>
      </c>
      <c r="E17" s="30">
        <f t="shared" si="7"/>
        <v>8.4085608115229107</v>
      </c>
      <c r="F17" s="30">
        <f t="shared" si="7"/>
        <v>7.3645947557450704</v>
      </c>
      <c r="G17" s="30">
        <f t="shared" si="7"/>
        <v>7.5565364652596001</v>
      </c>
      <c r="H17" s="30">
        <f t="shared" si="7"/>
        <v>8.5537112002012901</v>
      </c>
      <c r="I17" s="30">
        <f t="shared" si="7"/>
        <v>8.5757089939724107</v>
      </c>
      <c r="J17" s="30">
        <f t="shared" si="7"/>
        <v>7.13067095716975</v>
      </c>
      <c r="K17" s="30">
        <f t="shared" si="7"/>
        <v>6.4078845360788002</v>
      </c>
      <c r="L17" s="30">
        <f t="shared" si="7"/>
        <v>7.0297906656181999</v>
      </c>
      <c r="M17" s="30">
        <f t="shared" si="7"/>
        <v>6.8873334106027597</v>
      </c>
      <c r="N17" s="30">
        <f t="shared" si="7"/>
        <v>6.06832851706812</v>
      </c>
      <c r="O17" s="30">
        <f t="shared" si="7"/>
        <v>6.59593858417443</v>
      </c>
      <c r="P17" s="30">
        <f t="shared" si="7"/>
        <v>6.3161024542752697</v>
      </c>
      <c r="Q17" s="30">
        <f t="shared" si="7"/>
        <v>6.1480429283179303</v>
      </c>
      <c r="R17" s="30">
        <f t="shared" si="7"/>
        <v>7.4544924844941498</v>
      </c>
      <c r="S17" s="30">
        <f t="shared" si="7"/>
        <v>7.1438033509276</v>
      </c>
      <c r="T17" s="27"/>
      <c r="U17" s="28"/>
      <c r="V17" s="28"/>
      <c r="W17" s="28"/>
      <c r="X17" s="28"/>
      <c r="Y17" s="28"/>
      <c r="AA17" s="3"/>
    </row>
    <row r="18" spans="1:27" ht="15">
      <c r="A18" s="25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7"/>
      <c r="U18" s="28"/>
      <c r="V18" s="28"/>
      <c r="W18" s="28"/>
      <c r="X18" s="28"/>
      <c r="Y18" s="28"/>
      <c r="AA18" s="3"/>
    </row>
    <row r="19" spans="1:27" ht="15">
      <c r="A19" s="25" t="s">
        <v>35</v>
      </c>
      <c r="B19" s="26">
        <f t="shared" ref="B19:S19" si="8">INDEX(B61:B186,VLOOKUP($A$6,$U$10:$Y$15,5,0))</f>
        <v>17.276165537134101</v>
      </c>
      <c r="C19" s="26">
        <f t="shared" si="8"/>
        <v>16.891410817787701</v>
      </c>
      <c r="D19" s="26">
        <f t="shared" si="8"/>
        <v>18.223063835849601</v>
      </c>
      <c r="E19" s="26">
        <f t="shared" si="8"/>
        <v>19.032117364054201</v>
      </c>
      <c r="F19" s="26">
        <f t="shared" si="8"/>
        <v>18.1598646364993</v>
      </c>
      <c r="G19" s="26">
        <f t="shared" si="8"/>
        <v>20.0371576795336</v>
      </c>
      <c r="H19" s="26">
        <f t="shared" si="8"/>
        <v>20.6380138244322</v>
      </c>
      <c r="I19" s="26">
        <f t="shared" si="8"/>
        <v>21.708504282794099</v>
      </c>
      <c r="J19" s="26">
        <f t="shared" si="8"/>
        <v>24.669834313153999</v>
      </c>
      <c r="K19" s="26">
        <f t="shared" si="8"/>
        <v>20.7087488299371</v>
      </c>
      <c r="L19" s="26">
        <f t="shared" si="8"/>
        <v>18.5872648048428</v>
      </c>
      <c r="M19" s="26">
        <f t="shared" si="8"/>
        <v>21.326296554505898</v>
      </c>
      <c r="N19" s="26">
        <f t="shared" si="8"/>
        <v>18.893946896465099</v>
      </c>
      <c r="O19" s="26">
        <f t="shared" si="8"/>
        <v>20.104332082070101</v>
      </c>
      <c r="P19" s="26">
        <f t="shared" si="8"/>
        <v>16.0853230966136</v>
      </c>
      <c r="Q19" s="26">
        <f t="shared" si="8"/>
        <v>17.488118847196901</v>
      </c>
      <c r="R19" s="26">
        <f t="shared" si="8"/>
        <v>15.158807772487799</v>
      </c>
      <c r="S19" s="26">
        <f t="shared" si="8"/>
        <v>18.2080099268677</v>
      </c>
      <c r="T19" s="27"/>
      <c r="U19" s="28"/>
      <c r="V19" s="28"/>
      <c r="W19" s="28"/>
      <c r="X19" s="28"/>
      <c r="Y19" s="28"/>
    </row>
    <row r="20" spans="1:27" ht="15">
      <c r="A20" s="31" t="s">
        <v>36</v>
      </c>
      <c r="B20" s="26">
        <f t="shared" ref="B20:S20" si="9">INDEX(B62:B187,VLOOKUP($A$6,$U$10:$Y$15,5,0))</f>
        <v>46.221529379410804</v>
      </c>
      <c r="C20" s="26">
        <f t="shared" si="9"/>
        <v>46.987997308376997</v>
      </c>
      <c r="D20" s="26">
        <f t="shared" si="9"/>
        <v>45.108878139321597</v>
      </c>
      <c r="E20" s="26">
        <f t="shared" si="9"/>
        <v>42.785383338398603</v>
      </c>
      <c r="F20" s="26">
        <f t="shared" si="9"/>
        <v>46.258835000319202</v>
      </c>
      <c r="G20" s="26">
        <f t="shared" si="9"/>
        <v>43.868966157730902</v>
      </c>
      <c r="H20" s="26">
        <f t="shared" si="9"/>
        <v>44.1977900197274</v>
      </c>
      <c r="I20" s="26">
        <f t="shared" si="9"/>
        <v>45.2133393535496</v>
      </c>
      <c r="J20" s="26">
        <f t="shared" si="9"/>
        <v>42.1646349472515</v>
      </c>
      <c r="K20" s="26">
        <f t="shared" si="9"/>
        <v>42.045914759124003</v>
      </c>
      <c r="L20" s="26">
        <f t="shared" si="9"/>
        <v>41.3173723228835</v>
      </c>
      <c r="M20" s="26">
        <f t="shared" si="9"/>
        <v>41.516536337307699</v>
      </c>
      <c r="N20" s="26">
        <f t="shared" si="9"/>
        <v>40.457896799599098</v>
      </c>
      <c r="O20" s="26">
        <f t="shared" si="9"/>
        <v>41.311910816976003</v>
      </c>
      <c r="P20" s="26">
        <f t="shared" si="9"/>
        <v>35.417040243575499</v>
      </c>
      <c r="Q20" s="26">
        <f t="shared" si="9"/>
        <v>37.360419110494703</v>
      </c>
      <c r="R20" s="26">
        <f t="shared" si="9"/>
        <v>32.660880323946202</v>
      </c>
      <c r="S20" s="26">
        <f t="shared" si="9"/>
        <v>31.621624314687001</v>
      </c>
      <c r="T20" s="27"/>
      <c r="U20" s="28"/>
      <c r="V20" s="28"/>
      <c r="W20" s="28"/>
      <c r="X20" s="28"/>
      <c r="Y20" s="28"/>
    </row>
    <row r="21" spans="1:27" ht="15">
      <c r="A21" s="25" t="s">
        <v>37</v>
      </c>
      <c r="B21" s="26">
        <f t="shared" ref="B21:S21" si="10">INDEX(B63:B188,VLOOKUP($A$6,$U$10:$Y$15,5,0))</f>
        <v>0.77745738620860305</v>
      </c>
      <c r="C21" s="26">
        <f t="shared" si="10"/>
        <v>0.99520435457673195</v>
      </c>
      <c r="D21" s="26">
        <f t="shared" si="10"/>
        <v>0.75956702870245596</v>
      </c>
      <c r="E21" s="26">
        <f t="shared" si="10"/>
        <v>0.882358879805615</v>
      </c>
      <c r="F21" s="26">
        <f t="shared" si="10"/>
        <v>0.63713313445884201</v>
      </c>
      <c r="G21" s="26">
        <f t="shared" si="10"/>
        <v>0.97333214797754097</v>
      </c>
      <c r="H21" s="26">
        <f t="shared" si="10"/>
        <v>0.66461502245866499</v>
      </c>
      <c r="I21" s="26">
        <f t="shared" si="10"/>
        <v>0.57224010399063496</v>
      </c>
      <c r="J21" s="26">
        <f t="shared" si="10"/>
        <v>0.62161468029553102</v>
      </c>
      <c r="K21" s="26">
        <f t="shared" si="10"/>
        <v>0.52963219890112101</v>
      </c>
      <c r="L21" s="26">
        <f t="shared" si="10"/>
        <v>0.70388976654542401</v>
      </c>
      <c r="M21" s="26">
        <f t="shared" si="10"/>
        <v>0.50746213165310305</v>
      </c>
      <c r="N21" s="26">
        <f t="shared" si="10"/>
        <v>0.75067110522359504</v>
      </c>
      <c r="O21" s="26">
        <f t="shared" si="10"/>
        <v>0.600188185367314</v>
      </c>
      <c r="P21" s="26">
        <f t="shared" si="10"/>
        <v>0.58485341691049397</v>
      </c>
      <c r="Q21" s="26">
        <f t="shared" si="10"/>
        <v>0.76799567382714695</v>
      </c>
      <c r="R21" s="26">
        <f t="shared" si="10"/>
        <v>0.40054755694899402</v>
      </c>
      <c r="S21" s="26">
        <f t="shared" si="10"/>
        <v>0.46782541711000403</v>
      </c>
      <c r="T21" s="27"/>
      <c r="U21" s="28"/>
      <c r="V21" s="28"/>
      <c r="W21" s="28"/>
      <c r="X21" s="28"/>
      <c r="Y21" s="28"/>
    </row>
    <row r="22" spans="1:27" ht="15">
      <c r="A22" s="25" t="s">
        <v>38</v>
      </c>
      <c r="B22" s="26">
        <f t="shared" ref="B22:S22" si="11">INDEX(B64:B189,VLOOKUP($A$6,$U$10:$Y$15,5,0))</f>
        <v>10.7414020333562</v>
      </c>
      <c r="C22" s="26">
        <f t="shared" si="11"/>
        <v>9.1167284123244592</v>
      </c>
      <c r="D22" s="26">
        <f t="shared" si="11"/>
        <v>8.5455653542933199</v>
      </c>
      <c r="E22" s="26">
        <f t="shared" si="11"/>
        <v>8.6061290931583603</v>
      </c>
      <c r="F22" s="26">
        <f t="shared" si="11"/>
        <v>9.5933369937305493</v>
      </c>
      <c r="G22" s="26">
        <f t="shared" si="11"/>
        <v>9.6637517707212695</v>
      </c>
      <c r="H22" s="26">
        <f t="shared" si="11"/>
        <v>10.510084717136399</v>
      </c>
      <c r="I22" s="26">
        <f t="shared" si="11"/>
        <v>10.3982518486581</v>
      </c>
      <c r="J22" s="26">
        <f t="shared" si="11"/>
        <v>9.1738549400278302</v>
      </c>
      <c r="K22" s="26">
        <f t="shared" si="11"/>
        <v>8.9592449796103093</v>
      </c>
      <c r="L22" s="26">
        <f t="shared" si="11"/>
        <v>9.0193875826903405</v>
      </c>
      <c r="M22" s="26">
        <f t="shared" si="11"/>
        <v>9.2252248050572501</v>
      </c>
      <c r="N22" s="26">
        <f t="shared" si="11"/>
        <v>10.3074641109285</v>
      </c>
      <c r="O22" s="26">
        <f t="shared" si="11"/>
        <v>9.1551582566747207</v>
      </c>
      <c r="P22" s="26">
        <f t="shared" si="11"/>
        <v>9.97303850516065</v>
      </c>
      <c r="Q22" s="26">
        <f t="shared" si="11"/>
        <v>10.0141153476795</v>
      </c>
      <c r="R22" s="26">
        <f t="shared" si="11"/>
        <v>10.7817642867433</v>
      </c>
      <c r="S22" s="26">
        <f t="shared" si="11"/>
        <v>11.930776948547701</v>
      </c>
      <c r="T22" s="27"/>
      <c r="U22" s="28"/>
      <c r="V22" s="28"/>
      <c r="W22" s="28"/>
      <c r="X22" s="28"/>
      <c r="Y22" s="28"/>
    </row>
    <row r="23" spans="1:27" ht="15">
      <c r="A23" s="25" t="s">
        <v>39</v>
      </c>
      <c r="B23" s="26">
        <f t="shared" ref="B23:S23" si="12">INDEX(B65:B190,VLOOKUP($A$6,$U$10:$Y$15,5,0))</f>
        <v>13.457825225331099</v>
      </c>
      <c r="C23" s="26">
        <f t="shared" si="12"/>
        <v>14.3320111391312</v>
      </c>
      <c r="D23" s="26">
        <f t="shared" si="12"/>
        <v>16.955344069432599</v>
      </c>
      <c r="E23" s="26">
        <f t="shared" si="12"/>
        <v>16.159339432462001</v>
      </c>
      <c r="F23" s="26">
        <f t="shared" si="12"/>
        <v>16.930550620601501</v>
      </c>
      <c r="G23" s="26">
        <f t="shared" si="12"/>
        <v>17.565124867388</v>
      </c>
      <c r="H23" s="26">
        <f t="shared" si="12"/>
        <v>18.370379760670001</v>
      </c>
      <c r="I23" s="26">
        <f t="shared" si="12"/>
        <v>17.034247918519799</v>
      </c>
      <c r="J23" s="26">
        <f t="shared" si="12"/>
        <v>19.498045389201</v>
      </c>
      <c r="K23" s="26">
        <f t="shared" si="12"/>
        <v>17.425672204320399</v>
      </c>
      <c r="L23" s="26">
        <f t="shared" si="12"/>
        <v>19.536923418453</v>
      </c>
      <c r="M23" s="26">
        <f t="shared" si="12"/>
        <v>20.316390090488099</v>
      </c>
      <c r="N23" s="26">
        <f t="shared" si="12"/>
        <v>20.898743271655</v>
      </c>
      <c r="O23" s="26">
        <f t="shared" si="12"/>
        <v>20.075316926769901</v>
      </c>
      <c r="P23" s="26">
        <f t="shared" si="12"/>
        <v>20.9865335655956</v>
      </c>
      <c r="Q23" s="26">
        <f t="shared" si="12"/>
        <v>20.928426436556499</v>
      </c>
      <c r="R23" s="26">
        <f t="shared" si="12"/>
        <v>22.116884932880001</v>
      </c>
      <c r="S23" s="26">
        <f t="shared" si="12"/>
        <v>21.233045109611801</v>
      </c>
      <c r="T23" s="27"/>
      <c r="U23" s="28"/>
      <c r="V23" s="28"/>
      <c r="W23" s="28"/>
      <c r="X23" s="28"/>
      <c r="Y23" s="28"/>
    </row>
    <row r="24" spans="1:27" ht="15">
      <c r="A24" s="25" t="s">
        <v>40</v>
      </c>
      <c r="B24" s="26">
        <f t="shared" ref="B24:S24" si="13">INDEX(B66:B191,VLOOKUP($A$6,$U$10:$Y$15,5,0))</f>
        <v>11.597752933484299</v>
      </c>
      <c r="C24" s="26">
        <f t="shared" si="13"/>
        <v>11.7110529377152</v>
      </c>
      <c r="D24" s="26">
        <f t="shared" si="13"/>
        <v>10.7312652660954</v>
      </c>
      <c r="E24" s="26">
        <f t="shared" si="13"/>
        <v>11.293615027195401</v>
      </c>
      <c r="F24" s="26">
        <f t="shared" si="13"/>
        <v>10.161717283554699</v>
      </c>
      <c r="G24" s="26">
        <f t="shared" si="13"/>
        <v>10.397005016878699</v>
      </c>
      <c r="H24" s="26">
        <f t="shared" si="13"/>
        <v>10.446747289057701</v>
      </c>
      <c r="I24" s="26">
        <f t="shared" si="13"/>
        <v>10.101571653547399</v>
      </c>
      <c r="J24" s="26">
        <f t="shared" si="13"/>
        <v>9.37831626250507</v>
      </c>
      <c r="K24" s="26">
        <f t="shared" si="13"/>
        <v>9.8949382722785195</v>
      </c>
      <c r="L24" s="26">
        <f t="shared" si="13"/>
        <v>10.1168201561087</v>
      </c>
      <c r="M24" s="26">
        <f t="shared" si="13"/>
        <v>9.9224491160030297</v>
      </c>
      <c r="N24" s="26">
        <f t="shared" si="13"/>
        <v>10.463829368756899</v>
      </c>
      <c r="O24" s="26">
        <f t="shared" si="13"/>
        <v>9.6699485229001105</v>
      </c>
      <c r="P24" s="26">
        <f t="shared" si="13"/>
        <v>10.8096243989066</v>
      </c>
      <c r="Q24" s="26">
        <f t="shared" si="13"/>
        <v>9.0822139809674205</v>
      </c>
      <c r="R24" s="26">
        <f t="shared" si="13"/>
        <v>10.430760564908899</v>
      </c>
      <c r="S24" s="26">
        <f t="shared" si="13"/>
        <v>10.9109284953214</v>
      </c>
      <c r="T24" s="27"/>
      <c r="U24" s="28"/>
      <c r="V24" s="28"/>
      <c r="W24" s="28"/>
      <c r="X24" s="28"/>
      <c r="Y24" s="28"/>
    </row>
    <row r="25" spans="1:27" ht="15">
      <c r="A25" s="29" t="s">
        <v>41</v>
      </c>
      <c r="B25" s="30">
        <f t="shared" ref="B25:S25" si="14">INDEX(B67:B192,VLOOKUP($A$6,$U$10:$Y$15,5,0))</f>
        <v>1.86810567562116</v>
      </c>
      <c r="C25" s="30">
        <f t="shared" si="14"/>
        <v>2.99567213677545</v>
      </c>
      <c r="D25" s="30">
        <f t="shared" si="14"/>
        <v>2.3042165832488899</v>
      </c>
      <c r="E25" s="30">
        <f t="shared" si="14"/>
        <v>3.2115258503673099</v>
      </c>
      <c r="F25" s="30">
        <f t="shared" si="14"/>
        <v>3.44306450716826</v>
      </c>
      <c r="G25" s="30">
        <f t="shared" si="14"/>
        <v>2.2510386590315798</v>
      </c>
      <c r="H25" s="30">
        <f t="shared" si="14"/>
        <v>2.13201739578495</v>
      </c>
      <c r="I25" s="30">
        <f t="shared" si="14"/>
        <v>2.1360683147088801</v>
      </c>
      <c r="J25" s="30">
        <f t="shared" si="14"/>
        <v>2.4564030720685599</v>
      </c>
      <c r="K25" s="30">
        <f t="shared" si="14"/>
        <v>2.4602210298862</v>
      </c>
      <c r="L25" s="30">
        <f t="shared" si="14"/>
        <v>2.4505137693046599</v>
      </c>
      <c r="M25" s="30">
        <f t="shared" si="14"/>
        <v>2.8831529027412599</v>
      </c>
      <c r="N25" s="30">
        <f t="shared" si="14"/>
        <v>2.32049766331484</v>
      </c>
      <c r="O25" s="30">
        <f t="shared" si="14"/>
        <v>2.8995046609761701</v>
      </c>
      <c r="P25" s="30">
        <f t="shared" si="14"/>
        <v>2.65934539306053</v>
      </c>
      <c r="Q25" s="30">
        <f t="shared" si="14"/>
        <v>3.8705051464212099</v>
      </c>
      <c r="R25" s="30">
        <f t="shared" si="14"/>
        <v>3.4424347010446299</v>
      </c>
      <c r="S25" s="30">
        <f t="shared" si="14"/>
        <v>2.7113130140691601</v>
      </c>
      <c r="T25" s="27"/>
      <c r="U25" s="28"/>
      <c r="V25" s="28"/>
      <c r="W25" s="28"/>
      <c r="X25" s="28"/>
      <c r="Y25" s="28"/>
    </row>
    <row r="26" spans="1:27" ht="15">
      <c r="A26" s="32" t="s">
        <v>42</v>
      </c>
      <c r="B26" s="26">
        <f t="shared" ref="B26:S26" si="15">INDEX(B68:B193,VLOOKUP($A$6,$U$10:$Y$15,5,0))</f>
        <v>1074.4238047516101</v>
      </c>
      <c r="C26" s="26">
        <f t="shared" si="15"/>
        <v>1059.6584662974899</v>
      </c>
      <c r="D26" s="26">
        <f t="shared" si="15"/>
        <v>1053.52417350675</v>
      </c>
      <c r="E26" s="26">
        <f t="shared" si="15"/>
        <v>1069.8094183683099</v>
      </c>
      <c r="F26" s="26">
        <f t="shared" si="15"/>
        <v>1067.01859995531</v>
      </c>
      <c r="G26" s="26">
        <f t="shared" si="15"/>
        <v>997.79749582598697</v>
      </c>
      <c r="H26" s="26">
        <f t="shared" si="15"/>
        <v>1014.16956460295</v>
      </c>
      <c r="I26" s="26">
        <f t="shared" si="15"/>
        <v>996.65349640387797</v>
      </c>
      <c r="J26" s="26">
        <f t="shared" si="15"/>
        <v>981.90069810008197</v>
      </c>
      <c r="K26" s="26">
        <f t="shared" si="15"/>
        <v>971.81928868797195</v>
      </c>
      <c r="L26" s="26">
        <f t="shared" si="15"/>
        <v>971.47972338822899</v>
      </c>
      <c r="M26" s="26">
        <f t="shared" si="15"/>
        <v>942.58243729603703</v>
      </c>
      <c r="N26" s="26">
        <f t="shared" si="15"/>
        <v>941.54424604132703</v>
      </c>
      <c r="O26" s="26">
        <f t="shared" si="15"/>
        <v>933.84152457929099</v>
      </c>
      <c r="P26" s="26">
        <f t="shared" si="15"/>
        <v>954.15295721507505</v>
      </c>
      <c r="Q26" s="26">
        <f t="shared" si="15"/>
        <v>974.53216798058895</v>
      </c>
      <c r="R26" s="26">
        <f t="shared" si="15"/>
        <v>986.26167783969902</v>
      </c>
      <c r="S26" s="26">
        <f t="shared" si="15"/>
        <v>952.5538340096</v>
      </c>
      <c r="T26" s="27"/>
      <c r="U26" s="28"/>
      <c r="V26" s="28"/>
      <c r="W26" s="28"/>
      <c r="X26" s="28"/>
      <c r="Y26" s="28"/>
    </row>
    <row r="27" spans="1:27" ht="15">
      <c r="A27" s="31" t="s">
        <v>43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7"/>
      <c r="U27" s="28"/>
      <c r="V27" s="28"/>
      <c r="W27" s="28"/>
      <c r="X27" s="28"/>
      <c r="Y27" s="28"/>
    </row>
    <row r="28" spans="1:27" ht="15">
      <c r="A28" s="31" t="s">
        <v>44</v>
      </c>
      <c r="B28" s="26">
        <f t="shared" ref="B28:S28" si="16">INDEX(B70:B195,VLOOKUP($A$6,$U$10:$Y$15,5,0))</f>
        <v>14369</v>
      </c>
      <c r="C28" s="26">
        <f t="shared" si="16"/>
        <v>16685</v>
      </c>
      <c r="D28" s="26">
        <f t="shared" si="16"/>
        <v>16487</v>
      </c>
      <c r="E28" s="26">
        <f t="shared" si="16"/>
        <v>16956</v>
      </c>
      <c r="F28" s="26">
        <f t="shared" si="16"/>
        <v>16648</v>
      </c>
      <c r="G28" s="26">
        <f t="shared" si="16"/>
        <v>16858</v>
      </c>
      <c r="H28" s="26">
        <f t="shared" si="16"/>
        <v>16360</v>
      </c>
      <c r="I28" s="26">
        <f t="shared" si="16"/>
        <v>17299</v>
      </c>
      <c r="J28" s="26">
        <f t="shared" si="16"/>
        <v>16553</v>
      </c>
      <c r="K28" s="26">
        <f t="shared" si="16"/>
        <v>15730</v>
      </c>
      <c r="L28" s="26">
        <f t="shared" si="16"/>
        <v>16670</v>
      </c>
      <c r="M28" s="26">
        <f t="shared" si="16"/>
        <v>16192</v>
      </c>
      <c r="N28" s="26">
        <f t="shared" si="16"/>
        <v>16491</v>
      </c>
      <c r="O28" s="26">
        <f t="shared" si="16"/>
        <v>15525</v>
      </c>
      <c r="P28" s="26">
        <f t="shared" si="16"/>
        <v>15840</v>
      </c>
      <c r="Q28" s="26">
        <f t="shared" si="16"/>
        <v>14541</v>
      </c>
      <c r="R28" s="26">
        <f t="shared" si="16"/>
        <v>14150</v>
      </c>
      <c r="S28" s="26">
        <f t="shared" si="16"/>
        <v>14356</v>
      </c>
      <c r="T28" s="27"/>
      <c r="U28" s="28"/>
      <c r="V28" s="28"/>
      <c r="W28" s="28"/>
      <c r="X28" s="28"/>
      <c r="Y28" s="28"/>
    </row>
    <row r="29" spans="1:27" ht="15.75" thickBot="1">
      <c r="A29" s="33" t="str">
        <f>VLOOKUP($A$6,$U$10:$X$15,4,0)</f>
        <v xml:space="preserve">   trips ('000s)</v>
      </c>
      <c r="B29" s="34">
        <f t="shared" ref="B29:S29" si="17">INDEX(B71:B196,VLOOKUP($A$6,$U$10:$Y$15,5,0))</f>
        <v>279.40699999999998</v>
      </c>
      <c r="C29" s="34">
        <f t="shared" si="17"/>
        <v>317.64699999999999</v>
      </c>
      <c r="D29" s="34">
        <f t="shared" si="17"/>
        <v>313.666</v>
      </c>
      <c r="E29" s="34">
        <f t="shared" si="17"/>
        <v>324.11599999999999</v>
      </c>
      <c r="F29" s="34">
        <f t="shared" si="17"/>
        <v>316.721</v>
      </c>
      <c r="G29" s="34">
        <f t="shared" si="17"/>
        <v>303.101</v>
      </c>
      <c r="H29" s="34">
        <f t="shared" si="17"/>
        <v>294.60500000000002</v>
      </c>
      <c r="I29" s="34">
        <f t="shared" si="17"/>
        <v>312.26299999999998</v>
      </c>
      <c r="J29" s="34">
        <f t="shared" si="17"/>
        <v>292.33199999999999</v>
      </c>
      <c r="K29" s="34">
        <f t="shared" si="17"/>
        <v>273.411</v>
      </c>
      <c r="L29" s="34">
        <f t="shared" si="17"/>
        <v>290.89299999999997</v>
      </c>
      <c r="M29" s="34">
        <f t="shared" si="17"/>
        <v>273.75099999999998</v>
      </c>
      <c r="N29" s="34">
        <f t="shared" si="17"/>
        <v>280.05200000000002</v>
      </c>
      <c r="O29" s="34">
        <f t="shared" si="17"/>
        <v>259.46499999999997</v>
      </c>
      <c r="P29" s="34">
        <f t="shared" si="17"/>
        <v>276.45</v>
      </c>
      <c r="Q29" s="34">
        <f t="shared" si="17"/>
        <v>256.45699999999999</v>
      </c>
      <c r="R29" s="34">
        <f t="shared" si="17"/>
        <v>256.262</v>
      </c>
      <c r="S29" s="34">
        <f t="shared" si="17"/>
        <v>249.85599999999999</v>
      </c>
      <c r="T29" s="27"/>
      <c r="U29" s="28"/>
      <c r="V29" s="28"/>
      <c r="W29" s="28"/>
      <c r="X29" s="28"/>
      <c r="Y29" s="28"/>
    </row>
    <row r="30" spans="1:27"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</row>
    <row r="31" spans="1:27">
      <c r="A31" s="36" t="s">
        <v>45</v>
      </c>
      <c r="B31" s="36"/>
      <c r="C31" s="36"/>
      <c r="D31" s="36"/>
      <c r="E31" s="36"/>
      <c r="F31" s="36"/>
      <c r="G31" s="36"/>
      <c r="H31" s="36"/>
    </row>
    <row r="32" spans="1:27">
      <c r="A32" s="37" t="s">
        <v>46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</row>
    <row r="33" spans="1:20">
      <c r="A33" s="2" t="s">
        <v>47</v>
      </c>
    </row>
    <row r="34" spans="1:20">
      <c r="A34" s="2" t="s">
        <v>48</v>
      </c>
    </row>
    <row r="35" spans="1:20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</row>
    <row r="36" spans="1:20">
      <c r="A36" s="2" t="s">
        <v>49</v>
      </c>
      <c r="I36" s="41"/>
    </row>
    <row r="37" spans="1:20">
      <c r="A37" s="84" t="s">
        <v>50</v>
      </c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Q37" s="42"/>
      <c r="R37" s="42"/>
      <c r="S37" s="42"/>
      <c r="T37" s="42"/>
    </row>
    <row r="38" spans="1:20">
      <c r="A38" s="85" t="s">
        <v>51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43"/>
      <c r="S38" s="43"/>
      <c r="T38" s="43"/>
    </row>
    <row r="39" spans="1:20">
      <c r="A39" s="44" t="s">
        <v>52</v>
      </c>
      <c r="I39" s="41"/>
      <c r="Q39" s="42"/>
      <c r="R39" s="42"/>
      <c r="S39" s="42"/>
      <c r="T39" s="42"/>
    </row>
    <row r="40" spans="1:20">
      <c r="I40" s="41"/>
    </row>
    <row r="41" spans="1:20">
      <c r="I41" s="41"/>
      <c r="R41" s="45" t="s">
        <v>53</v>
      </c>
      <c r="S41" s="45"/>
      <c r="T41" s="45"/>
    </row>
    <row r="42" spans="1:20">
      <c r="A42" s="46" t="s">
        <v>54</v>
      </c>
      <c r="I42" s="41"/>
      <c r="R42" s="45" t="s">
        <v>55</v>
      </c>
      <c r="S42" s="45"/>
      <c r="T42" s="45"/>
    </row>
    <row r="43" spans="1:20" ht="15">
      <c r="A43" s="47" t="s">
        <v>56</v>
      </c>
      <c r="R43" s="45" t="s">
        <v>57</v>
      </c>
      <c r="S43" s="45"/>
      <c r="T43" s="45"/>
    </row>
    <row r="44" spans="1:20">
      <c r="P44" s="43"/>
    </row>
    <row r="46" spans="1:20">
      <c r="I46" s="41"/>
    </row>
    <row r="48" spans="1:20" ht="15">
      <c r="A48" s="7" t="s">
        <v>4</v>
      </c>
    </row>
    <row r="49" spans="1:20" ht="15" thickBo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S49" s="11"/>
    </row>
    <row r="50" spans="1:20" ht="15">
      <c r="A50" s="13"/>
      <c r="B50" s="82" t="s">
        <v>13</v>
      </c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15"/>
      <c r="T50" s="15"/>
    </row>
    <row r="51" spans="1:20" ht="15">
      <c r="A51" s="16" t="s">
        <v>12</v>
      </c>
      <c r="B51" s="17">
        <v>2002</v>
      </c>
      <c r="C51" s="17">
        <v>2003</v>
      </c>
      <c r="D51" s="17">
        <v>2004</v>
      </c>
      <c r="E51" s="17">
        <v>2005</v>
      </c>
      <c r="F51" s="17">
        <v>2006</v>
      </c>
      <c r="G51" s="17">
        <v>2007</v>
      </c>
      <c r="H51" s="17">
        <v>2008</v>
      </c>
      <c r="I51" s="18">
        <v>2009</v>
      </c>
      <c r="J51" s="17">
        <v>2010</v>
      </c>
      <c r="K51" s="17">
        <v>2011</v>
      </c>
      <c r="L51" s="19">
        <v>2012</v>
      </c>
      <c r="M51" s="19">
        <v>2013</v>
      </c>
      <c r="N51" s="19">
        <v>2014</v>
      </c>
      <c r="O51" s="19">
        <v>2015</v>
      </c>
      <c r="P51" s="19">
        <v>2016</v>
      </c>
      <c r="Q51" s="19">
        <v>2017</v>
      </c>
      <c r="R51" s="19">
        <v>2018</v>
      </c>
      <c r="S51" s="19">
        <v>2019</v>
      </c>
      <c r="T51" s="1"/>
    </row>
    <row r="52" spans="1:20" ht="15">
      <c r="A52" s="21" t="s">
        <v>11</v>
      </c>
      <c r="B52" s="48"/>
      <c r="C52" s="48"/>
      <c r="D52" s="48"/>
      <c r="E52" s="48"/>
      <c r="F52" s="48"/>
      <c r="G52" s="48"/>
      <c r="H52" s="48"/>
      <c r="I52" s="48"/>
      <c r="J52" s="49"/>
      <c r="K52" s="49"/>
      <c r="L52" s="50"/>
      <c r="M52" s="50"/>
      <c r="N52" s="50"/>
      <c r="O52" s="50"/>
      <c r="P52" s="50"/>
      <c r="Q52" s="50"/>
      <c r="R52" s="50"/>
      <c r="S52" s="50"/>
    </row>
    <row r="53" spans="1:20" ht="15">
      <c r="A53" s="25" t="s">
        <v>58</v>
      </c>
      <c r="B53" s="26">
        <v>264.01261682559601</v>
      </c>
      <c r="C53" s="26">
        <v>269.02901631686098</v>
      </c>
      <c r="D53" s="26">
        <v>273.11166446947698</v>
      </c>
      <c r="E53" s="26">
        <v>271.59206446276301</v>
      </c>
      <c r="F53" s="26">
        <v>275.205515145562</v>
      </c>
      <c r="G53" s="26">
        <v>239.60633860660101</v>
      </c>
      <c r="H53" s="26">
        <v>241.850637399568</v>
      </c>
      <c r="I53" s="26">
        <v>250.173782868633</v>
      </c>
      <c r="J53" s="26">
        <v>234.31203152456101</v>
      </c>
      <c r="K53" s="26">
        <v>241.82722655987601</v>
      </c>
      <c r="L53" s="26">
        <v>233.12386981035399</v>
      </c>
      <c r="M53" s="26">
        <v>222.927188975668</v>
      </c>
      <c r="N53" s="26">
        <v>220.144076413124</v>
      </c>
      <c r="O53" s="26">
        <v>219.29416250245899</v>
      </c>
      <c r="P53" s="26">
        <v>242.74252318597399</v>
      </c>
      <c r="Q53" s="26">
        <v>254.76161014838999</v>
      </c>
      <c r="R53" s="26">
        <v>262.45330665005798</v>
      </c>
      <c r="S53" s="26">
        <v>249.88099545966799</v>
      </c>
      <c r="T53" s="27"/>
    </row>
    <row r="54" spans="1:20">
      <c r="A54" s="51" t="s">
        <v>59</v>
      </c>
      <c r="B54" s="52">
        <v>75.102467047986593</v>
      </c>
      <c r="C54" s="52">
        <v>76.488696539390105</v>
      </c>
      <c r="D54" s="52">
        <v>78.627123138115707</v>
      </c>
      <c r="E54" s="52">
        <v>74.203420574208593</v>
      </c>
      <c r="F54" s="52">
        <v>73.965043534715704</v>
      </c>
      <c r="G54" s="52">
        <v>73.136091339805802</v>
      </c>
      <c r="H54" s="52">
        <v>72.651045646243205</v>
      </c>
      <c r="I54" s="52">
        <v>71.029992976133997</v>
      </c>
      <c r="J54" s="52">
        <v>65.310396476467503</v>
      </c>
      <c r="K54" s="52">
        <v>69.505105795189706</v>
      </c>
      <c r="L54" s="52">
        <v>66.856264271157102</v>
      </c>
      <c r="M54" s="52">
        <v>70.274107465479005</v>
      </c>
      <c r="N54" s="52">
        <v>66.271278191662105</v>
      </c>
      <c r="O54" s="52">
        <v>67.699412218645193</v>
      </c>
      <c r="P54" s="52">
        <v>62.709895641006803</v>
      </c>
      <c r="Q54" s="52">
        <v>62.710501204828098</v>
      </c>
      <c r="R54" s="52">
        <v>63.620666436157201</v>
      </c>
      <c r="S54" s="52">
        <v>65.142004547935699</v>
      </c>
      <c r="T54" s="53"/>
    </row>
    <row r="55" spans="1:20" ht="15">
      <c r="A55" s="25" t="s">
        <v>23</v>
      </c>
      <c r="B55" s="26">
        <v>18.029417286784199</v>
      </c>
      <c r="C55" s="26">
        <v>16.402178155503201</v>
      </c>
      <c r="D55" s="26">
        <v>17.145556476254502</v>
      </c>
      <c r="E55" s="26">
        <v>15.290842926854999</v>
      </c>
      <c r="F55" s="26">
        <v>17.4824256272356</v>
      </c>
      <c r="G55" s="26">
        <v>14.6173349617168</v>
      </c>
      <c r="H55" s="26">
        <v>16.848556556722698</v>
      </c>
      <c r="I55" s="26">
        <v>16.403279887284</v>
      </c>
      <c r="J55" s="26">
        <v>15.374136079796299</v>
      </c>
      <c r="K55" s="26">
        <v>16.405632511136702</v>
      </c>
      <c r="L55" s="26">
        <v>17.005612370209899</v>
      </c>
      <c r="M55" s="26">
        <v>14.3772004867925</v>
      </c>
      <c r="N55" s="26">
        <v>18.0895929637067</v>
      </c>
      <c r="O55" s="26">
        <v>17.0411726393856</v>
      </c>
      <c r="P55" s="26">
        <v>14.6880274556377</v>
      </c>
      <c r="Q55" s="26">
        <v>16.6114787057085</v>
      </c>
      <c r="R55" s="26">
        <v>17.0511242586152</v>
      </c>
      <c r="S55" s="26">
        <v>16.181113333167101</v>
      </c>
      <c r="T55" s="27"/>
    </row>
    <row r="56" spans="1:20" ht="15">
      <c r="A56" s="25" t="s">
        <v>26</v>
      </c>
      <c r="B56" s="26">
        <v>438.41413241148001</v>
      </c>
      <c r="C56" s="26">
        <v>426.70077392073</v>
      </c>
      <c r="D56" s="26">
        <v>421.209055216433</v>
      </c>
      <c r="E56" s="26">
        <v>434.30688572258703</v>
      </c>
      <c r="F56" s="26">
        <v>431.844785615418</v>
      </c>
      <c r="G56" s="26">
        <v>409.23866263587797</v>
      </c>
      <c r="H56" s="26">
        <v>409.96538441023398</v>
      </c>
      <c r="I56" s="26">
        <v>392.80966728520002</v>
      </c>
      <c r="J56" s="26">
        <v>401.78432248253301</v>
      </c>
      <c r="K56" s="26">
        <v>392.47259486708799</v>
      </c>
      <c r="L56" s="26">
        <v>396.37413703691698</v>
      </c>
      <c r="M56" s="26">
        <v>380.06253111478901</v>
      </c>
      <c r="N56" s="26">
        <v>383.90114406122399</v>
      </c>
      <c r="O56" s="26">
        <v>380.815613809593</v>
      </c>
      <c r="P56" s="26">
        <v>389.17453384424698</v>
      </c>
      <c r="Q56" s="26">
        <v>390.25148877319299</v>
      </c>
      <c r="R56" s="26">
        <v>394.96345456605599</v>
      </c>
      <c r="S56" s="26">
        <v>379.95812359187499</v>
      </c>
      <c r="T56" s="27"/>
    </row>
    <row r="57" spans="1:20" ht="15">
      <c r="A57" s="25" t="s">
        <v>29</v>
      </c>
      <c r="B57" s="26">
        <v>239.93528406526701</v>
      </c>
      <c r="C57" s="26">
        <v>232.710802605699</v>
      </c>
      <c r="D57" s="26">
        <v>227.645887399782</v>
      </c>
      <c r="E57" s="26">
        <v>234.37446743222</v>
      </c>
      <c r="F57" s="26">
        <v>226.676388170704</v>
      </c>
      <c r="G57" s="26">
        <v>218.64555258289201</v>
      </c>
      <c r="H57" s="26">
        <v>225.982518569473</v>
      </c>
      <c r="I57" s="26">
        <v>218.43033257242601</v>
      </c>
      <c r="J57" s="26">
        <v>212.46707110040199</v>
      </c>
      <c r="K57" s="26">
        <v>209.10399139046501</v>
      </c>
      <c r="L57" s="26">
        <v>212.68808677053099</v>
      </c>
      <c r="M57" s="26">
        <v>209.608505831109</v>
      </c>
      <c r="N57" s="26">
        <v>205.97596058378201</v>
      </c>
      <c r="O57" s="26">
        <v>203.57256693555499</v>
      </c>
      <c r="P57" s="26">
        <v>201.62903970094899</v>
      </c>
      <c r="Q57" s="26">
        <v>204.01671283886299</v>
      </c>
      <c r="R57" s="26">
        <v>207.45032337273199</v>
      </c>
      <c r="S57" s="26">
        <v>200.144741165928</v>
      </c>
      <c r="T57" s="27"/>
    </row>
    <row r="58" spans="1:20" ht="15">
      <c r="A58" s="25" t="s">
        <v>32</v>
      </c>
      <c r="B58" s="26">
        <v>3.8520105840736698</v>
      </c>
      <c r="C58" s="26">
        <v>4.05104310764301</v>
      </c>
      <c r="D58" s="26">
        <v>3.54182774939683</v>
      </c>
      <c r="E58" s="26">
        <v>3.8661280269198199</v>
      </c>
      <c r="F58" s="26">
        <v>3.2603884643105601</v>
      </c>
      <c r="G58" s="26">
        <v>3.3766942743782602</v>
      </c>
      <c r="H58" s="26">
        <v>4.00910843748325</v>
      </c>
      <c r="I58" s="26">
        <v>3.09650132059262</v>
      </c>
      <c r="J58" s="26">
        <v>2.86976235111679</v>
      </c>
      <c r="K58" s="26">
        <v>3.5775865492688501</v>
      </c>
      <c r="L58" s="26">
        <v>3.5260549137692601</v>
      </c>
      <c r="M58" s="26">
        <v>3.0221655393189302</v>
      </c>
      <c r="N58" s="26">
        <v>3.2720942864790299</v>
      </c>
      <c r="O58" s="26">
        <v>2.7057106563905902</v>
      </c>
      <c r="P58" s="26">
        <v>3.0869719541690701</v>
      </c>
      <c r="Q58" s="26">
        <v>3.2310400429746702</v>
      </c>
      <c r="R58" s="26">
        <v>1.8968963687839699</v>
      </c>
      <c r="S58" s="26">
        <v>2.1615338818188601</v>
      </c>
      <c r="T58" s="27"/>
    </row>
    <row r="59" spans="1:20" ht="15">
      <c r="A59" s="29" t="s">
        <v>60</v>
      </c>
      <c r="B59" s="30">
        <v>8.2401054078645206</v>
      </c>
      <c r="C59" s="30">
        <v>7.7345750843670702</v>
      </c>
      <c r="D59" s="30">
        <v>8.2422819184617406</v>
      </c>
      <c r="E59" s="30">
        <v>8.4085608115229107</v>
      </c>
      <c r="F59" s="30">
        <v>7.3645947557450704</v>
      </c>
      <c r="G59" s="30">
        <v>7.5565364652596001</v>
      </c>
      <c r="H59" s="30">
        <v>8.5537112002012901</v>
      </c>
      <c r="I59" s="30">
        <v>8.5757089939724107</v>
      </c>
      <c r="J59" s="30">
        <v>7.13067095716975</v>
      </c>
      <c r="K59" s="30">
        <v>6.4078845360788002</v>
      </c>
      <c r="L59" s="30">
        <v>7.0297906656181999</v>
      </c>
      <c r="M59" s="30">
        <v>6.8873334106027597</v>
      </c>
      <c r="N59" s="30">
        <v>6.06832851706812</v>
      </c>
      <c r="O59" s="30">
        <v>6.59593858417443</v>
      </c>
      <c r="P59" s="30">
        <v>6.3161024542752697</v>
      </c>
      <c r="Q59" s="30">
        <v>6.1480429283179303</v>
      </c>
      <c r="R59" s="30">
        <v>7.4544924844941498</v>
      </c>
      <c r="S59" s="30">
        <v>7.1438033509276</v>
      </c>
      <c r="T59" s="27"/>
    </row>
    <row r="60" spans="1:20" ht="15">
      <c r="A60" s="25" t="s">
        <v>34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7"/>
    </row>
    <row r="61" spans="1:20" ht="15">
      <c r="A61" s="25" t="s">
        <v>35</v>
      </c>
      <c r="B61" s="26">
        <v>17.276165537134101</v>
      </c>
      <c r="C61" s="26">
        <v>16.891410817787701</v>
      </c>
      <c r="D61" s="26">
        <v>18.223063835849601</v>
      </c>
      <c r="E61" s="26">
        <v>19.032117364054201</v>
      </c>
      <c r="F61" s="26">
        <v>18.1598646364993</v>
      </c>
      <c r="G61" s="26">
        <v>20.0371576795336</v>
      </c>
      <c r="H61" s="26">
        <v>20.6380138244322</v>
      </c>
      <c r="I61" s="26">
        <v>21.708504282794099</v>
      </c>
      <c r="J61" s="26">
        <v>24.669834313153999</v>
      </c>
      <c r="K61" s="26">
        <v>20.7087488299371</v>
      </c>
      <c r="L61" s="26">
        <v>18.5872648048428</v>
      </c>
      <c r="M61" s="26">
        <v>21.326296554505898</v>
      </c>
      <c r="N61" s="26">
        <v>18.893946896465099</v>
      </c>
      <c r="O61" s="26">
        <v>20.104332082070101</v>
      </c>
      <c r="P61" s="26">
        <v>16.0853230966136</v>
      </c>
      <c r="Q61" s="26">
        <v>17.488118847196901</v>
      </c>
      <c r="R61" s="26">
        <v>15.158807772487799</v>
      </c>
      <c r="S61" s="26">
        <v>18.2080099268677</v>
      </c>
      <c r="T61" s="27"/>
    </row>
    <row r="62" spans="1:20" ht="15">
      <c r="A62" s="31" t="s">
        <v>36</v>
      </c>
      <c r="B62" s="26">
        <v>46.221529379410804</v>
      </c>
      <c r="C62" s="26">
        <v>46.987997308376997</v>
      </c>
      <c r="D62" s="26">
        <v>45.108878139321597</v>
      </c>
      <c r="E62" s="26">
        <v>42.785383338398603</v>
      </c>
      <c r="F62" s="26">
        <v>46.258835000319202</v>
      </c>
      <c r="G62" s="26">
        <v>43.868966157730902</v>
      </c>
      <c r="H62" s="26">
        <v>44.1977900197274</v>
      </c>
      <c r="I62" s="26">
        <v>45.2133393535496</v>
      </c>
      <c r="J62" s="26">
        <v>42.1646349472515</v>
      </c>
      <c r="K62" s="26">
        <v>42.045914759124003</v>
      </c>
      <c r="L62" s="26">
        <v>41.3173723228835</v>
      </c>
      <c r="M62" s="26">
        <v>41.516536337307699</v>
      </c>
      <c r="N62" s="26">
        <v>40.457896799599098</v>
      </c>
      <c r="O62" s="26">
        <v>41.311910816976003</v>
      </c>
      <c r="P62" s="26">
        <v>35.417040243575499</v>
      </c>
      <c r="Q62" s="26">
        <v>37.360419110494703</v>
      </c>
      <c r="R62" s="26">
        <v>32.660880323946202</v>
      </c>
      <c r="S62" s="26">
        <v>31.621624314687001</v>
      </c>
      <c r="T62" s="27"/>
    </row>
    <row r="63" spans="1:20" ht="15">
      <c r="A63" s="25" t="s">
        <v>37</v>
      </c>
      <c r="B63" s="26">
        <v>0.77745738620860305</v>
      </c>
      <c r="C63" s="26">
        <v>0.99520435457673195</v>
      </c>
      <c r="D63" s="26">
        <v>0.75956702870245596</v>
      </c>
      <c r="E63" s="26">
        <v>0.882358879805615</v>
      </c>
      <c r="F63" s="26">
        <v>0.63713313445884201</v>
      </c>
      <c r="G63" s="26">
        <v>0.97333214797754097</v>
      </c>
      <c r="H63" s="26">
        <v>0.66461502245866499</v>
      </c>
      <c r="I63" s="26">
        <v>0.57224010399063496</v>
      </c>
      <c r="J63" s="26">
        <v>0.62161468029553102</v>
      </c>
      <c r="K63" s="26">
        <v>0.52963219890112101</v>
      </c>
      <c r="L63" s="26">
        <v>0.70388976654542401</v>
      </c>
      <c r="M63" s="26">
        <v>0.50746213165310305</v>
      </c>
      <c r="N63" s="26">
        <v>0.75067110522359504</v>
      </c>
      <c r="O63" s="26">
        <v>0.600188185367314</v>
      </c>
      <c r="P63" s="26">
        <v>0.58485341691049397</v>
      </c>
      <c r="Q63" s="26">
        <v>0.76799567382714695</v>
      </c>
      <c r="R63" s="26">
        <v>0.40054755694899402</v>
      </c>
      <c r="S63" s="26">
        <v>0.46782541711000403</v>
      </c>
      <c r="T63" s="27"/>
    </row>
    <row r="64" spans="1:20" ht="15">
      <c r="A64" s="25" t="s">
        <v>38</v>
      </c>
      <c r="B64" s="26">
        <v>10.7414020333562</v>
      </c>
      <c r="C64" s="26">
        <v>9.1167284123244592</v>
      </c>
      <c r="D64" s="26">
        <v>8.5455653542933199</v>
      </c>
      <c r="E64" s="26">
        <v>8.6061290931583603</v>
      </c>
      <c r="F64" s="26">
        <v>9.5933369937305493</v>
      </c>
      <c r="G64" s="26">
        <v>9.6637517707212695</v>
      </c>
      <c r="H64" s="26">
        <v>10.510084717136399</v>
      </c>
      <c r="I64" s="26">
        <v>10.3982518486581</v>
      </c>
      <c r="J64" s="26">
        <v>9.1738549400278302</v>
      </c>
      <c r="K64" s="26">
        <v>8.9592449796103093</v>
      </c>
      <c r="L64" s="26">
        <v>9.0193875826903405</v>
      </c>
      <c r="M64" s="26">
        <v>9.2252248050572501</v>
      </c>
      <c r="N64" s="26">
        <v>10.3074641109285</v>
      </c>
      <c r="O64" s="26">
        <v>9.1551582566747207</v>
      </c>
      <c r="P64" s="26">
        <v>9.97303850516065</v>
      </c>
      <c r="Q64" s="26">
        <v>10.0141153476795</v>
      </c>
      <c r="R64" s="26">
        <v>10.7817642867433</v>
      </c>
      <c r="S64" s="26">
        <v>11.930776948547701</v>
      </c>
      <c r="T64" s="27"/>
    </row>
    <row r="65" spans="1:20" ht="15">
      <c r="A65" s="25" t="s">
        <v>39</v>
      </c>
      <c r="B65" s="26">
        <v>13.457825225331099</v>
      </c>
      <c r="C65" s="26">
        <v>14.3320111391312</v>
      </c>
      <c r="D65" s="26">
        <v>16.955344069432599</v>
      </c>
      <c r="E65" s="26">
        <v>16.159339432462001</v>
      </c>
      <c r="F65" s="26">
        <v>16.930550620601501</v>
      </c>
      <c r="G65" s="26">
        <v>17.565124867388</v>
      </c>
      <c r="H65" s="26">
        <v>18.370379760670001</v>
      </c>
      <c r="I65" s="26">
        <v>17.034247918519799</v>
      </c>
      <c r="J65" s="26">
        <v>19.498045389201</v>
      </c>
      <c r="K65" s="26">
        <v>17.425672204320399</v>
      </c>
      <c r="L65" s="26">
        <v>19.536923418453</v>
      </c>
      <c r="M65" s="26">
        <v>20.316390090488099</v>
      </c>
      <c r="N65" s="26">
        <v>20.898743271655</v>
      </c>
      <c r="O65" s="26">
        <v>20.075316926769901</v>
      </c>
      <c r="P65" s="26">
        <v>20.9865335655956</v>
      </c>
      <c r="Q65" s="26">
        <v>20.928426436556499</v>
      </c>
      <c r="R65" s="26">
        <v>22.116884932880001</v>
      </c>
      <c r="S65" s="26">
        <v>21.233045109611801</v>
      </c>
      <c r="T65" s="27"/>
    </row>
    <row r="66" spans="1:20" ht="15">
      <c r="A66" s="25" t="s">
        <v>40</v>
      </c>
      <c r="B66" s="26">
        <v>11.597752933484299</v>
      </c>
      <c r="C66" s="26">
        <v>11.7110529377152</v>
      </c>
      <c r="D66" s="26">
        <v>10.7312652660954</v>
      </c>
      <c r="E66" s="26">
        <v>11.293615027195401</v>
      </c>
      <c r="F66" s="26">
        <v>10.161717283554699</v>
      </c>
      <c r="G66" s="26">
        <v>10.397005016878699</v>
      </c>
      <c r="H66" s="26">
        <v>10.446747289057701</v>
      </c>
      <c r="I66" s="26">
        <v>10.101571653547399</v>
      </c>
      <c r="J66" s="26">
        <v>9.37831626250507</v>
      </c>
      <c r="K66" s="26">
        <v>9.8949382722785195</v>
      </c>
      <c r="L66" s="26">
        <v>10.1168201561087</v>
      </c>
      <c r="M66" s="26">
        <v>9.9224491160030297</v>
      </c>
      <c r="N66" s="26">
        <v>10.463829368756899</v>
      </c>
      <c r="O66" s="26">
        <v>9.6699485229001105</v>
      </c>
      <c r="P66" s="26">
        <v>10.8096243989066</v>
      </c>
      <c r="Q66" s="26">
        <v>9.0822139809674205</v>
      </c>
      <c r="R66" s="26">
        <v>10.430760564908899</v>
      </c>
      <c r="S66" s="26">
        <v>10.9109284953214</v>
      </c>
      <c r="T66" s="27"/>
    </row>
    <row r="67" spans="1:20" ht="15">
      <c r="A67" s="29" t="s">
        <v>61</v>
      </c>
      <c r="B67" s="30">
        <v>1.86810567562116</v>
      </c>
      <c r="C67" s="30">
        <v>2.99567213677545</v>
      </c>
      <c r="D67" s="30">
        <v>2.3042165832488899</v>
      </c>
      <c r="E67" s="30">
        <v>3.2115258503673099</v>
      </c>
      <c r="F67" s="30">
        <v>3.44306450716826</v>
      </c>
      <c r="G67" s="30">
        <v>2.2510386590315798</v>
      </c>
      <c r="H67" s="30">
        <v>2.13201739578495</v>
      </c>
      <c r="I67" s="30">
        <v>2.1360683147088801</v>
      </c>
      <c r="J67" s="30">
        <v>2.4564030720685599</v>
      </c>
      <c r="K67" s="30">
        <v>2.4602210298862</v>
      </c>
      <c r="L67" s="30">
        <v>2.4505137693046599</v>
      </c>
      <c r="M67" s="30">
        <v>2.8831529027412599</v>
      </c>
      <c r="N67" s="30">
        <v>2.32049766331484</v>
      </c>
      <c r="O67" s="30">
        <v>2.8995046609761701</v>
      </c>
      <c r="P67" s="30">
        <v>2.65934539306053</v>
      </c>
      <c r="Q67" s="30">
        <v>3.8705051464212099</v>
      </c>
      <c r="R67" s="30">
        <v>3.4424347010446299</v>
      </c>
      <c r="S67" s="30">
        <v>2.7113130140691601</v>
      </c>
      <c r="T67" s="27"/>
    </row>
    <row r="68" spans="1:20" ht="15">
      <c r="A68" s="32" t="s">
        <v>42</v>
      </c>
      <c r="B68" s="26">
        <v>1074.4238047516101</v>
      </c>
      <c r="C68" s="26">
        <v>1059.6584662974899</v>
      </c>
      <c r="D68" s="26">
        <v>1053.52417350675</v>
      </c>
      <c r="E68" s="26">
        <v>1069.8094183683099</v>
      </c>
      <c r="F68" s="26">
        <v>1067.01859995531</v>
      </c>
      <c r="G68" s="26">
        <v>997.79749582598697</v>
      </c>
      <c r="H68" s="26">
        <v>1014.16956460295</v>
      </c>
      <c r="I68" s="26">
        <v>996.65349640387797</v>
      </c>
      <c r="J68" s="26">
        <v>981.90069810008197</v>
      </c>
      <c r="K68" s="26">
        <v>971.81928868797195</v>
      </c>
      <c r="L68" s="26">
        <v>971.47972338822899</v>
      </c>
      <c r="M68" s="26">
        <v>942.58243729603703</v>
      </c>
      <c r="N68" s="26">
        <v>941.54424604132703</v>
      </c>
      <c r="O68" s="26">
        <v>933.84152457929099</v>
      </c>
      <c r="P68" s="26">
        <v>954.15295721507505</v>
      </c>
      <c r="Q68" s="26">
        <v>974.53216798058895</v>
      </c>
      <c r="R68" s="26">
        <v>986.26167783969902</v>
      </c>
      <c r="S68" s="26">
        <v>952.5538340096</v>
      </c>
      <c r="T68" s="27"/>
    </row>
    <row r="69" spans="1:20" ht="15">
      <c r="A69" s="31" t="s">
        <v>43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7"/>
    </row>
    <row r="70" spans="1:20" ht="15">
      <c r="A70" s="31" t="s">
        <v>44</v>
      </c>
      <c r="B70" s="26">
        <v>14369</v>
      </c>
      <c r="C70" s="26">
        <v>16685</v>
      </c>
      <c r="D70" s="26">
        <v>16487</v>
      </c>
      <c r="E70" s="26">
        <v>16956</v>
      </c>
      <c r="F70" s="26">
        <v>16648</v>
      </c>
      <c r="G70" s="26">
        <v>16858</v>
      </c>
      <c r="H70" s="26">
        <v>16360</v>
      </c>
      <c r="I70" s="26">
        <v>17299</v>
      </c>
      <c r="J70" s="26">
        <v>16553</v>
      </c>
      <c r="K70" s="26">
        <v>15730</v>
      </c>
      <c r="L70" s="26">
        <v>16670</v>
      </c>
      <c r="M70" s="26">
        <v>16192</v>
      </c>
      <c r="N70" s="26">
        <v>16491</v>
      </c>
      <c r="O70" s="26">
        <v>15525</v>
      </c>
      <c r="P70" s="26">
        <v>15840</v>
      </c>
      <c r="Q70" s="26">
        <v>14541</v>
      </c>
      <c r="R70" s="26">
        <v>14150</v>
      </c>
      <c r="S70" s="26">
        <v>14356</v>
      </c>
      <c r="T70" s="27"/>
    </row>
    <row r="71" spans="1:20" ht="15.75" thickBot="1">
      <c r="A71" s="54" t="s">
        <v>14</v>
      </c>
      <c r="B71" s="34">
        <v>279.40699999999998</v>
      </c>
      <c r="C71" s="34">
        <v>317.64699999999999</v>
      </c>
      <c r="D71" s="34">
        <v>313.666</v>
      </c>
      <c r="E71" s="34">
        <v>324.11599999999999</v>
      </c>
      <c r="F71" s="34">
        <v>316.721</v>
      </c>
      <c r="G71" s="34">
        <v>303.101</v>
      </c>
      <c r="H71" s="34">
        <v>294.60500000000002</v>
      </c>
      <c r="I71" s="34">
        <v>312.26299999999998</v>
      </c>
      <c r="J71" s="34">
        <v>292.33199999999999</v>
      </c>
      <c r="K71" s="34">
        <v>273.411</v>
      </c>
      <c r="L71" s="34">
        <v>290.89299999999997</v>
      </c>
      <c r="M71" s="34">
        <v>273.75099999999998</v>
      </c>
      <c r="N71" s="34">
        <v>280.05200000000002</v>
      </c>
      <c r="O71" s="34">
        <v>259.46499999999997</v>
      </c>
      <c r="P71" s="34">
        <v>276.45</v>
      </c>
      <c r="Q71" s="34">
        <v>256.45699999999999</v>
      </c>
      <c r="R71" s="34">
        <v>256.262</v>
      </c>
      <c r="S71" s="34">
        <v>249.85599999999999</v>
      </c>
      <c r="T71" s="27"/>
    </row>
    <row r="72" spans="1:20"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</row>
    <row r="73" spans="1:20" ht="15">
      <c r="A73" s="7" t="s">
        <v>16</v>
      </c>
      <c r="Q73" s="55"/>
      <c r="R73" s="55"/>
      <c r="S73" s="55"/>
      <c r="T73" s="55"/>
    </row>
    <row r="74" spans="1:20" ht="15" thickBo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S74" s="11"/>
    </row>
    <row r="75" spans="1:20" ht="15">
      <c r="A75" s="56"/>
      <c r="B75" s="86" t="s">
        <v>18</v>
      </c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57"/>
      <c r="T75" s="57"/>
    </row>
    <row r="76" spans="1:20" ht="15">
      <c r="A76" s="16" t="s">
        <v>17</v>
      </c>
      <c r="B76" s="58">
        <v>2002</v>
      </c>
      <c r="C76" s="58">
        <v>2003</v>
      </c>
      <c r="D76" s="58">
        <v>2004</v>
      </c>
      <c r="E76" s="58">
        <v>2005</v>
      </c>
      <c r="F76" s="59">
        <v>2006</v>
      </c>
      <c r="G76" s="59">
        <v>2007</v>
      </c>
      <c r="H76" s="59">
        <v>2008</v>
      </c>
      <c r="I76" s="19">
        <v>2009</v>
      </c>
      <c r="J76" s="60">
        <v>2010</v>
      </c>
      <c r="K76" s="60">
        <v>2011</v>
      </c>
      <c r="L76" s="60">
        <v>2012</v>
      </c>
      <c r="M76" s="60">
        <v>2013</v>
      </c>
      <c r="N76" s="60">
        <v>2014</v>
      </c>
      <c r="O76" s="60">
        <v>2015</v>
      </c>
      <c r="P76" s="60">
        <v>2016</v>
      </c>
      <c r="Q76" s="60">
        <v>2017</v>
      </c>
      <c r="R76" s="60">
        <v>2018</v>
      </c>
      <c r="S76" s="60">
        <v>2019</v>
      </c>
      <c r="T76" s="59"/>
    </row>
    <row r="77" spans="1:20" ht="15">
      <c r="A77" s="21" t="s">
        <v>11</v>
      </c>
      <c r="B77" s="61"/>
      <c r="C77" s="61"/>
      <c r="D77" s="22"/>
      <c r="E77" s="22"/>
      <c r="F77" s="22"/>
      <c r="G77" s="22"/>
      <c r="H77" s="22"/>
      <c r="I77" s="23"/>
    </row>
    <row r="78" spans="1:20" ht="15">
      <c r="A78" s="25" t="s">
        <v>58</v>
      </c>
      <c r="B78" s="26">
        <v>327.77857710641001</v>
      </c>
      <c r="C78" s="26">
        <v>333.587101562513</v>
      </c>
      <c r="D78" s="26">
        <v>341.30534429495498</v>
      </c>
      <c r="E78" s="26">
        <v>342.17759397677997</v>
      </c>
      <c r="F78" s="26">
        <v>350.42167301790101</v>
      </c>
      <c r="G78" s="26">
        <v>312.02705343982802</v>
      </c>
      <c r="H78" s="26">
        <v>314.51650652072499</v>
      </c>
      <c r="I78" s="26">
        <v>327.10051170051202</v>
      </c>
      <c r="J78" s="26">
        <v>311.72185538087098</v>
      </c>
      <c r="K78" s="26">
        <v>315.63392959237501</v>
      </c>
      <c r="L78" s="26">
        <v>310.11237462252001</v>
      </c>
      <c r="M78" s="26">
        <v>302.60643687142698</v>
      </c>
      <c r="N78" s="26">
        <v>295.96183330707697</v>
      </c>
      <c r="O78" s="26">
        <v>300.33219970377701</v>
      </c>
      <c r="P78" s="26">
        <v>332.062341659092</v>
      </c>
      <c r="Q78" s="26">
        <v>343.39074231310099</v>
      </c>
      <c r="R78" s="26">
        <v>347.12825166462801</v>
      </c>
      <c r="S78" s="26">
        <v>332.31252695407602</v>
      </c>
      <c r="T78" s="27"/>
    </row>
    <row r="79" spans="1:20" ht="15">
      <c r="A79" s="25" t="s">
        <v>20</v>
      </c>
      <c r="B79" s="26">
        <v>81.623778254555504</v>
      </c>
      <c r="C79" s="26">
        <v>85.228411162761205</v>
      </c>
      <c r="D79" s="26">
        <v>87.585722709650696</v>
      </c>
      <c r="E79" s="26">
        <v>82.665155074693303</v>
      </c>
      <c r="F79" s="26">
        <v>82.9266836627408</v>
      </c>
      <c r="G79" s="26">
        <v>81.748454530765997</v>
      </c>
      <c r="H79" s="26">
        <v>81.735881647880305</v>
      </c>
      <c r="I79" s="26">
        <v>79.976096410454602</v>
      </c>
      <c r="J79" s="26">
        <v>72.421641333189001</v>
      </c>
      <c r="K79" s="26">
        <v>77.507842069831497</v>
      </c>
      <c r="L79" s="26">
        <v>75.059065221460003</v>
      </c>
      <c r="M79" s="26">
        <v>78.199453338181399</v>
      </c>
      <c r="N79" s="26">
        <v>74.448811500031496</v>
      </c>
      <c r="O79" s="26">
        <v>75.916144098991694</v>
      </c>
      <c r="P79" s="26">
        <v>69.999342172891104</v>
      </c>
      <c r="Q79" s="26">
        <v>70.594783229272707</v>
      </c>
      <c r="R79" s="26">
        <v>70.459244481709305</v>
      </c>
      <c r="S79" s="26">
        <v>72.706936186552099</v>
      </c>
      <c r="T79" s="27"/>
    </row>
    <row r="80" spans="1:20" ht="15">
      <c r="A80" s="25" t="s">
        <v>23</v>
      </c>
      <c r="B80" s="26">
        <v>18.623316912080401</v>
      </c>
      <c r="C80" s="26">
        <v>16.936160986008801</v>
      </c>
      <c r="D80" s="26">
        <v>17.5722787533523</v>
      </c>
      <c r="E80" s="26">
        <v>15.8843736678218</v>
      </c>
      <c r="F80" s="26">
        <v>18.0743975430692</v>
      </c>
      <c r="G80" s="26">
        <v>15.4064165026835</v>
      </c>
      <c r="H80" s="26">
        <v>17.574733325561802</v>
      </c>
      <c r="I80" s="26">
        <v>17.055711313845102</v>
      </c>
      <c r="J80" s="26">
        <v>15.925155101645201</v>
      </c>
      <c r="K80" s="26">
        <v>17.303630865553</v>
      </c>
      <c r="L80" s="26">
        <v>18.224547385849601</v>
      </c>
      <c r="M80" s="26">
        <v>15.289815106695301</v>
      </c>
      <c r="N80" s="26">
        <v>19.099473704791698</v>
      </c>
      <c r="O80" s="26">
        <v>17.954086744643</v>
      </c>
      <c r="P80" s="26">
        <v>15.503989791052</v>
      </c>
      <c r="Q80" s="26">
        <v>17.8145243292999</v>
      </c>
      <c r="R80" s="26">
        <v>17.974275525848</v>
      </c>
      <c r="S80" s="26">
        <v>17.130824072986801</v>
      </c>
      <c r="T80" s="27"/>
    </row>
    <row r="81" spans="1:20" ht="15">
      <c r="A81" s="25" t="s">
        <v>26</v>
      </c>
      <c r="B81" s="26">
        <v>442.163846317219</v>
      </c>
      <c r="C81" s="26">
        <v>429.781007895154</v>
      </c>
      <c r="D81" s="26">
        <v>425.29241970620802</v>
      </c>
      <c r="E81" s="26">
        <v>438.04149217083898</v>
      </c>
      <c r="F81" s="26">
        <v>435.40761128569699</v>
      </c>
      <c r="G81" s="26">
        <v>413.16979166370902</v>
      </c>
      <c r="H81" s="26">
        <v>413.83871335528897</v>
      </c>
      <c r="I81" s="26">
        <v>396.15513150365501</v>
      </c>
      <c r="J81" s="26">
        <v>405.330405223355</v>
      </c>
      <c r="K81" s="26">
        <v>395.682489089954</v>
      </c>
      <c r="L81" s="26">
        <v>399.795913549592</v>
      </c>
      <c r="M81" s="26">
        <v>383.78270640518599</v>
      </c>
      <c r="N81" s="26">
        <v>387.74981870099799</v>
      </c>
      <c r="O81" s="26">
        <v>384.30271714127599</v>
      </c>
      <c r="P81" s="26">
        <v>392.98175403576602</v>
      </c>
      <c r="Q81" s="26">
        <v>393.80108245616998</v>
      </c>
      <c r="R81" s="26">
        <v>398.93501509927398</v>
      </c>
      <c r="S81" s="26">
        <v>384.342572043171</v>
      </c>
      <c r="T81" s="27"/>
    </row>
    <row r="82" spans="1:20" ht="15">
      <c r="A82" s="25" t="s">
        <v>29</v>
      </c>
      <c r="B82" s="26">
        <v>243.596610915528</v>
      </c>
      <c r="C82" s="26">
        <v>236.387159541785</v>
      </c>
      <c r="D82" s="26">
        <v>231.757280707104</v>
      </c>
      <c r="E82" s="26">
        <v>238.636288226148</v>
      </c>
      <c r="F82" s="26">
        <v>231.15790830116401</v>
      </c>
      <c r="G82" s="26">
        <v>223.023332396321</v>
      </c>
      <c r="H82" s="26">
        <v>230.749661404835</v>
      </c>
      <c r="I82" s="26">
        <v>222.727284472549</v>
      </c>
      <c r="J82" s="26">
        <v>217.23659440213399</v>
      </c>
      <c r="K82" s="26">
        <v>213.25192616350199</v>
      </c>
      <c r="L82" s="26">
        <v>217.30970669911201</v>
      </c>
      <c r="M82" s="26">
        <v>213.93139952019899</v>
      </c>
      <c r="N82" s="26">
        <v>210.249520879893</v>
      </c>
      <c r="O82" s="26">
        <v>208.24617059471501</v>
      </c>
      <c r="P82" s="26">
        <v>205.769669854867</v>
      </c>
      <c r="Q82" s="26">
        <v>208.26876811363601</v>
      </c>
      <c r="R82" s="26">
        <v>212.33510347782601</v>
      </c>
      <c r="S82" s="26">
        <v>204.584740997913</v>
      </c>
      <c r="T82" s="27"/>
    </row>
    <row r="83" spans="1:20" ht="15">
      <c r="A83" s="25" t="s">
        <v>32</v>
      </c>
      <c r="B83" s="26">
        <v>3.87492904554533</v>
      </c>
      <c r="C83" s="26">
        <v>4.05104310764301</v>
      </c>
      <c r="D83" s="26">
        <v>3.5562633639730898</v>
      </c>
      <c r="E83" s="26">
        <v>3.8910126086096302</v>
      </c>
      <c r="F83" s="26">
        <v>3.3200140453570501</v>
      </c>
      <c r="G83" s="26">
        <v>3.4194806317559299</v>
      </c>
      <c r="H83" s="26">
        <v>4.00910843748325</v>
      </c>
      <c r="I83" s="26">
        <v>3.1546723322567201</v>
      </c>
      <c r="J83" s="26">
        <v>2.9577501717474899</v>
      </c>
      <c r="K83" s="26">
        <v>3.5942497993023599</v>
      </c>
      <c r="L83" s="26">
        <v>3.5635297874548999</v>
      </c>
      <c r="M83" s="26">
        <v>3.06802295354264</v>
      </c>
      <c r="N83" s="26">
        <v>3.3543037148599102</v>
      </c>
      <c r="O83" s="26">
        <v>2.7112175756603598</v>
      </c>
      <c r="P83" s="26">
        <v>3.10638915475832</v>
      </c>
      <c r="Q83" s="26">
        <v>3.2310400429746702</v>
      </c>
      <c r="R83" s="26">
        <v>2.0155699096905599</v>
      </c>
      <c r="S83" s="26">
        <v>2.2114161207113798</v>
      </c>
      <c r="T83" s="27"/>
    </row>
    <row r="84" spans="1:20" ht="15">
      <c r="A84" s="29" t="s">
        <v>60</v>
      </c>
      <c r="B84" s="30">
        <v>8.5785566267239695</v>
      </c>
      <c r="C84" s="30">
        <v>8.1423518163805593</v>
      </c>
      <c r="D84" s="30">
        <v>8.7832077034118594</v>
      </c>
      <c r="E84" s="30">
        <v>9.0638423305478408</v>
      </c>
      <c r="F84" s="30">
        <v>7.9391931048074804</v>
      </c>
      <c r="G84" s="30">
        <v>7.8818336289337303</v>
      </c>
      <c r="H84" s="30">
        <v>8.8073683323681706</v>
      </c>
      <c r="I84" s="30">
        <v>8.7871550402967404</v>
      </c>
      <c r="J84" s="30">
        <v>7.40710564070144</v>
      </c>
      <c r="K84" s="30">
        <v>6.6414865683527502</v>
      </c>
      <c r="L84" s="30">
        <v>7.4116059167525297</v>
      </c>
      <c r="M84" s="30">
        <v>7.2628986342503499</v>
      </c>
      <c r="N84" s="30">
        <v>6.3734602276422603</v>
      </c>
      <c r="O84" s="30">
        <v>6.9150454999174196</v>
      </c>
      <c r="P84" s="30">
        <v>6.8472777539943497</v>
      </c>
      <c r="Q84" s="30">
        <v>6.4364131972975098</v>
      </c>
      <c r="R84" s="30">
        <v>7.8767924336840203</v>
      </c>
      <c r="S84" s="30">
        <v>7.4263716391169199</v>
      </c>
      <c r="T84" s="27"/>
    </row>
    <row r="85" spans="1:20" ht="15">
      <c r="A85" s="25" t="s">
        <v>34</v>
      </c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7"/>
    </row>
    <row r="86" spans="1:20" ht="15">
      <c r="A86" s="25" t="s">
        <v>35</v>
      </c>
      <c r="B86" s="26">
        <v>21.671864901267298</v>
      </c>
      <c r="C86" s="26">
        <v>20.9262388755625</v>
      </c>
      <c r="D86" s="26">
        <v>22.278692933970401</v>
      </c>
      <c r="E86" s="26">
        <v>23.585354261807801</v>
      </c>
      <c r="F86" s="26">
        <v>23.255679692625002</v>
      </c>
      <c r="G86" s="26">
        <v>24.871974874344701</v>
      </c>
      <c r="H86" s="26">
        <v>25.684911040347899</v>
      </c>
      <c r="I86" s="26">
        <v>26.485885372563398</v>
      </c>
      <c r="J86" s="26">
        <v>30.9552589309666</v>
      </c>
      <c r="K86" s="26">
        <v>25.080255412459699</v>
      </c>
      <c r="L86" s="26">
        <v>22.7415181529453</v>
      </c>
      <c r="M86" s="26">
        <v>26.852426288335799</v>
      </c>
      <c r="N86" s="26">
        <v>24.709248444171799</v>
      </c>
      <c r="O86" s="26">
        <v>25.607023753534499</v>
      </c>
      <c r="P86" s="26">
        <v>21.4289387298005</v>
      </c>
      <c r="Q86" s="26">
        <v>22.284463420391798</v>
      </c>
      <c r="R86" s="26">
        <v>20.751603536678999</v>
      </c>
      <c r="S86" s="26">
        <v>24.3620916877978</v>
      </c>
      <c r="T86" s="27"/>
    </row>
    <row r="87" spans="1:20" ht="15">
      <c r="A87" s="31" t="s">
        <v>36</v>
      </c>
      <c r="B87" s="26">
        <v>49.459454490061901</v>
      </c>
      <c r="C87" s="26">
        <v>50.288018737418597</v>
      </c>
      <c r="D87" s="26">
        <v>48.017282725202598</v>
      </c>
      <c r="E87" s="26">
        <v>45.494472083349002</v>
      </c>
      <c r="F87" s="26">
        <v>49.448915075145898</v>
      </c>
      <c r="G87" s="26">
        <v>46.611882676641301</v>
      </c>
      <c r="H87" s="26">
        <v>47.815847913354702</v>
      </c>
      <c r="I87" s="26">
        <v>48.360244293923898</v>
      </c>
      <c r="J87" s="26">
        <v>45.284186822323598</v>
      </c>
      <c r="K87" s="26">
        <v>45.046327218809701</v>
      </c>
      <c r="L87" s="26">
        <v>43.917213803358599</v>
      </c>
      <c r="M87" s="26">
        <v>44.067228024774302</v>
      </c>
      <c r="N87" s="26">
        <v>42.925049152017202</v>
      </c>
      <c r="O87" s="26">
        <v>43.990478439913602</v>
      </c>
      <c r="P87" s="26">
        <v>37.802742434913498</v>
      </c>
      <c r="Q87" s="26">
        <v>39.7564675177331</v>
      </c>
      <c r="R87" s="26">
        <v>35.527621199954503</v>
      </c>
      <c r="S87" s="26">
        <v>33.921386172789198</v>
      </c>
      <c r="T87" s="27"/>
    </row>
    <row r="88" spans="1:20" ht="15">
      <c r="A88" s="25" t="s">
        <v>37</v>
      </c>
      <c r="B88" s="26">
        <v>0.82840516349240101</v>
      </c>
      <c r="C88" s="26">
        <v>1.0337718019957001</v>
      </c>
      <c r="D88" s="26">
        <v>0.78945762887563597</v>
      </c>
      <c r="E88" s="26">
        <v>0.90290721669876794</v>
      </c>
      <c r="F88" s="26">
        <v>0.65213567669172101</v>
      </c>
      <c r="G88" s="26">
        <v>1.01195455488102</v>
      </c>
      <c r="H88" s="26">
        <v>0.66699860442028502</v>
      </c>
      <c r="I88" s="26">
        <v>0.580500749930282</v>
      </c>
      <c r="J88" s="26">
        <v>0.66181183011997002</v>
      </c>
      <c r="K88" s="26">
        <v>0.54148009704250899</v>
      </c>
      <c r="L88" s="26">
        <v>0.75755440943012398</v>
      </c>
      <c r="M88" s="26">
        <v>0.52497847752301297</v>
      </c>
      <c r="N88" s="26">
        <v>0.77837689531383802</v>
      </c>
      <c r="O88" s="26">
        <v>0.65854022592595696</v>
      </c>
      <c r="P88" s="26">
        <v>0.59973307474328896</v>
      </c>
      <c r="Q88" s="26">
        <v>0.79209613673493096</v>
      </c>
      <c r="R88" s="26">
        <v>0.41108231604590001</v>
      </c>
      <c r="S88" s="26">
        <v>0.47862160043812402</v>
      </c>
      <c r="T88" s="27"/>
    </row>
    <row r="89" spans="1:20" ht="15">
      <c r="A89" s="25" t="s">
        <v>38</v>
      </c>
      <c r="B89" s="26">
        <v>14.3242752584708</v>
      </c>
      <c r="C89" s="26">
        <v>12.770528222880699</v>
      </c>
      <c r="D89" s="26">
        <v>12.584288374389899</v>
      </c>
      <c r="E89" s="26">
        <v>12.7825347529617</v>
      </c>
      <c r="F89" s="26">
        <v>13.595644304624001</v>
      </c>
      <c r="G89" s="26">
        <v>13.5620260283499</v>
      </c>
      <c r="H89" s="26">
        <v>15.1127102373352</v>
      </c>
      <c r="I89" s="26">
        <v>14.6922096437315</v>
      </c>
      <c r="J89" s="26">
        <v>13.9590056603926</v>
      </c>
      <c r="K89" s="26">
        <v>13.076408171434</v>
      </c>
      <c r="L89" s="26">
        <v>13.730845627582401</v>
      </c>
      <c r="M89" s="26">
        <v>13.591532344920401</v>
      </c>
      <c r="N89" s="26">
        <v>15.047471548285399</v>
      </c>
      <c r="O89" s="26">
        <v>13.660040368892099</v>
      </c>
      <c r="P89" s="26">
        <v>14.807403838107801</v>
      </c>
      <c r="Q89" s="26">
        <v>15.0948041639487</v>
      </c>
      <c r="R89" s="26">
        <v>16.121878256365999</v>
      </c>
      <c r="S89" s="26">
        <v>16.888080201445199</v>
      </c>
      <c r="T89" s="27"/>
    </row>
    <row r="90" spans="1:20" ht="15">
      <c r="A90" s="25" t="s">
        <v>39</v>
      </c>
      <c r="B90" s="26">
        <v>14.609320325612099</v>
      </c>
      <c r="C90" s="26">
        <v>15.5074388473019</v>
      </c>
      <c r="D90" s="26">
        <v>17.960562194992299</v>
      </c>
      <c r="E90" s="26">
        <v>17.5252439638036</v>
      </c>
      <c r="F90" s="26">
        <v>18.115668393384301</v>
      </c>
      <c r="G90" s="26">
        <v>18.952627857558401</v>
      </c>
      <c r="H90" s="26">
        <v>19.761092800776598</v>
      </c>
      <c r="I90" s="26">
        <v>18.2575583964685</v>
      </c>
      <c r="J90" s="26">
        <v>20.8462355911551</v>
      </c>
      <c r="K90" s="26">
        <v>18.835691932937401</v>
      </c>
      <c r="L90" s="26">
        <v>21.110314485516501</v>
      </c>
      <c r="M90" s="26">
        <v>22.2769159823522</v>
      </c>
      <c r="N90" s="26">
        <v>22.3271284249793</v>
      </c>
      <c r="O90" s="26">
        <v>21.345319216206601</v>
      </c>
      <c r="P90" s="26">
        <v>22.2744773154688</v>
      </c>
      <c r="Q90" s="26">
        <v>22.806386333077601</v>
      </c>
      <c r="R90" s="26">
        <v>24.254733899670899</v>
      </c>
      <c r="S90" s="26">
        <v>23.064990250314199</v>
      </c>
      <c r="T90" s="27"/>
    </row>
    <row r="91" spans="1:20" ht="15">
      <c r="A91" s="25" t="s">
        <v>40</v>
      </c>
      <c r="B91" s="26">
        <v>13.097634165994499</v>
      </c>
      <c r="C91" s="26">
        <v>13.072551250664</v>
      </c>
      <c r="D91" s="26">
        <v>11.907851393626601</v>
      </c>
      <c r="E91" s="26">
        <v>12.6027756217867</v>
      </c>
      <c r="F91" s="26">
        <v>11.547681219851601</v>
      </c>
      <c r="G91" s="26">
        <v>11.9671266251971</v>
      </c>
      <c r="H91" s="26">
        <v>11.9508177875912</v>
      </c>
      <c r="I91" s="26">
        <v>11.380447415469201</v>
      </c>
      <c r="J91" s="26">
        <v>10.835716153925301</v>
      </c>
      <c r="K91" s="26">
        <v>11.202029501303199</v>
      </c>
      <c r="L91" s="26">
        <v>11.514724934014501</v>
      </c>
      <c r="M91" s="26">
        <v>11.301378266261599</v>
      </c>
      <c r="N91" s="26">
        <v>11.648511567600099</v>
      </c>
      <c r="O91" s="26">
        <v>11.028938993046101</v>
      </c>
      <c r="P91" s="26">
        <v>12.007954093386999</v>
      </c>
      <c r="Q91" s="26">
        <v>10.249361458114</v>
      </c>
      <c r="R91" s="26">
        <v>11.8849663674788</v>
      </c>
      <c r="S91" s="26">
        <v>12.375621645420299</v>
      </c>
      <c r="T91" s="27"/>
    </row>
    <row r="92" spans="1:20" ht="15">
      <c r="A92" s="29" t="s">
        <v>61</v>
      </c>
      <c r="B92" s="30">
        <v>2.5562864145387998</v>
      </c>
      <c r="C92" s="30">
        <v>4.5269020633038304</v>
      </c>
      <c r="D92" s="30">
        <v>3.2859589656319201</v>
      </c>
      <c r="E92" s="30">
        <v>4.7569246211004801</v>
      </c>
      <c r="F92" s="30">
        <v>4.8018975228591403</v>
      </c>
      <c r="G92" s="30">
        <v>3.5683860619916299</v>
      </c>
      <c r="H92" s="30">
        <v>3.1972318584350901</v>
      </c>
      <c r="I92" s="30">
        <v>2.9071086969454401</v>
      </c>
      <c r="J92" s="30">
        <v>3.6150694280582401</v>
      </c>
      <c r="K92" s="30">
        <v>3.5201122641290001</v>
      </c>
      <c r="L92" s="30">
        <v>3.7477610542001201</v>
      </c>
      <c r="M92" s="30">
        <v>4.3517721700427296</v>
      </c>
      <c r="N92" s="30">
        <v>3.48536542513486</v>
      </c>
      <c r="O92" s="30">
        <v>3.8138193893080099</v>
      </c>
      <c r="P92" s="30">
        <v>3.9895560118073101</v>
      </c>
      <c r="Q92" s="30">
        <v>5.4649487773939098</v>
      </c>
      <c r="R92" s="30">
        <v>4.9302435414473802</v>
      </c>
      <c r="S92" s="30">
        <v>4.1176660930097402</v>
      </c>
      <c r="T92" s="27"/>
    </row>
    <row r="93" spans="1:20" ht="15">
      <c r="A93" s="31" t="s">
        <v>42</v>
      </c>
      <c r="B93" s="26">
        <v>1161.1630776429499</v>
      </c>
      <c r="C93" s="26">
        <v>1147.01027470861</v>
      </c>
      <c r="D93" s="26">
        <v>1145.0908887456901</v>
      </c>
      <c r="E93" s="26">
        <v>1165.34481550225</v>
      </c>
      <c r="F93" s="26">
        <v>1167.73841918318</v>
      </c>
      <c r="G93" s="26">
        <v>1095.4738869421999</v>
      </c>
      <c r="H93" s="26">
        <v>1113.6857016185199</v>
      </c>
      <c r="I93" s="26">
        <v>1097.6444209321501</v>
      </c>
      <c r="J93" s="26">
        <v>1086.7361503374</v>
      </c>
      <c r="K93" s="26">
        <v>1069.41001667715</v>
      </c>
      <c r="L93" s="26">
        <v>1073.9376104283299</v>
      </c>
      <c r="M93" s="26">
        <v>1048.9075110455101</v>
      </c>
      <c r="N93" s="26">
        <v>1043.70956199276</v>
      </c>
      <c r="O93" s="26">
        <v>1040.5655976468199</v>
      </c>
      <c r="P93" s="26">
        <v>1069.18222774776</v>
      </c>
      <c r="Q93" s="26">
        <v>1089.39109825987</v>
      </c>
      <c r="R93" s="26">
        <v>1100.1471372285901</v>
      </c>
      <c r="S93" s="26">
        <v>1063.21690947919</v>
      </c>
      <c r="T93" s="27"/>
    </row>
    <row r="94" spans="1:20" ht="15">
      <c r="A94" s="31" t="s">
        <v>43</v>
      </c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7"/>
    </row>
    <row r="95" spans="1:20" ht="15">
      <c r="A95" s="31" t="s">
        <v>44</v>
      </c>
      <c r="B95" s="26">
        <v>14369</v>
      </c>
      <c r="C95" s="26">
        <v>16685</v>
      </c>
      <c r="D95" s="26">
        <v>16487</v>
      </c>
      <c r="E95" s="26">
        <v>16956</v>
      </c>
      <c r="F95" s="26">
        <v>16648</v>
      </c>
      <c r="G95" s="26">
        <v>16858</v>
      </c>
      <c r="H95" s="26">
        <v>16360</v>
      </c>
      <c r="I95" s="26">
        <v>17299</v>
      </c>
      <c r="J95" s="26">
        <v>16553</v>
      </c>
      <c r="K95" s="26">
        <v>15730</v>
      </c>
      <c r="L95" s="26">
        <v>16670</v>
      </c>
      <c r="M95" s="26">
        <v>16192</v>
      </c>
      <c r="N95" s="26">
        <v>16491</v>
      </c>
      <c r="O95" s="26">
        <v>15525</v>
      </c>
      <c r="P95" s="26">
        <v>15840</v>
      </c>
      <c r="Q95" s="26">
        <v>14541</v>
      </c>
      <c r="R95" s="26">
        <v>14150</v>
      </c>
      <c r="S95" s="26">
        <v>14356</v>
      </c>
      <c r="T95" s="27"/>
    </row>
    <row r="96" spans="1:20" ht="15.75" thickBot="1">
      <c r="A96" s="54" t="s">
        <v>19</v>
      </c>
      <c r="B96" s="34">
        <v>299.72699999999998</v>
      </c>
      <c r="C96" s="34">
        <v>341.54500000000002</v>
      </c>
      <c r="D96" s="34">
        <v>338.34</v>
      </c>
      <c r="E96" s="34">
        <v>350.59500000000003</v>
      </c>
      <c r="F96" s="34">
        <v>344.47899999999998</v>
      </c>
      <c r="G96" s="34">
        <v>330.93599999999998</v>
      </c>
      <c r="H96" s="34">
        <v>321.55700000000002</v>
      </c>
      <c r="I96" s="34">
        <v>341.52800000000002</v>
      </c>
      <c r="J96" s="34">
        <v>321.63299999999998</v>
      </c>
      <c r="K96" s="34">
        <v>299.05900000000003</v>
      </c>
      <c r="L96" s="34">
        <v>319.08999999999997</v>
      </c>
      <c r="M96" s="34">
        <v>301.637</v>
      </c>
      <c r="N96" s="34">
        <v>308.089</v>
      </c>
      <c r="O96" s="34">
        <v>287.33100000000002</v>
      </c>
      <c r="P96" s="34">
        <v>308.92099999999999</v>
      </c>
      <c r="Q96" s="34">
        <v>286.86900000000003</v>
      </c>
      <c r="R96" s="34">
        <v>283.91899999999998</v>
      </c>
      <c r="S96" s="34">
        <v>277.75</v>
      </c>
      <c r="T96" s="27"/>
    </row>
    <row r="97" spans="1:20"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</row>
    <row r="98" spans="1:20" ht="15">
      <c r="A98" s="7" t="s">
        <v>21</v>
      </c>
    </row>
    <row r="99" spans="1:20" ht="15" thickBo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S99" s="11"/>
    </row>
    <row r="100" spans="1:20" ht="15">
      <c r="A100" s="56"/>
      <c r="B100" s="86" t="s">
        <v>22</v>
      </c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57"/>
      <c r="T100" s="57"/>
    </row>
    <row r="101" spans="1:20" ht="15">
      <c r="A101" s="16" t="s">
        <v>17</v>
      </c>
      <c r="B101" s="58">
        <v>2002</v>
      </c>
      <c r="C101" s="58">
        <v>2003</v>
      </c>
      <c r="D101" s="58">
        <v>2004</v>
      </c>
      <c r="E101" s="58">
        <v>2005</v>
      </c>
      <c r="F101" s="59">
        <v>2006</v>
      </c>
      <c r="G101" s="59">
        <v>2007</v>
      </c>
      <c r="H101" s="59">
        <v>2008</v>
      </c>
      <c r="I101" s="19">
        <v>2009</v>
      </c>
      <c r="J101" s="60">
        <v>2010</v>
      </c>
      <c r="K101" s="60">
        <v>2011</v>
      </c>
      <c r="L101" s="60">
        <v>2012</v>
      </c>
      <c r="M101" s="60">
        <v>2013</v>
      </c>
      <c r="N101" s="60">
        <v>2014</v>
      </c>
      <c r="O101" s="60">
        <v>2015</v>
      </c>
      <c r="P101" s="60">
        <v>2016</v>
      </c>
      <c r="Q101" s="60">
        <v>2017</v>
      </c>
      <c r="R101" s="60">
        <v>2018</v>
      </c>
      <c r="S101" s="60">
        <v>2019</v>
      </c>
      <c r="T101" s="59"/>
    </row>
    <row r="102" spans="1:20" ht="15">
      <c r="A102" s="21" t="s">
        <v>11</v>
      </c>
      <c r="B102" s="62"/>
      <c r="C102" s="62"/>
      <c r="D102" s="48"/>
      <c r="E102" s="48"/>
      <c r="F102" s="48"/>
      <c r="G102" s="48"/>
      <c r="H102" s="48"/>
      <c r="I102" s="49"/>
      <c r="J102" s="50"/>
      <c r="K102" s="50"/>
      <c r="L102" s="50"/>
      <c r="M102" s="50"/>
      <c r="N102" s="50"/>
      <c r="O102" s="50"/>
      <c r="P102" s="50"/>
      <c r="Q102" s="50"/>
      <c r="R102" s="50"/>
      <c r="S102" s="50"/>
    </row>
    <row r="103" spans="1:20" ht="15">
      <c r="A103" s="25" t="s">
        <v>58</v>
      </c>
      <c r="B103" s="26">
        <v>206.39954542688699</v>
      </c>
      <c r="C103" s="26">
        <v>211.03087408003299</v>
      </c>
      <c r="D103" s="26">
        <v>214.998584035665</v>
      </c>
      <c r="E103" s="26">
        <v>209.287871473786</v>
      </c>
      <c r="F103" s="26">
        <v>213.945403997445</v>
      </c>
      <c r="G103" s="26">
        <v>201.36016951553</v>
      </c>
      <c r="H103" s="26">
        <v>201.34888291721401</v>
      </c>
      <c r="I103" s="26">
        <v>207.70808707737601</v>
      </c>
      <c r="J103" s="26">
        <v>193.258334706021</v>
      </c>
      <c r="K103" s="26">
        <v>197.290924744352</v>
      </c>
      <c r="L103" s="26">
        <v>190.315977401118</v>
      </c>
      <c r="M103" s="26">
        <v>195.477346280739</v>
      </c>
      <c r="N103" s="26">
        <v>189.62582847635801</v>
      </c>
      <c r="O103" s="26">
        <v>192.26254457628099</v>
      </c>
      <c r="P103" s="26">
        <v>198.17972091158899</v>
      </c>
      <c r="Q103" s="26">
        <v>205.95541822731801</v>
      </c>
      <c r="R103" s="26">
        <v>209.69307090666101</v>
      </c>
      <c r="S103" s="26">
        <v>204.531197554964</v>
      </c>
      <c r="T103" s="27"/>
    </row>
    <row r="104" spans="1:20" ht="15">
      <c r="A104" s="25" t="s">
        <v>20</v>
      </c>
      <c r="B104" s="26">
        <v>116.853433154577</v>
      </c>
      <c r="C104" s="26">
        <v>118.819063174337</v>
      </c>
      <c r="D104" s="26">
        <v>120.27458569833</v>
      </c>
      <c r="E104" s="26">
        <v>112.474458433029</v>
      </c>
      <c r="F104" s="26">
        <v>113.061512660902</v>
      </c>
      <c r="G104" s="26">
        <v>111.32435399910899</v>
      </c>
      <c r="H104" s="26">
        <v>112.34814791018501</v>
      </c>
      <c r="I104" s="26">
        <v>112.428730759557</v>
      </c>
      <c r="J104" s="26">
        <v>104.33478555086501</v>
      </c>
      <c r="K104" s="26">
        <v>108.677407508572</v>
      </c>
      <c r="L104" s="26">
        <v>103.044680113455</v>
      </c>
      <c r="M104" s="26">
        <v>109.72475615059</v>
      </c>
      <c r="N104" s="26">
        <v>102.542170093721</v>
      </c>
      <c r="O104" s="26">
        <v>106.181029914378</v>
      </c>
      <c r="P104" s="26">
        <v>94.843931461456194</v>
      </c>
      <c r="Q104" s="26">
        <v>96.940780722501998</v>
      </c>
      <c r="R104" s="26">
        <v>96.844022754792604</v>
      </c>
      <c r="S104" s="26">
        <v>100.232945430584</v>
      </c>
      <c r="T104" s="27"/>
    </row>
    <row r="105" spans="1:20" ht="15">
      <c r="A105" s="25" t="s">
        <v>23</v>
      </c>
      <c r="B105" s="26">
        <v>38.642981606126</v>
      </c>
      <c r="C105" s="26">
        <v>38.729571068010003</v>
      </c>
      <c r="D105" s="26">
        <v>41.164876462256103</v>
      </c>
      <c r="E105" s="26">
        <v>38.2927040633827</v>
      </c>
      <c r="F105" s="26">
        <v>42.105304904747499</v>
      </c>
      <c r="G105" s="26">
        <v>43.0442083669098</v>
      </c>
      <c r="H105" s="26">
        <v>43.9070135498567</v>
      </c>
      <c r="I105" s="26">
        <v>47.754116756464001</v>
      </c>
      <c r="J105" s="26">
        <v>43.647735747257599</v>
      </c>
      <c r="K105" s="26">
        <v>49.4910835753792</v>
      </c>
      <c r="L105" s="26">
        <v>55.184745118857599</v>
      </c>
      <c r="M105" s="26">
        <v>49.3165490288184</v>
      </c>
      <c r="N105" s="26">
        <v>57.802146400043803</v>
      </c>
      <c r="O105" s="26">
        <v>52.965900746579003</v>
      </c>
      <c r="P105" s="26">
        <v>53.044513518430101</v>
      </c>
      <c r="Q105" s="26">
        <v>59.507566305935498</v>
      </c>
      <c r="R105" s="26">
        <v>58.136463451570698</v>
      </c>
      <c r="S105" s="26">
        <v>54.343683710449902</v>
      </c>
      <c r="T105" s="27"/>
    </row>
    <row r="106" spans="1:20" ht="15">
      <c r="A106" s="25" t="s">
        <v>26</v>
      </c>
      <c r="B106" s="26">
        <v>3694.0750361410301</v>
      </c>
      <c r="C106" s="26">
        <v>3692.4225300825201</v>
      </c>
      <c r="D106" s="26">
        <v>3660.2382423578501</v>
      </c>
      <c r="E106" s="26">
        <v>3645.8337102578398</v>
      </c>
      <c r="F106" s="26">
        <v>3657.0230830427699</v>
      </c>
      <c r="G106" s="26">
        <v>3657.9246736377499</v>
      </c>
      <c r="H106" s="26">
        <v>3486.6895294833298</v>
      </c>
      <c r="I106" s="26">
        <v>3279.74748378097</v>
      </c>
      <c r="J106" s="26">
        <v>3388.4937480926801</v>
      </c>
      <c r="K106" s="26">
        <v>3386.4234129231199</v>
      </c>
      <c r="L106" s="26">
        <v>3305.0374366443002</v>
      </c>
      <c r="M106" s="26">
        <v>3235.41248198635</v>
      </c>
      <c r="N106" s="26">
        <v>3276.2692223409599</v>
      </c>
      <c r="O106" s="26">
        <v>3266.39967851554</v>
      </c>
      <c r="P106" s="26">
        <v>3289.1066816132902</v>
      </c>
      <c r="Q106" s="26">
        <v>3276.3137445207399</v>
      </c>
      <c r="R106" s="26">
        <v>3252.77687409281</v>
      </c>
      <c r="S106" s="26">
        <v>3197.8016946156499</v>
      </c>
      <c r="T106" s="27"/>
    </row>
    <row r="107" spans="1:20" ht="15">
      <c r="A107" s="25" t="s">
        <v>29</v>
      </c>
      <c r="B107" s="26">
        <v>2114.6016535533499</v>
      </c>
      <c r="C107" s="26">
        <v>2092.2566174549202</v>
      </c>
      <c r="D107" s="26">
        <v>1993.3645726392999</v>
      </c>
      <c r="E107" s="26">
        <v>2064.8918939386399</v>
      </c>
      <c r="F107" s="26">
        <v>1989.7623561606299</v>
      </c>
      <c r="G107" s="26">
        <v>2002.65374748563</v>
      </c>
      <c r="H107" s="26">
        <v>1952.72120915303</v>
      </c>
      <c r="I107" s="26">
        <v>1983.5393190923601</v>
      </c>
      <c r="J107" s="26">
        <v>1836.3293957415499</v>
      </c>
      <c r="K107" s="26">
        <v>1960.2594967904499</v>
      </c>
      <c r="L107" s="26">
        <v>1833.45269452614</v>
      </c>
      <c r="M107" s="26">
        <v>1865.09870339701</v>
      </c>
      <c r="N107" s="26">
        <v>1790.91602293091</v>
      </c>
      <c r="O107" s="26">
        <v>1892.77143930595</v>
      </c>
      <c r="P107" s="26">
        <v>1789.95196535935</v>
      </c>
      <c r="Q107" s="26">
        <v>1827.4421516080399</v>
      </c>
      <c r="R107" s="26">
        <v>1783.33341790193</v>
      </c>
      <c r="S107" s="26">
        <v>1811.6795399887901</v>
      </c>
      <c r="T107" s="27"/>
    </row>
    <row r="108" spans="1:20" ht="15">
      <c r="A108" s="25" t="s">
        <v>32</v>
      </c>
      <c r="B108" s="26">
        <v>36.099062866798903</v>
      </c>
      <c r="C108" s="26">
        <v>44.685304104858503</v>
      </c>
      <c r="D108" s="26">
        <v>39.103799673572503</v>
      </c>
      <c r="E108" s="26">
        <v>37.893843159217603</v>
      </c>
      <c r="F108" s="26">
        <v>36.995647591159198</v>
      </c>
      <c r="G108" s="26">
        <v>35.912860543353297</v>
      </c>
      <c r="H108" s="26">
        <v>38.651279418828203</v>
      </c>
      <c r="I108" s="26">
        <v>37.5112103470926</v>
      </c>
      <c r="J108" s="26">
        <v>28.750325884676801</v>
      </c>
      <c r="K108" s="26">
        <v>36.740114087785301</v>
      </c>
      <c r="L108" s="26">
        <v>39.080843209462302</v>
      </c>
      <c r="M108" s="26">
        <v>31.025038704447802</v>
      </c>
      <c r="N108" s="26">
        <v>30.288927494246298</v>
      </c>
      <c r="O108" s="26">
        <v>30.020079617958199</v>
      </c>
      <c r="P108" s="26">
        <v>34.104217243153002</v>
      </c>
      <c r="Q108" s="26">
        <v>36.121096707939202</v>
      </c>
      <c r="R108" s="26">
        <v>25.764096575172701</v>
      </c>
      <c r="S108" s="26">
        <v>17.4029858889281</v>
      </c>
      <c r="T108" s="27"/>
    </row>
    <row r="109" spans="1:20" ht="15">
      <c r="A109" s="29" t="s">
        <v>60</v>
      </c>
      <c r="B109" s="30">
        <v>144.562241530694</v>
      </c>
      <c r="C109" s="30">
        <v>152.37859213940499</v>
      </c>
      <c r="D109" s="30">
        <v>147.40486070039699</v>
      </c>
      <c r="E109" s="30">
        <v>152.85734462372099</v>
      </c>
      <c r="F109" s="30">
        <v>110.38956633238701</v>
      </c>
      <c r="G109" s="30">
        <v>105.580399807284</v>
      </c>
      <c r="H109" s="30">
        <v>110.731627031591</v>
      </c>
      <c r="I109" s="30">
        <v>140.684016324509</v>
      </c>
      <c r="J109" s="30">
        <v>120.807320856629</v>
      </c>
      <c r="K109" s="30">
        <v>125.220955096322</v>
      </c>
      <c r="L109" s="30">
        <v>92.718913674749203</v>
      </c>
      <c r="M109" s="30">
        <v>122.553432699376</v>
      </c>
      <c r="N109" s="30">
        <v>106.351593104057</v>
      </c>
      <c r="O109" s="30">
        <v>97.835274041342998</v>
      </c>
      <c r="P109" s="30">
        <v>93.178739504677097</v>
      </c>
      <c r="Q109" s="30">
        <v>97.251076028821799</v>
      </c>
      <c r="R109" s="30">
        <v>108.245215490452</v>
      </c>
      <c r="S109" s="30">
        <v>108.23923932851</v>
      </c>
      <c r="T109" s="27"/>
    </row>
    <row r="110" spans="1:20" ht="15">
      <c r="A110" s="25" t="s">
        <v>34</v>
      </c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7"/>
    </row>
    <row r="111" spans="1:20" ht="15">
      <c r="A111" s="25" t="s">
        <v>35</v>
      </c>
      <c r="B111" s="26">
        <v>64.7467815208296</v>
      </c>
      <c r="C111" s="26">
        <v>69.113305908507996</v>
      </c>
      <c r="D111" s="26">
        <v>68.505334842429804</v>
      </c>
      <c r="E111" s="26">
        <v>78.228737765933502</v>
      </c>
      <c r="F111" s="26">
        <v>73.331569016607205</v>
      </c>
      <c r="G111" s="26">
        <v>77.967861040934096</v>
      </c>
      <c r="H111" s="26">
        <v>79.600821229516498</v>
      </c>
      <c r="I111" s="26">
        <v>82.052530781702103</v>
      </c>
      <c r="J111" s="26">
        <v>93.8753657255034</v>
      </c>
      <c r="K111" s="26">
        <v>80.987931029737197</v>
      </c>
      <c r="L111" s="26">
        <v>77.009300633824395</v>
      </c>
      <c r="M111" s="26">
        <v>82.277183552659693</v>
      </c>
      <c r="N111" s="26">
        <v>77.3010927367486</v>
      </c>
      <c r="O111" s="26">
        <v>85.770995785148401</v>
      </c>
      <c r="P111" s="26">
        <v>61.285737118823398</v>
      </c>
      <c r="Q111" s="26">
        <v>77.706393573120707</v>
      </c>
      <c r="R111" s="26">
        <v>61.746242970871798</v>
      </c>
      <c r="S111" s="26">
        <v>72.503757623334906</v>
      </c>
      <c r="T111" s="27"/>
    </row>
    <row r="112" spans="1:20" ht="15">
      <c r="A112" s="31" t="s">
        <v>36</v>
      </c>
      <c r="B112" s="26">
        <v>210.570741907534</v>
      </c>
      <c r="C112" s="26">
        <v>207.345291879011</v>
      </c>
      <c r="D112" s="26">
        <v>194.08309545903299</v>
      </c>
      <c r="E112" s="26">
        <v>187.91525723090501</v>
      </c>
      <c r="F112" s="26">
        <v>214.68824951906601</v>
      </c>
      <c r="G112" s="26">
        <v>214.660942504438</v>
      </c>
      <c r="H112" s="26">
        <v>215.544149616006</v>
      </c>
      <c r="I112" s="26">
        <v>209.75929126605701</v>
      </c>
      <c r="J112" s="26">
        <v>200.524874649758</v>
      </c>
      <c r="K112" s="26">
        <v>206.413490353089</v>
      </c>
      <c r="L112" s="26">
        <v>216.564303050283</v>
      </c>
      <c r="M112" s="26">
        <v>200.482581639751</v>
      </c>
      <c r="N112" s="26">
        <v>198.76518185633299</v>
      </c>
      <c r="O112" s="26">
        <v>202.41193317499901</v>
      </c>
      <c r="P112" s="26">
        <v>179.13788014851701</v>
      </c>
      <c r="Q112" s="26">
        <v>179.84461510631601</v>
      </c>
      <c r="R112" s="26">
        <v>173.22504155767299</v>
      </c>
      <c r="S112" s="26">
        <v>158.20088293240499</v>
      </c>
      <c r="T112" s="27"/>
    </row>
    <row r="113" spans="1:20" ht="15">
      <c r="A113" s="25" t="s">
        <v>37</v>
      </c>
      <c r="B113" s="26">
        <v>61.489305135750598</v>
      </c>
      <c r="C113" s="26">
        <v>87.945859973249497</v>
      </c>
      <c r="D113" s="26">
        <v>70.553779655825807</v>
      </c>
      <c r="E113" s="26">
        <v>80.926444608379498</v>
      </c>
      <c r="F113" s="26">
        <v>58.448477777320001</v>
      </c>
      <c r="G113" s="26">
        <v>61.310766667931198</v>
      </c>
      <c r="H113" s="26">
        <v>51.760679086779803</v>
      </c>
      <c r="I113" s="26">
        <v>46.938946827248699</v>
      </c>
      <c r="J113" s="26">
        <v>63.413613956460097</v>
      </c>
      <c r="K113" s="26">
        <v>50.674124223864801</v>
      </c>
      <c r="L113" s="26">
        <v>64.399851332293593</v>
      </c>
      <c r="M113" s="26">
        <v>48.1257163804352</v>
      </c>
      <c r="N113" s="26">
        <v>49.745940225267901</v>
      </c>
      <c r="O113" s="26">
        <v>45.966665350487702</v>
      </c>
      <c r="P113" s="26">
        <v>50.858268593304501</v>
      </c>
      <c r="Q113" s="26">
        <v>57.597640680070398</v>
      </c>
      <c r="R113" s="26">
        <v>39.182719848318598</v>
      </c>
      <c r="S113" s="26">
        <v>38.832011483583898</v>
      </c>
      <c r="T113" s="27"/>
    </row>
    <row r="114" spans="1:20" ht="15">
      <c r="A114" s="25" t="s">
        <v>38</v>
      </c>
      <c r="B114" s="26">
        <v>93.333302038967005</v>
      </c>
      <c r="C114" s="26">
        <v>78.776638399574196</v>
      </c>
      <c r="D114" s="26">
        <v>78.774521946260506</v>
      </c>
      <c r="E114" s="26">
        <v>77.6226070897456</v>
      </c>
      <c r="F114" s="26">
        <v>85.812961614187003</v>
      </c>
      <c r="G114" s="26">
        <v>81.784613260495107</v>
      </c>
      <c r="H114" s="26">
        <v>86.306886858833394</v>
      </c>
      <c r="I114" s="26">
        <v>89.576066886584499</v>
      </c>
      <c r="J114" s="26">
        <v>84.489634116020397</v>
      </c>
      <c r="K114" s="26">
        <v>77.498828603072795</v>
      </c>
      <c r="L114" s="26">
        <v>82.894310987562903</v>
      </c>
      <c r="M114" s="26">
        <v>82.635662372797796</v>
      </c>
      <c r="N114" s="26">
        <v>94.156737917930897</v>
      </c>
      <c r="O114" s="26">
        <v>89.631553987923198</v>
      </c>
      <c r="P114" s="26">
        <v>97.355534485051606</v>
      </c>
      <c r="Q114" s="26">
        <v>101.820103683182</v>
      </c>
      <c r="R114" s="26">
        <v>102.296810894633</v>
      </c>
      <c r="S114" s="26">
        <v>108.852171050181</v>
      </c>
      <c r="T114" s="27"/>
    </row>
    <row r="115" spans="1:20" ht="15">
      <c r="A115" s="25" t="s">
        <v>39</v>
      </c>
      <c r="B115" s="26">
        <v>436.42146748881203</v>
      </c>
      <c r="C115" s="26">
        <v>404.571446015513</v>
      </c>
      <c r="D115" s="26">
        <v>454.56098136092101</v>
      </c>
      <c r="E115" s="26">
        <v>479.394288443307</v>
      </c>
      <c r="F115" s="26">
        <v>495.87886781336698</v>
      </c>
      <c r="G115" s="26">
        <v>520.86150114042198</v>
      </c>
      <c r="H115" s="26">
        <v>504.52200127265598</v>
      </c>
      <c r="I115" s="26">
        <v>489.154523057186</v>
      </c>
      <c r="J115" s="26">
        <v>534.50227657686298</v>
      </c>
      <c r="K115" s="26">
        <v>498.31908824060901</v>
      </c>
      <c r="L115" s="26">
        <v>568.67560814437195</v>
      </c>
      <c r="M115" s="26">
        <v>567.45784717249501</v>
      </c>
      <c r="N115" s="26">
        <v>540.06796225974301</v>
      </c>
      <c r="O115" s="26">
        <v>594.85735701143403</v>
      </c>
      <c r="P115" s="26">
        <v>538.47693529388096</v>
      </c>
      <c r="Q115" s="26">
        <v>558.44309356670101</v>
      </c>
      <c r="R115" s="26">
        <v>616.54397912150898</v>
      </c>
      <c r="S115" s="26">
        <v>624.85355309605404</v>
      </c>
      <c r="T115" s="27"/>
    </row>
    <row r="116" spans="1:20" ht="15">
      <c r="A116" s="25" t="s">
        <v>40</v>
      </c>
      <c r="B116" s="26">
        <v>57.566130305627198</v>
      </c>
      <c r="C116" s="26">
        <v>55.234229674826203</v>
      </c>
      <c r="D116" s="26">
        <v>50.177489814819197</v>
      </c>
      <c r="E116" s="26">
        <v>59.415122751937702</v>
      </c>
      <c r="F116" s="26">
        <v>53.4536485589717</v>
      </c>
      <c r="G116" s="26">
        <v>54.006486705870401</v>
      </c>
      <c r="H116" s="26">
        <v>52.550100707626498</v>
      </c>
      <c r="I116" s="26">
        <v>53.737092171560001</v>
      </c>
      <c r="J116" s="26">
        <v>51.9074376569748</v>
      </c>
      <c r="K116" s="26">
        <v>54.947683962684501</v>
      </c>
      <c r="L116" s="26">
        <v>52.821363438137098</v>
      </c>
      <c r="M116" s="26">
        <v>54.484329035554602</v>
      </c>
      <c r="N116" s="26">
        <v>55.827202391922199</v>
      </c>
      <c r="O116" s="26">
        <v>54.6762733027808</v>
      </c>
      <c r="P116" s="26">
        <v>58.2042951497749</v>
      </c>
      <c r="Q116" s="26">
        <v>54.8755227089638</v>
      </c>
      <c r="R116" s="26">
        <v>62.481030239037104</v>
      </c>
      <c r="S116" s="26">
        <v>59.300234140354803</v>
      </c>
      <c r="T116" s="27"/>
    </row>
    <row r="117" spans="1:20" ht="15">
      <c r="A117" s="29" t="s">
        <v>61</v>
      </c>
      <c r="B117" s="30">
        <v>34.922648963407497</v>
      </c>
      <c r="C117" s="30">
        <v>76.600187686401995</v>
      </c>
      <c r="D117" s="30">
        <v>47.347930297920698</v>
      </c>
      <c r="E117" s="30">
        <v>69.865209071371396</v>
      </c>
      <c r="F117" s="30">
        <v>76.674407620290097</v>
      </c>
      <c r="G117" s="30">
        <v>75.821035091404696</v>
      </c>
      <c r="H117" s="30">
        <v>63.657679913278699</v>
      </c>
      <c r="I117" s="30">
        <v>48.312041314888901</v>
      </c>
      <c r="J117" s="30">
        <v>57.551566680225598</v>
      </c>
      <c r="K117" s="30">
        <v>39.8855459754812</v>
      </c>
      <c r="L117" s="30">
        <v>29.207406922393201</v>
      </c>
      <c r="M117" s="30">
        <v>58.111763928189802</v>
      </c>
      <c r="N117" s="30">
        <v>29.2227913628038</v>
      </c>
      <c r="O117" s="30">
        <v>51.905388741802</v>
      </c>
      <c r="P117" s="30">
        <v>56.057465197931101</v>
      </c>
      <c r="Q117" s="30">
        <v>47.5744900692088</v>
      </c>
      <c r="R117" s="30">
        <v>36.672141215502599</v>
      </c>
      <c r="S117" s="30">
        <v>43.008566974674501</v>
      </c>
      <c r="T117" s="27"/>
    </row>
    <row r="118" spans="1:20" ht="15">
      <c r="A118" s="31" t="s">
        <v>42</v>
      </c>
      <c r="B118" s="26">
        <v>7193.4308984858098</v>
      </c>
      <c r="C118" s="26">
        <v>7211.0904484668299</v>
      </c>
      <c r="D118" s="26">
        <v>7060.2780692462402</v>
      </c>
      <c r="E118" s="26">
        <v>7182.4250344781603</v>
      </c>
      <c r="F118" s="26">
        <v>7108.5095439489496</v>
      </c>
      <c r="G118" s="26">
        <v>7132.8892657679498</v>
      </c>
      <c r="H118" s="26">
        <v>6887.9918602385496</v>
      </c>
      <c r="I118" s="26">
        <v>6716.4747256840001</v>
      </c>
      <c r="J118" s="26">
        <v>6697.5516303906097</v>
      </c>
      <c r="K118" s="26">
        <v>6764.1526796059497</v>
      </c>
      <c r="L118" s="26">
        <v>6607.3627550834899</v>
      </c>
      <c r="M118" s="26">
        <v>6592.4586361786196</v>
      </c>
      <c r="N118" s="26">
        <v>6496.3406494973196</v>
      </c>
      <c r="O118" s="26">
        <v>6657.4750841582299</v>
      </c>
      <c r="P118" s="26">
        <v>6498.9419541377802</v>
      </c>
      <c r="Q118" s="26">
        <v>6580.4529127863598</v>
      </c>
      <c r="R118" s="26">
        <v>6530.0971042661504</v>
      </c>
      <c r="S118" s="26">
        <v>6499.5495183878702</v>
      </c>
      <c r="T118" s="27"/>
    </row>
    <row r="119" spans="1:20" ht="15">
      <c r="A119" s="31" t="s">
        <v>43</v>
      </c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4"/>
    </row>
    <row r="120" spans="1:20" ht="15">
      <c r="A120" s="31" t="s">
        <v>44</v>
      </c>
      <c r="B120" s="26">
        <v>14369</v>
      </c>
      <c r="C120" s="26">
        <v>16685</v>
      </c>
      <c r="D120" s="26">
        <v>16487</v>
      </c>
      <c r="E120" s="26">
        <v>16956</v>
      </c>
      <c r="F120" s="26">
        <v>16648</v>
      </c>
      <c r="G120" s="26">
        <v>16858</v>
      </c>
      <c r="H120" s="26">
        <v>16360</v>
      </c>
      <c r="I120" s="26">
        <v>17299</v>
      </c>
      <c r="J120" s="26">
        <v>16553</v>
      </c>
      <c r="K120" s="26">
        <v>15730</v>
      </c>
      <c r="L120" s="26">
        <v>16670</v>
      </c>
      <c r="M120" s="26">
        <v>16192</v>
      </c>
      <c r="N120" s="26">
        <v>16491</v>
      </c>
      <c r="O120" s="26">
        <v>15525</v>
      </c>
      <c r="P120" s="26">
        <v>15840</v>
      </c>
      <c r="Q120" s="26">
        <v>14541</v>
      </c>
      <c r="R120" s="26">
        <v>14150</v>
      </c>
      <c r="S120" s="26">
        <v>14356</v>
      </c>
      <c r="T120" s="27"/>
    </row>
    <row r="121" spans="1:20" ht="15.75" thickBot="1">
      <c r="A121" s="54" t="s">
        <v>19</v>
      </c>
      <c r="B121" s="34">
        <v>299.72699999999998</v>
      </c>
      <c r="C121" s="34">
        <v>341.54500000000002</v>
      </c>
      <c r="D121" s="34">
        <v>338.34</v>
      </c>
      <c r="E121" s="34">
        <v>350.59500000000003</v>
      </c>
      <c r="F121" s="34">
        <v>344.47899999999998</v>
      </c>
      <c r="G121" s="34">
        <v>330.93599999999998</v>
      </c>
      <c r="H121" s="34">
        <v>321.55700000000002</v>
      </c>
      <c r="I121" s="34">
        <v>341.52800000000002</v>
      </c>
      <c r="J121" s="34">
        <v>321.63299999999998</v>
      </c>
      <c r="K121" s="34">
        <v>299.05900000000003</v>
      </c>
      <c r="L121" s="34">
        <v>319.08999999999997</v>
      </c>
      <c r="M121" s="34">
        <v>301.637</v>
      </c>
      <c r="N121" s="34">
        <v>308.089</v>
      </c>
      <c r="O121" s="34">
        <v>287.33100000000002</v>
      </c>
      <c r="P121" s="34">
        <v>308.92099999999999</v>
      </c>
      <c r="Q121" s="34">
        <v>286.86900000000003</v>
      </c>
      <c r="R121" s="34">
        <v>283.91899999999998</v>
      </c>
      <c r="S121" s="34">
        <v>277.75</v>
      </c>
      <c r="T121" s="27"/>
    </row>
    <row r="122" spans="1:20"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35"/>
    </row>
    <row r="123" spans="1:20" ht="15">
      <c r="A123" s="7" t="s">
        <v>24</v>
      </c>
    </row>
    <row r="124" spans="1:20" ht="15" thickBo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S124" s="11"/>
    </row>
    <row r="125" spans="1:20" ht="15">
      <c r="A125" s="56"/>
      <c r="B125" s="86" t="s">
        <v>25</v>
      </c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57"/>
      <c r="T125" s="57"/>
    </row>
    <row r="126" spans="1:20" ht="15">
      <c r="A126" s="66" t="s">
        <v>12</v>
      </c>
      <c r="B126" s="67">
        <v>2002</v>
      </c>
      <c r="C126" s="67">
        <v>2003</v>
      </c>
      <c r="D126" s="67">
        <v>2004</v>
      </c>
      <c r="E126" s="67">
        <v>2005</v>
      </c>
      <c r="F126" s="67">
        <v>2006</v>
      </c>
      <c r="G126" s="68">
        <v>2007</v>
      </c>
      <c r="H126" s="68">
        <v>2008</v>
      </c>
      <c r="I126" s="68">
        <v>2009</v>
      </c>
      <c r="J126" s="68">
        <v>2010</v>
      </c>
      <c r="K126" s="68">
        <v>2011</v>
      </c>
      <c r="L126" s="68">
        <v>2012</v>
      </c>
      <c r="M126" s="68">
        <v>2013</v>
      </c>
      <c r="N126" s="68">
        <v>2014</v>
      </c>
      <c r="O126" s="68">
        <v>2015</v>
      </c>
      <c r="P126" s="68">
        <v>2016</v>
      </c>
      <c r="Q126" s="68">
        <v>2017</v>
      </c>
      <c r="R126" s="68">
        <v>2018</v>
      </c>
      <c r="S126" s="68">
        <v>2019</v>
      </c>
      <c r="T126" s="69"/>
    </row>
    <row r="127" spans="1:20" ht="15">
      <c r="A127" s="31" t="s">
        <v>11</v>
      </c>
      <c r="B127" s="70"/>
      <c r="C127" s="70"/>
      <c r="D127" s="70"/>
      <c r="E127" s="70"/>
      <c r="F127" s="70"/>
      <c r="G127" s="37"/>
      <c r="H127" s="37"/>
      <c r="I127" s="37"/>
      <c r="J127" s="23"/>
      <c r="K127" s="23"/>
      <c r="M127" s="23"/>
      <c r="N127" s="23"/>
      <c r="O127" s="23"/>
    </row>
    <row r="128" spans="1:20" ht="15">
      <c r="A128" s="25" t="s">
        <v>58</v>
      </c>
      <c r="B128" s="71">
        <v>0.68579600557363396</v>
      </c>
      <c r="C128" s="71">
        <v>0.67739776506721605</v>
      </c>
      <c r="D128" s="71">
        <v>0.67929718621421897</v>
      </c>
      <c r="E128" s="71">
        <v>0.66170653849628602</v>
      </c>
      <c r="F128" s="71">
        <v>0.660688672409246</v>
      </c>
      <c r="G128" s="71">
        <v>0.71179923267114698</v>
      </c>
      <c r="H128" s="71">
        <v>0.70301327973269001</v>
      </c>
      <c r="I128" s="71">
        <v>0.69787647459370605</v>
      </c>
      <c r="J128" s="71">
        <v>0.694729550868597</v>
      </c>
      <c r="K128" s="71">
        <v>0.695440698799763</v>
      </c>
      <c r="L128" s="71">
        <v>0.68821517450641501</v>
      </c>
      <c r="M128" s="71">
        <v>0.73485356877494501</v>
      </c>
      <c r="N128" s="71">
        <v>0.71489546274809601</v>
      </c>
      <c r="O128" s="71">
        <v>0.73236678382106901</v>
      </c>
      <c r="P128" s="71">
        <v>0.66897035318295095</v>
      </c>
      <c r="Q128" s="71">
        <v>0.66457252152048996</v>
      </c>
      <c r="R128" s="71">
        <v>0.66272717035013096</v>
      </c>
      <c r="S128" s="71">
        <v>0.67869951436281295</v>
      </c>
      <c r="T128" s="71"/>
    </row>
    <row r="129" spans="1:20" ht="15">
      <c r="A129" s="25" t="s">
        <v>20</v>
      </c>
      <c r="B129" s="71">
        <v>1.4503311003150301</v>
      </c>
      <c r="C129" s="71">
        <v>1.4196406325534101</v>
      </c>
      <c r="D129" s="71">
        <v>1.39808771105376</v>
      </c>
      <c r="E129" s="71">
        <v>1.38343331850096</v>
      </c>
      <c r="F129" s="71">
        <v>1.3890289355719201</v>
      </c>
      <c r="G129" s="71">
        <v>1.3852163659207</v>
      </c>
      <c r="H129" s="71">
        <v>1.39957974069127</v>
      </c>
      <c r="I129" s="71">
        <v>1.4300789793190101</v>
      </c>
      <c r="J129" s="71">
        <v>1.4691138944339901</v>
      </c>
      <c r="K129" s="71">
        <v>1.42887424137357</v>
      </c>
      <c r="L129" s="71">
        <v>1.4003002179906401</v>
      </c>
      <c r="M129" s="71">
        <v>1.4285640232419601</v>
      </c>
      <c r="N129" s="71">
        <v>1.39746221017532</v>
      </c>
      <c r="O129" s="71">
        <v>1.4273734949789101</v>
      </c>
      <c r="P129" s="71">
        <v>1.37361789218445</v>
      </c>
      <c r="Q129" s="71">
        <v>1.39352593582928</v>
      </c>
      <c r="R129" s="71">
        <v>1.39224549079739</v>
      </c>
      <c r="S129" s="71">
        <v>1.40054930879402</v>
      </c>
      <c r="T129" s="71"/>
    </row>
    <row r="130" spans="1:20" ht="15">
      <c r="A130" s="25" t="s">
        <v>23</v>
      </c>
      <c r="B130" s="71">
        <v>2.0860330778280698</v>
      </c>
      <c r="C130" s="71">
        <v>2.30782263248883</v>
      </c>
      <c r="D130" s="71">
        <v>2.3673180733838901</v>
      </c>
      <c r="E130" s="71">
        <v>2.4292700684279298</v>
      </c>
      <c r="F130" s="71">
        <v>2.3520725252600401</v>
      </c>
      <c r="G130" s="71">
        <v>2.8558537291344699</v>
      </c>
      <c r="H130" s="71">
        <v>2.5283814229448902</v>
      </c>
      <c r="I130" s="71">
        <v>2.85204426325702</v>
      </c>
      <c r="J130" s="71">
        <v>2.7750943370568502</v>
      </c>
      <c r="K130" s="71">
        <v>2.89750543538644</v>
      </c>
      <c r="L130" s="71">
        <v>3.1123433043122501</v>
      </c>
      <c r="M130" s="71">
        <v>3.2965667820853501</v>
      </c>
      <c r="N130" s="71">
        <v>3.0969267105189</v>
      </c>
      <c r="O130" s="71">
        <v>3.03588174341373</v>
      </c>
      <c r="P130" s="71">
        <v>3.5176831469240799</v>
      </c>
      <c r="Q130" s="71">
        <v>3.40503251561737</v>
      </c>
      <c r="R130" s="71">
        <v>3.3269139357989901</v>
      </c>
      <c r="S130" s="71">
        <v>3.2578898357224402</v>
      </c>
      <c r="T130" s="71"/>
    </row>
    <row r="131" spans="1:20" ht="15">
      <c r="A131" s="25" t="s">
        <v>26</v>
      </c>
      <c r="B131" s="71">
        <v>8.4035756528133607</v>
      </c>
      <c r="C131" s="71">
        <v>8.6360710124435407</v>
      </c>
      <c r="D131" s="71">
        <v>8.6744470241132792</v>
      </c>
      <c r="E131" s="71">
        <v>8.3776388509094009</v>
      </c>
      <c r="F131" s="71">
        <v>8.4528354996029993</v>
      </c>
      <c r="G131" s="71">
        <v>8.9127545612212007</v>
      </c>
      <c r="H131" s="71">
        <v>8.4855564114600206</v>
      </c>
      <c r="I131" s="71">
        <v>8.3331922318754401</v>
      </c>
      <c r="J131" s="71">
        <v>8.4082510128551693</v>
      </c>
      <c r="K131" s="71">
        <v>8.6122454194407592</v>
      </c>
      <c r="L131" s="71">
        <v>8.3171579894729408</v>
      </c>
      <c r="M131" s="71">
        <v>8.4803925186814109</v>
      </c>
      <c r="N131" s="71">
        <v>8.5137795128105704</v>
      </c>
      <c r="O131" s="71">
        <v>8.5533538216104201</v>
      </c>
      <c r="P131" s="71">
        <v>8.4264510704839193</v>
      </c>
      <c r="Q131" s="71">
        <v>8.3766724112206301</v>
      </c>
      <c r="R131" s="71">
        <v>8.2145780400757893</v>
      </c>
      <c r="S131" s="71">
        <v>8.3913209863608795</v>
      </c>
      <c r="T131" s="71"/>
    </row>
    <row r="132" spans="1:20" ht="15">
      <c r="A132" s="25" t="s">
        <v>29</v>
      </c>
      <c r="B132" s="71">
        <v>8.7858952734822608</v>
      </c>
      <c r="C132" s="71">
        <v>8.9611604969310203</v>
      </c>
      <c r="D132" s="71">
        <v>8.7312694963867301</v>
      </c>
      <c r="E132" s="71">
        <v>8.7828978276659395</v>
      </c>
      <c r="F132" s="71">
        <v>8.7260708536655507</v>
      </c>
      <c r="G132" s="71">
        <v>9.1269693656589599</v>
      </c>
      <c r="H132" s="71">
        <v>8.6004150215719797</v>
      </c>
      <c r="I132" s="71">
        <v>9.0409541303809693</v>
      </c>
      <c r="J132" s="71">
        <v>8.5988320758720107</v>
      </c>
      <c r="K132" s="71">
        <v>9.3368656679575395</v>
      </c>
      <c r="L132" s="71">
        <v>8.5718278340862408</v>
      </c>
      <c r="M132" s="71">
        <v>8.8524421829232605</v>
      </c>
      <c r="N132" s="71">
        <v>8.6581495341152195</v>
      </c>
      <c r="O132" s="71">
        <v>9.2547848602144391</v>
      </c>
      <c r="P132" s="71">
        <v>8.8339199628021401</v>
      </c>
      <c r="Q132" s="71">
        <v>8.9277857461210299</v>
      </c>
      <c r="R132" s="71">
        <v>8.5526839709302696</v>
      </c>
      <c r="S132" s="71">
        <v>9.0141596444844794</v>
      </c>
      <c r="T132" s="71"/>
    </row>
    <row r="133" spans="1:20" ht="15">
      <c r="A133" s="25" t="s">
        <v>32</v>
      </c>
      <c r="B133" s="71">
        <v>9.3569338655042102</v>
      </c>
      <c r="C133" s="71">
        <v>11.0327430486095</v>
      </c>
      <c r="D133" s="71">
        <v>11.0336962403893</v>
      </c>
      <c r="E133" s="71">
        <v>9.7623081153058404</v>
      </c>
      <c r="F133" s="71">
        <v>11.3690289829786</v>
      </c>
      <c r="G133" s="71">
        <v>10.580004187883</v>
      </c>
      <c r="H133" s="71">
        <v>9.6507405203432697</v>
      </c>
      <c r="I133" s="71">
        <v>12.059129033187901</v>
      </c>
      <c r="J133" s="71">
        <v>9.8996847737622193</v>
      </c>
      <c r="K133" s="71">
        <v>10.225572524247299</v>
      </c>
      <c r="L133" s="71">
        <v>10.9379835322903</v>
      </c>
      <c r="M133" s="71">
        <v>10.3128538627954</v>
      </c>
      <c r="N133" s="71">
        <v>9.1929710409231795</v>
      </c>
      <c r="O133" s="71">
        <v>11.1405737904118</v>
      </c>
      <c r="P133" s="71">
        <v>11.0658892169831</v>
      </c>
      <c r="Q133" s="71">
        <v>11.1794023681254</v>
      </c>
      <c r="R133" s="71">
        <v>13.395413647007601</v>
      </c>
      <c r="S133" s="71">
        <v>8.0151773549893495</v>
      </c>
      <c r="T133" s="71"/>
    </row>
    <row r="134" spans="1:20" ht="15">
      <c r="A134" s="29" t="s">
        <v>60</v>
      </c>
      <c r="B134" s="72">
        <v>17.731409542294902</v>
      </c>
      <c r="C134" s="72">
        <v>19.9150522044906</v>
      </c>
      <c r="D134" s="72">
        <v>18.0245053414978</v>
      </c>
      <c r="E134" s="72">
        <v>18.383420019872698</v>
      </c>
      <c r="F134" s="72">
        <v>15.179242872396401</v>
      </c>
      <c r="G134" s="72">
        <v>14.0817419793906</v>
      </c>
      <c r="H134" s="72">
        <v>13.2657431764029</v>
      </c>
      <c r="I134" s="72">
        <v>16.683605534944</v>
      </c>
      <c r="J134" s="72">
        <v>17.142271456105298</v>
      </c>
      <c r="K134" s="72">
        <v>19.885235217017801</v>
      </c>
      <c r="L134" s="72">
        <v>13.522165954742899</v>
      </c>
      <c r="M134" s="72">
        <v>17.963688972675399</v>
      </c>
      <c r="N134" s="72">
        <v>17.951955038660699</v>
      </c>
      <c r="O134" s="72">
        <v>14.987596014907099</v>
      </c>
      <c r="P134" s="72">
        <v>14.763178736592</v>
      </c>
      <c r="Q134" s="72">
        <v>16.330115706627801</v>
      </c>
      <c r="R134" s="72">
        <v>14.797177632799601</v>
      </c>
      <c r="S134" s="72">
        <v>15.3317401897206</v>
      </c>
      <c r="T134" s="71"/>
    </row>
    <row r="135" spans="1:20" ht="15">
      <c r="A135" s="25" t="s">
        <v>34</v>
      </c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</row>
    <row r="136" spans="1:20" ht="15">
      <c r="A136" s="25" t="s">
        <v>35</v>
      </c>
      <c r="B136" s="71">
        <v>3.5718379735463799</v>
      </c>
      <c r="C136" s="71">
        <v>3.8304073751021601</v>
      </c>
      <c r="D136" s="71">
        <v>3.5256705408275502</v>
      </c>
      <c r="E136" s="71">
        <v>3.8215507504506401</v>
      </c>
      <c r="F136" s="71">
        <v>3.68080567764805</v>
      </c>
      <c r="G136" s="71">
        <v>3.68183227278706</v>
      </c>
      <c r="H136" s="71">
        <v>3.6961331303714302</v>
      </c>
      <c r="I136" s="71">
        <v>3.6021582528765599</v>
      </c>
      <c r="J136" s="71">
        <v>3.5403178383231002</v>
      </c>
      <c r="K136" s="71">
        <v>3.7395874247128198</v>
      </c>
      <c r="L136" s="71">
        <v>3.9733589368189</v>
      </c>
      <c r="M136" s="71">
        <v>3.6650829806698901</v>
      </c>
      <c r="N136" s="71">
        <v>3.7782600826954602</v>
      </c>
      <c r="O136" s="71">
        <v>3.91180682523694</v>
      </c>
      <c r="P136" s="71">
        <v>3.5275504513917801</v>
      </c>
      <c r="Q136" s="71">
        <v>4.2208589264093996</v>
      </c>
      <c r="R136" s="71">
        <v>3.6895886004601599</v>
      </c>
      <c r="S136" s="71">
        <v>3.6769625655431901</v>
      </c>
      <c r="T136" s="71"/>
    </row>
    <row r="137" spans="1:20" ht="15">
      <c r="A137" s="31" t="s">
        <v>36</v>
      </c>
      <c r="B137" s="71">
        <v>4.5683390624234601</v>
      </c>
      <c r="C137" s="71">
        <v>4.4257937573613697</v>
      </c>
      <c r="D137" s="71">
        <v>4.3216161418240304</v>
      </c>
      <c r="E137" s="71">
        <v>4.4095640794404103</v>
      </c>
      <c r="F137" s="71">
        <v>4.6829924917794497</v>
      </c>
      <c r="G137" s="71">
        <v>4.9169848468830297</v>
      </c>
      <c r="H137" s="71">
        <v>4.8559605479290404</v>
      </c>
      <c r="I137" s="71">
        <v>4.6644163517337001</v>
      </c>
      <c r="J137" s="71">
        <v>4.7479228396614603</v>
      </c>
      <c r="K137" s="71">
        <v>4.8887803683594999</v>
      </c>
      <c r="L137" s="71">
        <v>5.2667015219864401</v>
      </c>
      <c r="M137" s="71">
        <v>4.87248878516976</v>
      </c>
      <c r="N137" s="71">
        <v>4.98708430811529</v>
      </c>
      <c r="O137" s="71">
        <v>4.9524372807256301</v>
      </c>
      <c r="P137" s="71">
        <v>5.0858726303488</v>
      </c>
      <c r="Q137" s="71">
        <v>4.8672829092818404</v>
      </c>
      <c r="R137" s="71">
        <v>5.3203851226444696</v>
      </c>
      <c r="S137" s="71">
        <v>5.1246927072388901</v>
      </c>
      <c r="T137" s="71"/>
    </row>
    <row r="138" spans="1:20" ht="15">
      <c r="A138" s="25" t="s">
        <v>37</v>
      </c>
      <c r="B138" s="71">
        <v>82.246029282280105</v>
      </c>
      <c r="C138" s="71">
        <v>90.854256218456101</v>
      </c>
      <c r="D138" s="71">
        <v>95.730751699591593</v>
      </c>
      <c r="E138" s="71">
        <v>96.980920932395094</v>
      </c>
      <c r="F138" s="71">
        <v>96.267654006916501</v>
      </c>
      <c r="G138" s="71">
        <v>66.999318705700304</v>
      </c>
      <c r="H138" s="71">
        <v>81.969657185336601</v>
      </c>
      <c r="I138" s="71">
        <v>89.005508538450798</v>
      </c>
      <c r="J138" s="71">
        <v>106.981510196164</v>
      </c>
      <c r="K138" s="71">
        <v>101.752122441483</v>
      </c>
      <c r="L138" s="71">
        <v>92.997275263958699</v>
      </c>
      <c r="M138" s="71">
        <v>99.723601388123697</v>
      </c>
      <c r="N138" s="71">
        <v>69.285601259682906</v>
      </c>
      <c r="O138" s="71">
        <v>78.889326889842295</v>
      </c>
      <c r="P138" s="71">
        <v>91.131037223499902</v>
      </c>
      <c r="Q138" s="71">
        <v>77.633120004901699</v>
      </c>
      <c r="R138" s="71">
        <v>103.051145431512</v>
      </c>
      <c r="S138" s="71">
        <v>86.169968126920494</v>
      </c>
      <c r="T138" s="71"/>
    </row>
    <row r="139" spans="1:20" ht="15">
      <c r="A139" s="25" t="s">
        <v>38</v>
      </c>
      <c r="B139" s="71">
        <v>8.5083543099813301</v>
      </c>
      <c r="C139" s="71">
        <v>8.2829801800642002</v>
      </c>
      <c r="D139" s="71">
        <v>8.8298212313685394</v>
      </c>
      <c r="E139" s="71">
        <v>8.5342490046144608</v>
      </c>
      <c r="F139" s="71">
        <v>8.6706370798734707</v>
      </c>
      <c r="G139" s="71">
        <v>8.0342383445885392</v>
      </c>
      <c r="H139" s="71">
        <v>7.62513161791275</v>
      </c>
      <c r="I139" s="71">
        <v>8.1816110567705298</v>
      </c>
      <c r="J139" s="71">
        <v>8.4596109586580894</v>
      </c>
      <c r="K139" s="71">
        <v>8.0973859115254498</v>
      </c>
      <c r="L139" s="71">
        <v>8.3439257612060995</v>
      </c>
      <c r="M139" s="71">
        <v>8.65723034680809</v>
      </c>
      <c r="N139" s="71">
        <v>8.6708210787463607</v>
      </c>
      <c r="O139" s="71">
        <v>8.8326617881973206</v>
      </c>
      <c r="P139" s="71">
        <v>9.2344251364627308</v>
      </c>
      <c r="Q139" s="71">
        <v>9.5306975360240909</v>
      </c>
      <c r="R139" s="71">
        <v>8.8994431882641507</v>
      </c>
      <c r="S139" s="71">
        <v>8.6390132890909808</v>
      </c>
      <c r="T139" s="71"/>
    </row>
    <row r="140" spans="1:20" ht="15">
      <c r="A140" s="25" t="s">
        <v>39</v>
      </c>
      <c r="B140" s="71">
        <v>35.817154689538803</v>
      </c>
      <c r="C140" s="71">
        <v>31.463885298384699</v>
      </c>
      <c r="D140" s="71">
        <v>29.6259895392255</v>
      </c>
      <c r="E140" s="71">
        <v>32.6652887740197</v>
      </c>
      <c r="F140" s="71">
        <v>32.327708161832099</v>
      </c>
      <c r="G140" s="71">
        <v>32.639970942669599</v>
      </c>
      <c r="H140" s="71">
        <v>30.3995748604634</v>
      </c>
      <c r="I140" s="71">
        <v>31.545597501081399</v>
      </c>
      <c r="J140" s="71">
        <v>30.631451697598099</v>
      </c>
      <c r="K140" s="71">
        <v>31.512166747208799</v>
      </c>
      <c r="L140" s="71">
        <v>32.288533661361498</v>
      </c>
      <c r="M140" s="71">
        <v>30.778535903766102</v>
      </c>
      <c r="N140" s="71">
        <v>28.513041168963401</v>
      </c>
      <c r="O140" s="71">
        <v>32.709860151551702</v>
      </c>
      <c r="P140" s="71">
        <v>28.554918856910501</v>
      </c>
      <c r="Q140" s="71">
        <v>29.3376698084937</v>
      </c>
      <c r="R140" s="71">
        <v>30.871249198032501</v>
      </c>
      <c r="S140" s="71">
        <v>32.338569521606303</v>
      </c>
      <c r="T140" s="71"/>
    </row>
    <row r="141" spans="1:20" ht="15">
      <c r="A141" s="25" t="s">
        <v>40</v>
      </c>
      <c r="B141" s="71">
        <v>4.4431250400627</v>
      </c>
      <c r="C141" s="71">
        <v>4.2950697110678897</v>
      </c>
      <c r="D141" s="71">
        <v>4.22822135236511</v>
      </c>
      <c r="E141" s="71">
        <v>4.8278726734581703</v>
      </c>
      <c r="F141" s="71">
        <v>4.7885622297808501</v>
      </c>
      <c r="G141" s="71">
        <v>4.4813176002119999</v>
      </c>
      <c r="H141" s="71">
        <v>4.5349029574319104</v>
      </c>
      <c r="I141" s="71">
        <v>4.9091137956479098</v>
      </c>
      <c r="J141" s="71">
        <v>4.7769565686235502</v>
      </c>
      <c r="K141" s="71">
        <v>5.1391418347784397</v>
      </c>
      <c r="L141" s="71">
        <v>4.7883045076460604</v>
      </c>
      <c r="M141" s="71">
        <v>4.9803279240700897</v>
      </c>
      <c r="N141" s="71">
        <v>4.9503853974518703</v>
      </c>
      <c r="O141" s="71">
        <v>5.1820771700438897</v>
      </c>
      <c r="P141" s="71">
        <v>4.9962602447921904</v>
      </c>
      <c r="Q141" s="71">
        <v>5.5966095871209802</v>
      </c>
      <c r="R141" s="71">
        <v>5.5362039251965403</v>
      </c>
      <c r="S141" s="71">
        <v>5.0343337237511303</v>
      </c>
      <c r="T141" s="71"/>
    </row>
    <row r="142" spans="1:20" ht="15">
      <c r="A142" s="29" t="s">
        <v>61</v>
      </c>
      <c r="B142" s="72">
        <v>20.645966179496</v>
      </c>
      <c r="C142" s="72">
        <v>27.392487126200699</v>
      </c>
      <c r="D142" s="72">
        <v>21.7318290683063</v>
      </c>
      <c r="E142" s="72">
        <v>22.886934835451399</v>
      </c>
      <c r="F142" s="72">
        <v>24.5207669613863</v>
      </c>
      <c r="G142" s="72">
        <v>36.958767845368698</v>
      </c>
      <c r="H142" s="72">
        <v>32.611690887336401</v>
      </c>
      <c r="I142" s="72">
        <v>25.498216757964801</v>
      </c>
      <c r="J142" s="72">
        <v>25.4398248000976</v>
      </c>
      <c r="K142" s="72">
        <v>17.3090805614255</v>
      </c>
      <c r="L142" s="72">
        <v>11.875084847619</v>
      </c>
      <c r="M142" s="72">
        <v>21.532177154281701</v>
      </c>
      <c r="N142" s="72">
        <v>12.874279014293601</v>
      </c>
      <c r="O142" s="72">
        <v>19.535030757074299</v>
      </c>
      <c r="P142" s="72">
        <v>23.0911677837538</v>
      </c>
      <c r="Q142" s="72">
        <v>13.459252388632001</v>
      </c>
      <c r="R142" s="72">
        <v>10.9093467750599</v>
      </c>
      <c r="S142" s="72">
        <v>16.206318690398401</v>
      </c>
      <c r="T142" s="71"/>
    </row>
    <row r="143" spans="1:20" ht="15">
      <c r="A143" s="25" t="s">
        <v>42</v>
      </c>
      <c r="B143" s="71">
        <v>6.6951521984835498</v>
      </c>
      <c r="C143" s="71">
        <v>6.8051081341923298</v>
      </c>
      <c r="D143" s="71">
        <v>6.7015814603906598</v>
      </c>
      <c r="E143" s="71">
        <v>6.7137425705532801</v>
      </c>
      <c r="F143" s="71">
        <v>6.6620296443255098</v>
      </c>
      <c r="G143" s="71">
        <v>7.1486341623490102</v>
      </c>
      <c r="H143" s="71">
        <v>6.7917556399310897</v>
      </c>
      <c r="I143" s="71">
        <v>6.7390269034507497</v>
      </c>
      <c r="J143" s="71">
        <v>6.8210070971025596</v>
      </c>
      <c r="K143" s="71">
        <v>6.9602988522054003</v>
      </c>
      <c r="L143" s="71">
        <v>6.8013388195473699</v>
      </c>
      <c r="M143" s="71">
        <v>6.99403932783878</v>
      </c>
      <c r="N143" s="71">
        <v>6.8996658168863103</v>
      </c>
      <c r="O143" s="71">
        <v>7.12912727580572</v>
      </c>
      <c r="P143" s="71">
        <v>6.81121606865476</v>
      </c>
      <c r="Q143" s="71">
        <v>6.7524224740803298</v>
      </c>
      <c r="R143" s="71">
        <v>6.6210593506680899</v>
      </c>
      <c r="S143" s="71">
        <v>6.8232883920368197</v>
      </c>
      <c r="T143" s="71"/>
    </row>
    <row r="144" spans="1:20" ht="15">
      <c r="A144" s="31" t="s">
        <v>43</v>
      </c>
      <c r="B144" s="26"/>
      <c r="C144" s="63"/>
      <c r="D144" s="63"/>
      <c r="E144" s="63"/>
      <c r="F144" s="63"/>
      <c r="G144" s="63"/>
      <c r="H144" s="63"/>
      <c r="I144" s="63"/>
      <c r="J144" s="63"/>
      <c r="K144" s="63"/>
      <c r="L144" s="50"/>
      <c r="M144" s="63"/>
      <c r="N144" s="63"/>
      <c r="O144" s="63"/>
      <c r="P144" s="63"/>
      <c r="Q144" s="63"/>
      <c r="R144" s="63"/>
      <c r="S144" s="63"/>
      <c r="T144" s="36"/>
    </row>
    <row r="145" spans="1:20" ht="15">
      <c r="A145" s="31" t="s">
        <v>44</v>
      </c>
      <c r="B145" s="26">
        <v>14369</v>
      </c>
      <c r="C145" s="26">
        <v>16685</v>
      </c>
      <c r="D145" s="26">
        <v>16487</v>
      </c>
      <c r="E145" s="26">
        <v>16956</v>
      </c>
      <c r="F145" s="26">
        <v>16648</v>
      </c>
      <c r="G145" s="26">
        <v>16858</v>
      </c>
      <c r="H145" s="26">
        <v>16360</v>
      </c>
      <c r="I145" s="26">
        <v>17299</v>
      </c>
      <c r="J145" s="26">
        <v>16553</v>
      </c>
      <c r="K145" s="26">
        <v>15730</v>
      </c>
      <c r="L145" s="26">
        <v>16670</v>
      </c>
      <c r="M145" s="26">
        <v>16192</v>
      </c>
      <c r="N145" s="26">
        <v>16491</v>
      </c>
      <c r="O145" s="26">
        <v>15525</v>
      </c>
      <c r="P145" s="26">
        <v>15840</v>
      </c>
      <c r="Q145" s="26">
        <v>14541</v>
      </c>
      <c r="R145" s="26">
        <v>14150</v>
      </c>
      <c r="S145" s="26">
        <v>14356</v>
      </c>
      <c r="T145" s="27"/>
    </row>
    <row r="146" spans="1:20" ht="15.75" thickBot="1">
      <c r="A146" s="54" t="s">
        <v>14</v>
      </c>
      <c r="B146" s="34">
        <v>279.40699999999998</v>
      </c>
      <c r="C146" s="34">
        <v>317.64699999999999</v>
      </c>
      <c r="D146" s="34">
        <v>313.666</v>
      </c>
      <c r="E146" s="34">
        <v>324.11599999999999</v>
      </c>
      <c r="F146" s="34">
        <v>316.721</v>
      </c>
      <c r="G146" s="34">
        <v>303.101</v>
      </c>
      <c r="H146" s="34">
        <v>294.60500000000002</v>
      </c>
      <c r="I146" s="34">
        <v>312.26299999999998</v>
      </c>
      <c r="J146" s="34">
        <v>292.33199999999999</v>
      </c>
      <c r="K146" s="34">
        <v>273.411</v>
      </c>
      <c r="L146" s="34">
        <v>290.89299999999997</v>
      </c>
      <c r="M146" s="34">
        <v>273.75099999999998</v>
      </c>
      <c r="N146" s="34">
        <v>280.05200000000002</v>
      </c>
      <c r="O146" s="34">
        <v>259.46499999999997</v>
      </c>
      <c r="P146" s="34">
        <v>276.45</v>
      </c>
      <c r="Q146" s="34">
        <v>256.45699999999999</v>
      </c>
      <c r="R146" s="34">
        <v>256.262</v>
      </c>
      <c r="S146" s="34">
        <v>249.85599999999999</v>
      </c>
      <c r="T146" s="27"/>
    </row>
    <row r="148" spans="1:20" ht="15">
      <c r="A148" s="7" t="s">
        <v>27</v>
      </c>
    </row>
    <row r="149" spans="1:20" ht="15" thickBot="1">
      <c r="A149" s="11"/>
      <c r="S149" s="11"/>
    </row>
    <row r="150" spans="1:20" ht="15">
      <c r="A150" s="13"/>
      <c r="B150" s="82" t="s">
        <v>28</v>
      </c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14"/>
      <c r="T150" s="15"/>
    </row>
    <row r="151" spans="1:20" ht="15">
      <c r="A151" s="73" t="s">
        <v>12</v>
      </c>
      <c r="B151" s="74">
        <v>2002</v>
      </c>
      <c r="C151" s="74">
        <v>2003</v>
      </c>
      <c r="D151" s="74">
        <v>2004</v>
      </c>
      <c r="E151" s="74">
        <v>2005</v>
      </c>
      <c r="F151" s="74">
        <v>2006</v>
      </c>
      <c r="G151" s="74">
        <v>2007</v>
      </c>
      <c r="H151" s="74">
        <v>2008</v>
      </c>
      <c r="I151" s="74">
        <v>2009</v>
      </c>
      <c r="J151" s="74">
        <v>2010</v>
      </c>
      <c r="K151" s="74">
        <v>2011</v>
      </c>
      <c r="L151" s="74">
        <v>2012</v>
      </c>
      <c r="M151" s="74">
        <v>2013</v>
      </c>
      <c r="N151" s="74">
        <v>2014</v>
      </c>
      <c r="O151" s="74">
        <v>2015</v>
      </c>
      <c r="P151" s="74">
        <v>2016</v>
      </c>
      <c r="Q151" s="74">
        <v>2017</v>
      </c>
      <c r="R151" s="74">
        <v>2018</v>
      </c>
      <c r="S151" s="74">
        <v>2019</v>
      </c>
      <c r="T151" s="17"/>
    </row>
    <row r="152" spans="1:20" ht="15">
      <c r="A152" s="75" t="s">
        <v>11</v>
      </c>
      <c r="B152" s="63"/>
      <c r="C152" s="63"/>
      <c r="D152" s="63"/>
      <c r="E152" s="63"/>
      <c r="F152" s="63"/>
      <c r="G152" s="63"/>
      <c r="H152" s="63"/>
      <c r="I152" s="63"/>
      <c r="J152" s="49"/>
      <c r="K152" s="49"/>
      <c r="L152" s="50"/>
      <c r="M152" s="49"/>
      <c r="N152" s="49"/>
      <c r="O152" s="49"/>
      <c r="P152" s="50"/>
      <c r="Q152" s="50"/>
      <c r="R152" s="50"/>
      <c r="S152" s="50"/>
    </row>
    <row r="153" spans="1:20" ht="15">
      <c r="A153" s="31" t="s">
        <v>58</v>
      </c>
      <c r="B153" s="26">
        <v>72.367480657947098</v>
      </c>
      <c r="C153" s="26">
        <v>69.345006334503395</v>
      </c>
      <c r="D153" s="26">
        <v>72.319962672330902</v>
      </c>
      <c r="E153" s="26">
        <v>71.300552402423094</v>
      </c>
      <c r="F153" s="26">
        <v>71.877131938325306</v>
      </c>
      <c r="G153" s="26">
        <v>65.670381954278099</v>
      </c>
      <c r="H153" s="26">
        <v>65.957463983135298</v>
      </c>
      <c r="I153" s="26">
        <v>69.300130417989806</v>
      </c>
      <c r="J153" s="26">
        <v>63.369432574750597</v>
      </c>
      <c r="K153" s="26">
        <v>66.664057927223496</v>
      </c>
      <c r="L153" s="26">
        <v>63.873739736471997</v>
      </c>
      <c r="M153" s="26">
        <v>64.236086052129806</v>
      </c>
      <c r="N153" s="26">
        <v>62.413495873859901</v>
      </c>
      <c r="O153" s="26">
        <v>64.663950567722594</v>
      </c>
      <c r="P153" s="26">
        <v>66.211513736560093</v>
      </c>
      <c r="Q153" s="26">
        <v>70.154080661679899</v>
      </c>
      <c r="R153" s="26">
        <v>71.771016629283807</v>
      </c>
      <c r="S153" s="26">
        <v>69.822330587397104</v>
      </c>
      <c r="T153" s="27"/>
    </row>
    <row r="154" spans="1:20" ht="15">
      <c r="A154" s="31" t="s">
        <v>20</v>
      </c>
      <c r="B154" s="26">
        <v>36.976873833273402</v>
      </c>
      <c r="C154" s="26">
        <v>36.766621837102498</v>
      </c>
      <c r="D154" s="26">
        <v>37.823058364046901</v>
      </c>
      <c r="E154" s="26">
        <v>36.382298198344103</v>
      </c>
      <c r="F154" s="26">
        <v>36.721782582542303</v>
      </c>
      <c r="G154" s="26">
        <v>35.808964212495702</v>
      </c>
      <c r="H154" s="26">
        <v>35.770693328591399</v>
      </c>
      <c r="I154" s="26">
        <v>36.504980585219798</v>
      </c>
      <c r="J154" s="26">
        <v>33.7367951710509</v>
      </c>
      <c r="K154" s="26">
        <v>35.767243288405702</v>
      </c>
      <c r="L154" s="26">
        <v>33.665647294662499</v>
      </c>
      <c r="M154" s="26">
        <v>36.966768603741301</v>
      </c>
      <c r="N154" s="26">
        <v>33.417325825653698</v>
      </c>
      <c r="O154" s="26">
        <v>35.481743626979203</v>
      </c>
      <c r="P154" s="26">
        <v>32.114485905571797</v>
      </c>
      <c r="Q154" s="26">
        <v>32.961740675448397</v>
      </c>
      <c r="R154" s="26">
        <v>33.543311112580703</v>
      </c>
      <c r="S154" s="26">
        <v>33.9496173373267</v>
      </c>
      <c r="T154" s="27"/>
    </row>
    <row r="155" spans="1:20" ht="15">
      <c r="A155" s="31" t="s">
        <v>23</v>
      </c>
      <c r="B155" s="26">
        <v>5.3612614045027698</v>
      </c>
      <c r="C155" s="26">
        <v>5.3403293979402697</v>
      </c>
      <c r="D155" s="26">
        <v>5.38423932766535</v>
      </c>
      <c r="E155" s="26">
        <v>5.1840410670091499</v>
      </c>
      <c r="F155" s="26">
        <v>5.6158660418554902</v>
      </c>
      <c r="G155" s="26">
        <v>5.2174555589284397</v>
      </c>
      <c r="H155" s="26">
        <v>5.7402590533391002</v>
      </c>
      <c r="I155" s="26">
        <v>6.2176336604178397</v>
      </c>
      <c r="J155" s="26">
        <v>5.5269220484757096</v>
      </c>
      <c r="K155" s="26">
        <v>5.8944424130775896</v>
      </c>
      <c r="L155" s="26">
        <v>6.4251514804203804</v>
      </c>
      <c r="M155" s="26">
        <v>5.6349200222428104</v>
      </c>
      <c r="N155" s="26">
        <v>6.9934476650521598</v>
      </c>
      <c r="O155" s="26">
        <v>6.3166807835860199</v>
      </c>
      <c r="P155" s="26">
        <v>5.8454526004908898</v>
      </c>
      <c r="Q155" s="26">
        <v>6.5055420069679304</v>
      </c>
      <c r="R155" s="26">
        <v>6.66134713794745</v>
      </c>
      <c r="S155" s="26">
        <v>6.16373147078298</v>
      </c>
      <c r="T155" s="27"/>
    </row>
    <row r="156" spans="1:20" ht="15">
      <c r="A156" s="31" t="s">
        <v>26</v>
      </c>
      <c r="B156" s="26">
        <v>149.11155311828199</v>
      </c>
      <c r="C156" s="26">
        <v>149.81319228350901</v>
      </c>
      <c r="D156" s="26">
        <v>148.69394296202199</v>
      </c>
      <c r="E156" s="26">
        <v>150.65241509116299</v>
      </c>
      <c r="F156" s="26">
        <v>150.448576219161</v>
      </c>
      <c r="G156" s="26">
        <v>147.72846574100799</v>
      </c>
      <c r="H156" s="26">
        <v>143.22743336465001</v>
      </c>
      <c r="I156" s="26">
        <v>136.82829580162601</v>
      </c>
      <c r="J156" s="26">
        <v>140.37652906254701</v>
      </c>
      <c r="K156" s="26">
        <v>136.075282831002</v>
      </c>
      <c r="L156" s="26">
        <v>135.48417659918201</v>
      </c>
      <c r="M156" s="26">
        <v>134.45492424517599</v>
      </c>
      <c r="N156" s="26">
        <v>136.693202482907</v>
      </c>
      <c r="O156" s="26">
        <v>138.97521390289199</v>
      </c>
      <c r="P156" s="26">
        <v>140.23873999192901</v>
      </c>
      <c r="Q156" s="26">
        <v>139.91253642129601</v>
      </c>
      <c r="R156" s="26">
        <v>140.86978609034301</v>
      </c>
      <c r="S156" s="26">
        <v>136.29460642120901</v>
      </c>
      <c r="T156" s="27"/>
    </row>
    <row r="157" spans="1:20" ht="15">
      <c r="A157" s="31" t="s">
        <v>29</v>
      </c>
      <c r="B157" s="26">
        <v>85.515207960532607</v>
      </c>
      <c r="C157" s="26">
        <v>84.775573229737503</v>
      </c>
      <c r="D157" s="26">
        <v>82.648753868209496</v>
      </c>
      <c r="E157" s="26">
        <v>85.096942313642401</v>
      </c>
      <c r="F157" s="26">
        <v>81.834159802219702</v>
      </c>
      <c r="G157" s="26">
        <v>81.820558527980594</v>
      </c>
      <c r="H157" s="26">
        <v>81.3425007616258</v>
      </c>
      <c r="I157" s="26">
        <v>81.331376956045901</v>
      </c>
      <c r="J157" s="26">
        <v>76.824716436939099</v>
      </c>
      <c r="K157" s="26">
        <v>77.359437580698398</v>
      </c>
      <c r="L157" s="26">
        <v>75.4807634057033</v>
      </c>
      <c r="M157" s="26">
        <v>77.175008121198402</v>
      </c>
      <c r="N157" s="26">
        <v>75.118661826386699</v>
      </c>
      <c r="O157" s="26">
        <v>77.538384949584696</v>
      </c>
      <c r="P157" s="26">
        <v>75.133672478370599</v>
      </c>
      <c r="Q157" s="26">
        <v>76.258275744772604</v>
      </c>
      <c r="R157" s="26">
        <v>75.899536345860895</v>
      </c>
      <c r="S157" s="26">
        <v>75.209975186838804</v>
      </c>
      <c r="T157" s="27"/>
    </row>
    <row r="158" spans="1:20" ht="15">
      <c r="A158" s="31" t="s">
        <v>32</v>
      </c>
      <c r="B158" s="26">
        <v>1.41826844475137</v>
      </c>
      <c r="C158" s="26">
        <v>1.6975752614809501</v>
      </c>
      <c r="D158" s="26">
        <v>1.57513508809373</v>
      </c>
      <c r="E158" s="26">
        <v>1.51821246873643</v>
      </c>
      <c r="F158" s="26">
        <v>1.5255109168376699</v>
      </c>
      <c r="G158" s="26">
        <v>1.465240552272</v>
      </c>
      <c r="H158" s="26">
        <v>1.6339683055793499</v>
      </c>
      <c r="I158" s="26">
        <v>1.39958742711777</v>
      </c>
      <c r="J158" s="26">
        <v>1.1734168908179801</v>
      </c>
      <c r="K158" s="26">
        <v>1.5316667099124901</v>
      </c>
      <c r="L158" s="26">
        <v>1.62003330961158</v>
      </c>
      <c r="M158" s="26">
        <v>1.2311553786442</v>
      </c>
      <c r="N158" s="26">
        <v>1.4453432378042499</v>
      </c>
      <c r="O158" s="26">
        <v>1.2185518489028599</v>
      </c>
      <c r="P158" s="26">
        <v>1.46300396064389</v>
      </c>
      <c r="Q158" s="26">
        <v>1.6604513257734601</v>
      </c>
      <c r="R158" s="26">
        <v>0.98605320143638697</v>
      </c>
      <c r="S158" s="26">
        <v>0.86528235419615795</v>
      </c>
      <c r="T158" s="27"/>
    </row>
    <row r="159" spans="1:20" ht="15">
      <c r="A159" s="66" t="s">
        <v>60</v>
      </c>
      <c r="B159" s="30">
        <v>6.0736193100364098</v>
      </c>
      <c r="C159" s="30">
        <v>6.7083602016977597</v>
      </c>
      <c r="D159" s="30">
        <v>6.3506122695946399</v>
      </c>
      <c r="E159" s="30">
        <v>6.5900622908681896</v>
      </c>
      <c r="F159" s="30">
        <v>5.2518243189340099</v>
      </c>
      <c r="G159" s="30">
        <v>5.3592582161622797</v>
      </c>
      <c r="H159" s="30">
        <v>5.7159451501914598</v>
      </c>
      <c r="I159" s="30">
        <v>6.4916381232249698</v>
      </c>
      <c r="J159" s="30">
        <v>5.1218367803044202</v>
      </c>
      <c r="K159" s="30">
        <v>5.3249878321545996</v>
      </c>
      <c r="L159" s="30">
        <v>4.72457617521055</v>
      </c>
      <c r="M159" s="30">
        <v>5.7053691867010903</v>
      </c>
      <c r="N159" s="30">
        <v>4.7957521496280098</v>
      </c>
      <c r="O159" s="30">
        <v>4.8299859607115296</v>
      </c>
      <c r="P159" s="30">
        <v>4.2541108792796596</v>
      </c>
      <c r="Q159" s="30">
        <v>4.8306904338791696</v>
      </c>
      <c r="R159" s="30">
        <v>5.2075295427023596</v>
      </c>
      <c r="S159" s="30">
        <v>4.7431108494337204</v>
      </c>
      <c r="T159" s="27"/>
    </row>
    <row r="160" spans="1:20" ht="15">
      <c r="A160" s="31" t="s">
        <v>62</v>
      </c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7"/>
    </row>
    <row r="161" spans="1:20" ht="15">
      <c r="A161" s="25" t="s">
        <v>35</v>
      </c>
      <c r="B161" s="26">
        <v>10.956297819888499</v>
      </c>
      <c r="C161" s="26">
        <v>11.033137338040801</v>
      </c>
      <c r="D161" s="26">
        <v>11.380982681864801</v>
      </c>
      <c r="E161" s="26">
        <v>11.7462297893209</v>
      </c>
      <c r="F161" s="26">
        <v>11.2101313527022</v>
      </c>
      <c r="G161" s="26">
        <v>12.5840822106183</v>
      </c>
      <c r="H161" s="26">
        <v>12.8144964139493</v>
      </c>
      <c r="I161" s="26">
        <v>13.398878530899101</v>
      </c>
      <c r="J161" s="26">
        <v>15.343335303366899</v>
      </c>
      <c r="K161" s="26">
        <v>13.149437105184401</v>
      </c>
      <c r="L161" s="26">
        <v>11.889016858995699</v>
      </c>
      <c r="M161" s="26">
        <v>13.4847128079985</v>
      </c>
      <c r="N161" s="26">
        <v>11.8176431174829</v>
      </c>
      <c r="O161" s="26">
        <v>12.4420119243076</v>
      </c>
      <c r="P161" s="26">
        <v>9.6059745539343098</v>
      </c>
      <c r="Q161" s="26">
        <v>11.2261261023261</v>
      </c>
      <c r="R161" s="26">
        <v>8.9347761944979798</v>
      </c>
      <c r="S161" s="26">
        <v>11.368882774593001</v>
      </c>
      <c r="T161" s="27"/>
    </row>
    <row r="162" spans="1:20" ht="15">
      <c r="A162" s="31" t="s">
        <v>36</v>
      </c>
      <c r="B162" s="26">
        <v>24.550738891304</v>
      </c>
      <c r="C162" s="26">
        <v>24.765300131980201</v>
      </c>
      <c r="D162" s="26">
        <v>24.029465005777599</v>
      </c>
      <c r="E162" s="26">
        <v>22.7110704988118</v>
      </c>
      <c r="F162" s="26">
        <v>25.211828712994301</v>
      </c>
      <c r="G162" s="26">
        <v>24.278495891066701</v>
      </c>
      <c r="H162" s="26">
        <v>24.414206471568001</v>
      </c>
      <c r="I162" s="26">
        <v>25.259860670551401</v>
      </c>
      <c r="J162" s="26">
        <v>23.662229892951899</v>
      </c>
      <c r="K162" s="26">
        <v>23.517700383358399</v>
      </c>
      <c r="L162" s="26">
        <v>23.915025649737899</v>
      </c>
      <c r="M162" s="26">
        <v>23.9394652858279</v>
      </c>
      <c r="N162" s="26">
        <v>23.735456646376601</v>
      </c>
      <c r="O162" s="26">
        <v>24.197846068921301</v>
      </c>
      <c r="P162" s="26">
        <v>21.0720178107983</v>
      </c>
      <c r="Q162" s="26">
        <v>21.915310204854599</v>
      </c>
      <c r="R162" s="26">
        <v>20.128008614329602</v>
      </c>
      <c r="S162" s="26">
        <v>18.9220378516317</v>
      </c>
      <c r="T162" s="27"/>
    </row>
    <row r="163" spans="1:20" ht="15">
      <c r="A163" s="25" t="s">
        <v>37</v>
      </c>
      <c r="B163" s="26">
        <v>2.2729826503505799</v>
      </c>
      <c r="C163" s="26">
        <v>3.04562743147891</v>
      </c>
      <c r="D163" s="26">
        <v>2.4777407944155398</v>
      </c>
      <c r="E163" s="26">
        <v>2.8141201345598499</v>
      </c>
      <c r="F163" s="26">
        <v>2.1654568821862501</v>
      </c>
      <c r="G163" s="26">
        <v>2.5341741067141301</v>
      </c>
      <c r="H163" s="26">
        <v>1.95667736023006</v>
      </c>
      <c r="I163" s="26">
        <v>1.9030086158922499</v>
      </c>
      <c r="J163" s="26">
        <v>2.2888129894173699</v>
      </c>
      <c r="K163" s="26">
        <v>1.9582116579848099</v>
      </c>
      <c r="L163" s="26">
        <v>2.4291850982610899</v>
      </c>
      <c r="M163" s="26">
        <v>1.74128279719444</v>
      </c>
      <c r="N163" s="26">
        <v>1.96912917455296</v>
      </c>
      <c r="O163" s="26">
        <v>1.7243778268965799</v>
      </c>
      <c r="P163" s="26">
        <v>1.81335384619197</v>
      </c>
      <c r="Q163" s="26">
        <v>2.01792814374069</v>
      </c>
      <c r="R163" s="26">
        <v>1.3398394808910401</v>
      </c>
      <c r="S163" s="26">
        <v>1.48711500714712</v>
      </c>
      <c r="T163" s="27"/>
    </row>
    <row r="164" spans="1:20" ht="15">
      <c r="A164" s="25" t="s">
        <v>38</v>
      </c>
      <c r="B164" s="26">
        <v>8.8771970674719096</v>
      </c>
      <c r="C164" s="26">
        <v>7.68335272844402</v>
      </c>
      <c r="D164" s="26">
        <v>7.1085622612260604</v>
      </c>
      <c r="E164" s="26">
        <v>7.3941784344872801</v>
      </c>
      <c r="F164" s="26">
        <v>8.1100496336743593</v>
      </c>
      <c r="G164" s="26">
        <v>8.1318803636174799</v>
      </c>
      <c r="H164" s="26">
        <v>8.6030704624119707</v>
      </c>
      <c r="I164" s="26">
        <v>8.7152957715464492</v>
      </c>
      <c r="J164" s="26">
        <v>8.3917897486386508</v>
      </c>
      <c r="K164" s="26">
        <v>7.3203553162395298</v>
      </c>
      <c r="L164" s="26">
        <v>7.82027846233993</v>
      </c>
      <c r="M164" s="26">
        <v>7.89977686328539</v>
      </c>
      <c r="N164" s="26">
        <v>8.7767180675678205</v>
      </c>
      <c r="O164" s="26">
        <v>7.5060894087050798</v>
      </c>
      <c r="P164" s="26">
        <v>8.4203345801049601</v>
      </c>
      <c r="Q164" s="26">
        <v>8.9477469164384509</v>
      </c>
      <c r="R164" s="26">
        <v>8.9345506208949494</v>
      </c>
      <c r="S164" s="26">
        <v>9.8845292966940494</v>
      </c>
      <c r="T164" s="27"/>
    </row>
    <row r="165" spans="1:20" ht="15">
      <c r="A165" s="25" t="s">
        <v>39</v>
      </c>
      <c r="B165" s="26">
        <v>18.732439231598502</v>
      </c>
      <c r="C165" s="26">
        <v>19.191481484180802</v>
      </c>
      <c r="D165" s="26">
        <v>21.658659866795201</v>
      </c>
      <c r="E165" s="26">
        <v>21.9934500276118</v>
      </c>
      <c r="F165" s="26">
        <v>22.722614363885899</v>
      </c>
      <c r="G165" s="26">
        <v>23.847979591467698</v>
      </c>
      <c r="H165" s="26">
        <v>24.523472329156601</v>
      </c>
      <c r="I165" s="26">
        <v>22.973889509148901</v>
      </c>
      <c r="J165" s="26">
        <v>26.166592416666202</v>
      </c>
      <c r="K165" s="26">
        <v>24.023672495200799</v>
      </c>
      <c r="L165" s="26">
        <v>26.811721297353699</v>
      </c>
      <c r="M165" s="26">
        <v>26.988851872028398</v>
      </c>
      <c r="N165" s="26">
        <v>26.011512942687801</v>
      </c>
      <c r="O165" s="26">
        <v>27.257511712410199</v>
      </c>
      <c r="P165" s="26">
        <v>26.706137560123199</v>
      </c>
      <c r="Q165" s="26">
        <v>27.584333103926699</v>
      </c>
      <c r="R165" s="26">
        <v>29.955692949697799</v>
      </c>
      <c r="S165" s="26">
        <v>29.1756507201411</v>
      </c>
      <c r="T165" s="27"/>
    </row>
    <row r="166" spans="1:20" ht="15">
      <c r="A166" s="25" t="s">
        <v>40</v>
      </c>
      <c r="B166" s="26">
        <v>3.3158717707992502</v>
      </c>
      <c r="C166" s="26">
        <v>3.5451159645821502</v>
      </c>
      <c r="D166" s="26">
        <v>3.1516723270496798</v>
      </c>
      <c r="E166" s="26">
        <v>3.5095944351910799</v>
      </c>
      <c r="F166" s="26">
        <v>3.1562823981327202</v>
      </c>
      <c r="G166" s="26">
        <v>3.2634897107762599</v>
      </c>
      <c r="H166" s="26">
        <v>3.1787542396097499</v>
      </c>
      <c r="I166" s="26">
        <v>3.2009728769668002</v>
      </c>
      <c r="J166" s="26">
        <v>2.86297811637785</v>
      </c>
      <c r="K166" s="26">
        <v>3.1485640719266001</v>
      </c>
      <c r="L166" s="26">
        <v>3.0849310432205899</v>
      </c>
      <c r="M166" s="26">
        <v>3.1663008636988401</v>
      </c>
      <c r="N166" s="26">
        <v>3.3145516415572298</v>
      </c>
      <c r="O166" s="26">
        <v>3.2276945352536801</v>
      </c>
      <c r="P166" s="26">
        <v>3.6205585435976899</v>
      </c>
      <c r="Q166" s="26">
        <v>3.1929723206571401</v>
      </c>
      <c r="R166" s="26">
        <v>3.5232908295773302</v>
      </c>
      <c r="S166" s="26">
        <v>3.5706513811137399</v>
      </c>
      <c r="T166" s="27"/>
    </row>
    <row r="167" spans="1:20" ht="15">
      <c r="A167" s="29" t="s">
        <v>61</v>
      </c>
      <c r="B167" s="30">
        <v>1.4297469398723099</v>
      </c>
      <c r="C167" s="30">
        <v>2.3638142911300499</v>
      </c>
      <c r="D167" s="30">
        <v>1.67898099231929</v>
      </c>
      <c r="E167" s="30">
        <v>2.3948687960478199</v>
      </c>
      <c r="F167" s="30">
        <v>2.70269786074837</v>
      </c>
      <c r="G167" s="30">
        <v>2.3387797475021799</v>
      </c>
      <c r="H167" s="30">
        <v>1.9645142447393</v>
      </c>
      <c r="I167" s="30">
        <v>1.9600203059521999</v>
      </c>
      <c r="J167" s="30">
        <v>2.2020561527672302</v>
      </c>
      <c r="K167" s="30">
        <v>1.9556853134821901</v>
      </c>
      <c r="L167" s="30">
        <v>1.7492294840651199</v>
      </c>
      <c r="M167" s="30">
        <v>2.3168949982492202</v>
      </c>
      <c r="N167" s="30">
        <v>1.69982176175389</v>
      </c>
      <c r="O167" s="30">
        <v>2.3586425345833302</v>
      </c>
      <c r="P167" s="30">
        <v>2.18790737492114</v>
      </c>
      <c r="Q167" s="30">
        <v>3.1679589671256099</v>
      </c>
      <c r="R167" s="30">
        <v>2.65220583463908</v>
      </c>
      <c r="S167" s="30">
        <v>2.3611236307563699</v>
      </c>
      <c r="T167" s="27"/>
    </row>
    <row r="168" spans="1:20" ht="15">
      <c r="A168" s="76" t="s">
        <v>42</v>
      </c>
      <c r="B168" s="26">
        <v>389.98266526733698</v>
      </c>
      <c r="C168" s="26">
        <v>389.30786607870601</v>
      </c>
      <c r="D168" s="26">
        <v>388.45871011736398</v>
      </c>
      <c r="E168" s="26">
        <v>392.90573774987303</v>
      </c>
      <c r="F168" s="26">
        <v>391.832130441657</v>
      </c>
      <c r="G168" s="26">
        <v>384.24024217239202</v>
      </c>
      <c r="H168" s="26">
        <v>381.07276214018498</v>
      </c>
      <c r="I168" s="26">
        <v>378.98058866737898</v>
      </c>
      <c r="J168" s="26">
        <v>373.31064841402099</v>
      </c>
      <c r="K168" s="26">
        <v>367.92350163744601</v>
      </c>
      <c r="L168" s="26">
        <v>365.307828600574</v>
      </c>
      <c r="M168" s="26">
        <v>367.97474849437498</v>
      </c>
      <c r="N168" s="26">
        <v>364.78473658761698</v>
      </c>
      <c r="O168" s="26">
        <v>372.25694202447801</v>
      </c>
      <c r="P168" s="26">
        <v>366.572777916946</v>
      </c>
      <c r="Q168" s="26">
        <v>377.37395235343803</v>
      </c>
      <c r="R168" s="26">
        <v>376.86363347210198</v>
      </c>
      <c r="S168" s="26">
        <v>369.86902753193499</v>
      </c>
      <c r="T168" s="27"/>
    </row>
    <row r="169" spans="1:20" ht="15">
      <c r="A169" s="25" t="s">
        <v>43</v>
      </c>
      <c r="B169" s="26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50"/>
      <c r="Q169" s="50"/>
      <c r="R169" s="50"/>
      <c r="S169" s="50"/>
    </row>
    <row r="170" spans="1:20" ht="15">
      <c r="A170" s="25" t="s">
        <v>44</v>
      </c>
      <c r="B170" s="26">
        <v>14369</v>
      </c>
      <c r="C170" s="26">
        <v>16685</v>
      </c>
      <c r="D170" s="26">
        <v>16487</v>
      </c>
      <c r="E170" s="26">
        <v>16956</v>
      </c>
      <c r="F170" s="26">
        <v>16648</v>
      </c>
      <c r="G170" s="26">
        <v>16858</v>
      </c>
      <c r="H170" s="26">
        <v>16360</v>
      </c>
      <c r="I170" s="26">
        <v>17299</v>
      </c>
      <c r="J170" s="26">
        <v>16553</v>
      </c>
      <c r="K170" s="26">
        <v>15730</v>
      </c>
      <c r="L170" s="26">
        <v>16670</v>
      </c>
      <c r="M170" s="26">
        <v>16192</v>
      </c>
      <c r="N170" s="26">
        <v>16491</v>
      </c>
      <c r="O170" s="26">
        <v>15525</v>
      </c>
      <c r="P170" s="26">
        <v>15840</v>
      </c>
      <c r="Q170" s="26">
        <v>14541</v>
      </c>
      <c r="R170" s="26">
        <v>14150</v>
      </c>
      <c r="S170" s="26">
        <v>14356</v>
      </c>
      <c r="T170" s="27"/>
    </row>
    <row r="171" spans="1:20" ht="15.75" thickBot="1">
      <c r="A171" s="77" t="s">
        <v>14</v>
      </c>
      <c r="B171" s="34">
        <v>279.40699999999998</v>
      </c>
      <c r="C171" s="34">
        <v>317.64699999999999</v>
      </c>
      <c r="D171" s="34">
        <v>313.666</v>
      </c>
      <c r="E171" s="34">
        <v>324.11599999999999</v>
      </c>
      <c r="F171" s="34">
        <v>316.721</v>
      </c>
      <c r="G171" s="34">
        <v>303.101</v>
      </c>
      <c r="H171" s="34">
        <v>294.60500000000002</v>
      </c>
      <c r="I171" s="34">
        <v>312.26299999999998</v>
      </c>
      <c r="J171" s="34">
        <v>292.33199999999999</v>
      </c>
      <c r="K171" s="34">
        <v>273.411</v>
      </c>
      <c r="L171" s="34">
        <v>290.89299999999997</v>
      </c>
      <c r="M171" s="34">
        <v>273.75099999999998</v>
      </c>
      <c r="N171" s="34">
        <v>280.05200000000002</v>
      </c>
      <c r="O171" s="34">
        <v>259.46499999999997</v>
      </c>
      <c r="P171" s="34">
        <v>276.45</v>
      </c>
      <c r="Q171" s="34">
        <v>256.45699999999999</v>
      </c>
      <c r="R171" s="34">
        <v>256.262</v>
      </c>
      <c r="S171" s="34">
        <v>249.85599999999999</v>
      </c>
      <c r="T171" s="27"/>
    </row>
    <row r="172" spans="1:20"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35"/>
    </row>
    <row r="173" spans="1:20" ht="15">
      <c r="A173" s="7" t="s">
        <v>30</v>
      </c>
    </row>
    <row r="174" spans="1:20" ht="15" thickBot="1">
      <c r="A174" s="11"/>
      <c r="S174" s="11"/>
    </row>
    <row r="175" spans="1:20" ht="15">
      <c r="A175" s="13"/>
      <c r="B175" s="82" t="s">
        <v>31</v>
      </c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78"/>
      <c r="T175" s="15"/>
    </row>
    <row r="176" spans="1:20" ht="15">
      <c r="A176" s="73" t="s">
        <v>12</v>
      </c>
      <c r="B176" s="74">
        <v>2002</v>
      </c>
      <c r="C176" s="74">
        <v>2003</v>
      </c>
      <c r="D176" s="74">
        <v>2004</v>
      </c>
      <c r="E176" s="74">
        <v>2005</v>
      </c>
      <c r="F176" s="74">
        <v>2006</v>
      </c>
      <c r="G176" s="74">
        <v>2007</v>
      </c>
      <c r="H176" s="74">
        <v>2008</v>
      </c>
      <c r="I176" s="74">
        <v>2009</v>
      </c>
      <c r="J176" s="74">
        <v>2010</v>
      </c>
      <c r="K176" s="74">
        <v>2011</v>
      </c>
      <c r="L176" s="74">
        <v>2012</v>
      </c>
      <c r="M176" s="74">
        <v>2013</v>
      </c>
      <c r="N176" s="74">
        <v>2014</v>
      </c>
      <c r="O176" s="74">
        <v>2015</v>
      </c>
      <c r="P176" s="74">
        <v>2016</v>
      </c>
      <c r="Q176" s="74">
        <v>2017</v>
      </c>
      <c r="R176" s="74">
        <v>2018</v>
      </c>
      <c r="S176" s="74">
        <v>2019</v>
      </c>
      <c r="T176" s="17"/>
    </row>
    <row r="177" spans="1:20" ht="15">
      <c r="A177" s="75" t="s">
        <v>11</v>
      </c>
      <c r="B177" s="63"/>
      <c r="C177" s="63"/>
      <c r="D177" s="63"/>
      <c r="E177" s="63"/>
      <c r="F177" s="63"/>
      <c r="G177" s="79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</row>
    <row r="178" spans="1:20" ht="15">
      <c r="A178" s="31" t="s">
        <v>63</v>
      </c>
      <c r="B178" s="63">
        <v>16.446368706481699</v>
      </c>
      <c r="C178" s="63">
        <v>15.465619422886901</v>
      </c>
      <c r="D178" s="63">
        <v>15.8879986644613</v>
      </c>
      <c r="E178" s="63">
        <v>15.7516868271088</v>
      </c>
      <c r="F178" s="63">
        <v>15.670572277661201</v>
      </c>
      <c r="G178" s="63">
        <v>16.444568787998399</v>
      </c>
      <c r="H178" s="63">
        <v>16.363189617937199</v>
      </c>
      <c r="I178" s="63">
        <v>16.620477883019301</v>
      </c>
      <c r="J178" s="63">
        <v>16.226934356490698</v>
      </c>
      <c r="K178" s="63">
        <v>16.5400874522417</v>
      </c>
      <c r="L178" s="63">
        <v>16.439433625162401</v>
      </c>
      <c r="M178" s="63">
        <v>17.2888967955742</v>
      </c>
      <c r="N178" s="63">
        <v>17.010722311710399</v>
      </c>
      <c r="O178" s="63">
        <v>17.6923862896709</v>
      </c>
      <c r="P178" s="63">
        <v>16.365862775307701</v>
      </c>
      <c r="Q178" s="63">
        <v>16.522288571064799</v>
      </c>
      <c r="R178" s="63">
        <v>16.4077223972597</v>
      </c>
      <c r="S178" s="63">
        <v>16.765339947270999</v>
      </c>
      <c r="T178" s="64"/>
    </row>
    <row r="179" spans="1:20" ht="15">
      <c r="A179" s="31" t="s">
        <v>20</v>
      </c>
      <c r="B179" s="63">
        <v>29.541139155639499</v>
      </c>
      <c r="C179" s="63">
        <v>28.840827599802399</v>
      </c>
      <c r="D179" s="63">
        <v>28.862603784401902</v>
      </c>
      <c r="E179" s="63">
        <v>29.4182919737178</v>
      </c>
      <c r="F179" s="63">
        <v>29.788489936038602</v>
      </c>
      <c r="G179" s="63">
        <v>29.377258387615701</v>
      </c>
      <c r="H179" s="63">
        <v>29.541785402044798</v>
      </c>
      <c r="I179" s="63">
        <v>30.836253015667999</v>
      </c>
      <c r="J179" s="63">
        <v>30.993652151421401</v>
      </c>
      <c r="K179" s="63">
        <v>30.8759273545752</v>
      </c>
      <c r="L179" s="63">
        <v>30.2131574311008</v>
      </c>
      <c r="M179" s="63">
        <v>31.562209698842999</v>
      </c>
      <c r="N179" s="63">
        <v>30.255030599236001</v>
      </c>
      <c r="O179" s="63">
        <v>31.4464269016567</v>
      </c>
      <c r="P179" s="63">
        <v>30.726716009303999</v>
      </c>
      <c r="Q179" s="63">
        <v>31.537053643810399</v>
      </c>
      <c r="R179" s="63">
        <v>31.634353732752398</v>
      </c>
      <c r="S179" s="63">
        <v>31.269793651201802</v>
      </c>
      <c r="T179" s="64"/>
    </row>
    <row r="180" spans="1:20" ht="15">
      <c r="A180" s="31" t="s">
        <v>23</v>
      </c>
      <c r="B180" s="63">
        <v>17.841712749416399</v>
      </c>
      <c r="C180" s="63">
        <v>19.535195925725901</v>
      </c>
      <c r="D180" s="63">
        <v>18.841870784849199</v>
      </c>
      <c r="E180" s="63">
        <v>20.3417473783785</v>
      </c>
      <c r="F180" s="63">
        <v>19.273753522302801</v>
      </c>
      <c r="G180" s="63">
        <v>21.416170208563098</v>
      </c>
      <c r="H180" s="63">
        <v>20.4418427205221</v>
      </c>
      <c r="I180" s="63">
        <v>22.742891798991401</v>
      </c>
      <c r="J180" s="63">
        <v>21.569688286051299</v>
      </c>
      <c r="K180" s="63">
        <v>21.5576293412994</v>
      </c>
      <c r="L180" s="63">
        <v>22.669521122364898</v>
      </c>
      <c r="M180" s="63">
        <v>23.516066402854801</v>
      </c>
      <c r="N180" s="63">
        <v>23.1960365689261</v>
      </c>
      <c r="O180" s="63">
        <v>22.240303237068002</v>
      </c>
      <c r="P180" s="63">
        <v>23.878438210219599</v>
      </c>
      <c r="Q180" s="63">
        <v>23.497758828895801</v>
      </c>
      <c r="R180" s="63">
        <v>23.440145190127598</v>
      </c>
      <c r="S180" s="63">
        <v>22.855280760498498</v>
      </c>
      <c r="T180" s="64"/>
    </row>
    <row r="181" spans="1:20" ht="15">
      <c r="A181" s="31" t="s">
        <v>26</v>
      </c>
      <c r="B181" s="63">
        <v>20.4069452275317</v>
      </c>
      <c r="C181" s="63">
        <v>21.065796188784098</v>
      </c>
      <c r="D181" s="63">
        <v>21.181017993872501</v>
      </c>
      <c r="E181" s="63">
        <v>20.8128058813314</v>
      </c>
      <c r="F181" s="63">
        <v>20.903145930743399</v>
      </c>
      <c r="G181" s="63">
        <v>21.6590189386554</v>
      </c>
      <c r="H181" s="63">
        <v>20.9618819750882</v>
      </c>
      <c r="I181" s="63">
        <v>20.899938142654999</v>
      </c>
      <c r="J181" s="63">
        <v>20.962967623304898</v>
      </c>
      <c r="K181" s="63">
        <v>20.8027696115319</v>
      </c>
      <c r="L181" s="63">
        <v>20.508529281752399</v>
      </c>
      <c r="M181" s="63">
        <v>21.226231986215002</v>
      </c>
      <c r="N181" s="63">
        <v>21.363812731088</v>
      </c>
      <c r="O181" s="63">
        <v>21.896457318955399</v>
      </c>
      <c r="P181" s="63">
        <v>21.620953242750701</v>
      </c>
      <c r="Q181" s="63">
        <v>21.511134298725501</v>
      </c>
      <c r="R181" s="63">
        <v>21.399922113571201</v>
      </c>
      <c r="S181" s="63">
        <v>21.522572824515901</v>
      </c>
      <c r="T181" s="64"/>
    </row>
    <row r="182" spans="1:20" ht="15">
      <c r="A182" s="31" t="s">
        <v>29</v>
      </c>
      <c r="B182" s="63">
        <v>21.384568333168701</v>
      </c>
      <c r="C182" s="63">
        <v>21.857749347385401</v>
      </c>
      <c r="D182" s="63">
        <v>21.783504585716202</v>
      </c>
      <c r="E182" s="63">
        <v>21.7848667338097</v>
      </c>
      <c r="F182" s="63">
        <v>21.6610544563448</v>
      </c>
      <c r="G182" s="63">
        <v>22.4529310277997</v>
      </c>
      <c r="H182" s="63">
        <v>21.5970247459523</v>
      </c>
      <c r="I182" s="63">
        <v>22.3406820833581</v>
      </c>
      <c r="J182" s="63">
        <v>21.695046495172502</v>
      </c>
      <c r="K182" s="63">
        <v>22.1974062951988</v>
      </c>
      <c r="L182" s="63">
        <v>21.293368486728401</v>
      </c>
      <c r="M182" s="63">
        <v>22.091185989384002</v>
      </c>
      <c r="N182" s="63">
        <v>21.881775411115999</v>
      </c>
      <c r="O182" s="63">
        <v>22.853290927199801</v>
      </c>
      <c r="P182" s="63">
        <v>22.357991464862501</v>
      </c>
      <c r="Q182" s="63">
        <v>22.427067278062601</v>
      </c>
      <c r="R182" s="63">
        <v>21.952109337373201</v>
      </c>
      <c r="S182" s="63">
        <v>22.5466753956288</v>
      </c>
      <c r="T182" s="64"/>
    </row>
    <row r="183" spans="1:20" ht="15">
      <c r="A183" s="31" t="s">
        <v>32</v>
      </c>
      <c r="B183" s="63">
        <v>22.091348096735899</v>
      </c>
      <c r="C183" s="63">
        <v>25.142787421020198</v>
      </c>
      <c r="D183" s="63">
        <v>26.6834278718717</v>
      </c>
      <c r="E183" s="63">
        <v>23.561751574161001</v>
      </c>
      <c r="F183" s="63">
        <v>28.0735427732582</v>
      </c>
      <c r="G183" s="63">
        <v>26.035650844495699</v>
      </c>
      <c r="H183" s="63">
        <v>24.453840514302801</v>
      </c>
      <c r="I183" s="63">
        <v>27.119396032098201</v>
      </c>
      <c r="J183" s="63">
        <v>24.533395046346001</v>
      </c>
      <c r="K183" s="63">
        <v>25.687709110358501</v>
      </c>
      <c r="L183" s="63">
        <v>27.566785246911699</v>
      </c>
      <c r="M183" s="63">
        <v>24.4425137397665</v>
      </c>
      <c r="N183" s="63">
        <v>26.5030853868126</v>
      </c>
      <c r="O183" s="63">
        <v>27.021777351353801</v>
      </c>
      <c r="P183" s="63">
        <v>28.4357094725409</v>
      </c>
      <c r="Q183" s="63">
        <v>30.834368569039899</v>
      </c>
      <c r="R183" s="63">
        <v>31.1894698412599</v>
      </c>
      <c r="S183" s="63">
        <v>24.018564635259398</v>
      </c>
      <c r="T183" s="64"/>
    </row>
    <row r="184" spans="1:20" ht="15">
      <c r="A184" s="66" t="s">
        <v>64</v>
      </c>
      <c r="B184" s="80">
        <v>44.224817592063602</v>
      </c>
      <c r="C184" s="80">
        <v>52.039266244294602</v>
      </c>
      <c r="D184" s="80">
        <v>46.229519924840403</v>
      </c>
      <c r="E184" s="80">
        <v>47.023949319631299</v>
      </c>
      <c r="F184" s="80">
        <v>42.787073774863998</v>
      </c>
      <c r="G184" s="80">
        <v>42.553290710374398</v>
      </c>
      <c r="H184" s="80">
        <v>40.094492435449197</v>
      </c>
      <c r="I184" s="80">
        <v>45.418785510010203</v>
      </c>
      <c r="J184" s="80">
        <v>43.096955204372598</v>
      </c>
      <c r="K184" s="80">
        <v>49.860335049792901</v>
      </c>
      <c r="L184" s="80">
        <v>40.324752755308999</v>
      </c>
      <c r="M184" s="80">
        <v>49.703147908459698</v>
      </c>
      <c r="N184" s="80">
        <v>47.417526616819202</v>
      </c>
      <c r="O184" s="80">
        <v>43.936000001274103</v>
      </c>
      <c r="P184" s="80">
        <v>40.412050723465903</v>
      </c>
      <c r="Q184" s="80">
        <v>47.143689367837503</v>
      </c>
      <c r="R184" s="80">
        <v>41.914560006876698</v>
      </c>
      <c r="S184" s="80">
        <v>39.836853981859797</v>
      </c>
      <c r="T184" s="64"/>
    </row>
    <row r="185" spans="1:20" ht="15">
      <c r="A185" s="31" t="s">
        <v>62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4"/>
    </row>
    <row r="186" spans="1:20" ht="15">
      <c r="A186" s="25" t="s">
        <v>35</v>
      </c>
      <c r="B186" s="63">
        <v>38.051144380407699</v>
      </c>
      <c r="C186" s="63">
        <v>39.190819963086099</v>
      </c>
      <c r="D186" s="63">
        <v>37.472236670132602</v>
      </c>
      <c r="E186" s="63">
        <v>37.030760891079602</v>
      </c>
      <c r="F186" s="63">
        <v>37.038154998703199</v>
      </c>
      <c r="G186" s="63">
        <v>37.6822374067713</v>
      </c>
      <c r="H186" s="63">
        <v>37.2550280941634</v>
      </c>
      <c r="I186" s="63">
        <v>37.033077055020001</v>
      </c>
      <c r="J186" s="63">
        <v>37.316834256610697</v>
      </c>
      <c r="K186" s="63">
        <v>38.098208288205001</v>
      </c>
      <c r="L186" s="63">
        <v>38.377944201552701</v>
      </c>
      <c r="M186" s="63">
        <v>37.938268672765197</v>
      </c>
      <c r="N186" s="63">
        <v>37.528346561704097</v>
      </c>
      <c r="O186" s="63">
        <v>37.132331102122798</v>
      </c>
      <c r="P186" s="63">
        <v>35.8313270908059</v>
      </c>
      <c r="Q186" s="63">
        <v>38.515724419812599</v>
      </c>
      <c r="R186" s="63">
        <v>35.364692244652602</v>
      </c>
      <c r="S186" s="63">
        <v>37.4633454845073</v>
      </c>
      <c r="T186" s="64"/>
    </row>
    <row r="187" spans="1:20" ht="15">
      <c r="A187" s="31" t="s">
        <v>36</v>
      </c>
      <c r="B187" s="63">
        <v>31.869225299463999</v>
      </c>
      <c r="C187" s="63">
        <v>31.623352622732501</v>
      </c>
      <c r="D187" s="63">
        <v>31.961954271921101</v>
      </c>
      <c r="E187" s="63">
        <v>31.848826014975899</v>
      </c>
      <c r="F187" s="63">
        <v>32.700990476072697</v>
      </c>
      <c r="G187" s="63">
        <v>33.205928496842198</v>
      </c>
      <c r="H187" s="63">
        <v>33.143113889636801</v>
      </c>
      <c r="I187" s="63">
        <v>33.520895866190898</v>
      </c>
      <c r="J187" s="63">
        <v>33.671198513949399</v>
      </c>
      <c r="K187" s="63">
        <v>33.560026725195797</v>
      </c>
      <c r="L187" s="63">
        <v>34.728770449653197</v>
      </c>
      <c r="M187" s="63">
        <v>34.597489190323401</v>
      </c>
      <c r="N187" s="63">
        <v>35.200233117325801</v>
      </c>
      <c r="O187" s="63">
        <v>35.144120313569999</v>
      </c>
      <c r="P187" s="63">
        <v>35.698100686921201</v>
      </c>
      <c r="Q187" s="63">
        <v>35.1954995044985</v>
      </c>
      <c r="R187" s="63">
        <v>36.976361472239098</v>
      </c>
      <c r="S187" s="63">
        <v>35.903350814606704</v>
      </c>
      <c r="T187" s="64"/>
    </row>
    <row r="188" spans="1:20" ht="15">
      <c r="A188" s="25" t="s">
        <v>37</v>
      </c>
      <c r="B188" s="63">
        <v>175.41663561280001</v>
      </c>
      <c r="C188" s="63">
        <v>183.618213735061</v>
      </c>
      <c r="D188" s="63">
        <v>195.722618343362</v>
      </c>
      <c r="E188" s="63">
        <v>191.35888121938399</v>
      </c>
      <c r="F188" s="63">
        <v>203.92506040598701</v>
      </c>
      <c r="G188" s="63">
        <v>156.21640230294301</v>
      </c>
      <c r="H188" s="63">
        <v>176.64458016536199</v>
      </c>
      <c r="I188" s="63">
        <v>199.53253216136599</v>
      </c>
      <c r="J188" s="63">
        <v>220.92267721179499</v>
      </c>
      <c r="K188" s="63">
        <v>221.838286499313</v>
      </c>
      <c r="L188" s="63">
        <v>207.06524348405901</v>
      </c>
      <c r="M188" s="63">
        <v>205.88130880096099</v>
      </c>
      <c r="N188" s="63">
        <v>157.389500742786</v>
      </c>
      <c r="O188" s="63">
        <v>172.38371586817499</v>
      </c>
      <c r="P188" s="63">
        <v>186.031623695154</v>
      </c>
      <c r="Q188" s="63">
        <v>157.65152428670001</v>
      </c>
      <c r="R188" s="63">
        <v>200.70118381398501</v>
      </c>
      <c r="S188" s="63">
        <v>190.72691898620499</v>
      </c>
      <c r="T188" s="64"/>
    </row>
    <row r="189" spans="1:20" ht="15">
      <c r="A189" s="25" t="s">
        <v>38</v>
      </c>
      <c r="B189" s="63">
        <v>49.586806488974901</v>
      </c>
      <c r="C189" s="63">
        <v>50.566512772656097</v>
      </c>
      <c r="D189" s="63">
        <v>49.910534644648301</v>
      </c>
      <c r="E189" s="63">
        <v>51.550552085249002</v>
      </c>
      <c r="F189" s="63">
        <v>50.723015186318101</v>
      </c>
      <c r="G189" s="63">
        <v>50.488964678842599</v>
      </c>
      <c r="H189" s="63">
        <v>49.113231875580702</v>
      </c>
      <c r="I189" s="63">
        <v>50.289005681302903</v>
      </c>
      <c r="J189" s="63">
        <v>54.885038864239</v>
      </c>
      <c r="K189" s="63">
        <v>49.024367563780601</v>
      </c>
      <c r="L189" s="63">
        <v>52.0231227939354</v>
      </c>
      <c r="M189" s="63">
        <v>51.379410454830897</v>
      </c>
      <c r="N189" s="63">
        <v>51.089489945032902</v>
      </c>
      <c r="O189" s="63">
        <v>49.192526431092404</v>
      </c>
      <c r="P189" s="63">
        <v>50.658590613569402</v>
      </c>
      <c r="Q189" s="63">
        <v>53.610807979230302</v>
      </c>
      <c r="R189" s="63">
        <v>49.720344741057502</v>
      </c>
      <c r="S189" s="63">
        <v>49.709399510132798</v>
      </c>
      <c r="T189" s="64"/>
    </row>
    <row r="190" spans="1:20" ht="15">
      <c r="A190" s="25" t="s">
        <v>39</v>
      </c>
      <c r="B190" s="63">
        <v>83.516194858910495</v>
      </c>
      <c r="C190" s="63">
        <v>80.343845526808195</v>
      </c>
      <c r="D190" s="63">
        <v>76.643657992792797</v>
      </c>
      <c r="E190" s="63">
        <v>81.662187193480904</v>
      </c>
      <c r="F190" s="63">
        <v>80.526433686934595</v>
      </c>
      <c r="G190" s="63">
        <v>81.461349480337404</v>
      </c>
      <c r="H190" s="63">
        <v>80.096784003322895</v>
      </c>
      <c r="I190" s="63">
        <v>80.921293217194801</v>
      </c>
      <c r="J190" s="63">
        <v>80.520663156806506</v>
      </c>
      <c r="K190" s="63">
        <v>82.718206380278204</v>
      </c>
      <c r="L190" s="63">
        <v>82.341689291865194</v>
      </c>
      <c r="M190" s="63">
        <v>79.705651698421207</v>
      </c>
      <c r="N190" s="63">
        <v>74.678690305652694</v>
      </c>
      <c r="O190" s="63">
        <v>81.4657476497311</v>
      </c>
      <c r="P190" s="63">
        <v>76.352211697993098</v>
      </c>
      <c r="Q190" s="63">
        <v>79.081912405255906</v>
      </c>
      <c r="R190" s="63">
        <v>81.265584300701093</v>
      </c>
      <c r="S190" s="63">
        <v>82.444088173487003</v>
      </c>
      <c r="T190" s="64"/>
    </row>
    <row r="191" spans="1:20" ht="15">
      <c r="A191" s="25" t="s">
        <v>40</v>
      </c>
      <c r="B191" s="63">
        <v>17.1543839042779</v>
      </c>
      <c r="C191" s="63">
        <v>18.162923437047201</v>
      </c>
      <c r="D191" s="63">
        <v>17.621439311581401</v>
      </c>
      <c r="E191" s="63">
        <v>18.645550216152301</v>
      </c>
      <c r="F191" s="63">
        <v>18.636312997453899</v>
      </c>
      <c r="G191" s="63">
        <v>18.833248837400401</v>
      </c>
      <c r="H191" s="63">
        <v>18.256903234976999</v>
      </c>
      <c r="I191" s="63">
        <v>19.0127219016025</v>
      </c>
      <c r="J191" s="63">
        <v>18.3165807352275</v>
      </c>
      <c r="K191" s="63">
        <v>19.091967945353801</v>
      </c>
      <c r="L191" s="63">
        <v>18.2958538095066</v>
      </c>
      <c r="M191" s="63">
        <v>19.1462863251706</v>
      </c>
      <c r="N191" s="63">
        <v>19.005766577887101</v>
      </c>
      <c r="O191" s="63">
        <v>20.027166810308898</v>
      </c>
      <c r="P191" s="63">
        <v>20.096305347837401</v>
      </c>
      <c r="Q191" s="63">
        <v>21.093792729492801</v>
      </c>
      <c r="R191" s="63">
        <v>20.266733998844</v>
      </c>
      <c r="S191" s="63">
        <v>19.635275124265501</v>
      </c>
      <c r="T191" s="64"/>
    </row>
    <row r="192" spans="1:20" ht="15">
      <c r="A192" s="29" t="s">
        <v>65</v>
      </c>
      <c r="B192" s="80">
        <v>45.920751439189601</v>
      </c>
      <c r="C192" s="80">
        <v>47.344586120318098</v>
      </c>
      <c r="D192" s="80">
        <v>43.719353584860499</v>
      </c>
      <c r="E192" s="80">
        <v>44.7426346409245</v>
      </c>
      <c r="F192" s="80">
        <v>47.098121835153201</v>
      </c>
      <c r="G192" s="80">
        <v>62.338682761894901</v>
      </c>
      <c r="H192" s="80">
        <v>55.286066106867203</v>
      </c>
      <c r="I192" s="80">
        <v>55.054989368708199</v>
      </c>
      <c r="J192" s="80">
        <v>53.7873326525241</v>
      </c>
      <c r="K192" s="80">
        <v>47.695356386072099</v>
      </c>
      <c r="L192" s="80">
        <v>42.829291701424701</v>
      </c>
      <c r="M192" s="80">
        <v>48.215861102191603</v>
      </c>
      <c r="N192" s="80">
        <v>43.951479597502001</v>
      </c>
      <c r="O192" s="80">
        <v>48.807837414323998</v>
      </c>
      <c r="P192" s="80">
        <v>49.363442160550001</v>
      </c>
      <c r="Q192" s="80">
        <v>49.1092327323963</v>
      </c>
      <c r="R192" s="80">
        <v>46.226686603541197</v>
      </c>
      <c r="S192" s="80">
        <v>52.250484215677702</v>
      </c>
      <c r="T192" s="64"/>
    </row>
    <row r="193" spans="1:20" ht="15">
      <c r="A193" s="76" t="s">
        <v>42</v>
      </c>
      <c r="B193" s="63">
        <v>21.778147331210398</v>
      </c>
      <c r="C193" s="63">
        <v>22.043396724171199</v>
      </c>
      <c r="D193" s="63">
        <v>22.123386622881799</v>
      </c>
      <c r="E193" s="63">
        <v>22.036022360831598</v>
      </c>
      <c r="F193" s="63">
        <v>22.033287730395902</v>
      </c>
      <c r="G193" s="63">
        <v>23.1053040589753</v>
      </c>
      <c r="H193" s="63">
        <v>22.544914111441098</v>
      </c>
      <c r="I193" s="63">
        <v>22.815186423455099</v>
      </c>
      <c r="J193" s="63">
        <v>22.811511335292099</v>
      </c>
      <c r="K193" s="63">
        <v>22.715550468287301</v>
      </c>
      <c r="L193" s="63">
        <v>22.561942558707699</v>
      </c>
      <c r="M193" s="63">
        <v>23.423399414271401</v>
      </c>
      <c r="N193" s="63">
        <v>23.245943339657298</v>
      </c>
      <c r="O193" s="63">
        <v>23.917780408759501</v>
      </c>
      <c r="P193" s="63">
        <v>23.051195836789802</v>
      </c>
      <c r="Q193" s="63">
        <v>23.234160846763601</v>
      </c>
      <c r="R193" s="63">
        <v>22.926793686088399</v>
      </c>
      <c r="S193" s="63">
        <v>23.297519635716899</v>
      </c>
      <c r="T193" s="64"/>
    </row>
    <row r="194" spans="1:20" ht="15">
      <c r="A194" s="31" t="s">
        <v>43</v>
      </c>
      <c r="B194" s="26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4"/>
    </row>
    <row r="195" spans="1:20" ht="15">
      <c r="A195" s="31" t="s">
        <v>44</v>
      </c>
      <c r="B195" s="26">
        <v>14369</v>
      </c>
      <c r="C195" s="26">
        <v>16685</v>
      </c>
      <c r="D195" s="26">
        <v>16487</v>
      </c>
      <c r="E195" s="26">
        <v>16956</v>
      </c>
      <c r="F195" s="26">
        <v>16648</v>
      </c>
      <c r="G195" s="26">
        <v>16858</v>
      </c>
      <c r="H195" s="26">
        <v>16360</v>
      </c>
      <c r="I195" s="26">
        <v>17299</v>
      </c>
      <c r="J195" s="26">
        <v>16553</v>
      </c>
      <c r="K195" s="26">
        <v>15730</v>
      </c>
      <c r="L195" s="26">
        <v>16670</v>
      </c>
      <c r="M195" s="26">
        <v>16192</v>
      </c>
      <c r="N195" s="26">
        <v>16491</v>
      </c>
      <c r="O195" s="26">
        <v>15525</v>
      </c>
      <c r="P195" s="26">
        <v>15840</v>
      </c>
      <c r="Q195" s="26">
        <v>14541</v>
      </c>
      <c r="R195" s="26">
        <v>14150</v>
      </c>
      <c r="S195" s="26">
        <v>14356</v>
      </c>
      <c r="T195" s="27"/>
    </row>
    <row r="196" spans="1:20" ht="15.75" thickBot="1">
      <c r="A196" s="54" t="s">
        <v>66</v>
      </c>
      <c r="B196" s="34">
        <v>279.40699999999998</v>
      </c>
      <c r="C196" s="34">
        <v>317.64699999999999</v>
      </c>
      <c r="D196" s="34">
        <v>313.666</v>
      </c>
      <c r="E196" s="34">
        <v>324.11599999999999</v>
      </c>
      <c r="F196" s="34">
        <v>316.721</v>
      </c>
      <c r="G196" s="34">
        <v>303.101</v>
      </c>
      <c r="H196" s="34">
        <v>294.60500000000002</v>
      </c>
      <c r="I196" s="34">
        <v>312.26299999999998</v>
      </c>
      <c r="J196" s="34">
        <v>292.33199999999999</v>
      </c>
      <c r="K196" s="34">
        <v>273.411</v>
      </c>
      <c r="L196" s="34">
        <v>290.89299999999997</v>
      </c>
      <c r="M196" s="34">
        <v>273.75099999999998</v>
      </c>
      <c r="N196" s="34">
        <v>280.05200000000002</v>
      </c>
      <c r="O196" s="34">
        <v>259.46499999999997</v>
      </c>
      <c r="P196" s="34">
        <v>276.45</v>
      </c>
      <c r="Q196" s="34">
        <v>256.45699999999999</v>
      </c>
      <c r="R196" s="34">
        <v>256.262</v>
      </c>
      <c r="S196" s="34">
        <v>249.85599999999999</v>
      </c>
      <c r="T196" s="27"/>
    </row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</sheetData>
  <mergeCells count="11">
    <mergeCell ref="B75:R75"/>
    <mergeCell ref="B100:R100"/>
    <mergeCell ref="B125:R125"/>
    <mergeCell ref="B150:R150"/>
    <mergeCell ref="B175:R175"/>
    <mergeCell ref="A6:R6"/>
    <mergeCell ref="B8:S8"/>
    <mergeCell ref="U8:Y8"/>
    <mergeCell ref="A37:M37"/>
    <mergeCell ref="A38:Q38"/>
    <mergeCell ref="B50:R50"/>
  </mergeCells>
  <dataValidations count="1">
    <dataValidation type="list" allowBlank="1" showInputMessage="1" showErrorMessage="1" sqref="A6">
      <formula1>$U$10:$U$15</formula1>
    </dataValidation>
  </dataValidations>
  <hyperlinks>
    <hyperlink ref="A2" r:id="rId1"/>
    <hyperlink ref="A42" r:id="rId2"/>
    <hyperlink ref="A43" r:id="rId3"/>
  </hyperlinks>
  <pageMargins left="0.75000000000000011" right="0.75000000000000011" top="1" bottom="1" header="0.5" footer="0.5"/>
  <pageSetup paperSize="0" scale="65" fitToWidth="0" fitToHeight="0" orientation="landscape" horizontalDpi="0" verticalDpi="0" copies="0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NTS0303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</dc:creator>
  <cp:lastModifiedBy>Beatriz Lazaro Pinto</cp:lastModifiedBy>
  <cp:revision>1</cp:revision>
  <cp:lastPrinted>2017-07-21T14:50:32Z</cp:lastPrinted>
  <dcterms:created xsi:type="dcterms:W3CDTF">2011-07-25T12:56:55Z</dcterms:created>
  <dcterms:modified xsi:type="dcterms:W3CDTF">2021-06-25T16:30:03Z</dcterms:modified>
</cp:coreProperties>
</file>