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84" r:id="rId40"/>
    <pivotCache cacheId="118" r:id="rId41"/>
    <pivotCache cacheId="124" r:id="rId42"/>
    <pivotCache cacheId="143"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804" i="2" l="1"/>
  <c r="AA805" i="2"/>
  <c r="AA803" i="2"/>
  <c r="AA802" i="2"/>
  <c r="AA801" i="2"/>
  <c r="AA800" i="2"/>
  <c r="AA799" i="2"/>
  <c r="AA798" i="2"/>
  <c r="A796" i="25"/>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A797"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A78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A788" i="25"/>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AB788" i="25" s="1"/>
  <c r="A789" i="25"/>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c r="AB789" i="25"/>
  <c r="A790" i="25"/>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A791" i="25"/>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A792" i="25"/>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c r="AB792" i="25"/>
  <c r="A793" i="25"/>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A794" i="25"/>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A795" i="25"/>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c r="AB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A721" i="25"/>
  <c r="B721" i="25"/>
  <c r="C721" i="25"/>
  <c r="X721" i="25" s="1"/>
  <c r="AA721" i="25" s="1"/>
  <c r="D721" i="25"/>
  <c r="E721" i="25"/>
  <c r="F721" i="25"/>
  <c r="G721" i="25"/>
  <c r="H721" i="25"/>
  <c r="I721" i="25"/>
  <c r="J721" i="25"/>
  <c r="K721" i="25"/>
  <c r="L721" i="25"/>
  <c r="M721" i="25"/>
  <c r="N721" i="25"/>
  <c r="O721" i="25"/>
  <c r="P721" i="25"/>
  <c r="Q721" i="25"/>
  <c r="R721" i="25"/>
  <c r="S721" i="25"/>
  <c r="T721" i="25"/>
  <c r="U721" i="25"/>
  <c r="A722" i="25"/>
  <c r="B722" i="25"/>
  <c r="C722" i="25"/>
  <c r="V722" i="25" s="1"/>
  <c r="W722" i="25" s="1"/>
  <c r="D722" i="25"/>
  <c r="E722" i="25"/>
  <c r="F722" i="25"/>
  <c r="G722" i="25"/>
  <c r="H722" i="25"/>
  <c r="I722" i="25"/>
  <c r="J722" i="25"/>
  <c r="K722" i="25"/>
  <c r="L722" i="25"/>
  <c r="M722" i="25"/>
  <c r="N722" i="25"/>
  <c r="O722" i="25"/>
  <c r="P722" i="25"/>
  <c r="Q722" i="25"/>
  <c r="R722" i="25"/>
  <c r="S722" i="25"/>
  <c r="T722" i="25"/>
  <c r="U722" i="25"/>
  <c r="A723" i="25"/>
  <c r="B723" i="25"/>
  <c r="C723" i="25"/>
  <c r="V723" i="25" s="1"/>
  <c r="W723" i="25" s="1"/>
  <c r="D723" i="25"/>
  <c r="E723" i="25"/>
  <c r="F723" i="25"/>
  <c r="G723" i="25"/>
  <c r="H723" i="25"/>
  <c r="I723" i="25"/>
  <c r="J723" i="25"/>
  <c r="K723" i="25"/>
  <c r="L723" i="25"/>
  <c r="M723" i="25"/>
  <c r="N723" i="25"/>
  <c r="O723" i="25"/>
  <c r="P723" i="25"/>
  <c r="Q723" i="25"/>
  <c r="R723" i="25"/>
  <c r="S723" i="25"/>
  <c r="T723" i="25"/>
  <c r="U723" i="25"/>
  <c r="A724" i="25"/>
  <c r="B724" i="25"/>
  <c r="C724" i="25"/>
  <c r="X724" i="25" s="1"/>
  <c r="AA724" i="25" s="1"/>
  <c r="D724" i="25"/>
  <c r="E724" i="25"/>
  <c r="F724" i="25"/>
  <c r="G724" i="25"/>
  <c r="H724" i="25"/>
  <c r="I724" i="25"/>
  <c r="J724" i="25"/>
  <c r="K724" i="25"/>
  <c r="L724" i="25"/>
  <c r="M724" i="25"/>
  <c r="N724" i="25"/>
  <c r="O724" i="25"/>
  <c r="P724" i="25"/>
  <c r="Q724" i="25"/>
  <c r="R724" i="25"/>
  <c r="S724" i="25"/>
  <c r="T724" i="25"/>
  <c r="U724" i="25"/>
  <c r="A725" i="25"/>
  <c r="B725" i="25"/>
  <c r="C725" i="25"/>
  <c r="V725" i="25" s="1"/>
  <c r="W725" i="25" s="1"/>
  <c r="D725" i="25"/>
  <c r="E725" i="25"/>
  <c r="F725" i="25"/>
  <c r="G725" i="25"/>
  <c r="H725" i="25"/>
  <c r="I725" i="25"/>
  <c r="J725" i="25"/>
  <c r="K725" i="25"/>
  <c r="L725" i="25"/>
  <c r="M725" i="25"/>
  <c r="N725" i="25"/>
  <c r="O725" i="25"/>
  <c r="P725" i="25"/>
  <c r="Q725" i="25"/>
  <c r="R725" i="25"/>
  <c r="S725" i="25"/>
  <c r="T725" i="25"/>
  <c r="U725" i="25"/>
  <c r="A726" i="25"/>
  <c r="B726" i="25"/>
  <c r="C726" i="25"/>
  <c r="V726" i="25" s="1"/>
  <c r="W726" i="25" s="1"/>
  <c r="D726" i="25"/>
  <c r="E726" i="25"/>
  <c r="F726" i="25"/>
  <c r="G726" i="25"/>
  <c r="H726" i="25"/>
  <c r="I726" i="25"/>
  <c r="J726" i="25"/>
  <c r="K726" i="25"/>
  <c r="L726" i="25"/>
  <c r="M726" i="25"/>
  <c r="N726" i="25"/>
  <c r="O726" i="25"/>
  <c r="P726" i="25"/>
  <c r="Q726" i="25"/>
  <c r="R726" i="25"/>
  <c r="S726" i="25"/>
  <c r="T726" i="25"/>
  <c r="U726" i="25"/>
  <c r="A727"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A728" i="25"/>
  <c r="B728" i="25"/>
  <c r="C728" i="25"/>
  <c r="V728" i="25" s="1"/>
  <c r="W728" i="25" s="1"/>
  <c r="D728" i="25"/>
  <c r="E728" i="25"/>
  <c r="F728" i="25"/>
  <c r="G728" i="25"/>
  <c r="H728" i="25"/>
  <c r="I728" i="25"/>
  <c r="J728" i="25"/>
  <c r="K728" i="25"/>
  <c r="L728" i="25"/>
  <c r="M728" i="25"/>
  <c r="N728" i="25"/>
  <c r="O728" i="25"/>
  <c r="P728" i="25"/>
  <c r="Q728" i="25"/>
  <c r="R728" i="25"/>
  <c r="S728" i="25"/>
  <c r="T728" i="25"/>
  <c r="U728" i="25"/>
  <c r="A729" i="25"/>
  <c r="B729" i="25"/>
  <c r="C729" i="25"/>
  <c r="V729" i="25" s="1"/>
  <c r="W729" i="25" s="1"/>
  <c r="D729" i="25"/>
  <c r="E729" i="25"/>
  <c r="F729" i="25"/>
  <c r="G729" i="25"/>
  <c r="H729" i="25"/>
  <c r="I729" i="25"/>
  <c r="J729" i="25"/>
  <c r="K729" i="25"/>
  <c r="L729" i="25"/>
  <c r="M729" i="25"/>
  <c r="N729" i="25"/>
  <c r="O729" i="25"/>
  <c r="P729" i="25"/>
  <c r="Q729" i="25"/>
  <c r="R729" i="25"/>
  <c r="S729" i="25"/>
  <c r="T729" i="25"/>
  <c r="U729" i="25"/>
  <c r="A730"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A731" i="25"/>
  <c r="B731" i="25"/>
  <c r="C731" i="25"/>
  <c r="V731" i="25" s="1"/>
  <c r="W731" i="25" s="1"/>
  <c r="D731" i="25"/>
  <c r="E731" i="25"/>
  <c r="F731" i="25"/>
  <c r="G731" i="25"/>
  <c r="H731" i="25"/>
  <c r="I731" i="25"/>
  <c r="J731" i="25"/>
  <c r="K731" i="25"/>
  <c r="L731" i="25"/>
  <c r="M731" i="25"/>
  <c r="N731" i="25"/>
  <c r="O731" i="25"/>
  <c r="P731" i="25"/>
  <c r="Q731" i="25"/>
  <c r="R731" i="25"/>
  <c r="S731" i="25"/>
  <c r="T731" i="25"/>
  <c r="U731" i="25"/>
  <c r="A732" i="25"/>
  <c r="B732" i="25"/>
  <c r="C732" i="25"/>
  <c r="V732" i="25" s="1"/>
  <c r="W732" i="25" s="1"/>
  <c r="D732" i="25"/>
  <c r="E732" i="25"/>
  <c r="F732" i="25"/>
  <c r="G732" i="25"/>
  <c r="H732" i="25"/>
  <c r="I732" i="25"/>
  <c r="J732" i="25"/>
  <c r="K732" i="25"/>
  <c r="L732" i="25"/>
  <c r="M732" i="25"/>
  <c r="N732" i="25"/>
  <c r="O732" i="25"/>
  <c r="P732" i="25"/>
  <c r="Q732" i="25"/>
  <c r="R732" i="25"/>
  <c r="S732" i="25"/>
  <c r="T732" i="25"/>
  <c r="U732" i="25"/>
  <c r="A733"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A734" i="25"/>
  <c r="B734" i="25"/>
  <c r="C734" i="25"/>
  <c r="V734" i="25" s="1"/>
  <c r="W734" i="25" s="1"/>
  <c r="D734" i="25"/>
  <c r="E734" i="25"/>
  <c r="F734" i="25"/>
  <c r="G734" i="25"/>
  <c r="H734" i="25"/>
  <c r="I734" i="25"/>
  <c r="J734" i="25"/>
  <c r="K734" i="25"/>
  <c r="L734" i="25"/>
  <c r="M734" i="25"/>
  <c r="N734" i="25"/>
  <c r="O734" i="25"/>
  <c r="P734" i="25"/>
  <c r="Q734" i="25"/>
  <c r="R734" i="25"/>
  <c r="S734" i="25"/>
  <c r="T734" i="25"/>
  <c r="U734" i="25"/>
  <c r="A735" i="25"/>
  <c r="B735" i="25"/>
  <c r="C735" i="25"/>
  <c r="V735" i="25" s="1"/>
  <c r="W735" i="25" s="1"/>
  <c r="D735" i="25"/>
  <c r="E735" i="25"/>
  <c r="F735" i="25"/>
  <c r="G735" i="25"/>
  <c r="H735" i="25"/>
  <c r="I735" i="25"/>
  <c r="J735" i="25"/>
  <c r="K735" i="25"/>
  <c r="L735" i="25"/>
  <c r="M735" i="25"/>
  <c r="N735" i="25"/>
  <c r="O735" i="25"/>
  <c r="P735" i="25"/>
  <c r="Q735" i="25"/>
  <c r="R735" i="25"/>
  <c r="S735" i="25"/>
  <c r="T735" i="25"/>
  <c r="U735" i="25"/>
  <c r="A736"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A737" i="25"/>
  <c r="B737" i="25"/>
  <c r="C737" i="25"/>
  <c r="D737" i="25"/>
  <c r="E737" i="25"/>
  <c r="F737" i="25"/>
  <c r="G737" i="25"/>
  <c r="H737" i="25"/>
  <c r="I737" i="25"/>
  <c r="J737" i="25"/>
  <c r="K737" i="25"/>
  <c r="L737" i="25"/>
  <c r="M737" i="25"/>
  <c r="N737" i="25"/>
  <c r="O737" i="25"/>
  <c r="P737" i="25"/>
  <c r="Q737" i="25"/>
  <c r="R737" i="25"/>
  <c r="S737" i="25"/>
  <c r="T737" i="25"/>
  <c r="U737" i="25"/>
  <c r="A738" i="25"/>
  <c r="B738" i="25"/>
  <c r="C738" i="25"/>
  <c r="V738" i="25" s="1"/>
  <c r="W738" i="25" s="1"/>
  <c r="D738" i="25"/>
  <c r="E738" i="25"/>
  <c r="F738" i="25"/>
  <c r="G738" i="25"/>
  <c r="H738" i="25"/>
  <c r="I738" i="25"/>
  <c r="J738" i="25"/>
  <c r="K738" i="25"/>
  <c r="L738" i="25"/>
  <c r="M738" i="25"/>
  <c r="N738" i="25"/>
  <c r="O738" i="25"/>
  <c r="P738" i="25"/>
  <c r="Q738" i="25"/>
  <c r="R738" i="25"/>
  <c r="S738" i="25"/>
  <c r="T738" i="25"/>
  <c r="U738" i="25"/>
  <c r="A739" i="25"/>
  <c r="B739" i="25"/>
  <c r="C739" i="25"/>
  <c r="X739" i="25" s="1"/>
  <c r="AA739" i="25" s="1"/>
  <c r="D739" i="25"/>
  <c r="E739" i="25"/>
  <c r="F739" i="25"/>
  <c r="G739" i="25"/>
  <c r="H739" i="25"/>
  <c r="I739" i="25"/>
  <c r="J739" i="25"/>
  <c r="K739" i="25"/>
  <c r="L739" i="25"/>
  <c r="M739" i="25"/>
  <c r="N739" i="25"/>
  <c r="O739" i="25"/>
  <c r="P739" i="25"/>
  <c r="Q739" i="25"/>
  <c r="R739" i="25"/>
  <c r="S739" i="25"/>
  <c r="T739" i="25"/>
  <c r="U739" i="25"/>
  <c r="A740" i="25"/>
  <c r="B740" i="25"/>
  <c r="C740" i="25"/>
  <c r="D740" i="25"/>
  <c r="E740" i="25"/>
  <c r="F740" i="25"/>
  <c r="G740" i="25"/>
  <c r="H740" i="25"/>
  <c r="I740" i="25"/>
  <c r="J740" i="25"/>
  <c r="K740" i="25"/>
  <c r="L740" i="25"/>
  <c r="M740" i="25"/>
  <c r="N740" i="25"/>
  <c r="O740" i="25"/>
  <c r="P740" i="25"/>
  <c r="Q740" i="25"/>
  <c r="R740" i="25"/>
  <c r="S740" i="25"/>
  <c r="T740" i="25"/>
  <c r="U740" i="25"/>
  <c r="A741" i="25"/>
  <c r="B741" i="25"/>
  <c r="C741" i="25"/>
  <c r="V741" i="25" s="1"/>
  <c r="W741" i="25" s="1"/>
  <c r="D741" i="25"/>
  <c r="E741" i="25"/>
  <c r="F741" i="25"/>
  <c r="G741" i="25"/>
  <c r="H741" i="25"/>
  <c r="I741" i="25"/>
  <c r="J741" i="25"/>
  <c r="K741" i="25"/>
  <c r="L741" i="25"/>
  <c r="M741" i="25"/>
  <c r="N741" i="25"/>
  <c r="O741" i="25"/>
  <c r="P741" i="25"/>
  <c r="Q741" i="25"/>
  <c r="R741" i="25"/>
  <c r="S741" i="25"/>
  <c r="T741" i="25"/>
  <c r="U741" i="25"/>
  <c r="A742" i="25"/>
  <c r="B742" i="25"/>
  <c r="C742" i="25"/>
  <c r="X742" i="25" s="1"/>
  <c r="AA742" i="25" s="1"/>
  <c r="D742" i="25"/>
  <c r="E742" i="25"/>
  <c r="F742" i="25"/>
  <c r="G742" i="25"/>
  <c r="H742" i="25"/>
  <c r="I742" i="25"/>
  <c r="J742" i="25"/>
  <c r="K742" i="25"/>
  <c r="L742" i="25"/>
  <c r="M742" i="25"/>
  <c r="N742" i="25"/>
  <c r="O742" i="25"/>
  <c r="P742" i="25"/>
  <c r="Q742" i="25"/>
  <c r="R742" i="25"/>
  <c r="S742" i="25"/>
  <c r="T742" i="25"/>
  <c r="U742" i="25"/>
  <c r="A743" i="25"/>
  <c r="B743" i="25"/>
  <c r="C743" i="25"/>
  <c r="D743" i="25"/>
  <c r="E743" i="25"/>
  <c r="F743" i="25"/>
  <c r="G743" i="25"/>
  <c r="H743" i="25"/>
  <c r="I743" i="25"/>
  <c r="J743" i="25"/>
  <c r="K743" i="25"/>
  <c r="L743" i="25"/>
  <c r="M743" i="25"/>
  <c r="N743" i="25"/>
  <c r="O743" i="25"/>
  <c r="P743" i="25"/>
  <c r="Q743" i="25"/>
  <c r="R743" i="25"/>
  <c r="S743" i="25"/>
  <c r="T743" i="25"/>
  <c r="U743" i="25"/>
  <c r="A744" i="25"/>
  <c r="B744" i="25"/>
  <c r="C744" i="25"/>
  <c r="V744" i="25" s="1"/>
  <c r="W744" i="25" s="1"/>
  <c r="D744" i="25"/>
  <c r="E744" i="25"/>
  <c r="F744" i="25"/>
  <c r="G744" i="25"/>
  <c r="H744" i="25"/>
  <c r="I744" i="25"/>
  <c r="J744" i="25"/>
  <c r="K744" i="25"/>
  <c r="L744" i="25"/>
  <c r="M744" i="25"/>
  <c r="N744" i="25"/>
  <c r="O744" i="25"/>
  <c r="P744" i="25"/>
  <c r="Q744" i="25"/>
  <c r="R744" i="25"/>
  <c r="S744" i="25"/>
  <c r="T744" i="25"/>
  <c r="A745"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A746" i="25"/>
  <c r="B746" i="25"/>
  <c r="C746" i="25"/>
  <c r="D746" i="25"/>
  <c r="E746" i="25"/>
  <c r="F746" i="25"/>
  <c r="G746" i="25"/>
  <c r="H746" i="25"/>
  <c r="I746" i="25"/>
  <c r="J746" i="25"/>
  <c r="K746" i="25"/>
  <c r="L746" i="25"/>
  <c r="M746" i="25"/>
  <c r="N746" i="25"/>
  <c r="O746" i="25"/>
  <c r="P746" i="25"/>
  <c r="Q746" i="25"/>
  <c r="R746" i="25"/>
  <c r="S746" i="25"/>
  <c r="T746" i="25"/>
  <c r="U746" i="25"/>
  <c r="A747" i="25"/>
  <c r="B747" i="25"/>
  <c r="C747" i="25"/>
  <c r="V747" i="25" s="1"/>
  <c r="W747" i="25" s="1"/>
  <c r="D747" i="25"/>
  <c r="E747" i="25"/>
  <c r="F747" i="25"/>
  <c r="G747" i="25"/>
  <c r="H747" i="25"/>
  <c r="I747" i="25"/>
  <c r="J747" i="25"/>
  <c r="K747" i="25"/>
  <c r="L747" i="25"/>
  <c r="M747" i="25"/>
  <c r="N747" i="25"/>
  <c r="O747" i="25"/>
  <c r="P747" i="25"/>
  <c r="Q747" i="25"/>
  <c r="R747" i="25"/>
  <c r="S747" i="25"/>
  <c r="T747" i="25"/>
  <c r="U747" i="25"/>
  <c r="A748" i="25"/>
  <c r="B748" i="25"/>
  <c r="C748" i="25"/>
  <c r="X748" i="25" s="1"/>
  <c r="AA748" i="25" s="1"/>
  <c r="D748" i="25"/>
  <c r="E748" i="25"/>
  <c r="F748" i="25"/>
  <c r="G748" i="25"/>
  <c r="H748" i="25"/>
  <c r="I748" i="25"/>
  <c r="J748" i="25"/>
  <c r="K748" i="25"/>
  <c r="L748" i="25"/>
  <c r="M748" i="25"/>
  <c r="N748" i="25"/>
  <c r="O748" i="25"/>
  <c r="P748" i="25"/>
  <c r="Q748" i="25"/>
  <c r="R748" i="25"/>
  <c r="S748" i="25"/>
  <c r="T748" i="25"/>
  <c r="U748" i="25"/>
  <c r="A749" i="25"/>
  <c r="B749" i="25"/>
  <c r="C749" i="25"/>
  <c r="D749" i="25"/>
  <c r="E749" i="25"/>
  <c r="F749" i="25"/>
  <c r="G749" i="25"/>
  <c r="H749" i="25"/>
  <c r="I749" i="25"/>
  <c r="J749" i="25"/>
  <c r="K749" i="25"/>
  <c r="L749" i="25"/>
  <c r="M749" i="25"/>
  <c r="N749" i="25"/>
  <c r="O749" i="25"/>
  <c r="P749" i="25"/>
  <c r="Q749" i="25"/>
  <c r="R749" i="25"/>
  <c r="S749" i="25"/>
  <c r="T749" i="25"/>
  <c r="A750" i="25"/>
  <c r="B750" i="25"/>
  <c r="C750" i="25"/>
  <c r="V750" i="25" s="1"/>
  <c r="W750" i="25" s="1"/>
  <c r="D750" i="25"/>
  <c r="E750" i="25"/>
  <c r="F750" i="25"/>
  <c r="G750" i="25"/>
  <c r="H750" i="25"/>
  <c r="I750" i="25"/>
  <c r="J750" i="25"/>
  <c r="K750" i="25"/>
  <c r="L750" i="25"/>
  <c r="M750" i="25"/>
  <c r="N750" i="25"/>
  <c r="O750" i="25"/>
  <c r="P750" i="25"/>
  <c r="Q750" i="25"/>
  <c r="R750" i="25"/>
  <c r="S750" i="25"/>
  <c r="T750" i="25"/>
  <c r="U750" i="25"/>
  <c r="A751"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A752" i="25"/>
  <c r="B752" i="25"/>
  <c r="C752" i="25"/>
  <c r="D752" i="25"/>
  <c r="E752" i="25"/>
  <c r="F752" i="25"/>
  <c r="G752" i="25"/>
  <c r="H752" i="25"/>
  <c r="I752" i="25"/>
  <c r="J752" i="25"/>
  <c r="K752" i="25"/>
  <c r="L752" i="25"/>
  <c r="M752" i="25"/>
  <c r="N752" i="25"/>
  <c r="O752" i="25"/>
  <c r="P752" i="25"/>
  <c r="Q752" i="25"/>
  <c r="R752" i="25"/>
  <c r="S752" i="25"/>
  <c r="T752" i="25"/>
  <c r="U752" i="25"/>
  <c r="A753" i="25"/>
  <c r="B753" i="25"/>
  <c r="C753" i="25"/>
  <c r="V753" i="25" s="1"/>
  <c r="W753" i="25" s="1"/>
  <c r="D753" i="25"/>
  <c r="E753" i="25"/>
  <c r="F753" i="25"/>
  <c r="G753" i="25"/>
  <c r="H753" i="25"/>
  <c r="I753" i="25"/>
  <c r="J753" i="25"/>
  <c r="K753" i="25"/>
  <c r="L753" i="25"/>
  <c r="M753" i="25"/>
  <c r="N753" i="25"/>
  <c r="O753" i="25"/>
  <c r="P753" i="25"/>
  <c r="Q753" i="25"/>
  <c r="R753" i="25"/>
  <c r="S753" i="25"/>
  <c r="T753" i="25"/>
  <c r="U753" i="25"/>
  <c r="A754"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A755" i="25"/>
  <c r="B755" i="25"/>
  <c r="C755" i="25"/>
  <c r="D755" i="25"/>
  <c r="E755" i="25"/>
  <c r="F755" i="25"/>
  <c r="G755" i="25"/>
  <c r="H755" i="25"/>
  <c r="I755" i="25"/>
  <c r="J755" i="25"/>
  <c r="K755" i="25"/>
  <c r="L755" i="25"/>
  <c r="M755" i="25"/>
  <c r="N755" i="25"/>
  <c r="O755" i="25"/>
  <c r="P755" i="25"/>
  <c r="Q755" i="25"/>
  <c r="R755" i="25"/>
  <c r="S755" i="25"/>
  <c r="T755" i="25"/>
  <c r="U755" i="25"/>
  <c r="A756" i="25"/>
  <c r="B756" i="25"/>
  <c r="C756" i="25"/>
  <c r="V756" i="25" s="1"/>
  <c r="W756" i="25" s="1"/>
  <c r="D756" i="25"/>
  <c r="E756" i="25"/>
  <c r="F756" i="25"/>
  <c r="G756" i="25"/>
  <c r="H756" i="25"/>
  <c r="I756" i="25"/>
  <c r="J756" i="25"/>
  <c r="K756" i="25"/>
  <c r="L756" i="25"/>
  <c r="M756" i="25"/>
  <c r="N756" i="25"/>
  <c r="O756" i="25"/>
  <c r="P756" i="25"/>
  <c r="Q756" i="25"/>
  <c r="R756" i="25"/>
  <c r="S756" i="25"/>
  <c r="T756" i="25"/>
  <c r="U756" i="25"/>
  <c r="A757"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A758"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A760" i="25"/>
  <c r="B760" i="25"/>
  <c r="C760" i="25"/>
  <c r="X760" i="25" s="1"/>
  <c r="AA760" i="25" s="1"/>
  <c r="D760" i="25"/>
  <c r="E760" i="25"/>
  <c r="F760" i="25"/>
  <c r="G760" i="25"/>
  <c r="H760" i="25"/>
  <c r="I760" i="25"/>
  <c r="J760" i="25"/>
  <c r="K760" i="25"/>
  <c r="L760" i="25"/>
  <c r="M760" i="25"/>
  <c r="N760" i="25"/>
  <c r="O760" i="25"/>
  <c r="P760" i="25"/>
  <c r="Q760" i="25"/>
  <c r="R760" i="25"/>
  <c r="S760" i="25"/>
  <c r="T760" i="25"/>
  <c r="U760" i="25"/>
  <c r="A761" i="25"/>
  <c r="B761" i="25"/>
  <c r="C761" i="25"/>
  <c r="D761" i="25"/>
  <c r="E761" i="25"/>
  <c r="F761" i="25"/>
  <c r="G761" i="25"/>
  <c r="H761" i="25"/>
  <c r="I761" i="25"/>
  <c r="J761" i="25"/>
  <c r="K761" i="25"/>
  <c r="L761" i="25"/>
  <c r="M761" i="25"/>
  <c r="N761" i="25"/>
  <c r="O761" i="25"/>
  <c r="P761" i="25"/>
  <c r="Q761" i="25"/>
  <c r="R761" i="25"/>
  <c r="S761" i="25"/>
  <c r="T761" i="25"/>
  <c r="U761" i="25"/>
  <c r="A762" i="25"/>
  <c r="B762" i="25"/>
  <c r="C762" i="25"/>
  <c r="V762" i="25" s="1"/>
  <c r="W762" i="25" s="1"/>
  <c r="D762" i="25"/>
  <c r="E762" i="25"/>
  <c r="F762" i="25"/>
  <c r="G762" i="25"/>
  <c r="H762" i="25"/>
  <c r="I762" i="25"/>
  <c r="J762" i="25"/>
  <c r="K762" i="25"/>
  <c r="L762" i="25"/>
  <c r="M762" i="25"/>
  <c r="N762" i="25"/>
  <c r="O762" i="25"/>
  <c r="P762" i="25"/>
  <c r="Q762" i="25"/>
  <c r="R762" i="25"/>
  <c r="S762" i="25"/>
  <c r="T762" i="25"/>
  <c r="U762" i="25"/>
  <c r="A763" i="25"/>
  <c r="B763" i="25"/>
  <c r="C763" i="25"/>
  <c r="X763" i="25" s="1"/>
  <c r="AA763" i="25" s="1"/>
  <c r="D763" i="25"/>
  <c r="E763" i="25"/>
  <c r="F763" i="25"/>
  <c r="G763" i="25"/>
  <c r="H763" i="25"/>
  <c r="I763" i="25"/>
  <c r="J763" i="25"/>
  <c r="K763" i="25"/>
  <c r="L763" i="25"/>
  <c r="M763" i="25"/>
  <c r="N763" i="25"/>
  <c r="O763" i="25"/>
  <c r="P763" i="25"/>
  <c r="Q763" i="25"/>
  <c r="R763" i="25"/>
  <c r="S763" i="25"/>
  <c r="T763" i="25"/>
  <c r="U763" i="25"/>
  <c r="A764" i="25"/>
  <c r="B764" i="25"/>
  <c r="C764" i="25"/>
  <c r="D764" i="25"/>
  <c r="E764" i="25"/>
  <c r="F764" i="25"/>
  <c r="G764" i="25"/>
  <c r="H764" i="25"/>
  <c r="I764" i="25"/>
  <c r="J764" i="25"/>
  <c r="K764" i="25"/>
  <c r="L764" i="25"/>
  <c r="M764" i="25"/>
  <c r="N764" i="25"/>
  <c r="O764" i="25"/>
  <c r="P764" i="25"/>
  <c r="Q764" i="25"/>
  <c r="R764" i="25"/>
  <c r="S764" i="25"/>
  <c r="T764" i="25"/>
  <c r="U764" i="25"/>
  <c r="A765" i="25"/>
  <c r="B765" i="25"/>
  <c r="C765" i="25"/>
  <c r="V765" i="25" s="1"/>
  <c r="W765" i="25" s="1"/>
  <c r="D765" i="25"/>
  <c r="E765" i="25"/>
  <c r="F765" i="25"/>
  <c r="G765" i="25"/>
  <c r="H765" i="25"/>
  <c r="I765" i="25"/>
  <c r="J765" i="25"/>
  <c r="K765" i="25"/>
  <c r="L765" i="25"/>
  <c r="M765" i="25"/>
  <c r="N765" i="25"/>
  <c r="O765" i="25"/>
  <c r="P765" i="25"/>
  <c r="Q765" i="25"/>
  <c r="R765" i="25"/>
  <c r="S765" i="25"/>
  <c r="T765" i="25"/>
  <c r="U765" i="25"/>
  <c r="A766" i="25"/>
  <c r="B766" i="25"/>
  <c r="C766" i="25"/>
  <c r="D766" i="25"/>
  <c r="E766" i="25"/>
  <c r="F766" i="25"/>
  <c r="G766" i="25"/>
  <c r="H766" i="25"/>
  <c r="I766" i="25"/>
  <c r="J766" i="25"/>
  <c r="K766" i="25"/>
  <c r="L766" i="25"/>
  <c r="M766" i="25"/>
  <c r="N766" i="25"/>
  <c r="O766" i="25"/>
  <c r="P766" i="25"/>
  <c r="Q766" i="25"/>
  <c r="R766" i="25"/>
  <c r="S766" i="25"/>
  <c r="T766" i="25"/>
  <c r="U766" i="25"/>
  <c r="A767" i="25"/>
  <c r="B767" i="25"/>
  <c r="C767" i="25"/>
  <c r="D767" i="25"/>
  <c r="E767" i="25"/>
  <c r="F767" i="25"/>
  <c r="G767" i="25"/>
  <c r="H767" i="25"/>
  <c r="I767" i="25"/>
  <c r="J767" i="25"/>
  <c r="K767" i="25"/>
  <c r="L767" i="25"/>
  <c r="M767" i="25"/>
  <c r="N767" i="25"/>
  <c r="O767" i="25"/>
  <c r="P767" i="25"/>
  <c r="Q767" i="25"/>
  <c r="R767" i="25"/>
  <c r="S767" i="25"/>
  <c r="T767" i="25"/>
  <c r="U767" i="25"/>
  <c r="A768" i="25"/>
  <c r="B768" i="25"/>
  <c r="C768" i="25"/>
  <c r="D768" i="25"/>
  <c r="E768" i="25"/>
  <c r="F768" i="25"/>
  <c r="G768" i="25"/>
  <c r="H768" i="25"/>
  <c r="I768" i="25"/>
  <c r="J768" i="25"/>
  <c r="K768" i="25"/>
  <c r="L768" i="25"/>
  <c r="M768" i="25"/>
  <c r="N768" i="25"/>
  <c r="O768" i="25"/>
  <c r="P768" i="25"/>
  <c r="Q768" i="25"/>
  <c r="R768" i="25"/>
  <c r="S768" i="25"/>
  <c r="T768" i="25"/>
  <c r="U768" i="25"/>
  <c r="A769" i="25"/>
  <c r="B769" i="25"/>
  <c r="C769" i="25"/>
  <c r="D769" i="25"/>
  <c r="E769" i="25"/>
  <c r="F769" i="25"/>
  <c r="G769" i="25"/>
  <c r="H769" i="25"/>
  <c r="I769" i="25"/>
  <c r="J769" i="25"/>
  <c r="K769" i="25"/>
  <c r="L769" i="25"/>
  <c r="M769" i="25"/>
  <c r="N769" i="25"/>
  <c r="O769" i="25"/>
  <c r="P769" i="25"/>
  <c r="Q769" i="25"/>
  <c r="R769" i="25"/>
  <c r="S769" i="25"/>
  <c r="T769" i="25"/>
  <c r="U769" i="25"/>
  <c r="A770" i="25"/>
  <c r="B770" i="25"/>
  <c r="C770" i="25"/>
  <c r="D770" i="25"/>
  <c r="E770" i="25"/>
  <c r="F770" i="25"/>
  <c r="G770" i="25"/>
  <c r="H770" i="25"/>
  <c r="I770" i="25"/>
  <c r="J770" i="25"/>
  <c r="K770" i="25"/>
  <c r="L770" i="25"/>
  <c r="M770" i="25"/>
  <c r="N770" i="25"/>
  <c r="O770" i="25"/>
  <c r="P770" i="25"/>
  <c r="Q770" i="25"/>
  <c r="R770" i="25"/>
  <c r="S770" i="25"/>
  <c r="T770" i="25"/>
  <c r="U770" i="25"/>
  <c r="A771" i="25"/>
  <c r="B771" i="25"/>
  <c r="C771" i="25"/>
  <c r="D771" i="25"/>
  <c r="E771" i="25"/>
  <c r="F771" i="25"/>
  <c r="G771" i="25"/>
  <c r="H771" i="25"/>
  <c r="I771" i="25"/>
  <c r="J771" i="25"/>
  <c r="K771" i="25"/>
  <c r="L771" i="25"/>
  <c r="M771" i="25"/>
  <c r="N771" i="25"/>
  <c r="O771" i="25"/>
  <c r="P771" i="25"/>
  <c r="Q771" i="25"/>
  <c r="R771" i="25"/>
  <c r="S771" i="25"/>
  <c r="T771" i="25"/>
  <c r="U771" i="25"/>
  <c r="A772" i="25"/>
  <c r="B772" i="25"/>
  <c r="C772" i="25"/>
  <c r="D772" i="25"/>
  <c r="E772" i="25"/>
  <c r="F772" i="25"/>
  <c r="G772" i="25"/>
  <c r="H772" i="25"/>
  <c r="I772" i="25"/>
  <c r="J772" i="25"/>
  <c r="K772" i="25"/>
  <c r="L772" i="25"/>
  <c r="M772" i="25"/>
  <c r="N772" i="25"/>
  <c r="O772" i="25"/>
  <c r="P772" i="25"/>
  <c r="Q772" i="25"/>
  <c r="R772" i="25"/>
  <c r="S772" i="25"/>
  <c r="T772" i="25"/>
  <c r="U772" i="25"/>
  <c r="A773" i="25"/>
  <c r="B773" i="25"/>
  <c r="C773" i="25"/>
  <c r="D773" i="25"/>
  <c r="E773" i="25"/>
  <c r="F773" i="25"/>
  <c r="G773" i="25"/>
  <c r="H773" i="25"/>
  <c r="I773" i="25"/>
  <c r="J773" i="25"/>
  <c r="K773" i="25"/>
  <c r="L773" i="25"/>
  <c r="M773" i="25"/>
  <c r="N773" i="25"/>
  <c r="O773" i="25"/>
  <c r="P773" i="25"/>
  <c r="Q773" i="25"/>
  <c r="R773" i="25"/>
  <c r="S773" i="25"/>
  <c r="T773" i="25"/>
  <c r="U773" i="25"/>
  <c r="A774" i="25"/>
  <c r="B774" i="25"/>
  <c r="C774" i="25"/>
  <c r="D774" i="25"/>
  <c r="E774" i="25"/>
  <c r="F774" i="25"/>
  <c r="G774" i="25"/>
  <c r="H774" i="25"/>
  <c r="I774" i="25"/>
  <c r="J774" i="25"/>
  <c r="K774" i="25"/>
  <c r="L774" i="25"/>
  <c r="M774" i="25"/>
  <c r="N774" i="25"/>
  <c r="O774" i="25"/>
  <c r="P774" i="25"/>
  <c r="Q774" i="25"/>
  <c r="R774" i="25"/>
  <c r="S774" i="25"/>
  <c r="T774" i="25"/>
  <c r="U774" i="25"/>
  <c r="A775" i="25"/>
  <c r="B775" i="25"/>
  <c r="C775" i="25"/>
  <c r="D775" i="25"/>
  <c r="E775" i="25"/>
  <c r="F775" i="25"/>
  <c r="G775" i="25"/>
  <c r="H775" i="25"/>
  <c r="I775" i="25"/>
  <c r="J775" i="25"/>
  <c r="K775" i="25"/>
  <c r="L775" i="25"/>
  <c r="M775" i="25"/>
  <c r="N775" i="25"/>
  <c r="O775" i="25"/>
  <c r="P775" i="25"/>
  <c r="Q775" i="25"/>
  <c r="R775" i="25"/>
  <c r="S775" i="25"/>
  <c r="T775" i="25"/>
  <c r="U775" i="25"/>
  <c r="A776" i="25"/>
  <c r="B776" i="25"/>
  <c r="C776" i="25"/>
  <c r="D776" i="25"/>
  <c r="E776" i="25"/>
  <c r="F776" i="25"/>
  <c r="G776" i="25"/>
  <c r="H776" i="25"/>
  <c r="I776" i="25"/>
  <c r="J776" i="25"/>
  <c r="K776" i="25"/>
  <c r="L776" i="25"/>
  <c r="M776" i="25"/>
  <c r="N776" i="25"/>
  <c r="O776" i="25"/>
  <c r="P776" i="25"/>
  <c r="Q776" i="25"/>
  <c r="R776" i="25"/>
  <c r="S776" i="25"/>
  <c r="T776" i="25"/>
  <c r="U776" i="25"/>
  <c r="A777" i="25"/>
  <c r="B777" i="25"/>
  <c r="C777" i="25"/>
  <c r="D777" i="25"/>
  <c r="E777" i="25"/>
  <c r="F777" i="25"/>
  <c r="G777" i="25"/>
  <c r="H777" i="25"/>
  <c r="I777" i="25"/>
  <c r="J777" i="25"/>
  <c r="K777" i="25"/>
  <c r="L777" i="25"/>
  <c r="M777" i="25"/>
  <c r="N777" i="25"/>
  <c r="O777" i="25"/>
  <c r="P777" i="25"/>
  <c r="Q777" i="25"/>
  <c r="R777" i="25"/>
  <c r="S777" i="25"/>
  <c r="T777" i="25"/>
  <c r="U777" i="25"/>
  <c r="A778" i="25"/>
  <c r="B778" i="25"/>
  <c r="C778" i="25"/>
  <c r="D778" i="25"/>
  <c r="E778" i="25"/>
  <c r="F778" i="25"/>
  <c r="G778" i="25"/>
  <c r="H778" i="25"/>
  <c r="I778" i="25"/>
  <c r="J778" i="25"/>
  <c r="K778" i="25"/>
  <c r="L778" i="25"/>
  <c r="M778" i="25"/>
  <c r="N778" i="25"/>
  <c r="O778" i="25"/>
  <c r="P778" i="25"/>
  <c r="Q778" i="25"/>
  <c r="R778" i="25"/>
  <c r="S778" i="25"/>
  <c r="T778" i="25"/>
  <c r="U778" i="25"/>
  <c r="A779" i="25"/>
  <c r="B779" i="25"/>
  <c r="C779" i="25"/>
  <c r="D779" i="25"/>
  <c r="E779" i="25"/>
  <c r="F779" i="25"/>
  <c r="G779" i="25"/>
  <c r="H779" i="25"/>
  <c r="I779" i="25"/>
  <c r="J779" i="25"/>
  <c r="K779" i="25"/>
  <c r="L779" i="25"/>
  <c r="M779" i="25"/>
  <c r="N779" i="25"/>
  <c r="O779" i="25"/>
  <c r="P779" i="25"/>
  <c r="Q779" i="25"/>
  <c r="R779" i="25"/>
  <c r="S779" i="25"/>
  <c r="T779" i="25"/>
  <c r="U779" i="25"/>
  <c r="A780" i="25"/>
  <c r="B780" i="25"/>
  <c r="C780" i="25"/>
  <c r="D780" i="25"/>
  <c r="E780" i="25"/>
  <c r="F780" i="25"/>
  <c r="G780" i="25"/>
  <c r="H780" i="25"/>
  <c r="I780" i="25"/>
  <c r="J780" i="25"/>
  <c r="K780" i="25"/>
  <c r="L780" i="25"/>
  <c r="M780" i="25"/>
  <c r="N780" i="25"/>
  <c r="O780" i="25"/>
  <c r="P780" i="25"/>
  <c r="Q780" i="25"/>
  <c r="R780" i="25"/>
  <c r="S780" i="25"/>
  <c r="T780" i="25"/>
  <c r="U780" i="25"/>
  <c r="A781" i="25"/>
  <c r="B781" i="25"/>
  <c r="C781" i="25"/>
  <c r="D781" i="25"/>
  <c r="E781" i="25"/>
  <c r="F781" i="25"/>
  <c r="G781" i="25"/>
  <c r="H781" i="25"/>
  <c r="I781" i="25"/>
  <c r="J781" i="25"/>
  <c r="K781" i="25"/>
  <c r="L781" i="25"/>
  <c r="M781" i="25"/>
  <c r="N781" i="25"/>
  <c r="O781" i="25"/>
  <c r="P781" i="25"/>
  <c r="Q781" i="25"/>
  <c r="R781" i="25"/>
  <c r="S781" i="25"/>
  <c r="T781" i="25"/>
  <c r="U781" i="25"/>
  <c r="A782" i="25"/>
  <c r="B782" i="25"/>
  <c r="C782" i="25"/>
  <c r="D782" i="25"/>
  <c r="E782" i="25"/>
  <c r="F782" i="25"/>
  <c r="G782" i="25"/>
  <c r="H782" i="25"/>
  <c r="I782" i="25"/>
  <c r="J782" i="25"/>
  <c r="K782" i="25"/>
  <c r="L782" i="25"/>
  <c r="M782" i="25"/>
  <c r="N782" i="25"/>
  <c r="O782" i="25"/>
  <c r="P782" i="25"/>
  <c r="Q782" i="25"/>
  <c r="R782" i="25"/>
  <c r="S782" i="25"/>
  <c r="T782" i="25"/>
  <c r="U782" i="25"/>
  <c r="A783" i="25"/>
  <c r="B783" i="25"/>
  <c r="C783" i="25"/>
  <c r="D783" i="25"/>
  <c r="E783" i="25"/>
  <c r="F783" i="25"/>
  <c r="G783" i="25"/>
  <c r="H783" i="25"/>
  <c r="I783" i="25"/>
  <c r="J783" i="25"/>
  <c r="K783" i="25"/>
  <c r="L783" i="25"/>
  <c r="M783" i="25"/>
  <c r="N783" i="25"/>
  <c r="O783" i="25"/>
  <c r="P783" i="25"/>
  <c r="Q783" i="25"/>
  <c r="R783" i="25"/>
  <c r="S783" i="25"/>
  <c r="T783" i="25"/>
  <c r="A784" i="25"/>
  <c r="B784" i="25"/>
  <c r="C784" i="25"/>
  <c r="D784" i="25"/>
  <c r="E784" i="25"/>
  <c r="F784" i="25"/>
  <c r="G784" i="25"/>
  <c r="H784" i="25"/>
  <c r="I784" i="25"/>
  <c r="J784" i="25"/>
  <c r="K784" i="25"/>
  <c r="L784" i="25"/>
  <c r="M784" i="25"/>
  <c r="N784" i="25"/>
  <c r="O784" i="25"/>
  <c r="P784" i="25"/>
  <c r="Q784" i="25"/>
  <c r="R784" i="25"/>
  <c r="S784" i="25"/>
  <c r="T784" i="25"/>
  <c r="U784" i="25"/>
  <c r="A785" i="25"/>
  <c r="B785" i="25"/>
  <c r="C785" i="25"/>
  <c r="D785" i="25"/>
  <c r="E785" i="25"/>
  <c r="F785" i="25"/>
  <c r="G785" i="25"/>
  <c r="H785" i="25"/>
  <c r="I785" i="25"/>
  <c r="J785" i="25"/>
  <c r="K785" i="25"/>
  <c r="L785" i="25"/>
  <c r="M785" i="25"/>
  <c r="N785" i="25"/>
  <c r="O785" i="25"/>
  <c r="P785" i="25"/>
  <c r="Q785" i="25"/>
  <c r="R785" i="25"/>
  <c r="S785" i="25"/>
  <c r="T785" i="25"/>
  <c r="U785" i="25"/>
  <c r="A786" i="25"/>
  <c r="B786" i="25"/>
  <c r="C786" i="25"/>
  <c r="D786" i="25"/>
  <c r="E786" i="25"/>
  <c r="F786" i="25"/>
  <c r="G786" i="25"/>
  <c r="H786" i="25"/>
  <c r="I786" i="25"/>
  <c r="J786" i="25"/>
  <c r="K786" i="25"/>
  <c r="L786" i="25"/>
  <c r="M786" i="25"/>
  <c r="N786" i="25"/>
  <c r="O786" i="25"/>
  <c r="P786" i="25"/>
  <c r="Q786" i="25"/>
  <c r="R786" i="25"/>
  <c r="S786" i="25"/>
  <c r="T786" i="25"/>
  <c r="U786" i="25"/>
  <c r="F28" i="3"/>
  <c r="G33" i="3"/>
  <c r="V797" i="25" l="1"/>
  <c r="W797" i="25" s="1"/>
  <c r="AB787" i="25"/>
  <c r="X784" i="25"/>
  <c r="AA784" i="25" s="1"/>
  <c r="AB784" i="25" s="1"/>
  <c r="V784" i="25"/>
  <c r="W784" i="25" s="1"/>
  <c r="V761" i="25"/>
  <c r="W761" i="25" s="1"/>
  <c r="X761" i="25"/>
  <c r="AA761" i="25" s="1"/>
  <c r="AB761" i="25" s="1"/>
  <c r="AB748" i="25"/>
  <c r="V743" i="25"/>
  <c r="W743" i="25" s="1"/>
  <c r="X743" i="25"/>
  <c r="AA743" i="25" s="1"/>
  <c r="AB743" i="25" s="1"/>
  <c r="V773" i="25"/>
  <c r="W773" i="25" s="1"/>
  <c r="X773" i="25"/>
  <c r="AA773" i="25" s="1"/>
  <c r="AB773" i="25" s="1"/>
  <c r="V764" i="25"/>
  <c r="W764" i="25" s="1"/>
  <c r="X764" i="25"/>
  <c r="AA764" i="25" s="1"/>
  <c r="AB764" i="25" s="1"/>
  <c r="V746" i="25"/>
  <c r="W746" i="25" s="1"/>
  <c r="X746" i="25"/>
  <c r="AA746" i="25" s="1"/>
  <c r="V786" i="25"/>
  <c r="W786" i="25" s="1"/>
  <c r="X786" i="25"/>
  <c r="AA786" i="25" s="1"/>
  <c r="AB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AB767" i="25" s="1"/>
  <c r="X775" i="25"/>
  <c r="AA775" i="25" s="1"/>
  <c r="AB775" i="25" s="1"/>
  <c r="V775" i="25"/>
  <c r="W775" i="25" s="1"/>
  <c r="X778" i="25"/>
  <c r="AA778" i="25" s="1"/>
  <c r="V778" i="25"/>
  <c r="W778" i="25" s="1"/>
  <c r="V785" i="25"/>
  <c r="W785" i="25" s="1"/>
  <c r="X785" i="25"/>
  <c r="AA785" i="25" s="1"/>
  <c r="AB785" i="25" s="1"/>
  <c r="V752" i="25"/>
  <c r="W752" i="25" s="1"/>
  <c r="X752" i="25"/>
  <c r="AA752" i="25" s="1"/>
  <c r="AB752" i="25" s="1"/>
  <c r="V776" i="25"/>
  <c r="W776" i="25" s="1"/>
  <c r="X776" i="25"/>
  <c r="AA776" i="25" s="1"/>
  <c r="AB776" i="25" s="1"/>
  <c r="V770" i="25"/>
  <c r="W770" i="25" s="1"/>
  <c r="X770" i="25"/>
  <c r="AA770" i="25" s="1"/>
  <c r="AB770" i="25" s="1"/>
  <c r="X766" i="25"/>
  <c r="AA766" i="25" s="1"/>
  <c r="AB766" i="25" s="1"/>
  <c r="V766" i="25"/>
  <c r="W766" i="25" s="1"/>
  <c r="V755" i="25"/>
  <c r="W755" i="25" s="1"/>
  <c r="X755" i="25"/>
  <c r="AA755" i="25" s="1"/>
  <c r="AB755" i="25" s="1"/>
  <c r="AB742" i="25"/>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AB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X747" i="25"/>
  <c r="AA747" i="25" s="1"/>
  <c r="AB747" i="25" s="1"/>
  <c r="V745" i="25"/>
  <c r="W745" i="25" s="1"/>
  <c r="X744" i="25"/>
  <c r="AA744" i="25" s="1"/>
  <c r="AB744" i="25" s="1"/>
  <c r="V742" i="25"/>
  <c r="W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83" i="25" l="1"/>
  <c r="AB749" i="25"/>
  <c r="AB780" i="25"/>
  <c r="AB781" i="25"/>
  <c r="AB778" i="25"/>
  <c r="AB746" i="25"/>
  <c r="AT875" i="2"/>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D869" i="2"/>
  <c r="AC869" i="2"/>
  <c r="AB869" i="2"/>
  <c r="AA869" i="2"/>
  <c r="Z869" i="2"/>
  <c r="I869" i="2"/>
  <c r="H869" i="2"/>
  <c r="G869" i="2"/>
  <c r="F869" i="2"/>
  <c r="AS869" i="2" s="1"/>
  <c r="E869" i="2"/>
  <c r="AU869" i="2" s="1"/>
  <c r="AT868" i="2"/>
  <c r="AF868" i="2"/>
  <c r="AE868" i="2"/>
  <c r="AD868" i="2"/>
  <c r="AC868" i="2"/>
  <c r="AB868" i="2"/>
  <c r="AA868" i="2"/>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AB866" i="2"/>
  <c r="Z866" i="2"/>
  <c r="I866" i="2"/>
  <c r="H866" i="2"/>
  <c r="G866" i="2"/>
  <c r="F866" i="2"/>
  <c r="AS866" i="2" s="1"/>
  <c r="E866" i="2"/>
  <c r="AU866" i="2" s="1"/>
  <c r="AF865" i="2"/>
  <c r="AT865" i="2" s="1"/>
  <c r="AE865" i="2"/>
  <c r="AC865" i="2"/>
  <c r="AB865" i="2"/>
  <c r="Z865" i="2"/>
  <c r="I865" i="2"/>
  <c r="H865" i="2"/>
  <c r="G865" i="2"/>
  <c r="F865" i="2"/>
  <c r="AS865" i="2" s="1"/>
  <c r="AA865" i="2" s="1"/>
  <c r="AD865" i="2" s="1"/>
  <c r="E865" i="2"/>
  <c r="AU865" i="2" s="1"/>
  <c r="AF864" i="2"/>
  <c r="AE864" i="2"/>
  <c r="AC864" i="2"/>
  <c r="AB864" i="2"/>
  <c r="Z864" i="2"/>
  <c r="I864" i="2"/>
  <c r="H864" i="2"/>
  <c r="G864" i="2"/>
  <c r="F864" i="2"/>
  <c r="AS864" i="2" s="1"/>
  <c r="E864" i="2"/>
  <c r="AU864" i="2" s="1"/>
  <c r="AT863" i="2"/>
  <c r="AF863" i="2"/>
  <c r="AE863" i="2"/>
  <c r="AC863" i="2"/>
  <c r="AB863" i="2"/>
  <c r="Z863" i="2"/>
  <c r="I863" i="2"/>
  <c r="H863" i="2"/>
  <c r="G863" i="2"/>
  <c r="F863" i="2"/>
  <c r="AS863" i="2" s="1"/>
  <c r="E863" i="2"/>
  <c r="AU863" i="2" s="1"/>
  <c r="AT862" i="2"/>
  <c r="AF862" i="2"/>
  <c r="AE862" i="2"/>
  <c r="AC862" i="2"/>
  <c r="AB862" i="2"/>
  <c r="AA862" i="2"/>
  <c r="AD862" i="2" s="1"/>
  <c r="Z862" i="2"/>
  <c r="I862" i="2"/>
  <c r="H862" i="2"/>
  <c r="G862" i="2"/>
  <c r="F862" i="2"/>
  <c r="AS862" i="2" s="1"/>
  <c r="E862" i="2"/>
  <c r="AU862" i="2" s="1"/>
  <c r="AF861" i="2"/>
  <c r="AT861" i="2" s="1"/>
  <c r="AE861" i="2"/>
  <c r="AC861" i="2"/>
  <c r="AB861" i="2"/>
  <c r="Z861" i="2"/>
  <c r="I861" i="2"/>
  <c r="H861" i="2"/>
  <c r="G861" i="2"/>
  <c r="F861" i="2"/>
  <c r="AS861" i="2" s="1"/>
  <c r="E861" i="2"/>
  <c r="AU861" i="2" s="1"/>
  <c r="AT860" i="2"/>
  <c r="AF860" i="2"/>
  <c r="AE860" i="2"/>
  <c r="AC860" i="2"/>
  <c r="AB860" i="2"/>
  <c r="Z860" i="2"/>
  <c r="I860" i="2"/>
  <c r="H860" i="2"/>
  <c r="G860" i="2"/>
  <c r="F860" i="2"/>
  <c r="AS860" i="2" s="1"/>
  <c r="E860" i="2"/>
  <c r="AU860" i="2" s="1"/>
  <c r="AT859" i="2"/>
  <c r="AF859" i="2"/>
  <c r="AE859" i="2"/>
  <c r="AC859" i="2"/>
  <c r="AB859" i="2"/>
  <c r="Z859" i="2"/>
  <c r="I859" i="2"/>
  <c r="H859" i="2"/>
  <c r="G859" i="2"/>
  <c r="F859" i="2"/>
  <c r="AS859" i="2" s="1"/>
  <c r="AA859" i="2" s="1"/>
  <c r="AD859" i="2" s="1"/>
  <c r="E859" i="2"/>
  <c r="AU859" i="2" s="1"/>
  <c r="AF858" i="2"/>
  <c r="AE858" i="2"/>
  <c r="AC858" i="2"/>
  <c r="AB858" i="2"/>
  <c r="Z858" i="2"/>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AB856" i="2"/>
  <c r="Z856" i="2"/>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S846" i="2"/>
  <c r="AF846" i="2"/>
  <c r="AE846" i="2"/>
  <c r="AC846" i="2"/>
  <c r="AB846" i="2"/>
  <c r="AA846" i="2"/>
  <c r="AD846" i="2" s="1"/>
  <c r="Z846" i="2"/>
  <c r="I846" i="2"/>
  <c r="H846" i="2"/>
  <c r="G846" i="2"/>
  <c r="F846" i="2"/>
  <c r="E846" i="2"/>
  <c r="AU846" i="2" s="1"/>
  <c r="AU845" i="2"/>
  <c r="AF845" i="2"/>
  <c r="AE845" i="2"/>
  <c r="AC845" i="2"/>
  <c r="AB845" i="2"/>
  <c r="Z845" i="2"/>
  <c r="I845" i="2"/>
  <c r="H845" i="2"/>
  <c r="G845" i="2"/>
  <c r="F845" i="2"/>
  <c r="AS845" i="2" s="1"/>
  <c r="AT845" i="2" s="1"/>
  <c r="E845" i="2"/>
  <c r="AS844" i="2"/>
  <c r="AT844" i="2" s="1"/>
  <c r="AF844" i="2"/>
  <c r="AE844" i="2"/>
  <c r="AC844" i="2"/>
  <c r="AB844" i="2"/>
  <c r="AA844" i="2"/>
  <c r="AD844" i="2" s="1"/>
  <c r="Z844" i="2"/>
  <c r="I844" i="2"/>
  <c r="H844" i="2"/>
  <c r="G844" i="2"/>
  <c r="F844" i="2"/>
  <c r="E844" i="2"/>
  <c r="AU844" i="2" s="1"/>
  <c r="AS843" i="2"/>
  <c r="AF843" i="2"/>
  <c r="AE843" i="2"/>
  <c r="AC843" i="2"/>
  <c r="AB843" i="2"/>
  <c r="Z843" i="2"/>
  <c r="I843" i="2"/>
  <c r="H843" i="2"/>
  <c r="G843" i="2"/>
  <c r="F843" i="2"/>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5"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2"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A841" i="2"/>
  <c r="AD841" i="2" s="1"/>
  <c r="AV842" i="2"/>
  <c r="AV844" i="2"/>
  <c r="AA863" i="2"/>
  <c r="AD863" i="2" s="1"/>
  <c r="AV868" i="2"/>
  <c r="AV854" i="2"/>
  <c r="AV865" i="2"/>
  <c r="AV841" i="2"/>
  <c r="AV856" i="2"/>
  <c r="AV853" i="2"/>
  <c r="AV859" i="2"/>
  <c r="AA866" i="2"/>
  <c r="AD866" i="2" s="1"/>
  <c r="AV839" i="2"/>
  <c r="AV862" i="2"/>
  <c r="AV863" i="2"/>
  <c r="AV838" i="2"/>
  <c r="AA838" i="2"/>
  <c r="AD838" i="2" s="1"/>
  <c r="AT843" i="2"/>
  <c r="AV874" i="2"/>
  <c r="AV875" i="2"/>
  <c r="AT849" i="2"/>
  <c r="AV849" i="2" s="1"/>
  <c r="AT837" i="2"/>
  <c r="AV837" i="2" s="1"/>
  <c r="AV847" i="2"/>
  <c r="AV850" i="2"/>
  <c r="AV851" i="2"/>
  <c r="AV845" i="2"/>
  <c r="AA848" i="2"/>
  <c r="AD848" i="2" s="1"/>
  <c r="AV867" i="2"/>
  <c r="AV857" i="2"/>
  <c r="AV872" i="2"/>
  <c r="AA860" i="2"/>
  <c r="AD860" i="2" s="1"/>
  <c r="AA840" i="2"/>
  <c r="AD840" i="2" s="1"/>
  <c r="AV843" i="2"/>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Q12" i="9"/>
  <c r="N12" i="9"/>
  <c r="X11" i="9"/>
  <c r="N11" i="9"/>
  <c r="Q11" i="9" s="1"/>
  <c r="X10" i="9"/>
  <c r="N10" i="9"/>
  <c r="Q10" i="9" s="1"/>
  <c r="AD9" i="9"/>
  <c r="AC9" i="9"/>
  <c r="AG9" i="9" s="1"/>
  <c r="AA9" i="9"/>
  <c r="AE9" i="9" s="1"/>
  <c r="X9" i="9"/>
  <c r="AB9" i="9" s="1"/>
  <c r="AF9" i="9" s="1"/>
  <c r="Q9" i="9"/>
  <c r="N9" i="9"/>
  <c r="AC8" i="9"/>
  <c r="AG8" i="9" s="1"/>
  <c r="AA8" i="9"/>
  <c r="AE8" i="9" s="1"/>
  <c r="X8" i="9"/>
  <c r="N8" i="9"/>
  <c r="Q8" i="9" s="1"/>
  <c r="X7" i="9"/>
  <c r="N7" i="9"/>
  <c r="Q7" i="9" s="1"/>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T1035" i="4"/>
  <c r="U1035" i="4" s="1"/>
  <c r="S1035" i="4"/>
  <c r="G1035" i="4"/>
  <c r="F1035" i="4"/>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T992" i="4"/>
  <c r="U992" i="4" s="1"/>
  <c r="S992" i="4"/>
  <c r="G992" i="4"/>
  <c r="F992" i="4"/>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G950" i="4"/>
  <c r="F950" i="4"/>
  <c r="V949" i="4"/>
  <c r="V969" i="4" s="1"/>
  <c r="T949" i="4"/>
  <c r="U949" i="4" s="1"/>
  <c r="S949" i="4"/>
  <c r="G949" i="4"/>
  <c r="F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G863" i="4"/>
  <c r="F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1"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1031" i="2"/>
  <c r="AC1031" i="2"/>
  <c r="AA1031" i="2"/>
  <c r="Z1031" i="2"/>
  <c r="G1031" i="2"/>
  <c r="F1031" i="2"/>
  <c r="AS1031" i="2" s="1"/>
  <c r="E1031" i="2"/>
  <c r="AU1031" i="2" s="1"/>
  <c r="AF1030" i="2"/>
  <c r="AC1030" i="2"/>
  <c r="AA1030" i="2"/>
  <c r="Z1030" i="2"/>
  <c r="G1030" i="2"/>
  <c r="F1030" i="2"/>
  <c r="AS1030" i="2" s="1"/>
  <c r="E1030" i="2"/>
  <c r="AU1030" i="2" s="1"/>
  <c r="AF1029" i="2"/>
  <c r="AC1029" i="2"/>
  <c r="AA1029" i="2"/>
  <c r="Z1029" i="2"/>
  <c r="G1029" i="2"/>
  <c r="F1029" i="2"/>
  <c r="AS1029" i="2" s="1"/>
  <c r="E1029" i="2"/>
  <c r="AU1029" i="2" s="1"/>
  <c r="AF1028" i="2"/>
  <c r="AC1028" i="2"/>
  <c r="AA1028" i="2"/>
  <c r="Z1028" i="2"/>
  <c r="G1028" i="2"/>
  <c r="F1028" i="2"/>
  <c r="AS1028" i="2" s="1"/>
  <c r="E1028" i="2"/>
  <c r="AU1028" i="2" s="1"/>
  <c r="AF1027" i="2"/>
  <c r="AC1027" i="2"/>
  <c r="AA1027" i="2"/>
  <c r="Z1027" i="2"/>
  <c r="G1027" i="2"/>
  <c r="F1027" i="2"/>
  <c r="AS1027" i="2" s="1"/>
  <c r="E1027" i="2"/>
  <c r="AU1027" i="2" s="1"/>
  <c r="AF1026" i="2"/>
  <c r="AC1026" i="2"/>
  <c r="AA1026" i="2"/>
  <c r="Z1026" i="2"/>
  <c r="G1026" i="2"/>
  <c r="F1026" i="2"/>
  <c r="AS1026" i="2" s="1"/>
  <c r="E1026" i="2"/>
  <c r="AU1026" i="2" s="1"/>
  <c r="AF1025" i="2"/>
  <c r="AC1025" i="2"/>
  <c r="AA1025" i="2"/>
  <c r="Z1025" i="2"/>
  <c r="G1025" i="2"/>
  <c r="F1025" i="2"/>
  <c r="AS1025" i="2" s="1"/>
  <c r="E1025" i="2"/>
  <c r="AU1025" i="2" s="1"/>
  <c r="AF1024" i="2"/>
  <c r="AC1024" i="2"/>
  <c r="AA1024" i="2"/>
  <c r="Z1024" i="2"/>
  <c r="G1024" i="2"/>
  <c r="F1024" i="2"/>
  <c r="AS1024" i="2" s="1"/>
  <c r="E1024" i="2"/>
  <c r="AU1024" i="2" s="1"/>
  <c r="AF1023" i="2"/>
  <c r="AC1023" i="2"/>
  <c r="AA1023" i="2"/>
  <c r="Z1023" i="2"/>
  <c r="G1023" i="2"/>
  <c r="F1023" i="2"/>
  <c r="AS1023" i="2" s="1"/>
  <c r="E1023" i="2"/>
  <c r="AU1023" i="2" s="1"/>
  <c r="AF1022" i="2"/>
  <c r="AC1022" i="2"/>
  <c r="AA1022" i="2"/>
  <c r="Z1022" i="2"/>
  <c r="G1022" i="2"/>
  <c r="F1022" i="2"/>
  <c r="AS1022" i="2" s="1"/>
  <c r="E1022" i="2"/>
  <c r="AU1022" i="2" s="1"/>
  <c r="AF1021" i="2"/>
  <c r="AC1021" i="2"/>
  <c r="AA1021" i="2"/>
  <c r="Z1021" i="2"/>
  <c r="G1021" i="2"/>
  <c r="F1021" i="2"/>
  <c r="AS1021" i="2" s="1"/>
  <c r="E1021" i="2"/>
  <c r="AU1021" i="2" s="1"/>
  <c r="AF1020" i="2"/>
  <c r="AC1020" i="2"/>
  <c r="AA1020" i="2"/>
  <c r="Z1020" i="2"/>
  <c r="G1020" i="2"/>
  <c r="F1020" i="2"/>
  <c r="AS1020" i="2" s="1"/>
  <c r="E1020" i="2"/>
  <c r="AU1020" i="2" s="1"/>
  <c r="AF1019" i="2"/>
  <c r="AC1019" i="2"/>
  <c r="AA1019" i="2"/>
  <c r="Z1019" i="2"/>
  <c r="G1019" i="2"/>
  <c r="F1019" i="2"/>
  <c r="AS1019" i="2" s="1"/>
  <c r="E1019" i="2"/>
  <c r="AU1019" i="2" s="1"/>
  <c r="AF1018" i="2"/>
  <c r="AC1018" i="2"/>
  <c r="AA1018" i="2"/>
  <c r="Z1018" i="2"/>
  <c r="G1018" i="2"/>
  <c r="F1018" i="2"/>
  <c r="AS1018" i="2" s="1"/>
  <c r="E1018" i="2"/>
  <c r="AU1018" i="2" s="1"/>
  <c r="AF1017" i="2"/>
  <c r="AC1017" i="2"/>
  <c r="AA1017" i="2"/>
  <c r="Z1017" i="2"/>
  <c r="G1017" i="2"/>
  <c r="F1017" i="2"/>
  <c r="AS1017" i="2" s="1"/>
  <c r="E1017" i="2"/>
  <c r="AU1017" i="2" s="1"/>
  <c r="AF1016" i="2"/>
  <c r="AC1016" i="2"/>
  <c r="AA1016" i="2"/>
  <c r="Z1016" i="2"/>
  <c r="G1016" i="2"/>
  <c r="F1016" i="2"/>
  <c r="AS1016" i="2" s="1"/>
  <c r="E1016" i="2"/>
  <c r="AU1016" i="2" s="1"/>
  <c r="AF1015" i="2"/>
  <c r="AC1015" i="2"/>
  <c r="AA1015" i="2"/>
  <c r="Z1015" i="2"/>
  <c r="G1015" i="2"/>
  <c r="F1015" i="2"/>
  <c r="AS1015" i="2" s="1"/>
  <c r="E1015" i="2"/>
  <c r="AU1015" i="2" s="1"/>
  <c r="AF1014" i="2"/>
  <c r="AC1014" i="2"/>
  <c r="AA1014" i="2"/>
  <c r="Z1014" i="2"/>
  <c r="G1014" i="2"/>
  <c r="F1014" i="2"/>
  <c r="AS1014" i="2" s="1"/>
  <c r="E1014" i="2"/>
  <c r="AU1014" i="2" s="1"/>
  <c r="AF1013" i="2"/>
  <c r="AC1013" i="2"/>
  <c r="AA1013" i="2"/>
  <c r="Z1013" i="2"/>
  <c r="G1013" i="2"/>
  <c r="F1013" i="2"/>
  <c r="AS1013" i="2" s="1"/>
  <c r="E1013" i="2"/>
  <c r="AU1013" i="2" s="1"/>
  <c r="AF1012" i="2"/>
  <c r="AC1012" i="2"/>
  <c r="AA1012" i="2"/>
  <c r="Z1012" i="2"/>
  <c r="G1012" i="2"/>
  <c r="F1012" i="2"/>
  <c r="AS1012" i="2" s="1"/>
  <c r="E1012" i="2"/>
  <c r="AU1012" i="2" s="1"/>
  <c r="AF1011" i="2"/>
  <c r="AC1011" i="2"/>
  <c r="AA1011" i="2"/>
  <c r="Z1011" i="2"/>
  <c r="G1011" i="2"/>
  <c r="F1011" i="2"/>
  <c r="AS1011" i="2" s="1"/>
  <c r="E1011" i="2"/>
  <c r="AU1011" i="2" s="1"/>
  <c r="AF1010" i="2"/>
  <c r="AC1010" i="2"/>
  <c r="AA1010" i="2"/>
  <c r="Z1010" i="2"/>
  <c r="G1010" i="2"/>
  <c r="F1010" i="2"/>
  <c r="AS1010" i="2" s="1"/>
  <c r="E1010" i="2"/>
  <c r="AU1010" i="2" s="1"/>
  <c r="AF1009" i="2"/>
  <c r="AC1009" i="2"/>
  <c r="AA1009" i="2"/>
  <c r="Z1009" i="2"/>
  <c r="G1009" i="2"/>
  <c r="F1009" i="2"/>
  <c r="AS1009" i="2" s="1"/>
  <c r="E1009" i="2"/>
  <c r="AU1009" i="2" s="1"/>
  <c r="AF1008" i="2"/>
  <c r="AC1008" i="2"/>
  <c r="AA1008" i="2"/>
  <c r="Z1008" i="2"/>
  <c r="G1008" i="2"/>
  <c r="F1008" i="2"/>
  <c r="AS1008" i="2" s="1"/>
  <c r="E1008" i="2"/>
  <c r="AU1008" i="2" s="1"/>
  <c r="AF1007" i="2"/>
  <c r="AC1007" i="2"/>
  <c r="AA1007" i="2"/>
  <c r="Z1007" i="2"/>
  <c r="G1007" i="2"/>
  <c r="F1007" i="2"/>
  <c r="AS1007" i="2" s="1"/>
  <c r="E1007" i="2"/>
  <c r="AU1007" i="2" s="1"/>
  <c r="AF1006" i="2"/>
  <c r="AC1006" i="2"/>
  <c r="AA1006" i="2"/>
  <c r="Z1006" i="2"/>
  <c r="G1006" i="2"/>
  <c r="F1006" i="2"/>
  <c r="AS1006" i="2" s="1"/>
  <c r="E1006" i="2"/>
  <c r="AU1006" i="2" s="1"/>
  <c r="AF1005" i="2"/>
  <c r="AC1005" i="2"/>
  <c r="AA1005" i="2"/>
  <c r="Z1005" i="2"/>
  <c r="G1005" i="2"/>
  <c r="F1005" i="2"/>
  <c r="AS1005" i="2" s="1"/>
  <c r="E1005" i="2"/>
  <c r="AU1005" i="2" s="1"/>
  <c r="AF1004" i="2"/>
  <c r="AC1004" i="2"/>
  <c r="AA1004" i="2"/>
  <c r="Z1004" i="2"/>
  <c r="G1004" i="2"/>
  <c r="F1004" i="2"/>
  <c r="AS1004" i="2" s="1"/>
  <c r="E1004" i="2"/>
  <c r="AU1004" i="2" s="1"/>
  <c r="AF1003" i="2"/>
  <c r="AC1003" i="2"/>
  <c r="AA1003" i="2"/>
  <c r="Z1003" i="2"/>
  <c r="G1003" i="2"/>
  <c r="F1003" i="2"/>
  <c r="AS1003" i="2" s="1"/>
  <c r="E1003" i="2"/>
  <c r="AU1003" i="2" s="1"/>
  <c r="AF1002" i="2"/>
  <c r="AC1002" i="2"/>
  <c r="AA1002" i="2"/>
  <c r="Z1002" i="2"/>
  <c r="G1002" i="2"/>
  <c r="F1002" i="2"/>
  <c r="AS1002" i="2" s="1"/>
  <c r="E1002" i="2"/>
  <c r="AU1002" i="2" s="1"/>
  <c r="AF1001" i="2"/>
  <c r="AC1001" i="2"/>
  <c r="AA1001" i="2"/>
  <c r="Z1001" i="2"/>
  <c r="G1001" i="2"/>
  <c r="F1001" i="2"/>
  <c r="AS1001" i="2" s="1"/>
  <c r="E1001" i="2"/>
  <c r="AU1001" i="2" s="1"/>
  <c r="AF1000" i="2"/>
  <c r="AC1000" i="2"/>
  <c r="AA1000" i="2"/>
  <c r="Z1000" i="2"/>
  <c r="G1000" i="2"/>
  <c r="F1000" i="2"/>
  <c r="AS1000" i="2" s="1"/>
  <c r="E1000" i="2"/>
  <c r="AU1000" i="2" s="1"/>
  <c r="AF999" i="2"/>
  <c r="AC999" i="2"/>
  <c r="AA999" i="2"/>
  <c r="Z999" i="2"/>
  <c r="G999" i="2"/>
  <c r="F999" i="2"/>
  <c r="AS999" i="2" s="1"/>
  <c r="E999" i="2"/>
  <c r="AU999" i="2" s="1"/>
  <c r="AF998" i="2"/>
  <c r="AC998" i="2"/>
  <c r="AA998" i="2"/>
  <c r="Z998" i="2"/>
  <c r="G998" i="2"/>
  <c r="F998" i="2"/>
  <c r="AS998" i="2" s="1"/>
  <c r="E998" i="2"/>
  <c r="AU998" i="2" s="1"/>
  <c r="AF997" i="2"/>
  <c r="AC997" i="2"/>
  <c r="AA997" i="2"/>
  <c r="Z997" i="2"/>
  <c r="G997" i="2"/>
  <c r="F997" i="2"/>
  <c r="AS997" i="2" s="1"/>
  <c r="E997" i="2"/>
  <c r="AU997" i="2" s="1"/>
  <c r="AF996" i="2"/>
  <c r="AC996" i="2"/>
  <c r="AA996" i="2"/>
  <c r="Z996" i="2"/>
  <c r="G996" i="2"/>
  <c r="F996" i="2"/>
  <c r="AS996" i="2" s="1"/>
  <c r="E996" i="2"/>
  <c r="AU996" i="2" s="1"/>
  <c r="AF995" i="2"/>
  <c r="AC995" i="2"/>
  <c r="AA995" i="2"/>
  <c r="Z995" i="2"/>
  <c r="G995" i="2"/>
  <c r="F995" i="2"/>
  <c r="AS995" i="2" s="1"/>
  <c r="E995" i="2"/>
  <c r="AU995" i="2" s="1"/>
  <c r="AF994" i="2"/>
  <c r="AC994" i="2"/>
  <c r="AA994" i="2"/>
  <c r="Z994" i="2"/>
  <c r="G994" i="2"/>
  <c r="F994" i="2"/>
  <c r="AS994" i="2" s="1"/>
  <c r="E994" i="2"/>
  <c r="AU994" i="2" s="1"/>
  <c r="AF993" i="2"/>
  <c r="AC993" i="2"/>
  <c r="AA993" i="2"/>
  <c r="Z993" i="2"/>
  <c r="G993" i="2"/>
  <c r="F993" i="2"/>
  <c r="AS993" i="2" s="1"/>
  <c r="E993" i="2"/>
  <c r="AU993" i="2" s="1"/>
  <c r="AF992" i="2"/>
  <c r="AC992" i="2"/>
  <c r="AA992" i="2"/>
  <c r="Z992" i="2"/>
  <c r="G992" i="2"/>
  <c r="F992" i="2"/>
  <c r="AS992" i="2" s="1"/>
  <c r="E992" i="2"/>
  <c r="AU992" i="2" s="1"/>
  <c r="AF991" i="2"/>
  <c r="AC991" i="2"/>
  <c r="AA991" i="2"/>
  <c r="Z991" i="2"/>
  <c r="G991" i="2"/>
  <c r="F991" i="2"/>
  <c r="AS991" i="2" s="1"/>
  <c r="E991" i="2"/>
  <c r="AU991" i="2" s="1"/>
  <c r="AF990" i="2"/>
  <c r="AC990" i="2"/>
  <c r="AA990" i="2"/>
  <c r="Z990" i="2"/>
  <c r="G990" i="2"/>
  <c r="F990" i="2"/>
  <c r="AS990" i="2" s="1"/>
  <c r="E990" i="2"/>
  <c r="AU990" i="2" s="1"/>
  <c r="AF989" i="2"/>
  <c r="AC989" i="2"/>
  <c r="AA989" i="2"/>
  <c r="Z989" i="2"/>
  <c r="G989" i="2"/>
  <c r="F989" i="2"/>
  <c r="AS989" i="2" s="1"/>
  <c r="E989" i="2"/>
  <c r="AU989" i="2" s="1"/>
  <c r="AF988" i="2"/>
  <c r="AC988" i="2"/>
  <c r="AA988" i="2"/>
  <c r="Z988" i="2"/>
  <c r="G988" i="2"/>
  <c r="F988" i="2"/>
  <c r="AS988" i="2" s="1"/>
  <c r="E988" i="2"/>
  <c r="AU988" i="2" s="1"/>
  <c r="AF987" i="2"/>
  <c r="AC987" i="2"/>
  <c r="AA987" i="2"/>
  <c r="Z987" i="2"/>
  <c r="G987" i="2"/>
  <c r="F987" i="2"/>
  <c r="AS987" i="2" s="1"/>
  <c r="E987" i="2"/>
  <c r="AU987" i="2" s="1"/>
  <c r="AF986" i="2"/>
  <c r="AC986" i="2"/>
  <c r="AA986" i="2"/>
  <c r="Z986" i="2"/>
  <c r="G986" i="2"/>
  <c r="F986" i="2"/>
  <c r="AS986" i="2" s="1"/>
  <c r="E986" i="2"/>
  <c r="AU986" i="2" s="1"/>
  <c r="AF985" i="2"/>
  <c r="AC985" i="2"/>
  <c r="AA985" i="2"/>
  <c r="Z985" i="2"/>
  <c r="G985" i="2"/>
  <c r="F985" i="2"/>
  <c r="AS985" i="2" s="1"/>
  <c r="E985" i="2"/>
  <c r="AU985" i="2" s="1"/>
  <c r="AF984" i="2"/>
  <c r="AC984" i="2"/>
  <c r="AA984" i="2"/>
  <c r="Z984" i="2"/>
  <c r="G984" i="2"/>
  <c r="F984" i="2"/>
  <c r="AS984" i="2" s="1"/>
  <c r="E984" i="2"/>
  <c r="AU984" i="2" s="1"/>
  <c r="AF983" i="2"/>
  <c r="AC983" i="2"/>
  <c r="AA983" i="2"/>
  <c r="Z983" i="2"/>
  <c r="G983" i="2"/>
  <c r="F983" i="2"/>
  <c r="AS983" i="2" s="1"/>
  <c r="E983" i="2"/>
  <c r="AU983" i="2" s="1"/>
  <c r="AF982" i="2"/>
  <c r="AC982" i="2"/>
  <c r="AA982" i="2"/>
  <c r="Z982" i="2"/>
  <c r="G982" i="2"/>
  <c r="F982" i="2"/>
  <c r="AS982" i="2" s="1"/>
  <c r="E982" i="2"/>
  <c r="AU982" i="2" s="1"/>
  <c r="AF981" i="2"/>
  <c r="AC981" i="2"/>
  <c r="AA981" i="2"/>
  <c r="Z981" i="2"/>
  <c r="G981" i="2"/>
  <c r="F981" i="2"/>
  <c r="AS981" i="2" s="1"/>
  <c r="E981" i="2"/>
  <c r="AU981" i="2" s="1"/>
  <c r="AF980" i="2"/>
  <c r="AC980" i="2"/>
  <c r="AA980" i="2"/>
  <c r="Z980" i="2"/>
  <c r="G980" i="2"/>
  <c r="F980" i="2"/>
  <c r="AS980" i="2" s="1"/>
  <c r="E980" i="2"/>
  <c r="AU980" i="2" s="1"/>
  <c r="AF979" i="2"/>
  <c r="AC979" i="2"/>
  <c r="AA979" i="2"/>
  <c r="Z979" i="2"/>
  <c r="G979" i="2"/>
  <c r="F979" i="2"/>
  <c r="AS979" i="2" s="1"/>
  <c r="E979" i="2"/>
  <c r="AU979" i="2" s="1"/>
  <c r="AF978" i="2"/>
  <c r="AC978" i="2"/>
  <c r="AA978" i="2"/>
  <c r="Z978" i="2"/>
  <c r="G978" i="2"/>
  <c r="F978" i="2"/>
  <c r="AS978" i="2" s="1"/>
  <c r="E978" i="2"/>
  <c r="AU978" i="2" s="1"/>
  <c r="AF977" i="2"/>
  <c r="AC977" i="2"/>
  <c r="AA977" i="2"/>
  <c r="Z977" i="2"/>
  <c r="G977" i="2"/>
  <c r="F977" i="2"/>
  <c r="AS977" i="2" s="1"/>
  <c r="E977" i="2"/>
  <c r="AU977" i="2" s="1"/>
  <c r="AF976" i="2"/>
  <c r="AC976" i="2"/>
  <c r="AA976" i="2"/>
  <c r="Z976" i="2"/>
  <c r="G976" i="2"/>
  <c r="F976" i="2"/>
  <c r="AS976" i="2" s="1"/>
  <c r="E976" i="2"/>
  <c r="AU976" i="2" s="1"/>
  <c r="AF975" i="2"/>
  <c r="AC975" i="2"/>
  <c r="AA975" i="2"/>
  <c r="Z975" i="2"/>
  <c r="G975" i="2"/>
  <c r="F975" i="2"/>
  <c r="AS975" i="2" s="1"/>
  <c r="E975" i="2"/>
  <c r="AU975" i="2" s="1"/>
  <c r="AF974" i="2"/>
  <c r="AC974" i="2"/>
  <c r="AA974" i="2"/>
  <c r="Z974" i="2"/>
  <c r="G974" i="2"/>
  <c r="F974" i="2"/>
  <c r="AS974" i="2" s="1"/>
  <c r="E974" i="2"/>
  <c r="AU974" i="2" s="1"/>
  <c r="AF973" i="2"/>
  <c r="AC973" i="2"/>
  <c r="AA973" i="2"/>
  <c r="Z973" i="2"/>
  <c r="G973" i="2"/>
  <c r="F973" i="2"/>
  <c r="AS973" i="2" s="1"/>
  <c r="E973" i="2"/>
  <c r="AU973" i="2" s="1"/>
  <c r="AF972" i="2"/>
  <c r="AC972" i="2"/>
  <c r="AA972" i="2"/>
  <c r="Z972" i="2"/>
  <c r="G972" i="2"/>
  <c r="F972" i="2"/>
  <c r="AS972" i="2" s="1"/>
  <c r="E972" i="2"/>
  <c r="AU972" i="2" s="1"/>
  <c r="AF971" i="2"/>
  <c r="AC971" i="2"/>
  <c r="AA971" i="2"/>
  <c r="Z971" i="2"/>
  <c r="G971" i="2"/>
  <c r="F971" i="2"/>
  <c r="AS971" i="2" s="1"/>
  <c r="E971" i="2"/>
  <c r="AU971" i="2" s="1"/>
  <c r="AF970" i="2"/>
  <c r="AC970" i="2"/>
  <c r="AA970" i="2"/>
  <c r="Z970" i="2"/>
  <c r="G970" i="2"/>
  <c r="F970" i="2"/>
  <c r="AS970" i="2" s="1"/>
  <c r="E970" i="2"/>
  <c r="AU970" i="2" s="1"/>
  <c r="AF969" i="2"/>
  <c r="AC969" i="2"/>
  <c r="AA969" i="2"/>
  <c r="Z969" i="2"/>
  <c r="G969" i="2"/>
  <c r="F969" i="2"/>
  <c r="AS969" i="2" s="1"/>
  <c r="E969" i="2"/>
  <c r="AU969" i="2" s="1"/>
  <c r="AF968" i="2"/>
  <c r="AC968" i="2"/>
  <c r="AA968" i="2"/>
  <c r="Z968" i="2"/>
  <c r="G968" i="2"/>
  <c r="F968" i="2"/>
  <c r="AS968" i="2" s="1"/>
  <c r="E968" i="2"/>
  <c r="AU968" i="2" s="1"/>
  <c r="AF967" i="2"/>
  <c r="AC967" i="2"/>
  <c r="AA967" i="2"/>
  <c r="Z967" i="2"/>
  <c r="G967" i="2"/>
  <c r="F967" i="2"/>
  <c r="AS967" i="2" s="1"/>
  <c r="E967" i="2"/>
  <c r="AU967" i="2" s="1"/>
  <c r="AF966" i="2"/>
  <c r="AC966" i="2"/>
  <c r="AA966" i="2"/>
  <c r="Z966" i="2"/>
  <c r="G966" i="2"/>
  <c r="F966" i="2"/>
  <c r="AS966" i="2" s="1"/>
  <c r="E966" i="2"/>
  <c r="AU966" i="2" s="1"/>
  <c r="AF965" i="2"/>
  <c r="AC965" i="2"/>
  <c r="AA965" i="2"/>
  <c r="Z965" i="2"/>
  <c r="G965" i="2"/>
  <c r="F965" i="2"/>
  <c r="AS965" i="2" s="1"/>
  <c r="E965" i="2"/>
  <c r="AU965" i="2" s="1"/>
  <c r="AF964" i="2"/>
  <c r="AC964" i="2"/>
  <c r="AA964" i="2"/>
  <c r="Z964" i="2"/>
  <c r="G964" i="2"/>
  <c r="F964" i="2"/>
  <c r="AS964" i="2" s="1"/>
  <c r="E964" i="2"/>
  <c r="AU964" i="2" s="1"/>
  <c r="AF963" i="2"/>
  <c r="AC963" i="2"/>
  <c r="AA963" i="2"/>
  <c r="Z963" i="2"/>
  <c r="G963" i="2"/>
  <c r="F963" i="2"/>
  <c r="AS963" i="2" s="1"/>
  <c r="E963" i="2"/>
  <c r="AU963" i="2" s="1"/>
  <c r="AF962" i="2"/>
  <c r="AC962" i="2"/>
  <c r="AA962" i="2"/>
  <c r="Z962" i="2"/>
  <c r="G962" i="2"/>
  <c r="F962" i="2"/>
  <c r="AS962" i="2" s="1"/>
  <c r="E962" i="2"/>
  <c r="AU962" i="2" s="1"/>
  <c r="AF961" i="2"/>
  <c r="AC961" i="2"/>
  <c r="AA961" i="2"/>
  <c r="Z961" i="2"/>
  <c r="G961" i="2"/>
  <c r="F961" i="2"/>
  <c r="AS961" i="2" s="1"/>
  <c r="E961" i="2"/>
  <c r="AU961" i="2" s="1"/>
  <c r="AF960" i="2"/>
  <c r="AC960" i="2"/>
  <c r="AA960" i="2"/>
  <c r="Z960" i="2"/>
  <c r="G960" i="2"/>
  <c r="F960" i="2"/>
  <c r="AS960" i="2" s="1"/>
  <c r="E960" i="2"/>
  <c r="AU960" i="2" s="1"/>
  <c r="AV959" i="2"/>
  <c r="AF959" i="2"/>
  <c r="AT959" i="2" s="1"/>
  <c r="AC959" i="2"/>
  <c r="AA959" i="2"/>
  <c r="Z959" i="2"/>
  <c r="G959" i="2"/>
  <c r="F959" i="2"/>
  <c r="AS959" i="2" s="1"/>
  <c r="E959" i="2"/>
  <c r="AU959" i="2" s="1"/>
  <c r="AF958" i="2"/>
  <c r="AC958" i="2"/>
  <c r="AA958" i="2"/>
  <c r="Z958" i="2"/>
  <c r="G958" i="2"/>
  <c r="F958" i="2"/>
  <c r="AS958" i="2" s="1"/>
  <c r="E958" i="2"/>
  <c r="AU958" i="2" s="1"/>
  <c r="AF957" i="2"/>
  <c r="AC957" i="2"/>
  <c r="AA957" i="2"/>
  <c r="Z957" i="2"/>
  <c r="G957" i="2"/>
  <c r="F957" i="2"/>
  <c r="AS957" i="2" s="1"/>
  <c r="E957" i="2"/>
  <c r="AU957" i="2" s="1"/>
  <c r="AF956" i="2"/>
  <c r="AC956" i="2"/>
  <c r="AA956" i="2"/>
  <c r="Z956" i="2"/>
  <c r="G956" i="2"/>
  <c r="F956" i="2"/>
  <c r="AS956" i="2" s="1"/>
  <c r="E956" i="2"/>
  <c r="AU956" i="2" s="1"/>
  <c r="AF955" i="2"/>
  <c r="AC955" i="2"/>
  <c r="AA955" i="2"/>
  <c r="Z955" i="2"/>
  <c r="G955" i="2"/>
  <c r="F955" i="2"/>
  <c r="AS955" i="2" s="1"/>
  <c r="E955" i="2"/>
  <c r="AU955" i="2" s="1"/>
  <c r="AF954" i="2"/>
  <c r="AC954" i="2"/>
  <c r="AA954" i="2"/>
  <c r="Z954" i="2"/>
  <c r="G954" i="2"/>
  <c r="F954" i="2"/>
  <c r="AS954" i="2" s="1"/>
  <c r="E954" i="2"/>
  <c r="AU954" i="2" s="1"/>
  <c r="AF953" i="2"/>
  <c r="AC953" i="2"/>
  <c r="AA953" i="2"/>
  <c r="Z953" i="2"/>
  <c r="G953" i="2"/>
  <c r="F953" i="2"/>
  <c r="AS953" i="2" s="1"/>
  <c r="E953" i="2"/>
  <c r="AU953" i="2" s="1"/>
  <c r="AF952" i="2"/>
  <c r="AC952" i="2"/>
  <c r="AA952" i="2"/>
  <c r="Z952" i="2"/>
  <c r="G952" i="2"/>
  <c r="F952" i="2"/>
  <c r="AS952" i="2" s="1"/>
  <c r="E952" i="2"/>
  <c r="AU952" i="2" s="1"/>
  <c r="AF951" i="2"/>
  <c r="AC951" i="2"/>
  <c r="AA951" i="2"/>
  <c r="Z951" i="2"/>
  <c r="G951" i="2"/>
  <c r="F951" i="2"/>
  <c r="AS951" i="2" s="1"/>
  <c r="E951" i="2"/>
  <c r="AU951" i="2" s="1"/>
  <c r="AF950" i="2"/>
  <c r="AC950" i="2"/>
  <c r="AA950" i="2"/>
  <c r="Z950" i="2"/>
  <c r="G950" i="2"/>
  <c r="F950" i="2"/>
  <c r="AS950" i="2" s="1"/>
  <c r="E950" i="2"/>
  <c r="AU950" i="2" s="1"/>
  <c r="AF949" i="2"/>
  <c r="AC949" i="2"/>
  <c r="AA949" i="2"/>
  <c r="Z949" i="2"/>
  <c r="G949" i="2"/>
  <c r="F949" i="2"/>
  <c r="AS949" i="2" s="1"/>
  <c r="E949" i="2"/>
  <c r="AU949" i="2" s="1"/>
  <c r="AF948" i="2"/>
  <c r="AC948" i="2"/>
  <c r="AA948" i="2"/>
  <c r="Z948" i="2"/>
  <c r="G948" i="2"/>
  <c r="F948" i="2"/>
  <c r="AS948" i="2" s="1"/>
  <c r="E948" i="2"/>
  <c r="AU948" i="2" s="1"/>
  <c r="AF947" i="2"/>
  <c r="AC947" i="2"/>
  <c r="AA947" i="2"/>
  <c r="Z947" i="2"/>
  <c r="G947" i="2"/>
  <c r="F947" i="2"/>
  <c r="AS947" i="2" s="1"/>
  <c r="E947" i="2"/>
  <c r="AU947" i="2" s="1"/>
  <c r="AF946" i="2"/>
  <c r="AC946" i="2"/>
  <c r="AA946" i="2"/>
  <c r="Z946" i="2"/>
  <c r="G946" i="2"/>
  <c r="F946" i="2"/>
  <c r="AS946" i="2" s="1"/>
  <c r="E946" i="2"/>
  <c r="AU946" i="2" s="1"/>
  <c r="AF945" i="2"/>
  <c r="AC945" i="2"/>
  <c r="AA945" i="2"/>
  <c r="Z945" i="2"/>
  <c r="G945" i="2"/>
  <c r="F945" i="2"/>
  <c r="AS945" i="2" s="1"/>
  <c r="E945" i="2"/>
  <c r="AU945" i="2" s="1"/>
  <c r="AF944" i="2"/>
  <c r="AC944" i="2"/>
  <c r="AA944" i="2"/>
  <c r="Z944" i="2"/>
  <c r="G944" i="2"/>
  <c r="F944" i="2"/>
  <c r="AS944" i="2" s="1"/>
  <c r="E944" i="2"/>
  <c r="AU944" i="2" s="1"/>
  <c r="AF943" i="2"/>
  <c r="AC943" i="2"/>
  <c r="AA943" i="2"/>
  <c r="Z943" i="2"/>
  <c r="G943" i="2"/>
  <c r="F943" i="2"/>
  <c r="AS943" i="2" s="1"/>
  <c r="E943" i="2"/>
  <c r="AU943" i="2" s="1"/>
  <c r="AF942" i="2"/>
  <c r="AC942" i="2"/>
  <c r="AA942" i="2"/>
  <c r="Z942" i="2"/>
  <c r="G942" i="2"/>
  <c r="F942" i="2"/>
  <c r="AS942" i="2" s="1"/>
  <c r="E942" i="2"/>
  <c r="AU942" i="2" s="1"/>
  <c r="AF941" i="2"/>
  <c r="AC941" i="2"/>
  <c r="AA941" i="2"/>
  <c r="Z941" i="2"/>
  <c r="G941" i="2"/>
  <c r="F941" i="2"/>
  <c r="AS941" i="2" s="1"/>
  <c r="E941" i="2"/>
  <c r="AU941" i="2" s="1"/>
  <c r="AF940" i="2"/>
  <c r="AC940" i="2"/>
  <c r="AA940" i="2"/>
  <c r="Z940" i="2"/>
  <c r="G940" i="2"/>
  <c r="F940" i="2"/>
  <c r="AS940" i="2" s="1"/>
  <c r="E940" i="2"/>
  <c r="AU940" i="2" s="1"/>
  <c r="AF939" i="2"/>
  <c r="AC939" i="2"/>
  <c r="AA939" i="2"/>
  <c r="Z939" i="2"/>
  <c r="G939" i="2"/>
  <c r="F939" i="2"/>
  <c r="AS939" i="2" s="1"/>
  <c r="E939" i="2"/>
  <c r="AU939" i="2" s="1"/>
  <c r="AF938" i="2"/>
  <c r="AC938" i="2"/>
  <c r="AA938" i="2"/>
  <c r="Z938" i="2"/>
  <c r="G938" i="2"/>
  <c r="F938" i="2"/>
  <c r="AS938" i="2" s="1"/>
  <c r="E938" i="2"/>
  <c r="AU938" i="2" s="1"/>
  <c r="AF937" i="2"/>
  <c r="AC937" i="2"/>
  <c r="AA937" i="2"/>
  <c r="Z937" i="2"/>
  <c r="G937" i="2"/>
  <c r="F937" i="2"/>
  <c r="AS937" i="2" s="1"/>
  <c r="E937" i="2"/>
  <c r="AU937" i="2" s="1"/>
  <c r="AF936" i="2"/>
  <c r="AC936" i="2"/>
  <c r="AA936" i="2"/>
  <c r="Z936" i="2"/>
  <c r="G936" i="2"/>
  <c r="F936" i="2"/>
  <c r="AS936" i="2" s="1"/>
  <c r="E936" i="2"/>
  <c r="AU936" i="2" s="1"/>
  <c r="AF935" i="2"/>
  <c r="AC935" i="2"/>
  <c r="AA935" i="2"/>
  <c r="Z935" i="2"/>
  <c r="G935" i="2"/>
  <c r="F935" i="2"/>
  <c r="AS935" i="2" s="1"/>
  <c r="E935" i="2"/>
  <c r="AU935" i="2" s="1"/>
  <c r="AF934" i="2"/>
  <c r="AC934" i="2"/>
  <c r="AA934" i="2"/>
  <c r="Z934" i="2"/>
  <c r="G934" i="2"/>
  <c r="F934" i="2"/>
  <c r="AS934" i="2" s="1"/>
  <c r="E934" i="2"/>
  <c r="AU934" i="2" s="1"/>
  <c r="AF933" i="2"/>
  <c r="AC933" i="2"/>
  <c r="AA933" i="2"/>
  <c r="Z933" i="2"/>
  <c r="G933" i="2"/>
  <c r="F933" i="2"/>
  <c r="AS933" i="2" s="1"/>
  <c r="E933" i="2"/>
  <c r="AU933" i="2" s="1"/>
  <c r="AF932" i="2"/>
  <c r="AC932" i="2"/>
  <c r="AA932" i="2"/>
  <c r="Z932" i="2"/>
  <c r="G932" i="2"/>
  <c r="F932" i="2"/>
  <c r="AS932" i="2" s="1"/>
  <c r="E932" i="2"/>
  <c r="AU932" i="2" s="1"/>
  <c r="AF931" i="2"/>
  <c r="AC931" i="2"/>
  <c r="AA931" i="2"/>
  <c r="Z931" i="2"/>
  <c r="G931" i="2"/>
  <c r="F931" i="2"/>
  <c r="AS931" i="2" s="1"/>
  <c r="E931" i="2"/>
  <c r="AU931" i="2" s="1"/>
  <c r="AF930" i="2"/>
  <c r="AC930" i="2"/>
  <c r="AA930" i="2"/>
  <c r="Z930" i="2"/>
  <c r="G930" i="2"/>
  <c r="F930" i="2"/>
  <c r="AS930" i="2" s="1"/>
  <c r="E930" i="2"/>
  <c r="AU930" i="2" s="1"/>
  <c r="AF929" i="2"/>
  <c r="AC929" i="2"/>
  <c r="AA929" i="2"/>
  <c r="Z929" i="2"/>
  <c r="G929" i="2"/>
  <c r="F929" i="2"/>
  <c r="AS929" i="2" s="1"/>
  <c r="E929" i="2"/>
  <c r="AU929" i="2" s="1"/>
  <c r="AF928" i="2"/>
  <c r="AC928" i="2"/>
  <c r="AA928" i="2"/>
  <c r="Z928" i="2"/>
  <c r="G928" i="2"/>
  <c r="F928" i="2"/>
  <c r="AS928" i="2" s="1"/>
  <c r="E928" i="2"/>
  <c r="AU928" i="2" s="1"/>
  <c r="AF927" i="2"/>
  <c r="AC927" i="2"/>
  <c r="AA927" i="2"/>
  <c r="Z927" i="2"/>
  <c r="G927" i="2"/>
  <c r="F927" i="2"/>
  <c r="AS927" i="2" s="1"/>
  <c r="E927" i="2"/>
  <c r="AU927" i="2" s="1"/>
  <c r="AF926" i="2"/>
  <c r="AC926" i="2"/>
  <c r="AA926" i="2"/>
  <c r="Z926" i="2"/>
  <c r="G926" i="2"/>
  <c r="F926" i="2"/>
  <c r="AS926" i="2" s="1"/>
  <c r="E926" i="2"/>
  <c r="AU926" i="2" s="1"/>
  <c r="AF925" i="2"/>
  <c r="AC925" i="2"/>
  <c r="AA925" i="2"/>
  <c r="Z925" i="2"/>
  <c r="G925" i="2"/>
  <c r="F925" i="2"/>
  <c r="AS925" i="2" s="1"/>
  <c r="E925" i="2"/>
  <c r="AU925" i="2" s="1"/>
  <c r="AF924" i="2"/>
  <c r="AC924" i="2"/>
  <c r="AA924" i="2"/>
  <c r="Z924" i="2"/>
  <c r="G924" i="2"/>
  <c r="F924" i="2"/>
  <c r="AS924" i="2" s="1"/>
  <c r="E924" i="2"/>
  <c r="AU924" i="2" s="1"/>
  <c r="AF923" i="2"/>
  <c r="AC923" i="2"/>
  <c r="AA923" i="2"/>
  <c r="Z923" i="2"/>
  <c r="G923" i="2"/>
  <c r="F923" i="2"/>
  <c r="AS923" i="2" s="1"/>
  <c r="E923" i="2"/>
  <c r="AU923" i="2" s="1"/>
  <c r="AF922" i="2"/>
  <c r="AC922" i="2"/>
  <c r="AA922" i="2"/>
  <c r="Z922" i="2"/>
  <c r="G922" i="2"/>
  <c r="F922" i="2"/>
  <c r="AS922" i="2" s="1"/>
  <c r="E922" i="2"/>
  <c r="AU922" i="2" s="1"/>
  <c r="AF921" i="2"/>
  <c r="AC921" i="2"/>
  <c r="AA921" i="2"/>
  <c r="Z921" i="2"/>
  <c r="G921" i="2"/>
  <c r="F921" i="2"/>
  <c r="AS921" i="2" s="1"/>
  <c r="E921" i="2"/>
  <c r="AU921" i="2" s="1"/>
  <c r="AF920" i="2"/>
  <c r="AC920" i="2"/>
  <c r="AA920" i="2"/>
  <c r="Z920" i="2"/>
  <c r="G920" i="2"/>
  <c r="F920" i="2"/>
  <c r="AS920" i="2" s="1"/>
  <c r="E920" i="2"/>
  <c r="AU920" i="2" s="1"/>
  <c r="AF919" i="2"/>
  <c r="AC919" i="2"/>
  <c r="AA919" i="2"/>
  <c r="Z919" i="2"/>
  <c r="G919" i="2"/>
  <c r="F919" i="2"/>
  <c r="AS919" i="2" s="1"/>
  <c r="E919" i="2"/>
  <c r="AU919" i="2" s="1"/>
  <c r="AF918" i="2"/>
  <c r="AC918" i="2"/>
  <c r="AA918" i="2"/>
  <c r="Z918" i="2"/>
  <c r="G918" i="2"/>
  <c r="F918" i="2"/>
  <c r="AS918" i="2" s="1"/>
  <c r="E918" i="2"/>
  <c r="AU918" i="2" s="1"/>
  <c r="AF917" i="2"/>
  <c r="AC917" i="2"/>
  <c r="AA917" i="2"/>
  <c r="Z917" i="2"/>
  <c r="G917" i="2"/>
  <c r="F917" i="2"/>
  <c r="AS917" i="2" s="1"/>
  <c r="E917" i="2"/>
  <c r="AU917" i="2" s="1"/>
  <c r="AF916" i="2"/>
  <c r="AC916" i="2"/>
  <c r="AA916" i="2"/>
  <c r="Z916" i="2"/>
  <c r="G916" i="2"/>
  <c r="F916" i="2"/>
  <c r="AS916" i="2" s="1"/>
  <c r="E916" i="2"/>
  <c r="AU916" i="2" s="1"/>
  <c r="AF915" i="2"/>
  <c r="AC915" i="2"/>
  <c r="AA915" i="2"/>
  <c r="Z915" i="2"/>
  <c r="G915" i="2"/>
  <c r="F915" i="2"/>
  <c r="AS915" i="2" s="1"/>
  <c r="E915" i="2"/>
  <c r="AU915" i="2" s="1"/>
  <c r="AF914" i="2"/>
  <c r="AC914" i="2"/>
  <c r="AA914" i="2"/>
  <c r="Z914" i="2"/>
  <c r="G914" i="2"/>
  <c r="F914" i="2"/>
  <c r="AS914" i="2" s="1"/>
  <c r="E914" i="2"/>
  <c r="AU914" i="2" s="1"/>
  <c r="AF913" i="2"/>
  <c r="AC913" i="2"/>
  <c r="AA913" i="2"/>
  <c r="Z913" i="2"/>
  <c r="G913" i="2"/>
  <c r="F913" i="2"/>
  <c r="AS913" i="2" s="1"/>
  <c r="E913" i="2"/>
  <c r="AU913" i="2" s="1"/>
  <c r="AF912" i="2"/>
  <c r="AC912" i="2"/>
  <c r="AA912" i="2"/>
  <c r="Z912" i="2"/>
  <c r="G912" i="2"/>
  <c r="F912" i="2"/>
  <c r="AS912" i="2" s="1"/>
  <c r="E912" i="2"/>
  <c r="AU912" i="2" s="1"/>
  <c r="AF911" i="2"/>
  <c r="AC911" i="2"/>
  <c r="AA911" i="2"/>
  <c r="Z911" i="2"/>
  <c r="G911" i="2"/>
  <c r="F911" i="2"/>
  <c r="AS911" i="2" s="1"/>
  <c r="E911" i="2"/>
  <c r="AU911" i="2" s="1"/>
  <c r="AF910" i="2"/>
  <c r="AC910" i="2"/>
  <c r="AA910" i="2"/>
  <c r="Z910" i="2"/>
  <c r="G910" i="2"/>
  <c r="F910" i="2"/>
  <c r="AS910" i="2" s="1"/>
  <c r="E910" i="2"/>
  <c r="AU910" i="2" s="1"/>
  <c r="AF909" i="2"/>
  <c r="AC909" i="2"/>
  <c r="AA909" i="2"/>
  <c r="Z909" i="2"/>
  <c r="G909" i="2"/>
  <c r="F909" i="2"/>
  <c r="AS909" i="2" s="1"/>
  <c r="E909" i="2"/>
  <c r="AU909" i="2" s="1"/>
  <c r="AF908" i="2"/>
  <c r="AC908" i="2"/>
  <c r="AA908" i="2"/>
  <c r="Z908" i="2"/>
  <c r="G908" i="2"/>
  <c r="F908" i="2"/>
  <c r="AS908" i="2" s="1"/>
  <c r="E908" i="2"/>
  <c r="AU908" i="2" s="1"/>
  <c r="AF907" i="2"/>
  <c r="AC907" i="2"/>
  <c r="AA907" i="2"/>
  <c r="Z907" i="2"/>
  <c r="G907" i="2"/>
  <c r="F907" i="2"/>
  <c r="AS907" i="2" s="1"/>
  <c r="E907" i="2"/>
  <c r="AU907" i="2" s="1"/>
  <c r="AF906" i="2"/>
  <c r="AC906" i="2"/>
  <c r="AA906" i="2"/>
  <c r="Z906" i="2"/>
  <c r="G906" i="2"/>
  <c r="F906" i="2"/>
  <c r="AS906" i="2" s="1"/>
  <c r="E906" i="2"/>
  <c r="AU906" i="2" s="1"/>
  <c r="AF905" i="2"/>
  <c r="AC905" i="2"/>
  <c r="AA905" i="2"/>
  <c r="Z905" i="2"/>
  <c r="G905" i="2"/>
  <c r="F905" i="2"/>
  <c r="AS905" i="2" s="1"/>
  <c r="E905" i="2"/>
  <c r="AU905" i="2" s="1"/>
  <c r="AF904" i="2"/>
  <c r="AC904" i="2"/>
  <c r="AA904" i="2"/>
  <c r="Z904" i="2"/>
  <c r="G904" i="2"/>
  <c r="F904" i="2"/>
  <c r="AS904" i="2" s="1"/>
  <c r="E904" i="2"/>
  <c r="AU904" i="2" s="1"/>
  <c r="AF903" i="2"/>
  <c r="AC903" i="2"/>
  <c r="AA903" i="2"/>
  <c r="Z903" i="2"/>
  <c r="G903" i="2"/>
  <c r="F903" i="2"/>
  <c r="AS903" i="2" s="1"/>
  <c r="E903" i="2"/>
  <c r="AU903" i="2" s="1"/>
  <c r="AF902" i="2"/>
  <c r="AC902" i="2"/>
  <c r="AA902" i="2"/>
  <c r="Z902" i="2"/>
  <c r="G902" i="2"/>
  <c r="F902" i="2"/>
  <c r="AS902" i="2" s="1"/>
  <c r="E902" i="2"/>
  <c r="AU902" i="2" s="1"/>
  <c r="AF901" i="2"/>
  <c r="AC901" i="2"/>
  <c r="AA901" i="2"/>
  <c r="Z901" i="2"/>
  <c r="G901" i="2"/>
  <c r="F901" i="2"/>
  <c r="AS901" i="2" s="1"/>
  <c r="E901" i="2"/>
  <c r="AU901" i="2" s="1"/>
  <c r="AF900" i="2"/>
  <c r="AC900" i="2"/>
  <c r="AA900" i="2"/>
  <c r="Z900" i="2"/>
  <c r="G900" i="2"/>
  <c r="F900" i="2"/>
  <c r="AS900" i="2" s="1"/>
  <c r="E900" i="2"/>
  <c r="AU900" i="2" s="1"/>
  <c r="AF899" i="2"/>
  <c r="AC899" i="2"/>
  <c r="AA899" i="2"/>
  <c r="Z899" i="2"/>
  <c r="G899" i="2"/>
  <c r="F899" i="2"/>
  <c r="AS899" i="2" s="1"/>
  <c r="E899" i="2"/>
  <c r="AU899" i="2" s="1"/>
  <c r="AF898" i="2"/>
  <c r="AC898" i="2"/>
  <c r="AA898" i="2"/>
  <c r="Z898" i="2"/>
  <c r="G898" i="2"/>
  <c r="F898" i="2"/>
  <c r="AS898" i="2" s="1"/>
  <c r="E898" i="2"/>
  <c r="AU898" i="2" s="1"/>
  <c r="AF897" i="2"/>
  <c r="AC897" i="2"/>
  <c r="AA897" i="2"/>
  <c r="Z897" i="2"/>
  <c r="G897" i="2"/>
  <c r="F897" i="2"/>
  <c r="AS897" i="2" s="1"/>
  <c r="E897" i="2"/>
  <c r="AU897" i="2" s="1"/>
  <c r="AF896" i="2"/>
  <c r="AC896" i="2"/>
  <c r="AA896" i="2"/>
  <c r="Z896" i="2"/>
  <c r="G896" i="2"/>
  <c r="F896" i="2"/>
  <c r="AS896" i="2" s="1"/>
  <c r="E896" i="2"/>
  <c r="AU896" i="2" s="1"/>
  <c r="AF895" i="2"/>
  <c r="AC895" i="2"/>
  <c r="AA895" i="2"/>
  <c r="Z895" i="2"/>
  <c r="G895" i="2"/>
  <c r="F895" i="2"/>
  <c r="AS895" i="2" s="1"/>
  <c r="E895" i="2"/>
  <c r="AU895" i="2" s="1"/>
  <c r="AF894" i="2"/>
  <c r="AC894" i="2"/>
  <c r="AA894" i="2"/>
  <c r="Z894" i="2"/>
  <c r="G894" i="2"/>
  <c r="F894" i="2"/>
  <c r="AS894" i="2" s="1"/>
  <c r="E894" i="2"/>
  <c r="AU894" i="2" s="1"/>
  <c r="AF893" i="2"/>
  <c r="AC893" i="2"/>
  <c r="AA893" i="2"/>
  <c r="Z893" i="2"/>
  <c r="G893" i="2"/>
  <c r="F893" i="2"/>
  <c r="AS893" i="2" s="1"/>
  <c r="E893" i="2"/>
  <c r="AU893" i="2" s="1"/>
  <c r="AF892" i="2"/>
  <c r="AC892" i="2"/>
  <c r="AA892" i="2"/>
  <c r="Z892" i="2"/>
  <c r="G892" i="2"/>
  <c r="F892" i="2"/>
  <c r="AS892" i="2" s="1"/>
  <c r="E892" i="2"/>
  <c r="AU892" i="2" s="1"/>
  <c r="AF891" i="2"/>
  <c r="AC891" i="2"/>
  <c r="AA891" i="2"/>
  <c r="Z891" i="2"/>
  <c r="G891" i="2"/>
  <c r="F891" i="2"/>
  <c r="AS891" i="2" s="1"/>
  <c r="E891" i="2"/>
  <c r="AU891" i="2" s="1"/>
  <c r="AF890" i="2"/>
  <c r="AC890" i="2"/>
  <c r="AA890" i="2"/>
  <c r="Z890" i="2"/>
  <c r="G890" i="2"/>
  <c r="F890" i="2"/>
  <c r="AS890" i="2" s="1"/>
  <c r="E890" i="2"/>
  <c r="AU890" i="2" s="1"/>
  <c r="AF889" i="2"/>
  <c r="AC889" i="2"/>
  <c r="AA889" i="2"/>
  <c r="Z889" i="2"/>
  <c r="G889" i="2"/>
  <c r="F889" i="2"/>
  <c r="AS889" i="2" s="1"/>
  <c r="E889" i="2"/>
  <c r="AU889" i="2" s="1"/>
  <c r="AF888" i="2"/>
  <c r="AC888" i="2"/>
  <c r="AA888" i="2"/>
  <c r="Z888" i="2"/>
  <c r="G888" i="2"/>
  <c r="F888" i="2"/>
  <c r="AS888" i="2" s="1"/>
  <c r="E888" i="2"/>
  <c r="AU888" i="2" s="1"/>
  <c r="AF887" i="2"/>
  <c r="AC887" i="2"/>
  <c r="AA887" i="2"/>
  <c r="Z887" i="2"/>
  <c r="G887" i="2"/>
  <c r="F887" i="2"/>
  <c r="AS887" i="2" s="1"/>
  <c r="E887" i="2"/>
  <c r="AU887" i="2" s="1"/>
  <c r="AF886" i="2"/>
  <c r="AC886" i="2"/>
  <c r="AA886" i="2"/>
  <c r="Z886" i="2"/>
  <c r="G886" i="2"/>
  <c r="F886" i="2"/>
  <c r="AS886" i="2" s="1"/>
  <c r="E886" i="2"/>
  <c r="AU886" i="2" s="1"/>
  <c r="AF885" i="2"/>
  <c r="AC885" i="2"/>
  <c r="AA885" i="2"/>
  <c r="Z885" i="2"/>
  <c r="G885" i="2"/>
  <c r="F885" i="2"/>
  <c r="AS885" i="2" s="1"/>
  <c r="E885" i="2"/>
  <c r="AU885" i="2" s="1"/>
  <c r="AF884" i="2"/>
  <c r="AC884" i="2"/>
  <c r="AA884" i="2"/>
  <c r="Z884" i="2"/>
  <c r="G884" i="2"/>
  <c r="F884" i="2"/>
  <c r="AS884" i="2" s="1"/>
  <c r="E884" i="2"/>
  <c r="AU884" i="2" s="1"/>
  <c r="AF883" i="2"/>
  <c r="AC883" i="2"/>
  <c r="AA883" i="2"/>
  <c r="Z883" i="2"/>
  <c r="G883" i="2"/>
  <c r="F883" i="2"/>
  <c r="AS883" i="2" s="1"/>
  <c r="E883" i="2"/>
  <c r="AU883" i="2" s="1"/>
  <c r="AF882" i="2"/>
  <c r="AC882" i="2"/>
  <c r="AA882" i="2"/>
  <c r="Z882" i="2"/>
  <c r="G882" i="2"/>
  <c r="F882" i="2"/>
  <c r="AS882" i="2" s="1"/>
  <c r="E882" i="2"/>
  <c r="AU882" i="2" s="1"/>
  <c r="AF881" i="2"/>
  <c r="AC881" i="2"/>
  <c r="AA881" i="2"/>
  <c r="Z881" i="2"/>
  <c r="G881" i="2"/>
  <c r="F881" i="2"/>
  <c r="AS881" i="2" s="1"/>
  <c r="E881" i="2"/>
  <c r="AU881" i="2" s="1"/>
  <c r="AF880" i="2"/>
  <c r="AC880" i="2"/>
  <c r="AA880" i="2"/>
  <c r="Z880" i="2"/>
  <c r="G880" i="2"/>
  <c r="F880" i="2"/>
  <c r="AS880" i="2" s="1"/>
  <c r="E880" i="2"/>
  <c r="AU880" i="2" s="1"/>
  <c r="AF879" i="2"/>
  <c r="AC879" i="2"/>
  <c r="AA879" i="2"/>
  <c r="Z879" i="2"/>
  <c r="G879" i="2"/>
  <c r="F879" i="2"/>
  <c r="AS879" i="2" s="1"/>
  <c r="E879" i="2"/>
  <c r="AU879" i="2" s="1"/>
  <c r="AF878" i="2"/>
  <c r="AC878" i="2"/>
  <c r="AA878" i="2"/>
  <c r="Z878" i="2"/>
  <c r="G878" i="2"/>
  <c r="F878" i="2"/>
  <c r="AS878" i="2" s="1"/>
  <c r="E878" i="2"/>
  <c r="AU878" i="2" s="1"/>
  <c r="AF877" i="2"/>
  <c r="AC877" i="2"/>
  <c r="AA877" i="2"/>
  <c r="Z877" i="2"/>
  <c r="G877" i="2"/>
  <c r="F877" i="2"/>
  <c r="AS877" i="2" s="1"/>
  <c r="E877" i="2"/>
  <c r="AU877" i="2" s="1"/>
  <c r="AF876" i="2"/>
  <c r="AC876" i="2"/>
  <c r="AA876" i="2"/>
  <c r="Z876" i="2"/>
  <c r="G876" i="2"/>
  <c r="F876" i="2"/>
  <c r="AS876" i="2" s="1"/>
  <c r="E876" i="2"/>
  <c r="AU876"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AB827" i="2"/>
  <c r="I827" i="2"/>
  <c r="H827" i="2"/>
  <c r="G827" i="2"/>
  <c r="F827" i="2"/>
  <c r="AS827" i="2" s="1"/>
  <c r="E827" i="2"/>
  <c r="AU827" i="2" s="1"/>
  <c r="AF826" i="2"/>
  <c r="AE826" i="2"/>
  <c r="AC826" i="2"/>
  <c r="AB826" i="2"/>
  <c r="I826" i="2"/>
  <c r="H826" i="2"/>
  <c r="G826" i="2"/>
  <c r="F826" i="2"/>
  <c r="AS826" i="2" s="1"/>
  <c r="E826" i="2"/>
  <c r="AU826" i="2" s="1"/>
  <c r="AF825" i="2"/>
  <c r="AE825" i="2"/>
  <c r="AC825" i="2"/>
  <c r="AB825" i="2"/>
  <c r="I825" i="2"/>
  <c r="H825" i="2"/>
  <c r="G825" i="2"/>
  <c r="F825" i="2"/>
  <c r="AS825" i="2" s="1"/>
  <c r="E825" i="2"/>
  <c r="AU825" i="2" s="1"/>
  <c r="AF824" i="2"/>
  <c r="AE824" i="2"/>
  <c r="AC824" i="2"/>
  <c r="AB824" i="2"/>
  <c r="I824" i="2"/>
  <c r="H824" i="2"/>
  <c r="G824" i="2"/>
  <c r="F824" i="2"/>
  <c r="AS824" i="2" s="1"/>
  <c r="E824" i="2"/>
  <c r="AU824" i="2" s="1"/>
  <c r="AF823" i="2"/>
  <c r="AE823" i="2"/>
  <c r="AC823" i="2"/>
  <c r="AB823" i="2"/>
  <c r="AD823" i="2"/>
  <c r="Z823" i="2"/>
  <c r="I823" i="2"/>
  <c r="H823" i="2"/>
  <c r="G823" i="2"/>
  <c r="F823" i="2"/>
  <c r="AS823" i="2" s="1"/>
  <c r="E823" i="2"/>
  <c r="AU823" i="2" s="1"/>
  <c r="AF822" i="2"/>
  <c r="AE822" i="2"/>
  <c r="AC822" i="2"/>
  <c r="AB822" i="2"/>
  <c r="I822" i="2"/>
  <c r="H822" i="2"/>
  <c r="G822" i="2"/>
  <c r="F822" i="2"/>
  <c r="AS822" i="2" s="1"/>
  <c r="E822" i="2"/>
  <c r="AU822" i="2" s="1"/>
  <c r="AF821" i="2"/>
  <c r="AE821" i="2"/>
  <c r="AC821" i="2"/>
  <c r="AB821" i="2"/>
  <c r="I821" i="2"/>
  <c r="H821" i="2"/>
  <c r="G821" i="2"/>
  <c r="F821" i="2"/>
  <c r="AS821" i="2" s="1"/>
  <c r="E821" i="2"/>
  <c r="AU821" i="2" s="1"/>
  <c r="AF820" i="2"/>
  <c r="AE820" i="2"/>
  <c r="AC820" i="2"/>
  <c r="AB820" i="2"/>
  <c r="I820" i="2"/>
  <c r="H820" i="2"/>
  <c r="G820" i="2"/>
  <c r="F820" i="2"/>
  <c r="AS820" i="2" s="1"/>
  <c r="E820" i="2"/>
  <c r="AU820" i="2" s="1"/>
  <c r="AF819" i="2"/>
  <c r="AE819" i="2"/>
  <c r="AC819" i="2"/>
  <c r="AB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AB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AB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AB804" i="2"/>
  <c r="I804" i="2"/>
  <c r="H804" i="2"/>
  <c r="G804" i="2"/>
  <c r="F804" i="2"/>
  <c r="AS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AB788" i="2"/>
  <c r="I788" i="2"/>
  <c r="H788" i="2"/>
  <c r="G788" i="2"/>
  <c r="F788" i="2"/>
  <c r="AS788" i="2" s="1"/>
  <c r="E788" i="2"/>
  <c r="AU788" i="2" s="1"/>
  <c r="AF787" i="2"/>
  <c r="AE787" i="2"/>
  <c r="AC787" i="2"/>
  <c r="AB787" i="2"/>
  <c r="I787" i="2"/>
  <c r="H787" i="2"/>
  <c r="G787" i="2"/>
  <c r="F787" i="2"/>
  <c r="AS787" i="2" s="1"/>
  <c r="E787" i="2"/>
  <c r="AU787" i="2" s="1"/>
  <c r="AF786" i="2"/>
  <c r="AE786" i="2"/>
  <c r="AC786" i="2"/>
  <c r="AB786" i="2"/>
  <c r="I786" i="2"/>
  <c r="H786" i="2"/>
  <c r="G786" i="2"/>
  <c r="F786" i="2"/>
  <c r="AS786" i="2" s="1"/>
  <c r="E786" i="2"/>
  <c r="AU786" i="2" s="1"/>
  <c r="AF785" i="2"/>
  <c r="AE785" i="2"/>
  <c r="AC785" i="2"/>
  <c r="AB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AB783" i="2"/>
  <c r="I783" i="2"/>
  <c r="H783" i="2"/>
  <c r="G783" i="2"/>
  <c r="F783" i="2"/>
  <c r="AS783" i="2" s="1"/>
  <c r="E783" i="2"/>
  <c r="AU783" i="2" s="1"/>
  <c r="AF782" i="2"/>
  <c r="AE782" i="2"/>
  <c r="AC782" i="2"/>
  <c r="AB782" i="2"/>
  <c r="I782" i="2"/>
  <c r="H782" i="2"/>
  <c r="G782" i="2"/>
  <c r="F782" i="2"/>
  <c r="AS782" i="2" s="1"/>
  <c r="E782" i="2"/>
  <c r="AU782" i="2" s="1"/>
  <c r="AF781" i="2"/>
  <c r="AE781" i="2"/>
  <c r="AC781" i="2"/>
  <c r="AB781" i="2"/>
  <c r="I781" i="2"/>
  <c r="H781" i="2"/>
  <c r="G781" i="2"/>
  <c r="F781" i="2"/>
  <c r="AS781" i="2" s="1"/>
  <c r="E781" i="2"/>
  <c r="AU781" i="2" s="1"/>
  <c r="AF780" i="2"/>
  <c r="AE780" i="2"/>
  <c r="AC780" i="2"/>
  <c r="AB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AB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AB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AB765" i="2"/>
  <c r="AD765" i="2"/>
  <c r="I765" i="2"/>
  <c r="H765" i="2"/>
  <c r="G765" i="2"/>
  <c r="F765" i="2"/>
  <c r="AS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AB749" i="2"/>
  <c r="I749" i="2"/>
  <c r="H749" i="2"/>
  <c r="G749" i="2"/>
  <c r="F749" i="2"/>
  <c r="AS749" i="2" s="1"/>
  <c r="E749" i="2"/>
  <c r="AU749" i="2" s="1"/>
  <c r="AF748" i="2"/>
  <c r="AE748" i="2"/>
  <c r="AC748" i="2"/>
  <c r="AB748" i="2"/>
  <c r="I748" i="2"/>
  <c r="H748" i="2"/>
  <c r="G748" i="2"/>
  <c r="F748" i="2"/>
  <c r="AS748" i="2" s="1"/>
  <c r="E748" i="2"/>
  <c r="AU748" i="2" s="1"/>
  <c r="AF747" i="2"/>
  <c r="AE747" i="2"/>
  <c r="AC747" i="2"/>
  <c r="AB747" i="2"/>
  <c r="I747" i="2"/>
  <c r="H747" i="2"/>
  <c r="G747" i="2"/>
  <c r="F747" i="2"/>
  <c r="AS747" i="2" s="1"/>
  <c r="E747" i="2"/>
  <c r="AU747" i="2" s="1"/>
  <c r="AF746" i="2"/>
  <c r="AE746" i="2"/>
  <c r="AC746" i="2"/>
  <c r="AB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AB744" i="2"/>
  <c r="I744" i="2"/>
  <c r="H744" i="2"/>
  <c r="G744" i="2"/>
  <c r="F744" i="2"/>
  <c r="AS744" i="2" s="1"/>
  <c r="E744" i="2"/>
  <c r="AU744" i="2" s="1"/>
  <c r="AF743" i="2"/>
  <c r="AE743" i="2"/>
  <c r="AC743" i="2"/>
  <c r="AB743" i="2"/>
  <c r="I743" i="2"/>
  <c r="H743" i="2"/>
  <c r="G743" i="2"/>
  <c r="F743" i="2"/>
  <c r="AS743" i="2" s="1"/>
  <c r="E743" i="2"/>
  <c r="AU743" i="2" s="1"/>
  <c r="AF742" i="2"/>
  <c r="AE742" i="2"/>
  <c r="AC742" i="2"/>
  <c r="AB742" i="2"/>
  <c r="I742" i="2"/>
  <c r="H742" i="2"/>
  <c r="G742" i="2"/>
  <c r="F742" i="2"/>
  <c r="AS742" i="2" s="1"/>
  <c r="E742" i="2"/>
  <c r="AU742" i="2" s="1"/>
  <c r="AF741" i="2"/>
  <c r="AE741" i="2"/>
  <c r="AC741" i="2"/>
  <c r="AB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AB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AB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AB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AB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AB722" i="2"/>
  <c r="AD722" i="2"/>
  <c r="I722" i="2"/>
  <c r="H722" i="2"/>
  <c r="G722" i="2"/>
  <c r="F722" i="2"/>
  <c r="AS722" i="2" s="1"/>
  <c r="E722" i="2"/>
  <c r="AU722" i="2" s="1"/>
  <c r="AF721" i="2"/>
  <c r="AE721" i="2"/>
  <c r="AC721" i="2"/>
  <c r="AB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S393" i="2"/>
  <c r="AA393" i="2" s="1"/>
  <c r="AF393" i="2"/>
  <c r="AE393" i="2"/>
  <c r="AC393" i="2"/>
  <c r="I393" i="2"/>
  <c r="H393" i="2"/>
  <c r="G393" i="2"/>
  <c r="F393" i="2"/>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797" i="4" l="1"/>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D466" i="2"/>
  <c r="AA466" i="2"/>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D3" i="2"/>
  <c r="AA3" i="2"/>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D514" i="2"/>
  <c r="AA514" i="2"/>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D172" i="2"/>
  <c r="AA172" i="2"/>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D585" i="2"/>
  <c r="AA585" i="2"/>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AB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AB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AB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AB350" i="25" s="1"/>
  <c r="V349" i="25"/>
  <c r="W349" i="25" s="1"/>
  <c r="X349" i="25"/>
  <c r="AA349" i="25" s="1"/>
  <c r="V348" i="25"/>
  <c r="W348" i="25" s="1"/>
  <c r="X348" i="25"/>
  <c r="AA348" i="25" s="1"/>
  <c r="V347" i="25"/>
  <c r="W347" i="25" s="1"/>
  <c r="X347" i="25"/>
  <c r="AA347" i="25" s="1"/>
  <c r="AB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AB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AB314" i="25" s="1"/>
  <c r="V313" i="25"/>
  <c r="W313" i="25" s="1"/>
  <c r="X313" i="25"/>
  <c r="AA313" i="25" s="1"/>
  <c r="V312" i="25"/>
  <c r="W312" i="25" s="1"/>
  <c r="X312" i="25"/>
  <c r="AA312" i="25" s="1"/>
  <c r="V311" i="25"/>
  <c r="W311" i="25" s="1"/>
  <c r="X311" i="25"/>
  <c r="AA311" i="25" s="1"/>
  <c r="AB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AB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AB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AB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AB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AB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AB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AB194" i="25" s="1"/>
  <c r="V193" i="25"/>
  <c r="W193" i="25" s="1"/>
  <c r="X193" i="25"/>
  <c r="AA193" i="25" s="1"/>
  <c r="V192" i="25"/>
  <c r="W192" i="25" s="1"/>
  <c r="X192" i="25"/>
  <c r="AA192" i="25" s="1"/>
  <c r="V191" i="25"/>
  <c r="W191" i="25" s="1"/>
  <c r="X191" i="25"/>
  <c r="AA191" i="25" s="1"/>
  <c r="AB191" i="25" s="1"/>
  <c r="V190" i="25"/>
  <c r="W190" i="25" s="1"/>
  <c r="X190" i="25"/>
  <c r="AA190" i="25" s="1"/>
  <c r="V189" i="25"/>
  <c r="W189" i="25" s="1"/>
  <c r="X189" i="25"/>
  <c r="AA189" i="25" s="1"/>
  <c r="V188" i="25"/>
  <c r="W188" i="25" s="1"/>
  <c r="X188" i="25"/>
  <c r="AA188" i="25" s="1"/>
  <c r="AB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AB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AB152" i="25" s="1"/>
  <c r="V151" i="25"/>
  <c r="W151" i="25" s="1"/>
  <c r="X151" i="25"/>
  <c r="AA151" i="25" s="1"/>
  <c r="X150" i="25"/>
  <c r="AA150" i="25" s="1"/>
  <c r="V150" i="25"/>
  <c r="W150" i="25" s="1"/>
  <c r="V148" i="25"/>
  <c r="W148" i="25" s="1"/>
  <c r="X148" i="25"/>
  <c r="AA148" i="25" s="1"/>
  <c r="AB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AB94" i="25" s="1"/>
  <c r="X93" i="25"/>
  <c r="AA93" i="25" s="1"/>
  <c r="AB93" i="25" s="1"/>
  <c r="V93" i="25"/>
  <c r="W93" i="25" s="1"/>
  <c r="X92" i="25"/>
  <c r="AA92" i="25" s="1"/>
  <c r="V92" i="25"/>
  <c r="W92" i="25" s="1"/>
  <c r="V91" i="25"/>
  <c r="W91" i="25" s="1"/>
  <c r="X91" i="25"/>
  <c r="AA91" i="25" s="1"/>
  <c r="AB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AB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c r="AA11" i="9"/>
  <c r="AB11" i="9" s="1"/>
  <c r="R11" i="9"/>
  <c r="S11" i="9" s="1"/>
  <c r="AA10" i="9"/>
  <c r="AB10" i="9" s="1"/>
  <c r="R10" i="9"/>
  <c r="S10" i="9" s="1"/>
  <c r="S9" i="9"/>
  <c r="R9" i="9"/>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W1141" i="4"/>
  <c r="V1163" i="4"/>
  <c r="W1121" i="4"/>
  <c r="X1121" i="4"/>
  <c r="Y1121" i="4"/>
  <c r="U1141" i="4"/>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V1070" i="2"/>
  <c r="AT1070" i="2"/>
  <c r="AV1069" i="2"/>
  <c r="AT1069" i="2"/>
  <c r="AV1068" i="2"/>
  <c r="AT1068" i="2"/>
  <c r="AT1067" i="2"/>
  <c r="AV1067" i="2"/>
  <c r="AV1066" i="2"/>
  <c r="AT1066" i="2"/>
  <c r="AV1065" i="2"/>
  <c r="AT1065" i="2"/>
  <c r="AT1064" i="2"/>
  <c r="AV1064" i="2"/>
  <c r="AT1063" i="2"/>
  <c r="AV1063" i="2"/>
  <c r="AT1062" i="2"/>
  <c r="AV1062" i="2"/>
  <c r="AT1061" i="2"/>
  <c r="AV1061" i="2"/>
  <c r="AV1060" i="2"/>
  <c r="AT1060" i="2"/>
  <c r="AV1059" i="2"/>
  <c r="AT1059" i="2"/>
  <c r="AT1058" i="2"/>
  <c r="AV1058" i="2"/>
  <c r="AV1057" i="2"/>
  <c r="AT1057" i="2"/>
  <c r="AT1056" i="2"/>
  <c r="AV1056" i="2"/>
  <c r="AV1055" i="2"/>
  <c r="AT1055" i="2"/>
  <c r="AT1054" i="2"/>
  <c r="AV1054" i="2"/>
  <c r="AV1053" i="2"/>
  <c r="AT1053" i="2"/>
  <c r="AV1052" i="2"/>
  <c r="AT1052" i="2"/>
  <c r="AV1051" i="2"/>
  <c r="AT1051" i="2"/>
  <c r="AV1050" i="2"/>
  <c r="AT1050" i="2"/>
  <c r="AV1049" i="2"/>
  <c r="AT1049" i="2"/>
  <c r="AT1048" i="2"/>
  <c r="AV1048" i="2"/>
  <c r="AV1047" i="2"/>
  <c r="AT1047" i="2"/>
  <c r="AV1046" i="2"/>
  <c r="AT1046" i="2"/>
  <c r="AV1045" i="2"/>
  <c r="AT1045" i="2"/>
  <c r="AT1044" i="2"/>
  <c r="AV1044" i="2"/>
  <c r="AV1043" i="2"/>
  <c r="AT1043" i="2"/>
  <c r="AV1042" i="2"/>
  <c r="AT1042" i="2"/>
  <c r="AV1041" i="2"/>
  <c r="AT1041" i="2"/>
  <c r="AV1040" i="2"/>
  <c r="AT1040" i="2"/>
  <c r="AT1039" i="2"/>
  <c r="AV1039" i="2"/>
  <c r="AV1038" i="2"/>
  <c r="AT1038" i="2"/>
  <c r="AV1037" i="2"/>
  <c r="AT1037" i="2"/>
  <c r="AT1036" i="2"/>
  <c r="AV1036" i="2"/>
  <c r="AV1035" i="2"/>
  <c r="AT1035" i="2"/>
  <c r="AV1034" i="2"/>
  <c r="AT1034" i="2"/>
  <c r="AV1033" i="2"/>
  <c r="AT1033" i="2"/>
  <c r="AV1032" i="2"/>
  <c r="AT1032" i="2"/>
  <c r="AT1031" i="2"/>
  <c r="AV1031" i="2"/>
  <c r="AV1030" i="2"/>
  <c r="AT1030" i="2"/>
  <c r="AT1029" i="2"/>
  <c r="AV1029" i="2"/>
  <c r="AV1028" i="2"/>
  <c r="AT1028" i="2"/>
  <c r="AT1027" i="2"/>
  <c r="AV1027" i="2"/>
  <c r="AT1026" i="2"/>
  <c r="AV1026" i="2"/>
  <c r="AV1025" i="2"/>
  <c r="AT1025" i="2"/>
  <c r="AV1024" i="2"/>
  <c r="AT1024" i="2"/>
  <c r="AT1023" i="2"/>
  <c r="AV1023" i="2"/>
  <c r="AV1022" i="2"/>
  <c r="AT1022" i="2"/>
  <c r="AV1021" i="2"/>
  <c r="AT1021" i="2"/>
  <c r="AT1020" i="2"/>
  <c r="AV1020" i="2"/>
  <c r="AV1019" i="2"/>
  <c r="AT1019" i="2"/>
  <c r="AT1018" i="2"/>
  <c r="AV1018" i="2"/>
  <c r="AT1017" i="2"/>
  <c r="AV1017" i="2"/>
  <c r="AV1016" i="2"/>
  <c r="AT1016" i="2"/>
  <c r="AT1015" i="2"/>
  <c r="AV1015" i="2"/>
  <c r="AT1014" i="2"/>
  <c r="AV1014" i="2"/>
  <c r="AV1013" i="2"/>
  <c r="AT1013" i="2"/>
  <c r="AT1012" i="2"/>
  <c r="AV1012" i="2"/>
  <c r="AT1011" i="2"/>
  <c r="AV1011" i="2"/>
  <c r="AT1010" i="2"/>
  <c r="AV1010" i="2"/>
  <c r="AV1009" i="2"/>
  <c r="AT1009" i="2"/>
  <c r="AV1008" i="2"/>
  <c r="AT1008" i="2"/>
  <c r="AV1007" i="2"/>
  <c r="AT1007" i="2"/>
  <c r="AV1006" i="2"/>
  <c r="AT1006" i="2"/>
  <c r="AT1005" i="2"/>
  <c r="AV1005" i="2"/>
  <c r="AT1004" i="2"/>
  <c r="AV1004" i="2"/>
  <c r="AV1003" i="2"/>
  <c r="AT1003" i="2"/>
  <c r="AV1002" i="2"/>
  <c r="AT1002" i="2"/>
  <c r="AT1001" i="2"/>
  <c r="AV1001" i="2"/>
  <c r="AT1000" i="2"/>
  <c r="AV1000" i="2"/>
  <c r="AV999" i="2"/>
  <c r="AT999" i="2"/>
  <c r="AT998" i="2"/>
  <c r="AV998" i="2"/>
  <c r="AV997" i="2"/>
  <c r="AT997" i="2"/>
  <c r="AT996" i="2"/>
  <c r="AV996" i="2"/>
  <c r="AV995" i="2"/>
  <c r="AT995" i="2"/>
  <c r="AV994" i="2"/>
  <c r="AT994" i="2"/>
  <c r="AV993" i="2"/>
  <c r="AT993" i="2"/>
  <c r="AV992" i="2"/>
  <c r="AT992" i="2"/>
  <c r="AT991" i="2"/>
  <c r="AV991" i="2"/>
  <c r="AT990" i="2"/>
  <c r="AV990" i="2"/>
  <c r="AV989" i="2"/>
  <c r="AT989" i="2"/>
  <c r="AV988" i="2"/>
  <c r="AT988" i="2"/>
  <c r="AV987" i="2"/>
  <c r="AT987" i="2"/>
  <c r="AT986" i="2"/>
  <c r="AV986" i="2"/>
  <c r="AV985" i="2"/>
  <c r="AT985" i="2"/>
  <c r="AV984" i="2"/>
  <c r="AT984" i="2"/>
  <c r="AV983" i="2"/>
  <c r="AT983" i="2"/>
  <c r="AT982" i="2"/>
  <c r="AV982" i="2"/>
  <c r="AT981" i="2"/>
  <c r="AV981" i="2"/>
  <c r="AT980" i="2"/>
  <c r="AV980" i="2"/>
  <c r="AV979" i="2"/>
  <c r="AT979" i="2"/>
  <c r="AT978" i="2"/>
  <c r="AV978" i="2"/>
  <c r="AV977" i="2"/>
  <c r="AT977" i="2"/>
  <c r="AV976" i="2"/>
  <c r="AT976" i="2"/>
  <c r="AT975" i="2"/>
  <c r="AV975" i="2"/>
  <c r="AT974" i="2"/>
  <c r="AV974" i="2"/>
  <c r="AT973" i="2"/>
  <c r="AV973" i="2"/>
  <c r="AV972" i="2"/>
  <c r="AT972" i="2"/>
  <c r="AV971" i="2"/>
  <c r="AT971" i="2"/>
  <c r="AT970" i="2"/>
  <c r="AV970" i="2"/>
  <c r="AV969" i="2"/>
  <c r="AT969" i="2"/>
  <c r="AV968" i="2"/>
  <c r="AT968" i="2"/>
  <c r="AT967" i="2"/>
  <c r="AV967" i="2"/>
  <c r="AT966" i="2"/>
  <c r="AV966" i="2"/>
  <c r="AT965" i="2"/>
  <c r="AV965" i="2"/>
  <c r="AT964" i="2"/>
  <c r="AV964" i="2"/>
  <c r="AV963" i="2"/>
  <c r="AT963" i="2"/>
  <c r="AT962" i="2"/>
  <c r="AV962" i="2"/>
  <c r="AV961" i="2"/>
  <c r="AT961" i="2"/>
  <c r="AV960" i="2"/>
  <c r="AT960" i="2"/>
  <c r="AV958" i="2"/>
  <c r="AT958" i="2"/>
  <c r="AT957" i="2"/>
  <c r="AV957" i="2"/>
  <c r="AV956" i="2"/>
  <c r="AT956" i="2"/>
  <c r="AV955" i="2"/>
  <c r="AT955" i="2"/>
  <c r="AV954" i="2"/>
  <c r="AT954" i="2"/>
  <c r="AT953" i="2"/>
  <c r="AV953" i="2"/>
  <c r="AT952" i="2"/>
  <c r="AV952" i="2"/>
  <c r="AV951" i="2"/>
  <c r="AT951" i="2"/>
  <c r="AV950" i="2"/>
  <c r="AT950" i="2"/>
  <c r="AV949" i="2"/>
  <c r="AT949" i="2"/>
  <c r="AT948" i="2"/>
  <c r="AV948" i="2"/>
  <c r="AT947" i="2"/>
  <c r="AV947" i="2"/>
  <c r="AV946" i="2"/>
  <c r="AT946" i="2"/>
  <c r="AV945" i="2"/>
  <c r="AT945" i="2"/>
  <c r="AV944" i="2"/>
  <c r="AT944" i="2"/>
  <c r="AT943" i="2"/>
  <c r="AV943" i="2"/>
  <c r="AV942" i="2"/>
  <c r="AT942" i="2"/>
  <c r="AV941" i="2"/>
  <c r="AT941" i="2"/>
  <c r="AV940" i="2"/>
  <c r="AT940" i="2"/>
  <c r="AV939" i="2"/>
  <c r="AT939" i="2"/>
  <c r="AT938" i="2"/>
  <c r="AV938" i="2"/>
  <c r="AV937" i="2"/>
  <c r="AT937" i="2"/>
  <c r="AV936" i="2"/>
  <c r="AT936" i="2"/>
  <c r="AV935" i="2"/>
  <c r="AT935" i="2"/>
  <c r="AT934" i="2"/>
  <c r="AV934" i="2"/>
  <c r="AT933" i="2"/>
  <c r="AV933" i="2"/>
  <c r="AV932" i="2"/>
  <c r="AT932" i="2"/>
  <c r="AV931" i="2"/>
  <c r="AT931" i="2"/>
  <c r="AT930" i="2"/>
  <c r="AV930" i="2"/>
  <c r="AT929" i="2"/>
  <c r="AV929" i="2"/>
  <c r="AT928" i="2"/>
  <c r="AV928" i="2"/>
  <c r="AT927" i="2"/>
  <c r="AV927" i="2"/>
  <c r="AV926" i="2"/>
  <c r="AT926" i="2"/>
  <c r="AT925" i="2"/>
  <c r="AV925" i="2"/>
  <c r="AT924" i="2"/>
  <c r="AV924" i="2"/>
  <c r="AV923" i="2"/>
  <c r="AT923" i="2"/>
  <c r="AT922" i="2"/>
  <c r="AV922" i="2"/>
  <c r="AT921" i="2"/>
  <c r="AV921" i="2"/>
  <c r="AT920" i="2"/>
  <c r="AV920" i="2"/>
  <c r="AT919" i="2"/>
  <c r="AV919" i="2"/>
  <c r="AT918" i="2"/>
  <c r="AV918" i="2"/>
  <c r="AT917" i="2"/>
  <c r="AV917" i="2"/>
  <c r="AV916" i="2"/>
  <c r="AT916" i="2"/>
  <c r="AV915" i="2"/>
  <c r="AT915" i="2"/>
  <c r="AV914" i="2"/>
  <c r="AT914" i="2"/>
  <c r="AT913" i="2"/>
  <c r="AV913" i="2"/>
  <c r="AV912" i="2"/>
  <c r="AT912" i="2"/>
  <c r="AV911" i="2"/>
  <c r="AT911" i="2"/>
  <c r="AV910" i="2"/>
  <c r="AT910" i="2"/>
  <c r="AT909" i="2"/>
  <c r="AV909" i="2"/>
  <c r="AT908" i="2"/>
  <c r="AV908" i="2"/>
  <c r="AV907" i="2"/>
  <c r="AT907" i="2"/>
  <c r="AT906" i="2"/>
  <c r="AV906" i="2"/>
  <c r="AT905" i="2"/>
  <c r="AV905" i="2"/>
  <c r="AV904" i="2"/>
  <c r="AT904" i="2"/>
  <c r="AV903" i="2"/>
  <c r="AT903" i="2"/>
  <c r="AV902" i="2"/>
  <c r="AT902" i="2"/>
  <c r="AT901" i="2"/>
  <c r="AV901" i="2"/>
  <c r="AV900" i="2"/>
  <c r="AT900" i="2"/>
  <c r="AT899" i="2"/>
  <c r="AV899" i="2"/>
  <c r="AV898" i="2"/>
  <c r="AT898" i="2"/>
  <c r="AV897" i="2"/>
  <c r="AT897" i="2"/>
  <c r="AT896" i="2"/>
  <c r="AV896" i="2"/>
  <c r="AV895" i="2"/>
  <c r="AT895" i="2"/>
  <c r="AV894" i="2"/>
  <c r="AT894" i="2"/>
  <c r="AV893" i="2"/>
  <c r="AT893" i="2"/>
  <c r="AV892" i="2"/>
  <c r="AT892" i="2"/>
  <c r="AV891" i="2"/>
  <c r="AT891" i="2"/>
  <c r="AV890" i="2"/>
  <c r="AT890" i="2"/>
  <c r="AT889" i="2"/>
  <c r="AV889" i="2"/>
  <c r="AT888" i="2"/>
  <c r="AV888" i="2"/>
  <c r="AT887" i="2"/>
  <c r="AV887" i="2"/>
  <c r="AV886" i="2"/>
  <c r="AT886" i="2"/>
  <c r="AT885" i="2"/>
  <c r="AV885" i="2"/>
  <c r="AV884" i="2"/>
  <c r="AT884" i="2"/>
  <c r="AV883" i="2"/>
  <c r="AT883" i="2"/>
  <c r="AV882" i="2"/>
  <c r="AT882" i="2"/>
  <c r="AT881" i="2"/>
  <c r="AV881" i="2"/>
  <c r="AT880" i="2"/>
  <c r="AV880" i="2"/>
  <c r="AT879" i="2"/>
  <c r="AV879" i="2"/>
  <c r="AT878" i="2"/>
  <c r="AV878" i="2"/>
  <c r="AV877" i="2"/>
  <c r="AT877" i="2"/>
  <c r="AT876" i="2"/>
  <c r="AV876" i="2"/>
  <c r="AT836" i="2"/>
  <c r="AV836" i="2" s="1"/>
  <c r="AV835" i="2"/>
  <c r="AT835" i="2"/>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c r="AT821" i="2"/>
  <c r="AV821" i="2" s="1"/>
  <c r="AT820" i="2"/>
  <c r="AV820" i="2" s="1"/>
  <c r="AT819" i="2"/>
  <c r="AV819" i="2" s="1"/>
  <c r="AT818" i="2"/>
  <c r="AV818" i="2" s="1"/>
  <c r="AT817" i="2"/>
  <c r="AV817" i="2" s="1"/>
  <c r="AT816" i="2"/>
  <c r="AV816" i="2" s="1"/>
  <c r="AT815" i="2"/>
  <c r="AV815" i="2" s="1"/>
  <c r="AT814" i="2"/>
  <c r="AV814" i="2" s="1"/>
  <c r="AT813" i="2"/>
  <c r="AV813" i="2"/>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c r="AV789" i="2"/>
  <c r="AT789" i="2"/>
  <c r="AT788" i="2"/>
  <c r="AV788" i="2"/>
  <c r="AT787" i="2"/>
  <c r="AV787" i="2"/>
  <c r="AT786" i="2"/>
  <c r="AV786" i="2" s="1"/>
  <c r="AV785" i="2"/>
  <c r="AT785" i="2"/>
  <c r="AT784" i="2"/>
  <c r="AV784" i="2" s="1"/>
  <c r="AT783" i="2"/>
  <c r="AV783" i="2" s="1"/>
  <c r="AT782" i="2"/>
  <c r="AV782" i="2" s="1"/>
  <c r="AT781" i="2"/>
  <c r="AV781" i="2" s="1"/>
  <c r="AT780" i="2"/>
  <c r="AV780" i="2"/>
  <c r="AT779" i="2"/>
  <c r="AV779" i="2" s="1"/>
  <c r="AT778" i="2"/>
  <c r="AV778" i="2" s="1"/>
  <c r="AT777" i="2"/>
  <c r="AV777" i="2"/>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c r="AT758" i="2"/>
  <c r="AV758" i="2" s="1"/>
  <c r="AV757" i="2"/>
  <c r="AT757" i="2"/>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V739" i="2"/>
  <c r="AT739" i="2"/>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c r="AT696" i="2"/>
  <c r="AV696" i="2" s="1"/>
  <c r="AT695" i="2"/>
  <c r="AV695" i="2" s="1"/>
  <c r="AT694" i="2"/>
  <c r="AV694" i="2"/>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c r="AT679" i="2"/>
  <c r="AV679" i="2" s="1"/>
  <c r="AT678" i="2"/>
  <c r="AV678" i="2" s="1"/>
  <c r="AT677" i="2"/>
  <c r="AV677" i="2" s="1"/>
  <c r="AT676" i="2"/>
  <c r="AV676" i="2"/>
  <c r="AT675" i="2"/>
  <c r="AV675" i="2" s="1"/>
  <c r="AT674" i="2"/>
  <c r="AV674" i="2" s="1"/>
  <c r="AT673" i="2"/>
  <c r="AV673" i="2" s="1"/>
  <c r="AV672" i="2"/>
  <c r="AT672" i="2"/>
  <c r="AT671" i="2"/>
  <c r="AV671" i="2"/>
  <c r="AT670" i="2"/>
  <c r="AV670" i="2"/>
  <c r="AT669" i="2"/>
  <c r="AV669" i="2" s="1"/>
  <c r="AT668" i="2"/>
  <c r="AV668" i="2" s="1"/>
  <c r="AT667" i="2"/>
  <c r="AV667" i="2"/>
  <c r="AT666" i="2"/>
  <c r="AV666" i="2" s="1"/>
  <c r="AT665" i="2"/>
  <c r="AV665" i="2" s="1"/>
  <c r="AT664" i="2"/>
  <c r="AV664" i="2" s="1"/>
  <c r="AT663" i="2"/>
  <c r="AV663" i="2" s="1"/>
  <c r="AT662" i="2"/>
  <c r="AV662" i="2" s="1"/>
  <c r="AT661" i="2"/>
  <c r="AV661" i="2" s="1"/>
  <c r="AT660" i="2"/>
  <c r="AV660" i="2"/>
  <c r="AT659" i="2"/>
  <c r="AV659" i="2"/>
  <c r="AT658" i="2"/>
  <c r="AV658" i="2" s="1"/>
  <c r="AT657" i="2"/>
  <c r="AV657" i="2" s="1"/>
  <c r="AT656" i="2"/>
  <c r="AV656" i="2" s="1"/>
  <c r="AT655" i="2"/>
  <c r="AV655" i="2" s="1"/>
  <c r="AT654" i="2"/>
  <c r="AV654" i="2" s="1"/>
  <c r="AT653" i="2"/>
  <c r="AV653" i="2"/>
  <c r="AT652" i="2"/>
  <c r="AV652" i="2" s="1"/>
  <c r="AT651" i="2"/>
  <c r="AV651" i="2" s="1"/>
  <c r="AT650" i="2"/>
  <c r="AV650" i="2" s="1"/>
  <c r="AT649" i="2"/>
  <c r="AV649" i="2" s="1"/>
  <c r="AT648" i="2"/>
  <c r="AV648" i="2"/>
  <c r="AT647" i="2"/>
  <c r="AV647" i="2"/>
  <c r="AT646" i="2"/>
  <c r="AV646" i="2" s="1"/>
  <c r="AT645" i="2"/>
  <c r="AV645" i="2"/>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c r="AT615" i="2"/>
  <c r="AV615" i="2" s="1"/>
  <c r="AT614" i="2"/>
  <c r="AV614" i="2" s="1"/>
  <c r="AT613" i="2"/>
  <c r="AV613" i="2" s="1"/>
  <c r="AT612" i="2"/>
  <c r="AV612" i="2" s="1"/>
  <c r="AT611" i="2"/>
  <c r="AV611" i="2"/>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c r="AT585" i="2"/>
  <c r="AV585" i="2" s="1"/>
  <c r="AT584" i="2"/>
  <c r="AV584" i="2" s="1"/>
  <c r="AT583" i="2"/>
  <c r="AV583" i="2" s="1"/>
  <c r="AT582" i="2"/>
  <c r="AV582" i="2" s="1"/>
  <c r="AT581" i="2"/>
  <c r="AV581" i="2" s="1"/>
  <c r="AT580" i="2"/>
  <c r="AV580" i="2" s="1"/>
  <c r="AT579" i="2"/>
  <c r="AV579" i="2"/>
  <c r="AT578" i="2"/>
  <c r="AV578" i="2" s="1"/>
  <c r="AT577" i="2"/>
  <c r="AV577" i="2" s="1"/>
  <c r="AT576" i="2"/>
  <c r="AV576" i="2" s="1"/>
  <c r="AT575" i="2"/>
  <c r="AV575" i="2" s="1"/>
  <c r="AT574" i="2"/>
  <c r="AV574" i="2" s="1"/>
  <c r="AT573" i="2"/>
  <c r="AV573" i="2"/>
  <c r="AT572" i="2"/>
  <c r="AV572" i="2"/>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c r="AT550" i="2"/>
  <c r="AV550" i="2" s="1"/>
  <c r="AT549" i="2"/>
  <c r="AV549" i="2" s="1"/>
  <c r="AT548" i="2"/>
  <c r="AV548" i="2" s="1"/>
  <c r="AT547" i="2"/>
  <c r="AV547" i="2" s="1"/>
  <c r="AT546" i="2"/>
  <c r="AV546" i="2"/>
  <c r="AT545" i="2"/>
  <c r="AV545" i="2" s="1"/>
  <c r="AT544" i="2"/>
  <c r="AV544" i="2" s="1"/>
  <c r="AT543" i="2"/>
  <c r="AV543" i="2"/>
  <c r="AT542" i="2"/>
  <c r="AV542" i="2" s="1"/>
  <c r="AT541" i="2"/>
  <c r="AV541" i="2" s="1"/>
  <c r="AT540" i="2"/>
  <c r="AV540" i="2" s="1"/>
  <c r="AT539" i="2"/>
  <c r="AV539" i="2" s="1"/>
  <c r="AT538" i="2"/>
  <c r="AV538" i="2"/>
  <c r="AT537" i="2"/>
  <c r="AV537" i="2" s="1"/>
  <c r="AT536" i="2"/>
  <c r="AV536" i="2" s="1"/>
  <c r="AT535" i="2"/>
  <c r="AV535" i="2" s="1"/>
  <c r="AT534" i="2"/>
  <c r="AV534" i="2"/>
  <c r="AT533" i="2"/>
  <c r="AV533" i="2" s="1"/>
  <c r="AT532" i="2"/>
  <c r="AV532" i="2" s="1"/>
  <c r="AT531" i="2"/>
  <c r="AV531" i="2" s="1"/>
  <c r="AT530" i="2"/>
  <c r="AV530" i="2"/>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c r="AT503" i="2"/>
  <c r="AV503" i="2" s="1"/>
  <c r="AT502" i="2"/>
  <c r="AV502" i="2" s="1"/>
  <c r="AT501" i="2"/>
  <c r="AV501" i="2"/>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c r="AT459" i="2"/>
  <c r="AV459" i="2" s="1"/>
  <c r="AT458" i="2"/>
  <c r="AV458" i="2" s="1"/>
  <c r="AT457" i="2"/>
  <c r="AV457" i="2" s="1"/>
  <c r="AT456" i="2"/>
  <c r="AV456" i="2" s="1"/>
  <c r="AT455" i="2"/>
  <c r="AV455" i="2" s="1"/>
  <c r="AT454" i="2"/>
  <c r="AV454" i="2" s="1"/>
  <c r="AT453" i="2"/>
  <c r="AV453" i="2" s="1"/>
  <c r="AT452" i="2"/>
  <c r="AV452" i="2" s="1"/>
  <c r="AT451" i="2"/>
  <c r="AV451" i="2"/>
  <c r="AT450" i="2"/>
  <c r="AV450" i="2" s="1"/>
  <c r="AV449" i="2"/>
  <c r="AT449" i="2"/>
  <c r="AT448" i="2"/>
  <c r="AV448" i="2" s="1"/>
  <c r="AT447" i="2"/>
  <c r="AV447" i="2" s="1"/>
  <c r="AT446" i="2"/>
  <c r="AV446" i="2" s="1"/>
  <c r="AT445" i="2"/>
  <c r="AV445" i="2" s="1"/>
  <c r="A445" i="25"/>
  <c r="A446" i="2"/>
  <c r="AT444" i="2"/>
  <c r="AV444" i="2"/>
  <c r="AT443" i="2"/>
  <c r="AV443" i="2" s="1"/>
  <c r="AT442" i="2"/>
  <c r="AV442" i="2" s="1"/>
  <c r="AT441" i="2"/>
  <c r="AV441" i="2" s="1"/>
  <c r="AT440" i="2"/>
  <c r="AV440" i="2" s="1"/>
  <c r="AT439" i="2"/>
  <c r="AV439" i="2"/>
  <c r="AT438" i="2"/>
  <c r="AV438" i="2" s="1"/>
  <c r="AT437" i="2"/>
  <c r="AV437" i="2" s="1"/>
  <c r="AT436" i="2"/>
  <c r="AV436" i="2"/>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c r="AT413" i="2"/>
  <c r="AV413" i="2" s="1"/>
  <c r="AT412" i="2"/>
  <c r="AV412" i="2" s="1"/>
  <c r="AT411" i="2"/>
  <c r="AV411" i="2"/>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c r="AT386" i="2"/>
  <c r="AV386" i="2" s="1"/>
  <c r="AT385" i="2"/>
  <c r="AV385" i="2" s="1"/>
  <c r="AT384" i="2"/>
  <c r="AV384" i="2" s="1"/>
  <c r="AT383" i="2"/>
  <c r="AV383" i="2"/>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c r="AT364" i="2"/>
  <c r="AV364" i="2" s="1"/>
  <c r="AT363" i="2"/>
  <c r="AV363" i="2" s="1"/>
  <c r="AT362" i="2"/>
  <c r="AV362" i="2" s="1"/>
  <c r="AT361" i="2"/>
  <c r="AV361" i="2" s="1"/>
  <c r="AT360" i="2"/>
  <c r="AV360" i="2" s="1"/>
  <c r="AT359" i="2"/>
  <c r="AV359" i="2"/>
  <c r="AT358" i="2"/>
  <c r="AV358" i="2" s="1"/>
  <c r="AT357" i="2"/>
  <c r="AV357" i="2" s="1"/>
  <c r="AT356" i="2"/>
  <c r="AV356" i="2"/>
  <c r="AT355" i="2"/>
  <c r="AV355" i="2"/>
  <c r="AT354" i="2"/>
  <c r="AV354" i="2" s="1"/>
  <c r="AT353" i="2"/>
  <c r="AV353" i="2"/>
  <c r="AT352" i="2"/>
  <c r="AV352" i="2" s="1"/>
  <c r="AT351" i="2"/>
  <c r="AV351" i="2" s="1"/>
  <c r="AT350" i="2"/>
  <c r="AV350" i="2" s="1"/>
  <c r="AT349" i="2"/>
  <c r="AV349" i="2" s="1"/>
  <c r="AT348" i="2"/>
  <c r="AV348" i="2" s="1"/>
  <c r="AT347" i="2"/>
  <c r="AV347" i="2"/>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V333" i="2"/>
  <c r="AT333" i="2"/>
  <c r="AT332" i="2"/>
  <c r="AV332" i="2" s="1"/>
  <c r="AT331" i="2"/>
  <c r="AV331" i="2"/>
  <c r="AT330" i="2"/>
  <c r="AV330" i="2" s="1"/>
  <c r="AT329" i="2"/>
  <c r="AV329" i="2" s="1"/>
  <c r="AT328" i="2"/>
  <c r="AV328" i="2" s="1"/>
  <c r="AT327" i="2"/>
  <c r="AV327" i="2" s="1"/>
  <c r="A328" i="2"/>
  <c r="A327" i="25"/>
  <c r="AT326" i="2"/>
  <c r="AV326" i="2" s="1"/>
  <c r="AT325" i="2"/>
  <c r="AV325" i="2"/>
  <c r="AT324" i="2"/>
  <c r="AV324" i="2"/>
  <c r="AT323" i="2"/>
  <c r="AV323" i="2" s="1"/>
  <c r="AT322" i="2"/>
  <c r="AV322" i="2"/>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c r="AT281" i="2"/>
  <c r="AV281" i="2" s="1"/>
  <c r="AT280" i="2"/>
  <c r="AV280" i="2" s="1"/>
  <c r="AT279" i="2"/>
  <c r="AV279" i="2" s="1"/>
  <c r="AT278" i="2"/>
  <c r="AV278" i="2" s="1"/>
  <c r="AV277" i="2"/>
  <c r="AT277" i="2"/>
  <c r="AV276" i="2"/>
  <c r="AT276" i="2"/>
  <c r="AT275" i="2"/>
  <c r="AV275" i="2" s="1"/>
  <c r="AT274" i="2"/>
  <c r="AV274" i="2" s="1"/>
  <c r="AT273" i="2"/>
  <c r="AV273" i="2"/>
  <c r="AT272" i="2"/>
  <c r="AV272" i="2"/>
  <c r="AT271" i="2"/>
  <c r="AV271" i="2" s="1"/>
  <c r="AT270" i="2"/>
  <c r="AV270" i="2"/>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V229" i="2"/>
  <c r="AT229" i="2"/>
  <c r="AT228" i="2"/>
  <c r="AV228" i="2" s="1"/>
  <c r="AT227" i="2"/>
  <c r="AV227" i="2"/>
  <c r="AT226" i="2"/>
  <c r="AV226" i="2" s="1"/>
  <c r="AV225" i="2"/>
  <c r="AT225" i="2"/>
  <c r="AT224" i="2"/>
  <c r="AV224" i="2" s="1"/>
  <c r="AT223" i="2"/>
  <c r="AV223" i="2" s="1"/>
  <c r="AT222" i="2"/>
  <c r="AV222" i="2" s="1"/>
  <c r="AT221" i="2"/>
  <c r="AV221" i="2" s="1"/>
  <c r="AT220" i="2"/>
  <c r="AV220" i="2" s="1"/>
  <c r="AT219" i="2"/>
  <c r="AV219" i="2" s="1"/>
  <c r="AT218" i="2"/>
  <c r="AV218" i="2" s="1"/>
  <c r="AT217" i="2"/>
  <c r="AV217" i="2" s="1"/>
  <c r="AV216" i="2"/>
  <c r="AT216" i="2"/>
  <c r="AT215" i="2"/>
  <c r="AV215" i="2" s="1"/>
  <c r="AT214" i="2"/>
  <c r="AV214" i="2"/>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c r="AT203" i="2"/>
  <c r="AV203" i="2" s="1"/>
  <c r="AT202" i="2"/>
  <c r="AV202" i="2" s="1"/>
  <c r="AT201" i="2"/>
  <c r="AV201" i="2" s="1"/>
  <c r="AT200" i="2"/>
  <c r="AV200" i="2"/>
  <c r="AT199" i="2"/>
  <c r="AV199" i="2" s="1"/>
  <c r="AT198" i="2"/>
  <c r="AV198" i="2" s="1"/>
  <c r="AT197" i="2"/>
  <c r="AV197" i="2"/>
  <c r="AV196" i="2"/>
  <c r="AT196" i="2"/>
  <c r="AT195" i="2"/>
  <c r="AV195" i="2" s="1"/>
  <c r="AT194" i="2"/>
  <c r="AV194" i="2"/>
  <c r="AT193" i="2"/>
  <c r="AV193" i="2" s="1"/>
  <c r="AT192" i="2"/>
  <c r="AV192" i="2" s="1"/>
  <c r="AT191" i="2"/>
  <c r="AV191" i="2" s="1"/>
  <c r="AV190" i="2"/>
  <c r="AT190" i="2"/>
  <c r="AT189" i="2"/>
  <c r="AV189" i="2" s="1"/>
  <c r="AT188" i="2"/>
  <c r="AV188" i="2" s="1"/>
  <c r="AT187" i="2"/>
  <c r="AV187" i="2" s="1"/>
  <c r="AT186" i="2"/>
  <c r="AV186" i="2"/>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c r="AT169" i="2"/>
  <c r="AV169" i="2" s="1"/>
  <c r="AT168" i="2"/>
  <c r="AV168" i="2" s="1"/>
  <c r="AT167" i="2"/>
  <c r="AV167" i="2" s="1"/>
  <c r="A167" i="25"/>
  <c r="A168" i="2"/>
  <c r="AT166" i="2"/>
  <c r="AV166" i="2" s="1"/>
  <c r="AT165" i="2"/>
  <c r="AV165" i="2" s="1"/>
  <c r="AV164" i="2"/>
  <c r="AT164" i="2"/>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c r="AT151" i="2"/>
  <c r="AV151" i="2" s="1"/>
  <c r="AV150" i="2"/>
  <c r="AT150" i="2"/>
  <c r="AT149" i="2"/>
  <c r="AV149" i="2" s="1"/>
  <c r="AT148" i="2"/>
  <c r="AV148" i="2" s="1"/>
  <c r="AV147" i="2"/>
  <c r="AT147" i="2"/>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c r="AT128" i="2"/>
  <c r="AV128" i="2" s="1"/>
  <c r="AT127" i="2"/>
  <c r="AV127" i="2" s="1"/>
  <c r="AT126" i="2"/>
  <c r="AV126" i="2" s="1"/>
  <c r="A127" i="2"/>
  <c r="A126" i="25"/>
  <c r="AT125" i="2"/>
  <c r="AV125" i="2" s="1"/>
  <c r="AT124" i="2"/>
  <c r="AV124" i="2" s="1"/>
  <c r="AT123" i="2"/>
  <c r="AV123" i="2" s="1"/>
  <c r="AV122" i="2"/>
  <c r="AT122" i="2"/>
  <c r="AT121" i="2"/>
  <c r="AV121" i="2" s="1"/>
  <c r="AT120" i="2"/>
  <c r="AV120" i="2" s="1"/>
  <c r="AT119" i="2"/>
  <c r="AV119" i="2" s="1"/>
  <c r="AT118" i="2"/>
  <c r="AV118" i="2" s="1"/>
  <c r="AT117" i="2"/>
  <c r="AV117" i="2" s="1"/>
  <c r="AT116" i="2"/>
  <c r="AV116" i="2"/>
  <c r="AT115" i="2"/>
  <c r="AV115" i="2"/>
  <c r="AT114" i="2"/>
  <c r="AV114" i="2" s="1"/>
  <c r="AT113" i="2"/>
  <c r="AV113" i="2" s="1"/>
  <c r="AT112" i="2"/>
  <c r="AV112" i="2"/>
  <c r="AV111" i="2"/>
  <c r="AT111" i="2"/>
  <c r="AT110" i="2"/>
  <c r="AV110" i="2" s="1"/>
  <c r="AT109" i="2"/>
  <c r="AV109" i="2" s="1"/>
  <c r="AT108" i="2"/>
  <c r="AV108" i="2" s="1"/>
  <c r="AT107" i="2"/>
  <c r="AV107" i="2" s="1"/>
  <c r="AT106" i="2"/>
  <c r="AV106" i="2" s="1"/>
  <c r="AT105" i="2"/>
  <c r="AV105" i="2" s="1"/>
  <c r="AT104" i="2"/>
  <c r="AV104" i="2" s="1"/>
  <c r="AT103" i="2"/>
  <c r="AV103" i="2" s="1"/>
  <c r="AT102" i="2"/>
  <c r="AV102" i="2"/>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c r="AT81" i="2"/>
  <c r="AV81" i="2"/>
  <c r="AT80" i="2"/>
  <c r="AV80" i="2" s="1"/>
  <c r="AT79" i="2"/>
  <c r="AV79" i="2"/>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V64" i="2"/>
  <c r="AT64" i="2"/>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c r="AT29" i="2"/>
  <c r="AV29" i="2" s="1"/>
  <c r="AT28" i="2"/>
  <c r="AV28" i="2" s="1"/>
  <c r="AT27" i="2"/>
  <c r="AV27" i="2" s="1"/>
  <c r="AT26" i="2"/>
  <c r="AV26" i="2" s="1"/>
  <c r="AT25" i="2"/>
  <c r="AV25" i="2" s="1"/>
  <c r="AT24" i="2"/>
  <c r="AV24" i="2" s="1"/>
  <c r="AV23" i="2"/>
  <c r="AT23" i="2"/>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V6" i="2"/>
  <c r="AT6" i="2"/>
  <c r="AT5" i="2"/>
  <c r="AV5" i="2" s="1"/>
  <c r="AT4" i="2"/>
  <c r="AV4" i="2" s="1"/>
  <c r="AT3" i="2"/>
  <c r="AV3" i="2" s="1"/>
  <c r="A3" i="25"/>
  <c r="A4" i="2"/>
  <c r="AT2" i="2"/>
  <c r="AV2" i="2" s="1"/>
  <c r="A49" i="1"/>
  <c r="A89" i="1"/>
  <c r="A109" i="1"/>
  <c r="Z514" i="2"/>
  <c r="AB514" i="2" s="1"/>
  <c r="Z554" i="2"/>
  <c r="AB554" i="2" s="1"/>
  <c r="Z593" i="2"/>
  <c r="AB593" i="2" s="1"/>
  <c r="Z710" i="2"/>
  <c r="AB710" i="2" s="1"/>
  <c r="Z749" i="2"/>
  <c r="Z788" i="2"/>
  <c r="Z827" i="2"/>
  <c r="Z434" i="2"/>
  <c r="Z632" i="2"/>
  <c r="AB632" i="2" s="1"/>
  <c r="Z671" i="2"/>
  <c r="AB671" i="2" s="1"/>
  <c r="Z474" i="2"/>
  <c r="AB474" i="2" s="1"/>
  <c r="Z433" i="2"/>
  <c r="Z631" i="2"/>
  <c r="AB631" i="2" s="1"/>
  <c r="Z748" i="2"/>
  <c r="Z787" i="2"/>
  <c r="Z826" i="2"/>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Z767" i="2"/>
  <c r="Z806" i="2"/>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Z804" i="2"/>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Z785" i="2"/>
  <c r="Z824" i="2"/>
  <c r="Z511" i="2"/>
  <c r="AB511" i="2" s="1"/>
  <c r="Z629" i="2"/>
  <c r="AB629" i="2" s="1"/>
  <c r="Z668" i="2"/>
  <c r="AB668" i="2" s="1"/>
  <c r="Z431" i="2"/>
  <c r="Z551" i="2"/>
  <c r="AB551" i="2" s="1"/>
  <c r="Z590" i="2"/>
  <c r="AB590" i="2" s="1"/>
  <c r="Z707" i="2"/>
  <c r="AB707" i="2" s="1"/>
  <c r="Z739" i="2"/>
  <c r="Z778" i="2"/>
  <c r="Z817" i="2"/>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Z780" i="2"/>
  <c r="Z819" i="2"/>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Z786" i="2"/>
  <c r="Z825" i="2"/>
  <c r="Z309" i="2"/>
  <c r="AB309" i="2" s="1"/>
  <c r="Z348" i="2"/>
  <c r="AB348" i="2" s="1"/>
  <c r="Z387" i="2"/>
  <c r="AB387" i="2" s="1"/>
  <c r="Z189" i="2"/>
  <c r="Z269" i="2"/>
  <c r="AB269" i="2" s="1"/>
  <c r="Z546" i="2"/>
  <c r="AB546" i="2" s="1"/>
  <c r="Z742" i="2"/>
  <c r="Z781" i="2"/>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Z783" i="2"/>
  <c r="Z822" i="2"/>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Z782" i="2"/>
  <c r="Z821" i="2"/>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Y840" i="4" l="1"/>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0" i="1"/>
  <c r="A2600" i="1"/>
  <c r="A2540"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6" i="1"/>
  <c r="A2706" i="1"/>
  <c r="A2646"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2" i="1"/>
  <c r="A2792" i="1"/>
  <c r="A2812"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8" i="1"/>
  <c r="A2918" i="1"/>
  <c r="A2898"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4" i="1"/>
  <c r="A2964" i="1"/>
  <c r="A3024"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0" i="1"/>
  <c r="A3070" i="1"/>
  <c r="A3110"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6" i="1"/>
  <c r="A3216"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<sst xmlns="http://schemas.openxmlformats.org/spreadsheetml/2006/main" count="32413" uniqueCount="3651">
  <si>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</si>
  <si>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</si>
  <si>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</si>
  <si>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</si>
  <si>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</si>
  <si>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</si>
  <si>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</si>
  <si>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</si>
  <si>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</si>
  <si>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</si>
  <si>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</si>
  <si>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</si>
  <si>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</si>
  <si>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</si>
  <si>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</si>
  <si>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</si>
  <si>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</si>
  <si>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</si>
  <si>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</si>
  <si>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</si>
  <si>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</si>
  <si>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</si>
  <si>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</si>
  <si>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</si>
  <si>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</si>
  <si>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</si>
  <si>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</si>
  <si>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</si>
  <si>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</si>
  <si>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</si>
  <si>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</si>
  <si>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</si>
  <si>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</si>
  <si>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</si>
  <si>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</si>
  <si>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</si>
  <si>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</si>
  <si>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</si>
  <si>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</si>
  <si>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</si>
  <si>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</si>
  <si>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</si>
  <si>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</si>
  <si>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</si>
  <si>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</si>
  <si>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</si>
  <si>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</si>
  <si>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</si>
  <si>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</si>
  <si>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</si>
  <si>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</si>
  <si>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</si>
  <si>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</si>
  <si>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</si>
  <si>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</si>
  <si>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</si>
  <si>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</si>
  <si>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</si>
  <si>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</si>
  <si>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</si>
  <si>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</si>
  <si>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</si>
  <si>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</si>
  <si>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</si>
  <si>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</si>
  <si>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</si>
  <si>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</si>
  <si>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</si>
  <si>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</si>
  <si>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</si>
  <si>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</si>
  <si>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</si>
  <si>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</si>
  <si>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</si>
  <si>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</si>
  <si>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</si>
  <si>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</si>
  <si>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</si>
  <si>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</si>
  <si>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</si>
  <si>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</si>
  <si>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</si>
  <si>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</si>
  <si>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</si>
  <si>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</si>
  <si>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</si>
  <si>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</si>
  <si>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</si>
  <si>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</si>
  <si>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</si>
  <si>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</si>
  <si>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</si>
  <si>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</si>
  <si>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</si>
  <si>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</si>
  <si>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</si>
  <si>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</si>
  <si>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</si>
  <si>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</si>
  <si>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</si>
  <si>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</si>
  <si>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</si>
  <si>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</si>
  <si>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</si>
  <si>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</si>
  <si>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</si>
  <si>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</si>
  <si>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</si>
  <si>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</si>
  <si>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</si>
  <si>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</si>
  <si>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</si>
  <si>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</si>
  <si>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</si>
  <si>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</si>
  <si>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</si>
  <si>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</si>
  <si>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</si>
  <si>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</si>
  <si>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</si>
  <si>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</si>
  <si>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</si>
  <si>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</si>
  <si>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</si>
  <si>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</si>
  <si>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</si>
  <si>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</si>
  <si>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</si>
  <si>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</si>
  <si>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</si>
  <si>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</si>
  <si>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</si>
  <si>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</si>
  <si>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</si>
  <si>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</si>
  <si>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</si>
  <si>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</si>
  <si>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</si>
  <si>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</si>
  <si>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</si>
  <si>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</si>
  <si>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</si>
  <si>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</si>
  <si>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</si>
  <si>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</si>
  <si>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</si>
  <si>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</si>
  <si>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</si>
  <si>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</si>
  <si>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</si>
  <si>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</si>
  <si>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</si>
  <si>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</si>
  <si>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</si>
  <si>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</si>
  <si>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</si>
  <si>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</si>
  <si>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</si>
  <si>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</si>
  <si>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</si>
  <si>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</si>
  <si>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</si>
  <si>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</si>
  <si>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</si>
  <si>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</si>
  <si>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</si>
  <si>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</si>
  <si>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</si>
  <si>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</si>
  <si>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</si>
  <si>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</si>
  <si>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</si>
  <si>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</si>
  <si>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</si>
  <si>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</si>
  <si>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</si>
  <si>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</si>
  <si>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</si>
  <si>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</si>
  <si>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</si>
  <si>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</si>
  <si>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</si>
  <si>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</si>
  <si>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</si>
  <si>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</si>
  <si>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</si>
  <si>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</si>
  <si>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</si>
  <si>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</si>
  <si>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</si>
  <si>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</si>
  <si>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</si>
  <si>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</si>
  <si>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</si>
  <si>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</si>
  <si>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</si>
  <si>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</si>
  <si>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</si>
  <si>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</si>
  <si>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</si>
  <si>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</si>
  <si>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</si>
  <si>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</si>
  <si>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</si>
  <si>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</si>
  <si>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</si>
  <si>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</si>
  <si>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</si>
  <si>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</si>
  <si>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</si>
  <si>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</si>
  <si>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</si>
  <si>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</si>
  <si>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</si>
  <si>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</si>
  <si>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</si>
  <si>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</si>
  <si>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</si>
  <si>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</si>
  <si>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</si>
  <si>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</si>
  <si>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</si>
  <si>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</si>
  <si>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</si>
  <si>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</si>
  <si>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</si>
  <si>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</si>
  <si>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</si>
  <si>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</si>
  <si>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</si>
  <si>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</si>
  <si>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</si>
  <si>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</si>
  <si>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</si>
  <si>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</si>
  <si>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</si>
  <si>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</si>
  <si>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</si>
  <si>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</si>
  <si>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</si>
  <si>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</si>
  <si>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</si>
  <si>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</si>
  <si>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</si>
  <si>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</si>
  <si>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</si>
  <si>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</si>
  <si>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</si>
  <si>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</si>
  <si>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</si>
  <si>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</si>
  <si>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</si>
  <si>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</si>
  <si>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</si>
  <si>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</si>
  <si>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</si>
  <si>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</si>
  <si>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</si>
  <si>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</si>
  <si>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</si>
  <si>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</si>
  <si>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</si>
  <si>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</si>
  <si>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</si>
  <si>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</si>
  <si>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</si>
  <si>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</si>
  <si>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</si>
  <si>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</si>
  <si>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</si>
  <si>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</si>
  <si>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</si>
  <si>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</si>
  <si>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</si>
  <si>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</si>
  <si>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</si>
  <si>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</si>
  <si>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</si>
  <si>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</si>
  <si>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</si>
  <si>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</si>
  <si>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</si>
  <si>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</si>
  <si>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</si>
  <si>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</si>
  <si>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</si>
  <si>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</si>
  <si>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</si>
  <si>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</si>
  <si>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</si>
  <si>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</si>
  <si>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</si>
  <si>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</si>
  <si>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</si>
  <si>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</si>
  <si>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</si>
  <si>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</si>
  <si>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</si>
  <si>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</si>
  <si>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</si>
  <si>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</si>
  <si>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</si>
  <si>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</si>
  <si>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</si>
  <si>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</si>
  <si>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</si>
  <si>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</si>
  <si>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</si>
  <si>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</si>
  <si>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</si>
  <si>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</si>
  <si>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</si>
  <si>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</si>
  <si>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</si>
  <si>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</si>
  <si>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</si>
  <si>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</si>
  <si>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</si>
  <si>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</si>
  <si>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</si>
  <si>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</si>
  <si>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</si>
  <si>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</si>
  <si>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</si>
  <si>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</si>
  <si>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</si>
  <si>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</si>
  <si>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</si>
  <si>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</si>
  <si>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</si>
  <si>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</si>
  <si>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</si>
  <si>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</si>
  <si>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</si>
  <si>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</si>
  <si>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</si>
  <si>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</si>
  <si>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</si>
  <si>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</si>
  <si>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</si>
  <si>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</si>
  <si>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</si>
  <si>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</si>
  <si>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</si>
  <si>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</si>
  <si>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</si>
  <si>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</si>
  <si>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</si>
  <si>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</si>
  <si>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</si>
  <si>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</si>
  <si>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</si>
  <si>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</si>
  <si>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</si>
  <si>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</si>
  <si>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</si>
  <si>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</si>
  <si>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</si>
  <si>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</si>
  <si>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</si>
  <si>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</si>
  <si>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</si>
  <si>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</si>
  <si>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</si>
  <si>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</si>
  <si>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</si>
  <si>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</si>
  <si>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</si>
  <si>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</si>
  <si>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</si>
  <si>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</si>
  <si>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</si>
  <si>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</si>
  <si>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</si>
  <si>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</si>
  <si>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</si>
  <si>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</si>
  <si>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</si>
  <si>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</si>
  <si>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</si>
  <si>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</si>
  <si>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</si>
  <si>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</si>
  <si>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</si>
  <si>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</si>
  <si>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</si>
  <si>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</si>
  <si>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</si>
  <si>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</si>
  <si>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</si>
  <si>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</si>
  <si>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</si>
  <si>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</si>
  <si>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</si>
  <si>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</si>
  <si>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</si>
  <si>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</si>
  <si>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</si>
  <si>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</si>
  <si>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</si>
  <si>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</si>
  <si>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</si>
  <si>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</si>
  <si>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</si>
  <si>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</si>
  <si>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</si>
  <si>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</si>
  <si>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</si>
  <si>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</si>
  <si>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</si>
  <si>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</si>
  <si>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</si>
  <si>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</si>
  <si>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</si>
  <si>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</si>
  <si>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</si>
  <si>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</si>
  <si>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</si>
  <si>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</si>
  <si>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</si>
  <si>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</si>
  <si>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</si>
  <si>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</si>
  <si>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</si>
  <si>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</si>
  <si>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</si>
  <si>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</si>
  <si>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</si>
  <si>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</si>
  <si>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</si>
  <si>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</si>
  <si>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</si>
  <si>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</si>
  <si>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</si>
  <si>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</si>
  <si>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</si>
  <si>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</si>
  <si>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</si>
  <si>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</si>
  <si>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</si>
  <si>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</si>
  <si>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</si>
  <si>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</si>
  <si>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</si>
  <si>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</si>
  <si>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</si>
  <si>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</si>
  <si>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</si>
  <si>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</si>
  <si>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</si>
  <si>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</si>
  <si>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</si>
  <si>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</si>
  <si>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</si>
  <si>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</si>
  <si>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</si>
  <si>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</si>
  <si>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</si>
  <si>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</si>
  <si>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</si>
  <si>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</si>
  <si>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</si>
  <si>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</si>
  <si>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</si>
  <si>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</si>
  <si>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</si>
  <si>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</si>
  <si>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</si>
  <si>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</si>
  <si>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</si>
  <si>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</si>
  <si>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</si>
  <si>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</si>
  <si>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</si>
  <si>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</si>
  <si>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</si>
  <si>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</si>
  <si>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</si>
  <si>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</si>
  <si>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</si>
  <si>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</si>
  <si>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</si>
  <si>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</si>
  <si>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</si>
  <si>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</si>
  <si>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</si>
  <si>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</si>
  <si>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</si>
  <si>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</si>
  <si>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</si>
  <si>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</si>
  <si>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</si>
  <si>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</si>
  <si>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</si>
  <si>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</si>
  <si>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</si>
  <si>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</si>
  <si>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</si>
  <si>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</si>
  <si>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</si>
  <si>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</si>
  <si>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</si>
  <si>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</si>
  <si>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</si>
  <si>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</si>
  <si>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</si>
  <si>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</si>
  <si>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</si>
  <si>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</si>
  <si>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</si>
  <si>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</si>
  <si>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</si>
  <si>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</si>
  <si>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</si>
  <si>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</si>
  <si>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</si>
  <si>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</si>
  <si>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</si>
  <si>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</si>
  <si>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</si>
  <si>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</si>
  <si>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</si>
  <si>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</si>
  <si>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</si>
  <si>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</si>
  <si>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</si>
  <si>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</si>
  <si>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</si>
  <si>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</si>
  <si>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</si>
  <si>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</si>
  <si>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</si>
  <si>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</si>
  <si>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</si>
  <si>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</si>
  <si>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</si>
  <si>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</si>
  <si>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</si>
  <si>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</si>
  <si>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</si>
  <si>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</si>
  <si>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</si>
  <si>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</si>
  <si>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</si>
  <si>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</si>
  <si>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</si>
  <si>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</si>
  <si>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</si>
  <si>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</si>
  <si>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</si>
  <si>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</si>
  <si>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</si>
  <si>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</si>
  <si>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</si>
  <si>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</si>
  <si>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</si>
  <si>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</si>
  <si>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</si>
  <si>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</si>
  <si>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</si>
  <si>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</si>
  <si>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</si>
  <si>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</si>
  <si>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</si>
  <si>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</si>
  <si>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</si>
  <si>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</si>
  <si>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</si>
  <si>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</si>
  <si>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</si>
  <si>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</si>
  <si>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</si>
  <si>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</si>
  <si>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</si>
  <si>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</si>
  <si>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</si>
  <si>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</si>
  <si>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</si>
  <si>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</si>
  <si>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</si>
  <si>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</si>
  <si>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</si>
  <si>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</si>
  <si>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</si>
  <si>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</si>
  <si>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</si>
  <si>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</si>
  <si>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</si>
  <si>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</si>
  <si>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</si>
  <si>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</si>
  <si>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</si>
  <si>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</si>
  <si>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</si>
  <si>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</si>
  <si>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</si>
  <si>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</si>
  <si>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</si>
  <si>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</si>
  <si>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</si>
  <si>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</si>
  <si>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</si>
  <si>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</si>
  <si>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</si>
  <si>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</si>
  <si>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</si>
  <si>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</si>
  <si>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</si>
  <si>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</si>
  <si>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</si>
  <si>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</si>
  <si>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</si>
  <si>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</si>
  <si>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</si>
  <si>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</si>
  <si>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</si>
  <si>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</si>
  <si>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</si>
  <si>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</si>
  <si>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</si>
  <si>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</si>
  <si>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</si>
  <si>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</si>
  <si>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</si>
  <si>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</si>
  <si>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</si>
  <si>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</si>
  <si>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</si>
  <si>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</si>
  <si>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</si>
  <si>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</si>
  <si>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</si>
  <si>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</si>
  <si>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</si>
  <si>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</si>
  <si>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</si>
  <si>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</si>
  <si>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</si>
  <si>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</si>
  <si>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</si>
  <si>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</si>
  <si>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</si>
  <si>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</si>
  <si>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</si>
  <si>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</si>
  <si>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</si>
  <si>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</si>
  <si>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</si>
  <si>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</si>
  <si>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</si>
  <si>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</si>
  <si>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</si>
  <si>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</si>
  <si>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</si>
  <si>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</si>
  <si>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</si>
  <si>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</si>
  <si>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</si>
  <si>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</si>
  <si>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</si>
  <si>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</si>
  <si>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</si>
  <si>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</si>
  <si>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</si>
  <si>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</si>
  <si>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</si>
  <si>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</si>
  <si>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</si>
  <si>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</si>
  <si>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</si>
  <si>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</si>
  <si>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</si>
  <si>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</si>
  <si>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</si>
  <si>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</si>
  <si>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</si>
  <si>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</si>
  <si>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</si>
  <si>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</si>
  <si>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</si>
  <si>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</si>
  <si>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</si>
  <si>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</si>
  <si>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</si>
  <si>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</si>
  <si>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</si>
  <si>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</si>
  <si>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</si>
  <si>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</si>
  <si>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</si>
  <si>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</si>
  <si>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</si>
  <si>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</si>
  <si>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</si>
  <si>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</si>
  <si>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</si>
  <si>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</si>
  <si>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</si>
  <si>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</si>
  <si>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</si>
  <si>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</si>
  <si>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</si>
  <si>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</si>
  <si>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</si>
  <si>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</si>
  <si>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</si>
  <si>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</si>
  <si>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</si>
  <si>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</si>
  <si>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</si>
  <si>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</si>
  <si>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</si>
  <si>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</si>
  <si>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</si>
  <si>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</si>
  <si>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</si>
  <si>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</si>
  <si>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</si>
  <si>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</si>
  <si>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</si>
  <si>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</si>
  <si>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</si>
  <si>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</si>
  <si>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</si>
  <si>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</si>
  <si>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</si>
  <si>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</si>
  <si>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</si>
  <si>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</si>
  <si>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</si>
  <si>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</si>
  <si>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</si>
  <si>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</si>
  <si>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</si>
  <si>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</si>
  <si>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</si>
  <si>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</si>
  <si>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</si>
  <si>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</si>
  <si>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</si>
  <si>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</si>
  <si>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</si>
  <si>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</si>
  <si>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</si>
  <si>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</si>
  <si>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</si>
  <si>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</si>
  <si>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</si>
  <si>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</si>
  <si>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</si>
  <si>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</si>
  <si>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</si>
  <si>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</si>
  <si>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</si>
  <si>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</si>
  <si>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</si>
  <si>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</si>
  <si>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</si>
  <si>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</si>
  <si>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</si>
  <si>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</si>
  <si>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</si>
  <si>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</si>
  <si>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</si>
  <si>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</si>
  <si>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</si>
  <si>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</si>
  <si>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</si>
  <si>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</si>
  <si>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</si>
  <si>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</si>
  <si>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</si>
  <si>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</si>
  <si>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</si>
  <si>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</si>
  <si>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</si>
  <si>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</si>
  <si>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</si>
  <si>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</si>
  <si>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</si>
  <si>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</si>
  <si>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</si>
  <si>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</si>
  <si>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</si>
  <si>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</si>
  <si>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</si>
  <si>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</si>
  <si>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</si>
  <si>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</si>
  <si>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</si>
  <si>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</si>
  <si>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</si>
  <si>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</si>
  <si>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</si>
  <si>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</si>
  <si>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</si>
  <si>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</si>
  <si>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</si>
  <si>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</si>
  <si>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</si>
  <si>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</si>
  <si>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</si>
  <si>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</si>
  <si>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</si>
  <si>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</si>
  <si>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</si>
  <si>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</si>
  <si>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</si>
  <si>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</si>
  <si>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</si>
  <si>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</si>
  <si>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</si>
  <si>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</si>
  <si>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</si>
  <si>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</si>
  <si>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</si>
  <si>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</si>
  <si>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</si>
  <si>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</si>
  <si>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</si>
  <si>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</si>
  <si>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</si>
  <si>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</si>
  <si>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</si>
  <si>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</si>
  <si>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</si>
  <si>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</si>
  <si>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</si>
  <si>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</si>
  <si>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</si>
  <si>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</si>
  <si>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</si>
  <si>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</si>
  <si>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</si>
  <si>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</si>
  <si>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</si>
  <si>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</si>
  <si>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</si>
  <si>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</si>
  <si>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</si>
  <si>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</si>
  <si>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</si>
  <si>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</si>
  <si>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</si>
  <si>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</si>
  <si>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</si>
  <si>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</si>
  <si>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</si>
  <si>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</si>
  <si>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</si>
  <si>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</si>
  <si>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</si>
  <si>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</si>
  <si>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</si>
  <si>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</si>
  <si>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</si>
  <si>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</si>
  <si>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</si>
  <si>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</si>
  <si>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</si>
  <si>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</si>
  <si>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</si>
  <si>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</si>
  <si>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</si>
  <si>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</si>
  <si>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</si>
  <si>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</si>
  <si>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</si>
  <si>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</si>
  <si>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</si>
  <si>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</si>
  <si>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</si>
  <si>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</si>
  <si>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</si>
  <si>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</si>
  <si>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</si>
  <si>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</si>
  <si>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</si>
  <si>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</si>
  <si>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</si>
  <si>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</si>
  <si>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</si>
  <si>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</si>
  <si>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</si>
  <si>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</si>
  <si>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</si>
  <si>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</si>
  <si>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</si>
  <si>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</si>
  <si>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</si>
  <si>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</si>
  <si>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</si>
  <si>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</si>
  <si>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</si>
  <si>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</si>
  <si>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</si>
  <si>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</si>
  <si>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</si>
  <si>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</si>
  <si>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</si>
  <si>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</si>
  <si>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</si>
  <si>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</si>
  <si>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</si>
  <si>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</si>
  <si>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</si>
  <si>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</si>
  <si>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</si>
  <si>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</si>
  <si>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</si>
  <si>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</si>
  <si>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</si>
  <si>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</si>
  <si>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</si>
  <si>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</si>
  <si>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</si>
  <si>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</si>
  <si>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</si>
  <si>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</si>
  <si>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</si>
  <si>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</si>
  <si>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</si>
  <si>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</si>
  <si>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</si>
  <si>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</si>
  <si>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</si>
  <si>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</si>
  <si>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</si>
  <si>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</si>
  <si>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</si>
  <si>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</si>
  <si>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</si>
  <si>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</si>
  <si>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</si>
  <si>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</si>
  <si>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</si>
  <si>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</si>
  <si>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</si>
  <si>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</si>
  <si>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</si>
  <si>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</si>
  <si>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</si>
  <si>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</si>
  <si>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</si>
  <si>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</si>
  <si>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</si>
  <si>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</si>
  <si>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</si>
  <si>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</si>
  <si>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</si>
  <si>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</si>
  <si>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</si>
  <si>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</si>
  <si>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</si>
  <si>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</si>
  <si>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</si>
  <si>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</si>
  <si>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</si>
  <si>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</si>
  <si>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</si>
  <si>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</si>
  <si>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</si>
  <si>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</si>
  <si>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</si>
  <si>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</si>
  <si>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</si>
  <si>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</si>
  <si>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</si>
  <si>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</si>
  <si>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</si>
  <si>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</si>
  <si>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</si>
  <si>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</si>
  <si>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</si>
  <si>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</si>
  <si>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</si>
  <si>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</si>
  <si>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</si>
  <si>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</si>
  <si>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</si>
  <si>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</si>
  <si>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</si>
  <si>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</si>
  <si>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</si>
  <si>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</si>
  <si>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</si>
  <si>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</si>
  <si>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</si>
  <si>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</si>
  <si>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</si>
  <si>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</si>
  <si>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</si>
  <si>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</si>
  <si>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</si>
  <si>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</si>
  <si>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</si>
  <si>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</si>
  <si>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</si>
  <si>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</si>
  <si>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</si>
  <si>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</si>
  <si>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</si>
  <si>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</si>
  <si>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</si>
  <si>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</si>
  <si>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</si>
  <si>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</si>
  <si>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</si>
  <si>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</si>
  <si>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</si>
  <si>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</si>
  <si>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</si>
  <si>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</si>
  <si>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</si>
  <si>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</si>
  <si>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</si>
  <si>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</si>
  <si>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</si>
  <si>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</si>
  <si>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</si>
  <si>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</si>
  <si>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</si>
  <si>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</si>
  <si>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</si>
  <si>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</si>
  <si>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</si>
  <si>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</si>
  <si>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</si>
  <si>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</si>
  <si>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</si>
  <si>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</si>
  <si>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</si>
  <si>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</si>
  <si>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</si>
  <si>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</si>
  <si>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</si>
  <si>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</si>
  <si>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</si>
  <si>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</si>
  <si>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</si>
  <si>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</si>
  <si>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</si>
  <si>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</si>
  <si>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</si>
  <si>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</si>
  <si>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</si>
  <si>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</si>
  <si>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</si>
  <si>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</si>
  <si>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</si>
  <si>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</si>
  <si>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</si>
  <si>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</si>
  <si>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</si>
  <si>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</si>
  <si>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</si>
  <si>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</si>
  <si>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</si>
  <si>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</si>
  <si>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</si>
  <si>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</si>
  <si>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</si>
  <si>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</si>
  <si>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</si>
  <si>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</si>
  <si>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</si>
  <si>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</si>
  <si>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</si>
  <si>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</si>
  <si>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</si>
  <si>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</si>
  <si>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</si>
  <si>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</si>
  <si>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</si>
  <si>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</si>
  <si>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</si>
  <si>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</si>
  <si>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</si>
  <si>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</si>
  <si>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</si>
  <si>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</si>
  <si>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</si>
  <si>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</si>
  <si>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</si>
  <si>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</si>
  <si>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</si>
  <si>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</si>
  <si>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</si>
  <si>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</si>
  <si>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</si>
  <si>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</si>
  <si>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</si>
  <si>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</si>
  <si>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</si>
  <si>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</si>
  <si>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</si>
  <si>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</si>
  <si>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</si>
  <si>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</si>
  <si>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</si>
  <si>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</si>
  <si>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</si>
  <si>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</si>
  <si>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</si>
  <si>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</si>
  <si>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</si>
  <si>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</si>
  <si>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</si>
  <si>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</si>
  <si>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</si>
  <si>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</si>
  <si>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</si>
  <si>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</si>
  <si>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</si>
  <si>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</si>
  <si>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</si>
  <si>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</si>
  <si>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</si>
  <si>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</si>
  <si>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</si>
  <si>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</si>
  <si>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</si>
  <si>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</si>
  <si>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</si>
  <si>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</si>
  <si>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</si>
  <si>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</si>
  <si>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</si>
  <si>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</si>
  <si>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</si>
  <si>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</si>
  <si>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</si>
  <si>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</si>
  <si>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</si>
  <si>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</si>
  <si>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</si>
  <si>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</si>
  <si>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</si>
  <si>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</si>
  <si>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</si>
  <si>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</si>
  <si>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</si>
  <si>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</si>
  <si>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</si>
  <si>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</si>
  <si>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</si>
  <si>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</si>
  <si>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</si>
  <si>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</si>
  <si>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</si>
  <si>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</si>
  <si>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</si>
  <si>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</si>
  <si>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</si>
  <si>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</si>
  <si>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</si>
  <si>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</si>
  <si>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</si>
  <si>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</si>
  <si>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</si>
  <si>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</si>
  <si>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</si>
  <si>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</si>
  <si>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</si>
  <si>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</si>
  <si>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</si>
  <si>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</si>
  <si>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</si>
  <si>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</si>
  <si>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</si>
  <si>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</si>
  <si>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</si>
  <si>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</si>
  <si>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</si>
  <si>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</si>
  <si>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</si>
  <si>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</si>
  <si>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</si>
  <si>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</si>
  <si>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</si>
  <si>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</si>
  <si>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</si>
  <si>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</si>
  <si>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</si>
  <si>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</si>
  <si>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</si>
  <si>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</si>
  <si>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</si>
  <si>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</si>
  <si>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</si>
  <si>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</si>
  <si>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</si>
  <si>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</si>
  <si>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</si>
  <si>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</si>
  <si>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</si>
  <si>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</si>
  <si>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</si>
  <si>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</si>
  <si>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</si>
  <si>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</si>
  <si>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</si>
  <si>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</si>
  <si>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</si>
  <si>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</si>
  <si>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</si>
  <si>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</si>
  <si>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</si>
  <si>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</si>
  <si>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</si>
  <si>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</si>
  <si>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</si>
  <si>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</si>
  <si>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</si>
  <si>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</si>
  <si>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</si>
  <si>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</si>
  <si>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</si>
  <si>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</si>
  <si>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</si>
  <si>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</si>
  <si>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</si>
  <si>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</si>
  <si>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</si>
  <si>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</si>
  <si>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</si>
  <si>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</si>
  <si>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</si>
  <si>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</si>
  <si>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</si>
  <si>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</si>
  <si>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</si>
  <si>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</si>
  <si>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</si>
  <si>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</si>
  <si>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</si>
  <si>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</si>
  <si>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</si>
  <si>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</si>
  <si>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</si>
  <si>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</si>
  <si>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</si>
  <si>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</si>
  <si>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</si>
  <si>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</si>
  <si>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</si>
  <si>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</si>
  <si>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</si>
  <si>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</si>
  <si>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</si>
  <si>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</si>
  <si>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</si>
  <si>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</si>
  <si>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</si>
  <si>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</si>
  <si>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</si>
  <si>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</si>
  <si>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</si>
  <si>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</si>
  <si>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</si>
  <si>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</si>
  <si>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</si>
  <si>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</si>
  <si>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</si>
  <si>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</si>
  <si>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</si>
  <si>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</si>
  <si>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</si>
  <si>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</si>
  <si>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</si>
  <si>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</si>
  <si>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</si>
  <si>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</si>
  <si>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</si>
  <si>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</si>
  <si>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</si>
  <si>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</si>
  <si>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</si>
  <si>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</si>
  <si>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</si>
  <si>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</si>
  <si>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</si>
  <si>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</si>
  <si>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</si>
  <si>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</si>
  <si>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</si>
  <si>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</si>
  <si>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</si>
  <si>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</si>
  <si>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</si>
  <si>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</si>
  <si>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</si>
  <si>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</si>
  <si>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</si>
  <si>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</si>
  <si>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</si>
  <si>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</si>
  <si>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</si>
  <si>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</si>
  <si>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</si>
  <si>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</si>
  <si>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</si>
  <si>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</si>
  <si>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</si>
  <si>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</si>
  <si>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</si>
  <si>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</si>
  <si>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</si>
  <si>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</si>
  <si>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</si>
  <si>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</si>
  <si>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</si>
  <si>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</si>
  <si>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</si>
  <si>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</si>
  <si>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</si>
  <si>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</si>
  <si>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</si>
  <si>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</si>
  <si>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</si>
  <si>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</si>
  <si>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</si>
  <si>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</si>
  <si>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</si>
  <si>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</si>
  <si>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</si>
  <si>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</si>
  <si>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</si>
  <si>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</si>
  <si>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</si>
  <si>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</si>
  <si>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</si>
  <si>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</si>
  <si>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</si>
  <si>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</si>
  <si>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</si>
  <si>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</si>
  <si>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</si>
  <si>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</si>
  <si>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</si>
  <si>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</si>
  <si>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</si>
  <si>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</si>
  <si>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</si>
  <si>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</si>
  <si>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</si>
  <si>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</si>
  <si>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</si>
  <si>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</si>
  <si>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</si>
  <si>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</si>
  <si>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</si>
  <si>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</si>
  <si>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</si>
  <si>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</si>
  <si>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</si>
  <si>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</si>
  <si>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</si>
  <si>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</si>
  <si>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</si>
  <si>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</si>
  <si>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</si>
  <si>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</si>
  <si>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</si>
  <si>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</si>
  <si>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</si>
  <si>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</si>
  <si>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</si>
  <si>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</si>
  <si>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</si>
  <si>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</si>
  <si>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</si>
  <si>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</si>
  <si>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</si>
  <si>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</si>
  <si>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</si>
  <si>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</si>
  <si>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</si>
  <si>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</si>
  <si>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</si>
  <si>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</si>
  <si>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</si>
  <si>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</si>
  <si>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</si>
  <si>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</si>
  <si>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</si>
  <si>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</si>
  <si>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</si>
  <si>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</si>
  <si>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</si>
  <si>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</si>
  <si>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</si>
  <si>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</si>
  <si>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</si>
  <si>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</si>
  <si>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</si>
  <si>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</si>
  <si>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</si>
  <si>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</si>
  <si>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</si>
  <si>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</si>
  <si>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</si>
  <si>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</si>
  <si>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</si>
  <si>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</si>
  <si>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</si>
  <si>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</si>
  <si>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</si>
  <si>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</si>
  <si>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</si>
  <si>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</si>
  <si>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</si>
  <si>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</si>
  <si>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</si>
  <si>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</si>
  <si>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</si>
  <si>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</si>
  <si>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</si>
  <si>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</si>
  <si>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</si>
  <si>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</si>
  <si>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</si>
  <si>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</si>
  <si>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</si>
  <si>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</si>
  <si>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</si>
  <si>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</si>
  <si>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</si>
  <si>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</si>
  <si>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</si>
  <si>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</si>
  <si>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</si>
  <si>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</si>
  <si>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</si>
  <si>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</si>
  <si>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</si>
  <si>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</si>
  <si>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</si>
  <si>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</si>
  <si>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</si>
  <si>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</si>
  <si>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</si>
  <si>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</si>
  <si>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</si>
  <si>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</si>
  <si>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</si>
  <si>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</si>
  <si>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</si>
  <si>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</si>
  <si>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</si>
  <si>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</si>
  <si>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</si>
  <si>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</si>
  <si>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</si>
  <si>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</si>
  <si>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</si>
  <si>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</si>
  <si>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</si>
  <si>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</si>
  <si>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</si>
  <si>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</si>
  <si>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</si>
  <si>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</si>
  <si>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</si>
  <si>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</si>
  <si>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</si>
  <si>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</si>
  <si>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</si>
  <si>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</si>
  <si>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</si>
  <si>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</si>
  <si>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</si>
  <si>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</si>
  <si>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</si>
  <si>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</si>
  <si>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</si>
  <si>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</si>
  <si>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</si>
  <si>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</si>
  <si>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</si>
  <si>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</si>
  <si>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</si>
  <si>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</si>
  <si>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</si>
  <si>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</si>
  <si>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</si>
  <si>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</si>
  <si>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</si>
  <si>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</si>
  <si>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</si>
  <si>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</si>
  <si>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</si>
  <si>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</si>
  <si>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</si>
  <si>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</si>
  <si>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</si>
  <si>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</si>
  <si>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</si>
  <si>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</si>
  <si>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</si>
  <si>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</si>
  <si>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</si>
  <si>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</si>
  <si>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</si>
  <si>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</si>
  <si>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</si>
  <si>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</si>
  <si>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</si>
  <si>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</si>
  <si>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</si>
  <si>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</si>
  <si>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</si>
  <si>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</si>
  <si>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</si>
  <si>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</si>
  <si>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</si>
  <si>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</si>
  <si>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</si>
  <si>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</si>
  <si>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</si>
  <si>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</si>
  <si>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</si>
  <si>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</si>
  <si>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</si>
  <si>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</si>
  <si>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</si>
  <si>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</si>
  <si>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</si>
  <si>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</si>
  <si>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</si>
  <si>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</si>
  <si>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</si>
  <si>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</si>
  <si>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</si>
  <si>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</si>
  <si>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</si>
  <si>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</si>
  <si>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</si>
  <si>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</si>
  <si>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</si>
  <si>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</si>
  <si>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</si>
  <si>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</si>
  <si>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</si>
  <si>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</si>
  <si>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</si>
  <si>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</si>
  <si>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</si>
  <si>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</si>
  <si>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</si>
  <si>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</si>
  <si>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</si>
  <si>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</si>
  <si>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</si>
  <si>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</si>
  <si>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</si>
  <si>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</si>
  <si>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</si>
  <si>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</si>
  <si>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</si>
  <si>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</si>
  <si>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</si>
  <si>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</si>
  <si>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</si>
  <si>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</si>
  <si>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</si>
  <si>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</si>
  <si>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</si>
  <si>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</si>
  <si>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</si>
  <si>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</si>
  <si>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</si>
  <si>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</si>
  <si>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</si>
  <si>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</si>
  <si>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</si>
  <si>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</si>
  <si>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</si>
  <si>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</si>
  <si>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</si>
  <si>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</si>
  <si>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</si>
  <si>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</si>
  <si>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</si>
  <si>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</si>
  <si>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</si>
  <si>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</si>
  <si>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</si>
  <si>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</si>
  <si>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</si>
  <si>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</si>
  <si>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</si>
  <si>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</si>
  <si>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</si>
  <si>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</si>
  <si>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</si>
  <si>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</si>
  <si>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</si>
  <si>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</si>
  <si>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</si>
  <si>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</si>
  <si>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</si>
  <si>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</si>
  <si>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</si>
  <si>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</si>
  <si>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</si>
  <si>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</si>
  <si>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</si>
  <si>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</si>
  <si>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</si>
  <si>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</si>
  <si>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</si>
  <si>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</si>
  <si>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</si>
  <si>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</si>
  <si>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</si>
  <si>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</si>
  <si>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</si>
  <si>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</si>
  <si>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</si>
  <si>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</si>
  <si>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</si>
  <si>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</si>
  <si>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</si>
  <si>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</si>
  <si>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</si>
  <si>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</si>
  <si>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</si>
  <si>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</si>
  <si>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</si>
  <si>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</si>
  <si>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</si>
  <si>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</si>
  <si>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</si>
  <si>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</si>
  <si>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</si>
  <si>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</si>
  <si>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</si>
  <si>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</si>
  <si>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</si>
  <si>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</si>
  <si>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</si>
  <si>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</si>
  <si>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</si>
  <si>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</si>
  <si>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</si>
  <si>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</si>
  <si>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</si>
  <si>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</si>
  <si>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</si>
  <si>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</si>
  <si>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</si>
  <si>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</si>
  <si>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</si>
  <si>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</si>
  <si>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</si>
  <si>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</si>
  <si>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</si>
  <si>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</si>
  <si>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</si>
  <si>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</si>
  <si>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</si>
  <si>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</si>
  <si>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</si>
  <si>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</si>
  <si>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</si>
  <si>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</si>
  <si>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</si>
  <si>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</si>
  <si>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</si>
  <si>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</si>
  <si>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</si>
  <si>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</si>
  <si>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</si>
  <si>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</si>
  <si>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</si>
  <si>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</si>
  <si>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</si>
  <si>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</si>
  <si>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</si>
  <si>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</si>
  <si>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</si>
  <si>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</si>
  <si>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</si>
  <si>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</si>
  <si>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</si>
  <si>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</si>
  <si>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</si>
  <si>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</si>
  <si>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</si>
  <si>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</si>
  <si>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</si>
  <si>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</si>
  <si>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</si>
  <si>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</si>
  <si>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</si>
  <si>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</si>
  <si>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</si>
  <si>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</si>
  <si>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</si>
  <si>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</si>
  <si>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</si>
  <si>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</si>
  <si>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</si>
  <si>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</si>
  <si>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</si>
  <si>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</si>
  <si>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</si>
  <si>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</si>
  <si>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</si>
  <si>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</si>
  <si>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</si>
  <si>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</si>
  <si>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</si>
  <si>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</si>
  <si>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</si>
  <si>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</si>
  <si>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</si>
  <si>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</si>
  <si>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</si>
  <si>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</si>
  <si>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</si>
  <si>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</si>
  <si>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</si>
  <si>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</si>
  <si>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</si>
  <si>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</si>
  <si>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</si>
  <si>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</si>
  <si>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</si>
  <si>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</si>
  <si>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</si>
  <si>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</si>
  <si>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</si>
  <si>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</si>
  <si>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</si>
  <si>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</si>
  <si>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</si>
  <si>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</si>
  <si>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</si>
  <si>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</si>
  <si>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</si>
  <si>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</si>
  <si>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</si>
  <si>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</si>
  <si>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</si>
  <si>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</si>
  <si>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</si>
  <si>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</si>
  <si>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</si>
  <si>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</si>
  <si>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</si>
  <si>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</si>
  <si>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</si>
  <si>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</si>
  <si>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</si>
  <si>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</si>
  <si>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</si>
  <si>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</si>
  <si>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</si>
  <si>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</si>
  <si>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</si>
  <si>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</si>
  <si>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</si>
  <si>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</si>
  <si>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</si>
  <si>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</si>
  <si>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</si>
  <si>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</si>
  <si>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</si>
  <si>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</si>
  <si>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</si>
  <si>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</si>
  <si>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</si>
  <si>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</si>
  <si>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</si>
  <si>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</si>
  <si>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</si>
  <si>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</si>
  <si>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</si>
  <si>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</si>
  <si>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</si>
  <si>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</si>
  <si>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</si>
  <si>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</si>
  <si>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</si>
  <si>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</si>
  <si>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</si>
  <si>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</si>
  <si>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</si>
  <si>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</si>
  <si>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</si>
  <si>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</si>
  <si>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</si>
  <si>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</si>
  <si>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</si>
  <si>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</si>
  <si>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</si>
  <si>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</si>
  <si>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</si>
  <si>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</si>
  <si>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</si>
  <si>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</si>
  <si>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</si>
  <si>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</si>
  <si>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</si>
  <si>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</si>
  <si>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</si>
  <si>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</si>
  <si>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</si>
  <si>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</si>
  <si>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</si>
  <si>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</si>
  <si>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</si>
  <si>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</si>
  <si>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</si>
  <si>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</si>
  <si>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</si>
  <si>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</si>
  <si>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</si>
  <si>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</si>
  <si>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</si>
  <si>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</si>
  <si>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</si>
  <si>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</si>
  <si>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</si>
  <si>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</si>
  <si>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</si>
  <si>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</si>
  <si>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</si>
  <si>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</si>
  <si>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</si>
  <si>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</si>
  <si>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</si>
  <si>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</si>
  <si>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</si>
  <si>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</si>
  <si>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</si>
  <si>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</si>
  <si>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</si>
  <si>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</si>
  <si>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</si>
  <si>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</si>
  <si>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</si>
  <si>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</si>
  <si>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</si>
  <si>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</si>
  <si>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</si>
  <si>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</si>
  <si>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</si>
  <si>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</si>
  <si>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</si>
  <si>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</si>
  <si>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</si>
  <si>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</si>
  <si>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</si>
  <si>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</si>
  <si>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</si>
  <si>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</si>
  <si>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</si>
  <si>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</si>
  <si>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</si>
  <si>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</si>
  <si>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</si>
  <si>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</si>
  <si>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</si>
  <si>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</si>
  <si>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</si>
  <si>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</si>
  <si>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</si>
  <si>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</si>
  <si>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</si>
  <si>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</si>
  <si>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</si>
  <si>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</si>
  <si>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</si>
  <si>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</si>
  <si>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</si>
  <si>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</si>
  <si>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</si>
  <si>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</si>
  <si>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</si>
  <si>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</si>
  <si>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</si>
  <si>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</si>
  <si>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</si>
  <si>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</si>
  <si>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</si>
  <si>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</si>
  <si>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</si>
  <si>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</si>
  <si>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</si>
  <si>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</si>
  <si>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</si>
  <si>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</si>
  <si>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</si>
  <si>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</si>
  <si>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</si>
  <si>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</si>
  <si>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</si>
  <si>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</si>
  <si>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</si>
  <si>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</si>
  <si>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</si>
  <si>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</si>
  <si>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</si>
  <si>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</si>
  <si>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</si>
  <si>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</si>
  <si>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</si>
  <si>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</si>
  <si>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</si>
  <si>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</si>
  <si>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</si>
  <si>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</si>
  <si>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</si>
  <si>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</si>
  <si>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</si>
  <si>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</si>
  <si>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</si>
  <si>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</si>
  <si>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</si>
  <si>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</si>
  <si>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</si>
  <si>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</si>
  <si>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</si>
  <si>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</si>
  <si>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</si>
  <si>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</si>
  <si>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</si>
  <si>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</si>
  <si>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</si>
  <si>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</si>
  <si>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</si>
  <si>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</si>
  <si>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</si>
  <si>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</si>
  <si>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</si>
  <si>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</si>
  <si>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</si>
  <si>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</si>
  <si>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</si>
  <si>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</si>
  <si>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</si>
  <si>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</si>
  <si>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</si>
  <si>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</si>
  <si>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</si>
  <si>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</si>
  <si>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</si>
  <si>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</si>
  <si>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</si>
  <si>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</si>
  <si>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</si>
  <si>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</si>
  <si>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</si>
  <si>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</si>
  <si>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</si>
  <si>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</si>
  <si>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</si>
  <si>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</si>
  <si>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</si>
  <si>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</si>
  <si>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</si>
  <si>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</si>
  <si>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</si>
  <si>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</si>
  <si>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</si>
  <si>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</si>
  <si>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</si>
  <si>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</si>
  <si>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</si>
  <si>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</si>
  <si>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</si>
  <si>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</si>
  <si>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</si>
  <si>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</si>
  <si>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</si>
  <si>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</si>
  <si>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</si>
  <si>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</si>
  <si>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</si>
  <si>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</si>
  <si>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</si>
  <si>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</si>
  <si>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</si>
  <si>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</si>
  <si>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</si>
  <si>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</si>
  <si>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</si>
  <si>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</si>
  <si>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</si>
  <si>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</si>
  <si>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</si>
  <si>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</si>
  <si>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</si>
  <si>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</si>
  <si>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</si>
  <si>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</si>
  <si>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</si>
  <si>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</si>
  <si>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</si>
  <si>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</si>
  <si>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</si>
  <si>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</si>
  <si>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</si>
  <si>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</si>
  <si>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</si>
  <si>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</si>
  <si>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</si>
  <si>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</si>
  <si>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</si>
  <si>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</si>
  <si>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</si>
  <si>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</si>
  <si>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</si>
  <si>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</si>
  <si>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</si>
  <si>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</si>
  <si>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</si>
  <si>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</si>
  <si>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</si>
  <si>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</si>
  <si>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</si>
  <si>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</si>
  <si>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</si>
  <si>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</si>
  <si>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</si>
  <si>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</si>
  <si>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</si>
  <si>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</si>
  <si>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</si>
  <si>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</si>
  <si>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</si>
  <si>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</si>
  <si>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</si>
  <si>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</si>
  <si>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</si>
  <si>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</si>
  <si>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</si>
  <si>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</si>
  <si>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</si>
  <si>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</si>
  <si>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</si>
  <si>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</si>
  <si>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</si>
  <si>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</si>
  <si>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</si>
  <si>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</si>
  <si>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</si>
  <si>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</si>
  <si>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</si>
  <si>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</si>
  <si>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</si>
  <si>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</si>
  <si>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</si>
  <si>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</si>
  <si>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</si>
  <si>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</si>
  <si>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</si>
  <si>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</si>
  <si>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</si>
  <si>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</si>
  <si>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</si>
  <si>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</si>
  <si>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</si>
  <si>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</si>
  <si>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</si>
  <si>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</si>
  <si>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</si>
  <si>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</si>
  <si>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</si>
  <si>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</si>
  <si>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</si>
  <si>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</si>
  <si>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</si>
  <si>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</si>
  <si>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</si>
  <si>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</si>
  <si>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</si>
  <si>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</si>
  <si>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</si>
  <si>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</si>
  <si>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</si>
  <si>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</si>
  <si>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</si>
  <si>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</si>
  <si>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</si>
  <si>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</si>
  <si>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</si>
  <si>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</si>
  <si>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</si>
  <si>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</si>
  <si>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</si>
  <si>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</si>
  <si>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</si>
  <si>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EF屈紙管區雜亂不整齊</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</si>
  <si>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</si>
  <si>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</si>
  <si>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</si>
  <si>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</si>
  <si>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</si>
  <si>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</si>
  <si>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</si>
  <si>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</si>
  <si>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</si>
  <si>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</si>
  <si>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</si>
  <si>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</si>
  <si>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</si>
  <si>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</si>
  <si>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</si>
  <si>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</si>
  <si>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</si>
  <si>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</si>
  <si>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</si>
  <si>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</si>
  <si>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</si>
  <si>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</si>
  <si>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</si>
  <si>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</si>
  <si>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</si>
  <si>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</si>
  <si>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</si>
  <si>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</si>
  <si>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</si>
  <si>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</si>
  <si>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</si>
  <si>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</si>
  <si>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</si>
  <si>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</si>
  <si>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</si>
  <si>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</si>
  <si>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</si>
  <si>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</si>
  <si>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</si>
  <si>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</si>
  <si>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</si>
  <si>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</si>
  <si>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</si>
  <si>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</si>
  <si>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</si>
  <si>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</si>
  <si>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</si>
  <si>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</si>
  <si>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</si>
  <si>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</si>
  <si>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</si>
  <si>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</si>
  <si>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</si>
  <si>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</si>
  <si>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</si>
  <si>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</si>
  <si>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</si>
  <si>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</si>
  <si>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</si>
  <si>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</si>
  <si>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</si>
  <si>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</si>
  <si>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</si>
  <si>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</si>
  <si>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</si>
  <si>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</si>
  <si>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</si>
  <si>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</si>
  <si>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</si>
  <si>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</si>
  <si>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</si>
  <si>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</si>
  <si>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</si>
  <si>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</si>
  <si>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</si>
  <si>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</si>
  <si>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</si>
  <si>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</si>
  <si>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</si>
  <si>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</si>
  <si>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</si>
  <si>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</si>
  <si>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</si>
  <si>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</si>
  <si>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</si>
  <si>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</si>
  <si>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</si>
  <si>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</si>
  <si>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</si>
  <si>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</si>
  <si>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</si>
  <si>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</si>
  <si>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</si>
  <si>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</si>
  <si>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</si>
  <si>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</si>
  <si>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</si>
  <si>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</si>
  <si>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</si>
  <si>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</si>
  <si>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</si>
  <si>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</si>
  <si>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</si>
  <si>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</si>
  <si>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</si>
  <si>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</si>
  <si>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</si>
  <si>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</si>
  <si>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</si>
  <si>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</si>
  <si>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</si>
  <si>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</si>
  <si>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</si>
  <si>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</si>
  <si>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</si>
  <si>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</si>
  <si>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</si>
  <si>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</si>
  <si>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</si>
  <si>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</si>
  <si>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</si>
  <si>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</si>
  <si>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</si>
  <si>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</si>
  <si>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</si>
  <si>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</si>
  <si>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</si>
  <si>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</si>
  <si>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</si>
  <si>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</si>
  <si>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</si>
  <si>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</si>
  <si>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</si>
  <si>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</si>
  <si>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</si>
  <si>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</si>
  <si>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</si>
  <si>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</si>
  <si>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</si>
  <si>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</si>
  <si>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</si>
  <si>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</si>
  <si>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</si>
  <si>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</si>
  <si>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</si>
  <si>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</si>
  <si>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</si>
  <si>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</si>
  <si>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</si>
  <si>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</si>
  <si>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</si>
  <si>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</si>
  <si>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</si>
  <si>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</si>
  <si>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</si>
  <si>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</si>
  <si>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</si>
  <si>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</si>
  <si>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2F43L2K(5.0KG)</t>
  </si>
  <si>
    <t>2F6IE2K</t>
  </si>
  <si>
    <t>1IR3</t>
  </si>
  <si>
    <t>3DX1</t>
  </si>
  <si>
    <t>2F08R2G(2.0KG)</t>
  </si>
  <si>
    <t>1IB2</t>
  </si>
  <si>
    <t>2F43K2K(5.0KG)</t>
  </si>
  <si>
    <t>2F6II2K</t>
  </si>
  <si>
    <t>39P1</t>
  </si>
  <si>
    <t>2F6IH2K</t>
  </si>
  <si>
    <t>3CF3</t>
  </si>
  <si>
    <t>★</t>
  </si>
  <si>
    <t>S01 sec1-6請每班值車員注意油位，如缺油要儘速加油。</t>
  </si>
  <si>
    <t>G1電腦旁放一"機台運轉效率表"，若有生產，再請值車紀錄斷絲</t>
  </si>
  <si>
    <t>★★</t>
  </si>
  <si>
    <t>即日起至5/20 ANTHONY 改8小時。</t>
  </si>
  <si>
    <t>文件傳遞資料已更改放第一格抽屜，不在用藍色文件夾。(改紡單 考勤黃色請假單)</t>
  </si>
  <si>
    <t>每周三早會後優先打斷絲紀錄，再通知玉萍發MAIL給上級長官</t>
  </si>
  <si>
    <t>16:00-20:00將多餘人力放回，4/29起優先安排GIAN 16:00下班。</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</si>
  <si>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</si>
  <si>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</si>
  <si>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</si>
  <si>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</si>
  <si>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</si>
  <si>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</si>
  <si>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</si>
  <si>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</si>
  <si>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</si>
  <si>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</si>
  <si>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</si>
  <si>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</si>
  <si>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</si>
  <si>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</si>
  <si>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</si>
  <si>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</si>
  <si>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</si>
  <si>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</si>
  <si>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</si>
  <si>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</si>
  <si>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</si>
  <si>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</si>
  <si>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</si>
  <si>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</si>
  <si>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</si>
  <si>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</si>
  <si>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</si>
  <si>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</si>
  <si>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</si>
  <si>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</si>
  <si>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</si>
  <si>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</si>
  <si>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</si>
  <si>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</si>
  <si>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</si>
  <si>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</si>
  <si>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</si>
  <si>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</si>
  <si>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</si>
  <si>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</si>
  <si>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</si>
  <si>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</si>
  <si>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</si>
  <si>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</si>
  <si>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</si>
  <si>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</si>
  <si>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</si>
  <si>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</si>
  <si>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</si>
  <si>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</si>
  <si>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</si>
  <si>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</si>
  <si>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</si>
  <si>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</si>
  <si>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</si>
  <si>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</si>
  <si>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</si>
  <si>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</si>
  <si>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</si>
  <si>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</si>
  <si>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</si>
  <si>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</si>
  <si>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</si>
  <si>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</si>
  <si>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</si>
  <si>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</si>
  <si>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</si>
  <si>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</si>
  <si>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</si>
  <si>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</si>
  <si>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</si>
  <si>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</si>
  <si>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</si>
  <si>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</si>
  <si>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</si>
  <si>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</si>
  <si>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</si>
  <si>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</si>
  <si>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</si>
  <si>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</si>
  <si>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</si>
  <si>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</si>
  <si>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</si>
  <si>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</si>
  <si>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</si>
  <si>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</si>
  <si>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</si>
  <si>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</si>
  <si>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</si>
  <si>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</si>
  <si>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</si>
  <si>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</si>
  <si>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</si>
  <si>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</si>
  <si>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</si>
  <si>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</si>
  <si>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</si>
  <si>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</si>
  <si>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</si>
  <si>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</si>
  <si>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</si>
  <si>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</si>
  <si>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</si>
  <si>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</si>
  <si>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</si>
  <si>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</si>
  <si>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</si>
  <si>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</si>
  <si>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</si>
  <si>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</si>
  <si>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</si>
  <si>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</si>
  <si>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</si>
  <si>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</si>
  <si>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</si>
  <si>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</si>
  <si>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</si>
  <si>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</si>
  <si>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</si>
  <si>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</si>
  <si>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</si>
  <si>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</si>
  <si>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</si>
  <si>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</si>
  <si>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</si>
  <si>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</si>
  <si>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</si>
  <si>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</si>
  <si>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</si>
  <si>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</si>
  <si>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</si>
  <si>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</si>
  <si>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</si>
  <si>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</si>
  <si>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</si>
  <si>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</si>
  <si>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</si>
  <si>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</si>
  <si>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</si>
  <si>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</si>
  <si>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</si>
  <si>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</si>
  <si>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</si>
  <si>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</si>
  <si>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</si>
  <si>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</si>
  <si>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</si>
  <si>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</si>
  <si>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</si>
  <si>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</si>
  <si>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</si>
  <si>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</si>
  <si>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</si>
  <si>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</si>
  <si>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</si>
  <si>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</si>
  <si>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</si>
  <si>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</si>
  <si>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</si>
  <si>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</si>
  <si>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</si>
  <si>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</si>
  <si>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</si>
  <si>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</si>
  <si>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</si>
  <si>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</si>
  <si>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</si>
  <si>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</si>
  <si>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</si>
  <si>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</si>
  <si>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</si>
  <si>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</si>
  <si>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</si>
  <si>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</si>
  <si>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</si>
  <si>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</si>
  <si>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</si>
  <si>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</si>
  <si>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</si>
  <si>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</si>
  <si>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</si>
  <si>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</si>
  <si>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</si>
  <si>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</si>
  <si>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</si>
  <si>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</si>
  <si>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</si>
  <si>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</si>
  <si>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</si>
  <si>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</si>
  <si>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</si>
  <si>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</si>
  <si>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</si>
  <si>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</si>
  <si>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</si>
  <si>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</si>
  <si>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</si>
  <si>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</si>
  <si>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</si>
  <si>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</si>
  <si>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</si>
  <si>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</si>
  <si>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</si>
  <si>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</si>
  <si>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</si>
  <si>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</si>
  <si>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</si>
  <si>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</si>
  <si>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</si>
  <si>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</si>
  <si>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</si>
  <si>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</si>
  <si>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</si>
  <si>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</si>
  <si>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</si>
  <si>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</si>
  <si>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</si>
  <si>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</si>
  <si>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</si>
  <si>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</si>
  <si>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</si>
  <si>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</si>
  <si>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</si>
  <si>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</si>
  <si>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</si>
  <si>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</si>
  <si>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</si>
  <si>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</si>
  <si>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</si>
  <si>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</si>
  <si>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</si>
  <si>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</si>
  <si>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</si>
  <si>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</si>
  <si>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</si>
  <si>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</si>
  <si>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</si>
  <si>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</si>
  <si>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</si>
  <si>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</si>
  <si>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</si>
  <si>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</si>
  <si>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</si>
  <si>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</si>
  <si>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</si>
  <si>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</si>
  <si>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</si>
  <si>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</si>
  <si>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</si>
  <si>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</si>
  <si>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</si>
  <si>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</si>
  <si>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</si>
  <si>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</si>
  <si>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</si>
  <si>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</si>
  <si>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</si>
  <si>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</si>
  <si>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</si>
  <si>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</si>
  <si>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</si>
  <si>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</si>
  <si>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</si>
  <si>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</si>
  <si>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</si>
  <si>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</si>
  <si>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</si>
  <si>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</si>
  <si>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</si>
  <si>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</si>
  <si>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</si>
  <si>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</si>
  <si>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</si>
  <si>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</si>
  <si>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</si>
  <si>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</si>
  <si>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</si>
  <si>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</si>
  <si>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</si>
  <si>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</si>
  <si>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</si>
  <si>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</si>
  <si>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</si>
  <si>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</si>
  <si>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</si>
  <si>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</si>
  <si>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</si>
  <si>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</si>
  <si>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</si>
  <si>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</si>
  <si>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</si>
  <si>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</si>
  <si>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</si>
  <si>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</si>
  <si>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</si>
  <si>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</si>
  <si>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</si>
  <si>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</si>
  <si>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</si>
  <si>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</si>
  <si>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</si>
  <si>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</si>
  <si>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</si>
  <si>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</si>
  <si>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</si>
  <si>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</si>
  <si>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</si>
  <si>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</si>
  <si>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</si>
  <si>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</si>
  <si>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</si>
  <si>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</si>
  <si>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</si>
  <si>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</si>
  <si>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</si>
  <si>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</si>
  <si>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</si>
  <si>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</si>
  <si>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</si>
  <si>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</si>
  <si>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</si>
  <si>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</si>
  <si>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</si>
  <si>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</si>
  <si>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</si>
  <si>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</si>
  <si>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</si>
  <si>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</si>
  <si>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</si>
  <si>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</si>
  <si>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</si>
  <si>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</si>
  <si>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</si>
  <si>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</si>
  <si>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</si>
  <si>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</si>
  <si>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</si>
  <si>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</si>
  <si>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</si>
  <si>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</si>
  <si>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</si>
  <si>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</si>
  <si>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</si>
  <si>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</si>
  <si>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</si>
  <si>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</si>
  <si>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</si>
  <si>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</si>
  <si>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</si>
  <si>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</si>
  <si>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</si>
  <si>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</si>
  <si>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</si>
  <si>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</si>
  <si>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</si>
  <si>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</si>
  <si>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</si>
  <si>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</si>
  <si>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</si>
  <si>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</si>
  <si>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</si>
  <si>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</si>
  <si>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</si>
  <si>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</si>
  <si>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</si>
  <si>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</si>
  <si>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</si>
  <si>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</si>
  <si>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</si>
  <si>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</si>
  <si>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</si>
  <si>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</si>
  <si>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</si>
  <si>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</si>
  <si>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</si>
  <si>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</si>
  <si>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</si>
  <si>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</si>
  <si>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</si>
  <si>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</si>
  <si>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</si>
  <si>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</si>
  <si>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</si>
  <si>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</si>
  <si>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</si>
  <si>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</si>
  <si>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</si>
  <si>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</si>
  <si>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</si>
  <si>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</si>
  <si>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</si>
  <si>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</si>
  <si>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</si>
  <si>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</si>
  <si>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</si>
  <si>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</si>
  <si>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</si>
  <si>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</si>
  <si>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</si>
  <si>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</si>
  <si>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</si>
  <si>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</si>
  <si>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</si>
  <si>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</si>
  <si>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</si>
  <si>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</si>
  <si>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</si>
  <si>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</si>
  <si>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</si>
  <si>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</si>
  <si>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</si>
  <si>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</si>
  <si>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</si>
  <si>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</si>
  <si>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</si>
  <si>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</si>
  <si>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</si>
  <si>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</si>
  <si>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</si>
  <si>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</si>
  <si>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</si>
  <si>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</si>
  <si>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</si>
  <si>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</si>
  <si>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</si>
  <si>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</si>
  <si>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</si>
  <si>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</si>
  <si>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</si>
  <si>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</si>
  <si>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</si>
  <si>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</si>
  <si>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</si>
  <si>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</si>
  <si>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</si>
  <si>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</si>
  <si>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</si>
  <si>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</si>
  <si>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</si>
  <si>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</si>
  <si>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</si>
  <si>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</si>
  <si>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</si>
  <si>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</si>
  <si>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</si>
  <si>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</si>
  <si>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</si>
  <si>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</si>
  <si>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</si>
  <si>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</si>
  <si>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</si>
  <si>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</si>
  <si>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</si>
  <si>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</si>
  <si>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</si>
  <si>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</si>
  <si>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</si>
  <si>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</si>
  <si>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</si>
  <si>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</si>
  <si>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</si>
  <si>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</si>
  <si>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</si>
  <si>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</si>
  <si>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</si>
  <si>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</si>
  <si>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</si>
  <si>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</si>
  <si>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</si>
  <si>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</si>
  <si>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</si>
  <si>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</si>
  <si>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</si>
  <si>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</si>
  <si>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</si>
  <si>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</si>
  <si>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</si>
  <si>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</si>
  <si>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</si>
  <si>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</si>
  <si>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</si>
  <si>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</si>
  <si>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</si>
  <si>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</si>
  <si>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</si>
  <si>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</si>
  <si>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</si>
  <si>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</si>
  <si>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</si>
  <si>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</si>
  <si>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</si>
  <si>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</si>
  <si>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</si>
  <si>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</si>
  <si>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</si>
  <si>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</si>
  <si>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</si>
  <si>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</si>
  <si>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</si>
  <si>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</si>
  <si>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</si>
  <si>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</si>
  <si>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</si>
  <si>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</si>
  <si>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</si>
  <si>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</si>
  <si>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</si>
  <si>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</si>
  <si>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</si>
  <si>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</si>
  <si>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</si>
  <si>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</si>
  <si>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</si>
  <si>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</si>
  <si>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</si>
  <si>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</si>
  <si>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</si>
  <si>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</si>
  <si>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</si>
  <si>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</si>
  <si>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</si>
  <si>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</si>
  <si>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</si>
  <si>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</si>
  <si>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</si>
  <si>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</si>
  <si>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</si>
  <si>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</si>
  <si>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</si>
  <si>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</si>
  <si>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</si>
  <si>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</si>
  <si>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</si>
  <si>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</si>
  <si>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</si>
  <si>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</si>
  <si>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</si>
  <si>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</si>
  <si>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</si>
  <si>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</si>
  <si>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</si>
  <si>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</si>
  <si>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</si>
  <si>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</si>
  <si>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</si>
  <si>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</si>
  <si>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</si>
  <si>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</si>
  <si>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</si>
  <si>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</si>
  <si>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</si>
  <si>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</si>
  <si>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</si>
  <si>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</si>
  <si>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</si>
  <si>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</si>
  <si>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</si>
  <si>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</si>
  <si>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</si>
  <si>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</si>
  <si>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</si>
  <si>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</si>
  <si>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</si>
  <si>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</si>
  <si>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</si>
  <si>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</si>
  <si>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</si>
  <si>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</si>
  <si>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</si>
  <si>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</si>
  <si>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</si>
  <si>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</si>
  <si>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</si>
  <si>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</si>
  <si>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</si>
  <si>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</si>
  <si>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</si>
  <si>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</si>
  <si>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</si>
  <si>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</si>
  <si>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</si>
  <si>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</si>
  <si>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</si>
  <si>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</si>
  <si>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</si>
  <si>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</si>
  <si>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</si>
  <si>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</si>
  <si>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</si>
  <si>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</si>
  <si>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</si>
  <si>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</si>
  <si>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</si>
  <si>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</si>
  <si>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</si>
  <si>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</si>
  <si>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</si>
  <si>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</si>
  <si>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</si>
  <si>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</si>
  <si>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</si>
  <si>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</si>
  <si>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</si>
  <si>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</si>
  <si>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</si>
  <si>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</si>
  <si>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</si>
  <si>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</si>
  <si>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</si>
  <si>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</si>
  <si>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</si>
  <si>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</si>
  <si>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</si>
  <si>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</si>
  <si>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</si>
  <si>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</si>
  <si>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</si>
  <si>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</si>
  <si>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</si>
  <si>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</si>
  <si>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</si>
  <si>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</si>
  <si>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</si>
  <si>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</si>
  <si>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</si>
  <si>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</si>
  <si>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</si>
  <si>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</si>
  <si>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</si>
  <si>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</si>
  <si>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</si>
  <si>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</si>
  <si>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</si>
  <si>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</si>
  <si>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</si>
  <si>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</si>
  <si>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</si>
  <si>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</si>
  <si>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</si>
  <si>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</si>
  <si>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</si>
  <si>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</si>
  <si>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</si>
  <si>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</si>
  <si>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</si>
  <si>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</si>
  <si>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</si>
  <si>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</si>
  <si>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</si>
  <si>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</si>
  <si>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</si>
  <si>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</si>
  <si>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</si>
  <si>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</si>
  <si>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</si>
  <si>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</si>
  <si>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</si>
  <si>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</si>
  <si>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</si>
  <si>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</si>
  <si>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</si>
  <si>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</si>
  <si>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</si>
  <si>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</si>
  <si>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</si>
  <si>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</si>
  <si>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</si>
  <si>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</si>
  <si>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</si>
  <si>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</si>
  <si>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</si>
  <si>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</si>
  <si>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</si>
  <si>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</si>
  <si>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</si>
  <si>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</si>
  <si>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</si>
  <si>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</si>
  <si>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</si>
  <si>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</si>
  <si>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</si>
  <si>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</si>
  <si>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</si>
  <si>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</si>
  <si>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</si>
  <si>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</si>
  <si>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</si>
  <si>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</si>
  <si>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</si>
  <si>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</si>
  <si>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</si>
  <si>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</si>
  <si>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</si>
  <si>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</si>
  <si>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</si>
  <si>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</si>
  <si>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</si>
  <si>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</si>
  <si>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</si>
  <si>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</si>
  <si>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</si>
  <si>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</si>
  <si>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</si>
  <si>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</si>
  <si>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</si>
  <si>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</si>
  <si>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</si>
  <si>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</si>
  <si>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</si>
  <si>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</si>
  <si>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</si>
  <si>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</si>
  <si>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</si>
  <si>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</si>
  <si>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</si>
  <si>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</si>
  <si>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</si>
  <si>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</si>
  <si>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</si>
  <si>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</si>
  <si>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</si>
  <si>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</si>
  <si>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</si>
  <si>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</si>
  <si>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</si>
  <si>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</si>
  <si>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</si>
  <si>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</si>
  <si>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</si>
  <si>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</si>
  <si>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</si>
  <si>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</si>
  <si>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</si>
  <si>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</si>
  <si>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</si>
  <si>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</si>
  <si>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</si>
  <si>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</si>
  <si>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</si>
  <si>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</si>
  <si>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</si>
  <si>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</si>
  <si>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</si>
  <si>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</si>
  <si>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</si>
  <si>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</si>
  <si>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</si>
  <si>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</si>
  <si>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</si>
  <si>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</si>
  <si>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</si>
  <si>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</si>
  <si>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</si>
  <si>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</si>
  <si>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</si>
  <si>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</si>
  <si>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</si>
  <si>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</si>
  <si>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</si>
  <si>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</si>
  <si>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</si>
  <si>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</si>
  <si>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</si>
  <si>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</si>
  <si>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</si>
  <si>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</si>
  <si>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</si>
  <si>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</si>
  <si>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</si>
  <si>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</si>
  <si>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</si>
  <si>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</si>
  <si>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</si>
  <si>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</si>
  <si>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</si>
  <si>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</si>
  <si>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</si>
  <si>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</si>
  <si>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</si>
  <si>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</si>
  <si>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</si>
  <si>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</si>
  <si>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</si>
  <si>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</si>
  <si>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</si>
  <si>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</si>
  <si>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</si>
  <si>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</si>
  <si>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</si>
  <si>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</si>
  <si>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</si>
  <si>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</si>
  <si>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</si>
  <si>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</si>
  <si>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</si>
  <si>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</si>
  <si>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</si>
  <si>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</si>
  <si>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</si>
  <si>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</si>
  <si>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</si>
  <si>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</si>
  <si>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</si>
  <si>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</si>
  <si>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</si>
  <si>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</si>
  <si>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</si>
  <si>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</si>
  <si>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</si>
  <si>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</si>
  <si>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</si>
  <si>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</si>
  <si>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</si>
  <si>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</si>
  <si>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</si>
  <si>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</si>
  <si>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</si>
  <si>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</si>
  <si>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</si>
  <si>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</si>
  <si>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</si>
  <si>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</si>
  <si>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</si>
  <si>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</si>
  <si>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</si>
  <si>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</si>
  <si>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</si>
  <si>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</si>
  <si>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</si>
  <si>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</si>
  <si>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</si>
  <si>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</si>
  <si>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</si>
  <si>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</si>
  <si>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</si>
  <si>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</si>
  <si>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</si>
  <si>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</si>
  <si>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</si>
  <si>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</si>
  <si>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</si>
  <si>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</si>
  <si>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</si>
  <si>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</si>
  <si>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</si>
  <si>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</si>
  <si>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</si>
  <si>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</si>
  <si>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</si>
  <si>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</si>
  <si>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</si>
  <si>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</si>
  <si>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</si>
  <si>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</si>
  <si>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</si>
  <si>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</si>
  <si>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</si>
  <si>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</si>
  <si>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</si>
  <si>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</si>
  <si>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</si>
  <si>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</si>
  <si>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</si>
  <si>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</si>
  <si>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</si>
  <si>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</si>
  <si>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</si>
  <si>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</si>
  <si>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</si>
  <si>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</si>
  <si>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</si>
  <si>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</si>
  <si>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</si>
  <si>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</si>
  <si>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</si>
  <si>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</si>
  <si>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</si>
  <si>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</si>
  <si>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</si>
  <si>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</si>
  <si>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</si>
  <si>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</si>
  <si>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</si>
  <si>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</si>
  <si>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</si>
  <si>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</si>
  <si>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</si>
  <si>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</si>
  <si>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</si>
  <si>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</si>
  <si>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</si>
  <si>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</si>
  <si>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</si>
  <si>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</si>
  <si>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</si>
  <si>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</si>
  <si>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</si>
  <si>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</si>
  <si>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</si>
  <si>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</si>
  <si>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</si>
  <si>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</si>
  <si>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</si>
  <si>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</si>
  <si>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</si>
  <si>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</si>
  <si>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</si>
  <si>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</si>
  <si>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</si>
  <si>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</si>
  <si>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</si>
  <si>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</si>
  <si>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</si>
  <si>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</si>
  <si>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</si>
  <si>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</si>
  <si>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</si>
  <si>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</si>
  <si>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</si>
  <si>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</si>
  <si>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</si>
  <si>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</si>
  <si>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</si>
  <si>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</si>
  <si>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</si>
  <si>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</si>
  <si>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</si>
  <si>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</si>
  <si>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</si>
  <si>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</si>
  <si>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</si>
  <si>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</si>
  <si>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</si>
  <si>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</si>
  <si>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</si>
  <si>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</si>
  <si>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</si>
  <si>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</si>
  <si>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</si>
  <si>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</si>
  <si>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</si>
  <si>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</si>
  <si>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</si>
  <si>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</si>
  <si>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</si>
  <si>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</si>
  <si>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</si>
  <si>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</si>
  <si>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</si>
  <si>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</si>
  <si>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</si>
  <si>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</si>
  <si>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</si>
  <si>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</si>
  <si>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</si>
  <si>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</si>
  <si>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</si>
  <si>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</si>
  <si>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</si>
  <si>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</si>
  <si>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</si>
  <si>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</si>
  <si>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</si>
  <si>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</si>
  <si>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</si>
  <si>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</si>
  <si>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</si>
  <si>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</si>
  <si>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</si>
  <si>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</si>
  <si>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</si>
  <si>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</si>
  <si>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</si>
  <si>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</si>
  <si>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</si>
  <si>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</si>
  <si>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</si>
  <si>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</si>
  <si>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</si>
  <si>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</si>
  <si>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</si>
  <si>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</si>
  <si>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</si>
  <si>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</si>
  <si>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</si>
  <si>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</si>
  <si>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</si>
  <si>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</si>
  <si>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</si>
  <si>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</si>
  <si>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</si>
  <si>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</si>
  <si>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</si>
  <si>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</si>
  <si>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</si>
  <si>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</si>
  <si>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</si>
  <si>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</si>
  <si>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</si>
  <si>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</si>
  <si>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</si>
  <si>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</si>
  <si>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</si>
  <si>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</si>
  <si>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</si>
  <si>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</si>
  <si>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</si>
  <si>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</si>
  <si>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</si>
  <si>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</si>
  <si>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</si>
  <si>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</si>
  <si>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</si>
  <si>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</si>
  <si>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</si>
  <si>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</si>
  <si>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</si>
  <si>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</si>
  <si>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</si>
  <si>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</si>
  <si>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</si>
  <si>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</si>
  <si>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</si>
  <si>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</si>
  <si>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</si>
  <si>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</si>
  <si>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</si>
  <si>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</si>
  <si>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</si>
  <si>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</si>
  <si>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</si>
  <si>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</si>
  <si>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</si>
  <si>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</si>
  <si>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</si>
  <si>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</si>
  <si>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</si>
  <si>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</si>
  <si>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</si>
  <si>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</si>
  <si>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</si>
  <si>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</si>
  <si>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</si>
  <si>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</si>
  <si>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</si>
  <si>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</si>
  <si>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</si>
  <si>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</si>
  <si>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</si>
  <si>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</si>
  <si>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</si>
  <si>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</si>
  <si>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</si>
  <si>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</si>
  <si>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</si>
  <si>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</si>
  <si>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</si>
  <si>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</si>
  <si>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</si>
  <si>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</si>
  <si>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</si>
  <si>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</si>
  <si>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</si>
  <si>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</si>
  <si>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</si>
  <si>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</si>
  <si>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</si>
  <si>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</si>
  <si>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</si>
  <si>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</si>
  <si>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</si>
  <si>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</si>
  <si>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</si>
  <si>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</si>
  <si>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</si>
  <si>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</si>
  <si>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</si>
  <si>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</si>
  <si>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</si>
  <si>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</si>
  <si>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</si>
  <si>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</si>
  <si>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</si>
  <si>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</si>
  <si>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</si>
  <si>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</si>
  <si>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</si>
  <si>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</si>
  <si>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</si>
  <si>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</si>
  <si>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</si>
  <si>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</si>
  <si>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</si>
  <si>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</si>
  <si>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</si>
  <si>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</si>
  <si>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</si>
  <si>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</si>
  <si>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</si>
  <si>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</si>
  <si>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</si>
  <si>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</si>
  <si>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</si>
  <si>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</si>
  <si>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</si>
  <si>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</si>
  <si>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</si>
  <si>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</si>
  <si>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</si>
  <si>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</si>
  <si>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</si>
  <si>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</si>
  <si>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</si>
  <si>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</si>
  <si>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</si>
  <si>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</si>
  <si>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</si>
  <si>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</si>
  <si>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</si>
  <si>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</si>
  <si>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</si>
  <si>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</si>
  <si>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</si>
  <si>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</si>
  <si>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</si>
  <si>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</si>
  <si>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</si>
  <si>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</si>
  <si>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</si>
  <si>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</si>
  <si>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</si>
  <si>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</si>
  <si>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</si>
  <si>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</si>
  <si>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</si>
  <si>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</si>
  <si>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</si>
  <si>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</si>
  <si>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</si>
  <si>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T04</t>
    <phoneticPr fontId="3" type="noConversion"/>
  </si>
  <si>
    <t>T05</t>
    <phoneticPr fontId="3" type="noConversion"/>
  </si>
  <si>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</si>
  <si>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</si>
  <si>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</si>
  <si>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</si>
  <si>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</si>
  <si>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</si>
  <si>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</si>
  <si>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</si>
  <si>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</si>
  <si>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</si>
  <si>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</si>
  <si>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</si>
  <si>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</si>
  <si>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</si>
  <si>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</si>
  <si>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</si>
  <si>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</si>
  <si>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</si>
  <si>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</si>
  <si>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</si>
  <si>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</si>
  <si>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</si>
  <si>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</si>
  <si>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</si>
  <si>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</si>
  <si>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</si>
  <si>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</si>
  <si>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</si>
  <si>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</si>
  <si>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</si>
  <si>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</si>
  <si>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</si>
  <si>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</si>
  <si>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</si>
  <si>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</si>
  <si>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</si>
  <si>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</si>
  <si>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</si>
  <si>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</si>
  <si>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</si>
  <si>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</si>
  <si>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</si>
  <si>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</si>
  <si>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</si>
  <si>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1</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</si>
  <si>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</si>
  <si>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</si>
  <si>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</si>
  <si>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</si>
  <si>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</si>
  <si>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</si>
  <si>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</si>
  <si>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</si>
  <si>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</si>
  <si>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</si>
  <si>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</si>
  <si>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</si>
  <si>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</si>
  <si>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</si>
  <si>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</si>
  <si>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</si>
  <si>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</si>
  <si>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</si>
  <si>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</si>
  <si>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</si>
  <si>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</si>
  <si>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</si>
  <si>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</si>
  <si>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</si>
  <si>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</si>
  <si>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</si>
  <si>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</si>
  <si>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</si>
  <si>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</si>
  <si>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</si>
  <si>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</si>
  <si>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</si>
  <si>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</si>
  <si>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</si>
  <si>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</si>
  <si>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</si>
  <si>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</si>
  <si>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</si>
  <si>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</si>
  <si>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</si>
  <si>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</si>
  <si>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</si>
  <si>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</si>
  <si>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</si>
  <si>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</si>
  <si>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</si>
  <si>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</si>
  <si>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</si>
  <si>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</si>
  <si>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</si>
  <si>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</si>
  <si>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</si>
  <si>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</si>
  <si>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</si>
  <si>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</si>
  <si>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</si>
  <si>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</si>
  <si>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</si>
  <si>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</si>
  <si>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</si>
  <si>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</si>
  <si>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</si>
  <si>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</si>
  <si>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</si>
  <si>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</si>
  <si>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</si>
  <si>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</si>
  <si>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</si>
  <si>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早</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</si>
  <si>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</si>
  <si>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</si>
  <si>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</si>
  <si>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</si>
  <si>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</si>
  <si>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</si>
  <si>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</si>
  <si>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</si>
  <si>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</si>
  <si>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</si>
  <si>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</si>
  <si>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</si>
  <si>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</si>
  <si>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</si>
  <si>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</si>
  <si>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</si>
  <si>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</si>
  <si>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</si>
  <si>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</si>
  <si>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</si>
  <si>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</si>
  <si>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</si>
  <si>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</si>
  <si>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</si>
  <si>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</si>
  <si>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</si>
  <si>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</si>
  <si>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</si>
  <si>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</si>
  <si>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</si>
  <si>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</si>
  <si>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</si>
  <si>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</si>
  <si>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</si>
  <si>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</si>
  <si>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</si>
  <si>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</si>
  <si>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</si>
  <si>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</si>
  <si>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</si>
  <si>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</si>
  <si>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</si>
  <si>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</si>
  <si>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</si>
  <si>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</si>
  <si>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</si>
  <si>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</si>
  <si>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</si>
  <si>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</si>
  <si>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</si>
  <si>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</si>
  <si>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</si>
  <si>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</si>
  <si>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</si>
  <si>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</si>
  <si>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</si>
  <si>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</si>
  <si>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</si>
  <si>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</si>
  <si>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</si>
  <si>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</si>
  <si>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T02 5/21-22</t>
    <phoneticPr fontId="3" type="noConversion"/>
  </si>
  <si>
    <t>今 A15  明 T06</t>
    <phoneticPr fontId="3" type="noConversion"/>
  </si>
  <si>
    <t>A18A</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</si>
  <si>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</si>
  <si>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</si>
  <si>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</si>
  <si>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</si>
  <si>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</si>
  <si>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</si>
  <si>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</si>
  <si>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</si>
  <si>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</si>
  <si>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</si>
  <si>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r>
      <t xml:space="preserve">15:50   </t>
    </r>
    <r>
      <rPr>
        <b/>
        <sz val="18"/>
        <color rgb="FF0000FF"/>
        <rFont val="新細明體"/>
        <family val="1"/>
        <charset val="136"/>
      </rPr>
      <t>KIM</t>
    </r>
    <phoneticPr fontId="3" type="noConversion"/>
  </si>
  <si>
    <r>
      <t xml:space="preserve">12:30  </t>
    </r>
    <r>
      <rPr>
        <b/>
        <sz val="18"/>
        <color rgb="FF0000FF"/>
        <rFont val="新細明體"/>
        <family val="1"/>
        <charset val="136"/>
      </rPr>
      <t>CARLO</t>
    </r>
    <phoneticPr fontId="3" type="noConversion"/>
  </si>
  <si>
    <r>
      <t xml:space="preserve">14:40  </t>
    </r>
    <r>
      <rPr>
        <b/>
        <sz val="18"/>
        <color rgb="FF0000FF"/>
        <rFont val="新細明體"/>
        <family val="1"/>
        <charset val="136"/>
      </rPr>
      <t>J.P</t>
    </r>
    <phoneticPr fontId="3" type="noConversion"/>
  </si>
  <si>
    <r>
      <t xml:space="preserve">15:10  </t>
    </r>
    <r>
      <rPr>
        <b/>
        <sz val="18"/>
        <color rgb="FF0000FF"/>
        <rFont val="新細明體"/>
        <family val="1"/>
        <charset val="136"/>
      </rPr>
      <t>J.P</t>
    </r>
    <phoneticPr fontId="3" type="noConversion"/>
  </si>
  <si>
    <r>
      <t xml:space="preserve">14:15  </t>
    </r>
    <r>
      <rPr>
        <b/>
        <sz val="18"/>
        <color rgb="FF0000FF"/>
        <rFont val="新細明體"/>
        <family val="1"/>
        <charset val="136"/>
      </rPr>
      <t>BAJA</t>
    </r>
    <phoneticPr fontId="3" type="noConversion"/>
  </si>
  <si>
    <r>
      <t xml:space="preserve">12:50  </t>
    </r>
    <r>
      <rPr>
        <b/>
        <sz val="18"/>
        <color rgb="FF0000FF"/>
        <rFont val="新細明體"/>
        <family val="1"/>
        <charset val="136"/>
      </rPr>
      <t>BAJA</t>
    </r>
    <phoneticPr fontId="3" type="noConversion"/>
  </si>
  <si>
    <r>
      <t xml:space="preserve">12:10  </t>
    </r>
    <r>
      <rPr>
        <b/>
        <sz val="18"/>
        <color rgb="FF0000FF"/>
        <rFont val="新細明體"/>
        <family val="1"/>
        <charset val="136"/>
      </rPr>
      <t>BAJA</t>
    </r>
    <phoneticPr fontId="3" type="noConversion"/>
  </si>
  <si>
    <r>
      <t xml:space="preserve">13:20  </t>
    </r>
    <r>
      <rPr>
        <b/>
        <sz val="18"/>
        <color rgb="FF0000FF"/>
        <rFont val="新細明體"/>
        <family val="1"/>
        <charset val="136"/>
      </rPr>
      <t>BAJA</t>
    </r>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</si>
  <si>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</si>
  <si>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</si>
  <si>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</si>
  <si>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</si>
  <si>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</si>
  <si>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</si>
  <si>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</si>
  <si>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</si>
  <si>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</si>
  <si>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</si>
  <si>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</si>
  <si>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</si>
  <si>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</si>
  <si>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</si>
  <si>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</si>
  <si>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</si>
  <si>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</si>
  <si>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</si>
  <si>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</si>
  <si>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</si>
  <si>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</si>
  <si>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</si>
  <si>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碰</t>
    <phoneticPr fontId="3" type="noConversion"/>
  </si>
  <si>
    <t>A07</t>
    <phoneticPr fontId="3" type="noConversion"/>
  </si>
  <si>
    <t>2FA042</t>
    <phoneticPr fontId="3" type="noConversion"/>
  </si>
  <si>
    <t>倒筒中</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</si>
  <si>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</si>
  <si>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</si>
  <si>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</si>
  <si>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</si>
  <si>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</si>
  <si>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</si>
  <si>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</si>
  <si>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r>
      <t>F02、S01sec7-12、J07、J09、A07、A09A、A10、A12、A14、A16、A17、</t>
    </r>
    <r>
      <rPr>
        <b/>
        <sz val="14"/>
        <color rgb="FF0000FF"/>
        <rFont val="新細明體"/>
        <family val="1"/>
        <charset val="136"/>
      </rPr>
      <t>A18B</t>
    </r>
    <r>
      <rPr>
        <b/>
        <sz val="14"/>
        <color theme="1"/>
        <rFont val="新細明體"/>
        <family val="1"/>
        <charset val="136"/>
      </rPr>
      <t>、A19、A20、A21、A22、A23、A24、</t>
    </r>
    <r>
      <rPr>
        <b/>
        <sz val="14"/>
        <color rgb="FF0000FF"/>
        <rFont val="新細明體"/>
        <family val="1"/>
        <charset val="136"/>
      </rPr>
      <t>T02(清車)</t>
    </r>
    <r>
      <rPr>
        <b/>
        <sz val="14"/>
        <color theme="1"/>
        <rFont val="新細明體"/>
        <family val="1"/>
        <charset val="136"/>
      </rPr>
      <t>、T04</t>
    </r>
    <phoneticPr fontId="3" type="noConversion"/>
  </si>
  <si>
    <t>T02 夜班已停機完成(AP、AI、溫度、油閥已關)。</t>
    <phoneticPr fontId="3" type="noConversion"/>
  </si>
  <si>
    <t>A09B sec14-18 夜班已將紙管清掉，請早班續移紗了機作業。</t>
    <phoneticPr fontId="3" type="noConversion"/>
  </si>
  <si>
    <t>A11B 夜班已設FINAL，紙管已清，請早中班停機並移紗至A11A續了機作業。</t>
    <phoneticPr fontId="3" type="noConversion"/>
  </si>
  <si>
    <t xml:space="preserve">CS負載率   CS1: 34.3%     CS2: 31.1%     CS3: 50.7%      CS4: 50.7%       02:00    07:00  </t>
    <phoneticPr fontId="3" type="noConversion"/>
  </si>
  <si>
    <t>CAW負載率: 14%</t>
    <phoneticPr fontId="3" type="noConversion"/>
  </si>
  <si>
    <t>無值車員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</si>
</sst>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5">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b/>
      <sz val="14"/>
      <color theme="1"/>
      <name val="新細明體"/>
      <family val="1"/>
      <charset val="136"/>
    </font>
    <font>
      <sz val="12"/>
      <color rgb="FFFF0000"/>
      <name val="微軟正黑體"/>
      <family val="1"/>
      <charset val="136"/>
    </font>
    <font>
      <b/>
      <sz val="18"/>
      <color rgb="FF0000FF"/>
      <name val="新細明體"/>
      <family val="1"/>
      <charset val="136"/>
    </font>
    <font>
      <b/>
      <sz val="14"/>
      <color rgb="FF0000FF"/>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thin">
        <color indexed="64"/>
      </top>
      <bottom style="thin">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1" fillId="35" borderId="0">
      <alignment vertical="center"/>
    </xf>
    <xf numFmtId="0" fontId="2" fillId="0" borderId="0"/>
    <xf numFmtId="0" fontId="1" fillId="0" borderId="0">
      <alignment vertical="center"/>
    </xf>
    <xf numFmtId="0" fontId="1" fillId="0" borderId="0">
      <alignment vertical="center"/>
    </xf>
  </cellStyleXfs>
  <cellXfs count="114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1"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2" fillId="0" borderId="0" xfId="0" applyFont="1">
      <alignment vertical="center"/>
    </xf>
    <xf numFmtId="0" fontId="41"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3" fillId="7" borderId="1" xfId="4" applyFont="1" applyFill="1" applyBorder="1" applyAlignment="1">
      <alignment horizontal="center" vertical="center" wrapText="1"/>
    </xf>
    <xf numFmtId="0" fontId="44" fillId="7" borderId="1" xfId="4" applyFont="1" applyFill="1" applyBorder="1" applyAlignment="1">
      <alignment horizontal="center" vertical="center" wrapText="1"/>
    </xf>
    <xf numFmtId="0" fontId="43" fillId="0" borderId="0" xfId="4" applyFont="1"/>
    <xf numFmtId="181" fontId="43" fillId="0" borderId="11" xfId="4" applyNumberFormat="1" applyFont="1" applyBorder="1" applyAlignment="1">
      <alignment horizontal="center" vertical="center" wrapText="1"/>
    </xf>
    <xf numFmtId="0" fontId="43" fillId="0" borderId="11" xfId="4" applyFont="1" applyBorder="1" applyAlignment="1">
      <alignment horizontal="center" vertical="center" wrapText="1"/>
    </xf>
    <xf numFmtId="0" fontId="44" fillId="0" borderId="11" xfId="4" applyFont="1" applyBorder="1" applyAlignment="1">
      <alignment horizontal="center" vertical="center" wrapText="1"/>
    </xf>
    <xf numFmtId="0" fontId="44" fillId="0" borderId="11" xfId="4" applyFont="1" applyBorder="1" applyAlignment="1">
      <alignment horizontal="left" vertical="center" wrapText="1"/>
    </xf>
    <xf numFmtId="20" fontId="43" fillId="0" borderId="1" xfId="4" applyNumberFormat="1" applyFont="1" applyBorder="1" applyAlignment="1">
      <alignment horizontal="center" vertical="center" wrapText="1"/>
    </xf>
    <xf numFmtId="0" fontId="45" fillId="0" borderId="11" xfId="4" applyFont="1" applyBorder="1" applyAlignment="1">
      <alignment horizontal="center" vertical="center" wrapText="1"/>
    </xf>
    <xf numFmtId="0" fontId="44" fillId="0" borderId="1" xfId="4" applyFont="1" applyBorder="1" applyAlignment="1">
      <alignment horizontal="left" vertical="center" wrapText="1"/>
    </xf>
    <xf numFmtId="0" fontId="44" fillId="0" borderId="11" xfId="4" applyFont="1" applyBorder="1" applyAlignment="1">
      <alignment horizontal="left" vertical="center"/>
    </xf>
    <xf numFmtId="0" fontId="43" fillId="0" borderId="11" xfId="4" quotePrefix="1" applyFont="1" applyBorder="1" applyAlignment="1">
      <alignment horizontal="center" vertical="center" wrapText="1"/>
    </xf>
    <xf numFmtId="0" fontId="43" fillId="0" borderId="0" xfId="4" applyFont="1" applyAlignment="1">
      <alignment vertical="center"/>
    </xf>
    <xf numFmtId="0" fontId="44" fillId="0" borderId="0" xfId="4" applyFont="1" applyAlignment="1">
      <alignment horizontal="left" vertical="center" wrapText="1"/>
    </xf>
    <xf numFmtId="0" fontId="46" fillId="8" borderId="1" xfId="0" applyFont="1" applyFill="1" applyBorder="1" applyAlignment="1">
      <alignment horizontal="center" vertical="center"/>
    </xf>
    <xf numFmtId="0" fontId="46" fillId="8" borderId="1" xfId="0" applyFont="1" applyFill="1" applyBorder="1" applyAlignment="1">
      <alignment horizontal="center" vertical="center" wrapText="1"/>
    </xf>
    <xf numFmtId="0" fontId="47" fillId="0" borderId="0" xfId="0" applyFont="1" applyAlignment="1">
      <alignment horizontal="center" vertical="center"/>
    </xf>
    <xf numFmtId="0" fontId="46" fillId="0" borderId="1" xfId="0" applyFont="1" applyBorder="1" applyAlignment="1">
      <alignment horizontal="center" vertical="center"/>
    </xf>
    <xf numFmtId="181" fontId="46" fillId="0" borderId="1" xfId="0" applyNumberFormat="1" applyFont="1" applyBorder="1" applyAlignment="1">
      <alignment horizontal="center" vertical="center"/>
    </xf>
    <xf numFmtId="0" fontId="46" fillId="0" borderId="1" xfId="0" applyFont="1" applyBorder="1" applyAlignment="1">
      <alignment horizontal="left" vertical="center" wrapText="1"/>
    </xf>
    <xf numFmtId="0" fontId="46" fillId="0" borderId="0" xfId="0" applyFont="1" applyAlignment="1">
      <alignment horizontal="center" vertical="center"/>
    </xf>
    <xf numFmtId="0" fontId="46"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1" fillId="0" borderId="0" xfId="0" applyFont="1" applyAlignment="1">
      <alignment vertical="center" wrapText="1"/>
    </xf>
    <xf numFmtId="0" fontId="51" fillId="0" borderId="0" xfId="0" applyFont="1" applyAlignment="1">
      <alignment horizontal="center" vertical="center" wrapText="1" readingOrder="1"/>
    </xf>
    <xf numFmtId="0" fontId="51" fillId="0" borderId="0" xfId="0" applyFont="1" applyAlignment="1">
      <alignment horizontal="center" vertical="center" wrapText="1"/>
    </xf>
    <xf numFmtId="0" fontId="52" fillId="0" borderId="120" xfId="0" applyFont="1" applyBorder="1" applyAlignment="1">
      <alignment horizontal="center" vertical="center"/>
    </xf>
    <xf numFmtId="0" fontId="52" fillId="0" borderId="120" xfId="0" applyFont="1" applyBorder="1" applyAlignment="1">
      <alignment horizontal="center" vertical="center" readingOrder="1"/>
    </xf>
    <xf numFmtId="0" fontId="52" fillId="0" borderId="120" xfId="0" applyFont="1" applyBorder="1" applyAlignment="1">
      <alignment horizontal="center" vertical="center" wrapText="1" readingOrder="1"/>
    </xf>
    <xf numFmtId="0" fontId="51" fillId="0" borderId="120" xfId="0" applyFont="1" applyBorder="1" applyAlignment="1">
      <alignment horizontal="center" vertical="center" wrapText="1"/>
    </xf>
    <xf numFmtId="0" fontId="51" fillId="0" borderId="120" xfId="0" applyFont="1" applyBorder="1" applyAlignment="1">
      <alignment horizontal="center" vertical="center" wrapText="1" readingOrder="1"/>
    </xf>
    <xf numFmtId="0" fontId="53"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4" fillId="0" borderId="0" xfId="0" applyFont="1">
      <alignment vertical="center"/>
    </xf>
    <xf numFmtId="0" fontId="0" fillId="0" borderId="0" xfId="0" applyAlignment="1">
      <alignment horizontal="center" vertical="center" readingOrder="1"/>
    </xf>
    <xf numFmtId="0" fontId="55"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57"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8" fillId="21" borderId="0" xfId="0" applyFont="1" applyFill="1" applyAlignment="1">
      <alignment horizontal="center" vertical="center"/>
    </xf>
    <xf numFmtId="0" fontId="58" fillId="0" borderId="0" xfId="0" applyFont="1" applyAlignment="1">
      <alignment horizontal="center" vertical="center"/>
    </xf>
    <xf numFmtId="0" fontId="58" fillId="0" borderId="0" xfId="0" applyFont="1" applyAlignment="1">
      <alignment horizontal="center" vertical="center" wrapText="1"/>
    </xf>
    <xf numFmtId="179" fontId="13" fillId="0" borderId="0" xfId="0" applyNumberFormat="1" applyFont="1" applyAlignment="1">
      <alignment horizontal="center" vertical="center"/>
    </xf>
    <xf numFmtId="0" fontId="59" fillId="0" borderId="0" xfId="1" applyFont="1" applyAlignment="1">
      <alignment horizontal="center" vertical="center"/>
    </xf>
    <xf numFmtId="185" fontId="58"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60" fillId="16" borderId="0" xfId="0" applyFont="1" applyFill="1" applyAlignment="1">
      <alignment horizontal="center" vertical="center"/>
    </xf>
    <xf numFmtId="0" fontId="61"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2" fillId="25" borderId="118" xfId="0" applyFont="1" applyFill="1" applyBorder="1" applyAlignment="1">
      <alignment horizontal="center" vertical="center" wrapText="1" shrinkToFit="1"/>
    </xf>
    <xf numFmtId="0" fontId="62" fillId="25" borderId="119" xfId="0" applyFont="1" applyFill="1" applyBorder="1" applyAlignment="1">
      <alignment horizontal="center" vertical="center" wrapText="1" shrinkToFit="1"/>
    </xf>
    <xf numFmtId="0" fontId="48" fillId="5" borderId="118" xfId="0" applyFont="1" applyFill="1" applyBorder="1" applyAlignment="1">
      <alignment horizontal="center" vertical="center" wrapText="1" shrinkToFit="1"/>
    </xf>
    <xf numFmtId="0" fontId="63" fillId="12" borderId="117" xfId="0" applyFont="1" applyFill="1" applyBorder="1" applyAlignment="1">
      <alignment horizontal="center" vertical="center" wrapText="1" shrinkToFit="1"/>
    </xf>
    <xf numFmtId="0" fontId="63" fillId="12" borderId="118" xfId="0" applyFont="1" applyFill="1" applyBorder="1" applyAlignment="1">
      <alignment horizontal="center" vertical="center" wrapText="1" shrinkToFit="1"/>
    </xf>
    <xf numFmtId="0" fontId="63" fillId="12" borderId="119" xfId="0" applyFont="1" applyFill="1" applyBorder="1" applyAlignment="1">
      <alignment horizontal="center" vertical="center" wrapText="1" shrinkToFit="1"/>
    </xf>
    <xf numFmtId="0" fontId="49"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4" fillId="0" borderId="124" xfId="0" applyFont="1" applyBorder="1" applyAlignment="1">
      <alignment horizontal="center" vertical="center" wrapText="1"/>
    </xf>
    <xf numFmtId="0" fontId="64"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4"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70" fillId="0" borderId="0" xfId="0" applyFont="1">
      <alignment vertical="center"/>
    </xf>
    <xf numFmtId="49" fontId="70" fillId="0" borderId="0" xfId="0" applyNumberFormat="1" applyFont="1" applyAlignment="1">
      <alignment horizontal="center" vertical="center"/>
    </xf>
    <xf numFmtId="0" fontId="70" fillId="0" borderId="0" xfId="0" applyFont="1" applyAlignment="1">
      <alignment horizontal="center" vertical="center"/>
    </xf>
    <xf numFmtId="49" fontId="70" fillId="0" borderId="0" xfId="0" applyNumberFormat="1" applyFont="1">
      <alignment vertical="center"/>
    </xf>
    <xf numFmtId="0" fontId="72" fillId="0" borderId="0" xfId="0" applyFont="1" applyAlignment="1">
      <alignment horizontal="right" vertical="center"/>
    </xf>
    <xf numFmtId="188" fontId="72" fillId="0" borderId="0" xfId="0" applyNumberFormat="1" applyFont="1" applyAlignment="1">
      <alignment horizontal="right" vertical="center"/>
    </xf>
    <xf numFmtId="0" fontId="77" fillId="28" borderId="120" xfId="0" applyFont="1" applyFill="1" applyBorder="1" applyAlignment="1">
      <alignment horizontal="center" vertical="center" wrapText="1"/>
    </xf>
    <xf numFmtId="0" fontId="78" fillId="28" borderId="120" xfId="0" applyFont="1" applyFill="1" applyBorder="1" applyAlignment="1">
      <alignment horizontal="center" vertical="center"/>
    </xf>
    <xf numFmtId="0" fontId="78" fillId="28" borderId="0" xfId="0" applyFont="1" applyFill="1" applyAlignment="1">
      <alignment horizontal="center" vertical="center"/>
    </xf>
    <xf numFmtId="0" fontId="60"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6" fillId="0" borderId="100" xfId="0" applyNumberFormat="1" applyFont="1" applyBorder="1" applyProtection="1">
      <alignment vertical="center"/>
      <protection locked="0"/>
    </xf>
    <xf numFmtId="49" fontId="69" fillId="11" borderId="0" xfId="0" applyNumberFormat="1" applyFont="1" applyFill="1" applyAlignment="1" applyProtection="1">
      <alignment horizontal="center" vertical="center"/>
      <protection locked="0"/>
    </xf>
    <xf numFmtId="0" fontId="71" fillId="11" borderId="0" xfId="0" applyFont="1" applyFill="1" applyAlignment="1" applyProtection="1">
      <alignment horizontal="left" vertical="center"/>
      <protection locked="0"/>
    </xf>
    <xf numFmtId="0" fontId="72" fillId="11" borderId="0" xfId="0" applyFont="1" applyFill="1" applyAlignment="1" applyProtection="1">
      <alignment horizontal="right" vertical="center"/>
      <protection locked="0"/>
    </xf>
    <xf numFmtId="188" fontId="72" fillId="11" borderId="0" xfId="0" applyNumberFormat="1" applyFont="1" applyFill="1" applyAlignment="1" applyProtection="1">
      <alignment horizontal="right" vertical="center"/>
      <protection locked="0"/>
    </xf>
    <xf numFmtId="0" fontId="70" fillId="0" borderId="81" xfId="0" applyFont="1" applyBorder="1" applyAlignment="1" applyProtection="1">
      <alignment horizontal="center" vertical="center"/>
      <protection locked="0"/>
    </xf>
    <xf numFmtId="0" fontId="74" fillId="18" borderId="1" xfId="0" applyFont="1" applyFill="1" applyBorder="1" applyAlignment="1" applyProtection="1">
      <alignment horizontal="center" vertical="center"/>
      <protection locked="0"/>
    </xf>
    <xf numFmtId="0" fontId="70" fillId="0" borderId="1" xfId="0" applyFont="1" applyBorder="1" applyAlignment="1" applyProtection="1">
      <alignment horizontal="center" vertical="center"/>
      <protection locked="0"/>
    </xf>
    <xf numFmtId="49" fontId="73" fillId="0" borderId="1" xfId="0" applyNumberFormat="1" applyFont="1" applyBorder="1" applyAlignment="1" applyProtection="1">
      <alignment horizontal="center" vertical="center"/>
      <protection locked="0"/>
    </xf>
    <xf numFmtId="188" fontId="72" fillId="29" borderId="1" xfId="0" applyNumberFormat="1" applyFont="1" applyFill="1" applyBorder="1" applyAlignment="1">
      <alignment horizontal="right" vertical="center"/>
    </xf>
    <xf numFmtId="0" fontId="72" fillId="29" borderId="1" xfId="0" applyFont="1" applyFill="1" applyBorder="1" applyAlignment="1">
      <alignment horizontal="right" vertical="center"/>
    </xf>
    <xf numFmtId="188" fontId="72"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70" fillId="31" borderId="100" xfId="0" applyNumberFormat="1" applyFont="1" applyFill="1" applyBorder="1" applyAlignment="1" applyProtection="1">
      <alignment horizontal="left" vertical="center"/>
      <protection locked="0"/>
    </xf>
    <xf numFmtId="188" fontId="72" fillId="31" borderId="82" xfId="0" applyNumberFormat="1" applyFont="1" applyFill="1" applyBorder="1" applyAlignment="1">
      <alignment horizontal="right" vertical="center"/>
    </xf>
    <xf numFmtId="0" fontId="70" fillId="31" borderId="82" xfId="0" applyFont="1" applyFill="1" applyBorder="1" applyAlignment="1" applyProtection="1">
      <alignment horizontal="center" vertical="center"/>
      <protection locked="0"/>
    </xf>
    <xf numFmtId="0" fontId="74" fillId="31" borderId="82" xfId="0" applyFont="1" applyFill="1" applyBorder="1" applyAlignment="1" applyProtection="1">
      <alignment horizontal="center" vertical="center"/>
      <protection locked="0"/>
    </xf>
    <xf numFmtId="49" fontId="73" fillId="31" borderId="82" xfId="0" applyNumberFormat="1" applyFont="1" applyFill="1" applyBorder="1" applyAlignment="1" applyProtection="1">
      <alignment horizontal="center" vertical="center"/>
      <protection locked="0"/>
    </xf>
    <xf numFmtId="188" fontId="72" fillId="31" borderId="1" xfId="0" applyNumberFormat="1" applyFont="1" applyFill="1" applyBorder="1" applyAlignment="1">
      <alignment horizontal="right" vertical="center"/>
    </xf>
    <xf numFmtId="49" fontId="70" fillId="27" borderId="100" xfId="0" applyNumberFormat="1" applyFont="1" applyFill="1" applyBorder="1" applyAlignment="1" applyProtection="1">
      <alignment horizontal="left" vertical="center"/>
      <protection locked="0"/>
    </xf>
    <xf numFmtId="188" fontId="72" fillId="29" borderId="11" xfId="0" applyNumberFormat="1" applyFont="1" applyFill="1" applyBorder="1" applyAlignment="1">
      <alignment horizontal="right" vertical="center"/>
    </xf>
    <xf numFmtId="0" fontId="72" fillId="29" borderId="11" xfId="0" applyFont="1" applyFill="1" applyBorder="1" applyAlignment="1">
      <alignment horizontal="right" vertical="center"/>
    </xf>
    <xf numFmtId="0" fontId="70" fillId="0" borderId="83" xfId="0" applyFont="1" applyBorder="1" applyAlignment="1" applyProtection="1">
      <alignment horizontal="center" vertical="center"/>
      <protection locked="0"/>
    </xf>
    <xf numFmtId="0" fontId="74" fillId="18" borderId="11" xfId="0" applyFont="1" applyFill="1" applyBorder="1" applyAlignment="1" applyProtection="1">
      <alignment horizontal="center" vertical="center"/>
      <protection locked="0"/>
    </xf>
    <xf numFmtId="0" fontId="70" fillId="0" borderId="11" xfId="0" applyFont="1" applyBorder="1" applyAlignment="1" applyProtection="1">
      <alignment horizontal="center" vertical="center"/>
      <protection locked="0"/>
    </xf>
    <xf numFmtId="49" fontId="73" fillId="0" borderId="11" xfId="0" applyNumberFormat="1" applyFont="1" applyBorder="1" applyAlignment="1" applyProtection="1">
      <alignment horizontal="center" vertical="center"/>
      <protection locked="0"/>
    </xf>
    <xf numFmtId="49" fontId="70" fillId="0" borderId="122" xfId="0" applyNumberFormat="1" applyFont="1" applyBorder="1" applyAlignment="1" applyProtection="1">
      <alignment horizontal="center" vertical="center"/>
      <protection locked="0"/>
    </xf>
    <xf numFmtId="188" fontId="75" fillId="29" borderId="122" xfId="7" applyNumberFormat="1" applyFont="1" applyFill="1" applyBorder="1" applyAlignment="1">
      <alignment horizontal="center" vertical="center" wrapText="1"/>
    </xf>
    <xf numFmtId="0" fontId="75" fillId="29" borderId="122" xfId="0" applyFont="1" applyFill="1" applyBorder="1" applyAlignment="1">
      <alignment horizontal="center" vertical="center" wrapText="1"/>
    </xf>
    <xf numFmtId="0" fontId="70" fillId="0" borderId="124" xfId="0" applyFont="1" applyBorder="1" applyAlignment="1" applyProtection="1">
      <alignment horizontal="center" vertical="center" wrapText="1"/>
      <protection locked="0"/>
    </xf>
    <xf numFmtId="0" fontId="70" fillId="18" borderId="122" xfId="0" applyFont="1" applyFill="1" applyBorder="1" applyAlignment="1" applyProtection="1">
      <alignment horizontal="center" vertical="center" wrapText="1"/>
      <protection locked="0"/>
    </xf>
    <xf numFmtId="0" fontId="70" fillId="0" borderId="122" xfId="0" applyFont="1" applyBorder="1" applyAlignment="1" applyProtection="1">
      <alignment horizontal="center" vertical="center" wrapText="1"/>
      <protection locked="0"/>
    </xf>
    <xf numFmtId="0" fontId="68" fillId="0" borderId="0" xfId="0" applyFont="1" applyAlignment="1" applyProtection="1">
      <alignment horizontal="center" vertical="center"/>
      <protection locked="0"/>
    </xf>
    <xf numFmtId="0" fontId="68" fillId="0" borderId="0" xfId="0" applyFont="1" applyAlignment="1">
      <alignment horizontal="center" vertical="center"/>
    </xf>
    <xf numFmtId="0" fontId="70" fillId="27" borderId="82" xfId="0" applyFont="1" applyFill="1" applyBorder="1" applyAlignment="1" applyProtection="1">
      <alignment horizontal="center" vertical="center"/>
      <protection locked="0"/>
    </xf>
    <xf numFmtId="0" fontId="74" fillId="27" borderId="82" xfId="0" applyFont="1" applyFill="1" applyBorder="1" applyAlignment="1" applyProtection="1">
      <alignment horizontal="center" vertical="center"/>
      <protection locked="0"/>
    </xf>
    <xf numFmtId="49" fontId="73" fillId="27" borderId="82" xfId="0" applyNumberFormat="1" applyFont="1" applyFill="1" applyBorder="1" applyAlignment="1" applyProtection="1">
      <alignment horizontal="center" vertical="center"/>
      <protection locked="0"/>
    </xf>
    <xf numFmtId="0" fontId="75" fillId="29" borderId="147" xfId="7" applyFont="1" applyFill="1" applyBorder="1" applyAlignment="1">
      <alignment horizontal="center" vertical="center" wrapText="1"/>
    </xf>
    <xf numFmtId="0" fontId="75" fillId="29" borderId="149" xfId="0" applyFont="1" applyFill="1" applyBorder="1" applyAlignment="1">
      <alignment horizontal="center" vertical="center" wrapText="1"/>
    </xf>
    <xf numFmtId="0" fontId="72" fillId="29" borderId="18" xfId="0" applyFont="1" applyFill="1" applyBorder="1" applyAlignment="1">
      <alignment horizontal="right" vertical="center"/>
    </xf>
    <xf numFmtId="0" fontId="72" fillId="29" borderId="10" xfId="0" applyFont="1" applyFill="1" applyBorder="1" applyAlignment="1">
      <alignment horizontal="right" vertical="center"/>
    </xf>
    <xf numFmtId="0" fontId="72" fillId="31" borderId="93" xfId="0" applyFont="1" applyFill="1" applyBorder="1" applyAlignment="1">
      <alignment horizontal="right" vertical="center"/>
    </xf>
    <xf numFmtId="0" fontId="72" fillId="31" borderId="10" xfId="0" applyFont="1" applyFill="1" applyBorder="1" applyAlignment="1">
      <alignment horizontal="right" vertical="center"/>
    </xf>
    <xf numFmtId="0" fontId="72" fillId="27" borderId="10" xfId="0" applyFont="1" applyFill="1" applyBorder="1" applyAlignment="1">
      <alignment horizontal="right" vertical="center"/>
    </xf>
    <xf numFmtId="0" fontId="70" fillId="0" borderId="121" xfId="0" applyFont="1" applyBorder="1" applyAlignment="1" applyProtection="1">
      <alignment horizontal="center" vertical="center"/>
      <protection locked="0"/>
    </xf>
    <xf numFmtId="0" fontId="77" fillId="28" borderId="120" xfId="0" applyFont="1" applyFill="1" applyBorder="1" applyAlignment="1">
      <alignment horizontal="center" vertical="center"/>
    </xf>
    <xf numFmtId="49" fontId="70" fillId="0" borderId="11" xfId="0" applyNumberFormat="1" applyFont="1" applyBorder="1" applyAlignment="1" applyProtection="1">
      <alignment horizontal="center" vertical="center" wrapText="1"/>
      <protection locked="0"/>
    </xf>
    <xf numFmtId="49" fontId="70" fillId="0" borderId="1" xfId="0" applyNumberFormat="1" applyFont="1" applyBorder="1" applyAlignment="1" applyProtection="1">
      <alignment horizontal="center" vertical="center" wrapText="1"/>
      <protection locked="0"/>
    </xf>
    <xf numFmtId="49" fontId="70" fillId="0" borderId="122" xfId="0" applyNumberFormat="1" applyFont="1" applyBorder="1" applyAlignment="1" applyProtection="1">
      <alignment horizontal="left" vertical="center"/>
      <protection locked="0"/>
    </xf>
    <xf numFmtId="49" fontId="70" fillId="0" borderId="0" xfId="0" applyNumberFormat="1" applyFont="1" applyAlignment="1">
      <alignment horizontal="left" vertical="center"/>
    </xf>
    <xf numFmtId="0" fontId="0" fillId="27" borderId="0" xfId="0" applyFill="1" applyAlignment="1">
      <alignment horizontal="center" vertical="center"/>
    </xf>
    <xf numFmtId="49" fontId="69" fillId="4" borderId="26" xfId="0" applyNumberFormat="1" applyFont="1" applyFill="1" applyBorder="1" applyProtection="1">
      <alignment vertical="center"/>
      <protection locked="0"/>
    </xf>
    <xf numFmtId="49" fontId="70" fillId="0" borderId="149" xfId="0" applyNumberFormat="1" applyFont="1" applyBorder="1" applyAlignment="1" applyProtection="1">
      <alignment horizontal="center" vertical="center"/>
      <protection locked="0"/>
    </xf>
    <xf numFmtId="49" fontId="73" fillId="0" borderId="19" xfId="0" applyNumberFormat="1" applyFont="1" applyBorder="1" applyAlignment="1" applyProtection="1">
      <alignment horizontal="center" vertical="center"/>
      <protection locked="0"/>
    </xf>
    <xf numFmtId="10" fontId="72" fillId="29" borderId="19" xfId="9" applyNumberFormat="1" applyFont="1" applyFill="1" applyBorder="1" applyAlignment="1">
      <alignment horizontal="right" vertical="center"/>
    </xf>
    <xf numFmtId="49" fontId="73" fillId="0" borderId="12" xfId="0" applyNumberFormat="1" applyFont="1" applyBorder="1" applyAlignment="1" applyProtection="1">
      <alignment horizontal="center" vertical="center"/>
      <protection locked="0"/>
    </xf>
    <xf numFmtId="10" fontId="72" fillId="29" borderId="12" xfId="9" applyNumberFormat="1" applyFont="1" applyFill="1" applyBorder="1" applyAlignment="1">
      <alignment horizontal="right" vertical="center"/>
    </xf>
    <xf numFmtId="49" fontId="73" fillId="31" borderId="150" xfId="0" applyNumberFormat="1" applyFont="1" applyFill="1" applyBorder="1" applyAlignment="1" applyProtection="1">
      <alignment horizontal="center" vertical="center"/>
      <protection locked="0"/>
    </xf>
    <xf numFmtId="10" fontId="72" fillId="31" borderId="150" xfId="9" applyNumberFormat="1" applyFont="1" applyFill="1" applyBorder="1" applyAlignment="1">
      <alignment horizontal="right" vertical="center"/>
    </xf>
    <xf numFmtId="49" fontId="73" fillId="27" borderId="150" xfId="0" applyNumberFormat="1" applyFont="1" applyFill="1" applyBorder="1" applyAlignment="1" applyProtection="1">
      <alignment horizontal="center" vertical="center"/>
      <protection locked="0"/>
    </xf>
    <xf numFmtId="10" fontId="72" fillId="27" borderId="12" xfId="9" applyNumberFormat="1" applyFont="1" applyFill="1" applyBorder="1" applyAlignment="1">
      <alignment horizontal="right" vertical="center"/>
    </xf>
    <xf numFmtId="189" fontId="76" fillId="2" borderId="97" xfId="0" applyNumberFormat="1" applyFont="1" applyFill="1" applyBorder="1" applyProtection="1">
      <alignment vertical="center"/>
      <protection locked="0"/>
    </xf>
    <xf numFmtId="0" fontId="70" fillId="0" borderId="0" xfId="0" applyFont="1" applyAlignment="1">
      <alignment vertical="center" wrapText="1"/>
    </xf>
    <xf numFmtId="0" fontId="75" fillId="29" borderId="153" xfId="0" applyFont="1" applyFill="1" applyBorder="1" applyAlignment="1">
      <alignment horizontal="center" vertical="center" wrapText="1"/>
    </xf>
    <xf numFmtId="184" fontId="72" fillId="29" borderId="154" xfId="9" applyNumberFormat="1" applyFont="1" applyFill="1" applyBorder="1" applyAlignment="1">
      <alignment horizontal="right" vertical="center"/>
    </xf>
    <xf numFmtId="184" fontId="72" fillId="31" borderId="155" xfId="0" applyNumberFormat="1" applyFont="1" applyFill="1" applyBorder="1" applyAlignment="1">
      <alignment horizontal="right" vertical="center"/>
    </xf>
    <xf numFmtId="184" fontId="72"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80"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60"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6"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1" fillId="0" borderId="158" xfId="0" applyFont="1" applyBorder="1">
      <alignment vertical="center"/>
    </xf>
    <xf numFmtId="0" fontId="35" fillId="0" borderId="158" xfId="0" applyFont="1" applyBorder="1">
      <alignment vertical="center"/>
    </xf>
    <xf numFmtId="0" fontId="82"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2"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3"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5" fillId="4" borderId="26" xfId="0" applyNumberFormat="1" applyFont="1" applyFill="1" applyBorder="1" applyProtection="1">
      <alignment vertical="center"/>
      <protection locked="0"/>
    </xf>
    <xf numFmtId="49" fontId="85" fillId="4" borderId="0" xfId="0" applyNumberFormat="1" applyFont="1" applyFill="1" applyAlignment="1" applyProtection="1">
      <alignment horizontal="center" vertical="center"/>
      <protection locked="0"/>
    </xf>
    <xf numFmtId="49" fontId="85"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6" fillId="32" borderId="12" xfId="0" applyFont="1" applyFill="1" applyBorder="1" applyAlignment="1">
      <alignment horizontal="center" vertical="center"/>
    </xf>
    <xf numFmtId="0" fontId="87" fillId="20" borderId="81" xfId="0" applyFont="1" applyFill="1" applyBorder="1" applyAlignment="1">
      <alignment horizontal="center" vertical="center"/>
    </xf>
    <xf numFmtId="0" fontId="86" fillId="19" borderId="157" xfId="0" applyFont="1" applyFill="1" applyBorder="1" applyAlignment="1">
      <alignment horizontal="center" vertical="center" shrinkToFit="1"/>
    </xf>
    <xf numFmtId="0" fontId="86"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1" fillId="29" borderId="0" xfId="0" applyFont="1" applyFill="1" applyAlignment="1">
      <alignment horizontal="center" vertical="center"/>
    </xf>
    <xf numFmtId="0" fontId="88" fillId="29" borderId="153" xfId="0" applyFont="1" applyFill="1" applyBorder="1" applyAlignment="1">
      <alignment horizontal="center" vertical="center" wrapText="1"/>
    </xf>
    <xf numFmtId="184" fontId="72" fillId="31" borderId="154" xfId="9" applyNumberFormat="1" applyFont="1" applyFill="1" applyBorder="1" applyAlignment="1">
      <alignment horizontal="right" vertical="center"/>
    </xf>
    <xf numFmtId="0" fontId="82" fillId="0" borderId="0" xfId="0" applyFont="1">
      <alignment vertical="center"/>
    </xf>
    <xf numFmtId="0" fontId="89" fillId="31" borderId="0" xfId="0" applyFont="1" applyFill="1" applyAlignment="1">
      <alignment horizontal="center" vertical="center"/>
    </xf>
    <xf numFmtId="188" fontId="84" fillId="0" borderId="157" xfId="0" applyNumberFormat="1" applyFont="1" applyBorder="1" applyAlignment="1">
      <alignment horizontal="center" vertical="center"/>
    </xf>
    <xf numFmtId="188" fontId="84" fillId="19" borderId="157" xfId="0" applyNumberFormat="1" applyFont="1" applyFill="1" applyBorder="1" applyAlignment="1">
      <alignment horizontal="center" vertical="center"/>
    </xf>
    <xf numFmtId="183" fontId="84"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4" fillId="0" borderId="158" xfId="0" applyFont="1" applyBorder="1">
      <alignment vertical="center"/>
    </xf>
    <xf numFmtId="0" fontId="84"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4"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4" fillId="0" borderId="113" xfId="0" applyFont="1" applyBorder="1" applyAlignment="1">
      <alignment horizontal="center" vertical="center"/>
    </xf>
    <xf numFmtId="0" fontId="82" fillId="0" borderId="158" xfId="0" applyFont="1" applyBorder="1" applyAlignment="1">
      <alignment horizontal="center" vertical="center"/>
    </xf>
    <xf numFmtId="0" fontId="84"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9"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90" fillId="0" borderId="131" xfId="0" applyFont="1" applyBorder="1">
      <alignment vertical="center"/>
    </xf>
    <xf numFmtId="0" fontId="90"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2" fillId="35" borderId="83" xfId="15" applyFont="1" applyBorder="1" applyAlignment="1">
      <alignment horizontal="center" vertical="center"/>
    </xf>
    <xf numFmtId="0" fontId="92" fillId="35" borderId="11" xfId="15" applyFont="1" applyBorder="1" applyAlignment="1">
      <alignment horizontal="center" vertical="center"/>
    </xf>
    <xf numFmtId="0" fontId="92"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4"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2" fillId="3" borderId="162" xfId="0" applyNumberFormat="1" applyFont="1" applyFill="1" applyBorder="1" applyAlignment="1">
      <alignment horizontal="center" vertical="center"/>
    </xf>
    <xf numFmtId="49" fontId="51" fillId="0" borderId="36" xfId="0" applyNumberFormat="1" applyFont="1" applyBorder="1" applyAlignment="1">
      <alignment horizontal="center" vertical="center" shrinkToFit="1"/>
    </xf>
    <xf numFmtId="49" fontId="93" fillId="0" borderId="37" xfId="0" applyNumberFormat="1" applyFont="1" applyBorder="1" applyAlignment="1">
      <alignment horizontal="center" vertical="center"/>
    </xf>
    <xf numFmtId="49" fontId="94" fillId="0" borderId="1" xfId="0" applyNumberFormat="1" applyFont="1" applyBorder="1" applyAlignment="1" applyProtection="1">
      <alignment vertical="center" wrapText="1"/>
      <protection locked="0"/>
    </xf>
    <xf numFmtId="49" fontId="94" fillId="13" borderId="1" xfId="0" applyNumberFormat="1" applyFont="1" applyFill="1" applyBorder="1" applyAlignment="1" applyProtection="1">
      <alignment horizontal="left" vertical="center"/>
      <protection locked="0"/>
    </xf>
    <xf numFmtId="49" fontId="94" fillId="19" borderId="1" xfId="0" applyNumberFormat="1" applyFont="1" applyFill="1" applyBorder="1" applyAlignment="1" applyProtection="1">
      <alignment horizontal="center" vertical="center"/>
      <protection locked="0"/>
    </xf>
    <xf numFmtId="0" fontId="94" fillId="0" borderId="1" xfId="0" applyFont="1" applyBorder="1" applyAlignment="1" applyProtection="1">
      <alignment horizontal="left" vertical="center"/>
      <protection locked="0"/>
    </xf>
    <xf numFmtId="0" fontId="94" fillId="0" borderId="1" xfId="0" applyFont="1" applyBorder="1" applyAlignment="1" applyProtection="1">
      <alignment horizontal="center" vertical="center"/>
      <protection locked="0"/>
    </xf>
    <xf numFmtId="0" fontId="94" fillId="0" borderId="100" xfId="0" applyFont="1" applyBorder="1" applyAlignment="1" applyProtection="1">
      <alignment horizontal="right" vertical="center"/>
      <protection locked="0"/>
    </xf>
    <xf numFmtId="0" fontId="94" fillId="0" borderId="1" xfId="0" applyFont="1" applyBorder="1" applyAlignment="1" applyProtection="1">
      <alignment horizontal="right" vertical="center"/>
      <protection locked="0"/>
    </xf>
    <xf numFmtId="0" fontId="94" fillId="0" borderId="12" xfId="0" applyFont="1" applyBorder="1" applyAlignment="1" applyProtection="1">
      <alignment horizontal="center" vertical="center"/>
      <protection locked="0"/>
    </xf>
    <xf numFmtId="49" fontId="84" fillId="0" borderId="11" xfId="0" applyNumberFormat="1" applyFont="1" applyBorder="1" applyAlignment="1">
      <alignment horizontal="center" vertical="center" wrapText="1"/>
    </xf>
    <xf numFmtId="0" fontId="84" fillId="0" borderId="82" xfId="0" applyFont="1" applyBorder="1" applyAlignment="1">
      <alignment horizontal="center" vertical="center"/>
    </xf>
    <xf numFmtId="0" fontId="95" fillId="0" borderId="0" xfId="17" applyFont="1" applyAlignment="1">
      <alignment horizontal="centerContinuous" vertical="top"/>
    </xf>
    <xf numFmtId="0" fontId="93" fillId="0" borderId="0" xfId="17" applyFont="1" applyAlignment="1">
      <alignment horizontal="centerContinuous" vertical="top"/>
    </xf>
    <xf numFmtId="0" fontId="93" fillId="0" borderId="0" xfId="17" applyFont="1" applyAlignment="1">
      <alignment horizontal="centerContinuous" vertical="center"/>
    </xf>
    <xf numFmtId="0" fontId="93" fillId="0" borderId="0" xfId="17" applyFont="1">
      <alignment vertical="center"/>
    </xf>
    <xf numFmtId="0" fontId="96" fillId="0" borderId="157" xfId="17" applyFont="1" applyBorder="1" applyAlignment="1">
      <alignment horizontal="center" vertical="center"/>
    </xf>
    <xf numFmtId="0" fontId="96" fillId="0" borderId="157" xfId="17" applyFont="1" applyBorder="1">
      <alignment vertical="center"/>
    </xf>
    <xf numFmtId="0" fontId="96" fillId="0" borderId="157" xfId="17" applyFont="1" applyBorder="1" applyAlignment="1">
      <alignment vertical="center" wrapText="1"/>
    </xf>
    <xf numFmtId="0" fontId="96" fillId="0" borderId="157" xfId="17" applyFont="1" applyBorder="1" applyAlignment="1">
      <alignment horizontal="right" vertical="center"/>
    </xf>
    <xf numFmtId="0" fontId="96" fillId="0" borderId="81" xfId="17" applyFont="1" applyBorder="1" applyAlignment="1">
      <alignment horizontal="center" vertical="center"/>
    </xf>
    <xf numFmtId="0" fontId="96" fillId="0" borderId="161" xfId="17" applyFont="1" applyBorder="1" applyAlignment="1">
      <alignment vertical="center" wrapText="1"/>
    </xf>
    <xf numFmtId="0" fontId="96" fillId="0" borderId="161" xfId="17" applyFont="1" applyBorder="1">
      <alignment vertical="center"/>
    </xf>
    <xf numFmtId="0" fontId="93" fillId="19" borderId="83" xfId="17" applyFont="1" applyFill="1" applyBorder="1" applyAlignment="1">
      <alignment horizontal="center" vertical="center"/>
    </xf>
    <xf numFmtId="0" fontId="93"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7" fillId="19" borderId="11" xfId="17" applyFont="1" applyFill="1" applyBorder="1" applyAlignment="1">
      <alignment horizontal="center" vertical="center"/>
    </xf>
    <xf numFmtId="0" fontId="96" fillId="19" borderId="97" xfId="17" applyFont="1" applyFill="1" applyBorder="1" applyAlignment="1">
      <alignment horizontal="center" vertical="center"/>
    </xf>
    <xf numFmtId="0" fontId="96" fillId="0" borderId="87" xfId="17" applyFont="1" applyBorder="1" applyAlignment="1">
      <alignment horizontal="center" vertical="center"/>
    </xf>
    <xf numFmtId="0" fontId="96" fillId="0" borderId="159" xfId="17" applyFont="1" applyBorder="1" applyAlignment="1">
      <alignment horizontal="center" vertical="center"/>
    </xf>
    <xf numFmtId="0" fontId="96" fillId="0" borderId="159" xfId="17" applyFont="1" applyBorder="1">
      <alignment vertical="center"/>
    </xf>
    <xf numFmtId="0" fontId="96" fillId="0" borderId="159" xfId="17" applyFont="1" applyBorder="1" applyAlignment="1">
      <alignment horizontal="right" vertical="center"/>
    </xf>
    <xf numFmtId="0" fontId="96"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4" fillId="3" borderId="123" xfId="0" applyFont="1" applyFill="1" applyBorder="1" applyAlignment="1">
      <alignment horizontal="left" vertical="center"/>
    </xf>
    <xf numFmtId="0" fontId="99" fillId="0" borderId="0" xfId="18" applyFont="1">
      <alignment vertical="center"/>
    </xf>
    <xf numFmtId="0" fontId="105" fillId="0" borderId="87" xfId="18" applyFont="1" applyBorder="1" applyAlignment="1">
      <alignment horizontal="center" vertical="center"/>
    </xf>
    <xf numFmtId="0" fontId="106" fillId="0" borderId="157" xfId="18" applyFont="1" applyBorder="1" applyAlignment="1">
      <alignment horizontal="center" vertical="center" wrapText="1"/>
    </xf>
    <xf numFmtId="0" fontId="108" fillId="0" borderId="157" xfId="18" applyFont="1" applyBorder="1" applyAlignment="1">
      <alignment horizontal="center" vertical="center" wrapText="1"/>
    </xf>
    <xf numFmtId="0" fontId="105" fillId="0" borderId="0" xfId="18" applyFont="1" applyAlignment="1">
      <alignment horizontal="center" vertical="center"/>
    </xf>
    <xf numFmtId="0" fontId="112" fillId="0" borderId="157" xfId="18" applyFont="1" applyBorder="1" applyAlignment="1">
      <alignment horizontal="center" vertical="center" wrapText="1"/>
    </xf>
    <xf numFmtId="0" fontId="115" fillId="0" borderId="0" xfId="18" applyFont="1">
      <alignment vertical="center"/>
    </xf>
    <xf numFmtId="0" fontId="99"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6"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6" fillId="0" borderId="0" xfId="0" applyNumberFormat="1" applyFont="1" applyProtection="1">
      <alignment vertical="center"/>
      <protection locked="0"/>
    </xf>
    <xf numFmtId="49" fontId="9" fillId="0" borderId="0" xfId="0" applyNumberFormat="1" applyFont="1" applyAlignment="1">
      <alignment horizontal="left" vertical="center"/>
    </xf>
    <xf numFmtId="49" fontId="116"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4" fillId="18" borderId="157" xfId="0" applyFont="1" applyFill="1" applyBorder="1" applyAlignment="1" applyProtection="1">
      <alignment horizontal="center" vertical="center"/>
      <protection locked="0"/>
    </xf>
    <xf numFmtId="0" fontId="70"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4" fillId="3" borderId="157" xfId="0" applyNumberFormat="1" applyFont="1" applyFill="1" applyBorder="1" applyAlignment="1">
      <alignment horizontal="center" vertical="center"/>
    </xf>
    <xf numFmtId="183" fontId="84" fillId="2" borderId="157" xfId="0" applyNumberFormat="1" applyFont="1" applyFill="1" applyBorder="1" applyAlignment="1">
      <alignment horizontal="center" vertical="center"/>
    </xf>
    <xf numFmtId="181" fontId="15" fillId="0" borderId="0" xfId="0" applyNumberFormat="1" applyFont="1">
      <alignment vertical="center"/>
    </xf>
    <xf numFmtId="49" fontId="117" fillId="0" borderId="36" xfId="0" applyNumberFormat="1" applyFont="1" applyBorder="1" applyAlignment="1">
      <alignment horizontal="center" vertical="center" shrinkToFit="1"/>
    </xf>
    <xf numFmtId="49" fontId="118" fillId="0" borderId="37" xfId="0" applyNumberFormat="1" applyFont="1" applyBorder="1" applyAlignment="1">
      <alignment horizontal="center" vertical="center"/>
    </xf>
    <xf numFmtId="49" fontId="81"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2" xfId="0" applyNumberFormat="1" applyFont="1" applyBorder="1" applyAlignment="1">
      <alignment horizontal="center" vertical="center"/>
    </xf>
    <xf numFmtId="184" fontId="13" fillId="0" borderId="203" xfId="0" applyNumberFormat="1" applyFont="1" applyBorder="1" applyAlignment="1">
      <alignment horizontal="center" vertical="center"/>
    </xf>
    <xf numFmtId="49" fontId="94" fillId="0" borderId="157" xfId="0" applyNumberFormat="1" applyFont="1" applyBorder="1" applyAlignment="1" applyProtection="1">
      <alignment vertical="center" wrapText="1"/>
      <protection locked="0"/>
    </xf>
    <xf numFmtId="49" fontId="94" fillId="13" borderId="157" xfId="0" applyNumberFormat="1" applyFont="1" applyFill="1" applyBorder="1" applyAlignment="1" applyProtection="1">
      <alignment horizontal="left" vertical="center"/>
      <protection locked="0"/>
    </xf>
    <xf numFmtId="49" fontId="94" fillId="19" borderId="157" xfId="0" applyNumberFormat="1" applyFont="1" applyFill="1" applyBorder="1" applyAlignment="1" applyProtection="1">
      <alignment horizontal="center" vertical="center"/>
      <protection locked="0"/>
    </xf>
    <xf numFmtId="0" fontId="94" fillId="0" borderId="157" xfId="0" applyFont="1" applyBorder="1" applyAlignment="1" applyProtection="1">
      <alignment horizontal="left" vertical="center"/>
      <protection locked="0"/>
    </xf>
    <xf numFmtId="0" fontId="94" fillId="0" borderId="157" xfId="0" applyFont="1" applyBorder="1" applyAlignment="1" applyProtection="1">
      <alignment horizontal="center" vertical="center"/>
      <protection locked="0"/>
    </xf>
    <xf numFmtId="0" fontId="94" fillId="0" borderId="161" xfId="0" applyFont="1" applyBorder="1" applyAlignment="1" applyProtection="1">
      <alignment horizontal="right" vertical="center"/>
      <protection locked="0"/>
    </xf>
    <xf numFmtId="0" fontId="94" fillId="0" borderId="157" xfId="0" applyFont="1" applyBorder="1" applyAlignment="1" applyProtection="1">
      <alignment horizontal="right" vertical="center"/>
      <protection locked="0"/>
    </xf>
    <xf numFmtId="0" fontId="94"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13" fillId="0" borderId="205"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35" fillId="36" borderId="113" xfId="0" applyFont="1" applyFill="1" applyBorder="1" applyAlignment="1">
      <alignment horizontal="center" vertical="center"/>
    </xf>
    <xf numFmtId="0" fontId="15" fillId="0" borderId="206" xfId="0" applyFont="1" applyBorder="1" applyAlignment="1">
      <alignment horizontal="center" vertical="center" shrinkToFit="1"/>
    </xf>
    <xf numFmtId="0" fontId="15" fillId="0" borderId="207"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9" fillId="30" borderId="12" xfId="0" applyNumberFormat="1" applyFont="1" applyFill="1" applyBorder="1" applyAlignment="1">
      <alignment horizontal="center" vertical="center"/>
    </xf>
    <xf numFmtId="49" fontId="119"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0" fontId="39" fillId="3" borderId="193" xfId="0" applyFont="1" applyFill="1" applyBorder="1" applyAlignment="1">
      <alignment horizontal="center" vertical="center"/>
    </xf>
    <xf numFmtId="0" fontId="82" fillId="0" borderId="113" xfId="0" applyFont="1" applyBorder="1" applyAlignment="1">
      <alignment horizontal="center" vertical="center"/>
    </xf>
    <xf numFmtId="49" fontId="94" fillId="0" borderId="11" xfId="0" applyNumberFormat="1" applyFont="1" applyBorder="1" applyAlignment="1" applyProtection="1">
      <alignment vertical="center" wrapText="1"/>
      <protection locked="0"/>
    </xf>
    <xf numFmtId="49" fontId="94" fillId="13" borderId="11" xfId="0" applyNumberFormat="1" applyFont="1" applyFill="1" applyBorder="1" applyAlignment="1" applyProtection="1">
      <alignment horizontal="left" vertical="center"/>
      <protection locked="0"/>
    </xf>
    <xf numFmtId="49" fontId="94" fillId="19" borderId="11" xfId="0" applyNumberFormat="1" applyFont="1" applyFill="1" applyBorder="1" applyAlignment="1" applyProtection="1">
      <alignment horizontal="center" vertical="center"/>
      <protection locked="0"/>
    </xf>
    <xf numFmtId="0" fontId="94" fillId="0" borderId="11" xfId="0" applyFont="1" applyBorder="1" applyAlignment="1" applyProtection="1">
      <alignment horizontal="center" vertical="center"/>
      <protection locked="0"/>
    </xf>
    <xf numFmtId="0" fontId="94"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4" fillId="0" borderId="81" xfId="0" applyFont="1" applyBorder="1" applyAlignment="1" applyProtection="1">
      <alignment horizontal="center" vertical="center"/>
      <protection locked="0"/>
    </xf>
    <xf numFmtId="0" fontId="94"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20" fillId="30" borderId="8" xfId="0" applyFont="1" applyFill="1" applyBorder="1" applyAlignment="1">
      <alignment horizontal="center" vertical="center"/>
    </xf>
    <xf numFmtId="0" fontId="121" fillId="0" borderId="82" xfId="0" applyFont="1" applyBorder="1">
      <alignment vertical="center"/>
    </xf>
    <xf numFmtId="0" fontId="15" fillId="0" borderId="54" xfId="0" applyFont="1" applyBorder="1" applyAlignment="1">
      <alignment horizontal="center" vertical="center" shrinkToFit="1"/>
    </xf>
    <xf numFmtId="0" fontId="122" fillId="0" borderId="81" xfId="0" applyFont="1" applyBorder="1" applyAlignment="1" applyProtection="1">
      <alignment horizontal="center" vertical="center"/>
      <protection locked="0"/>
    </xf>
    <xf numFmtId="0" fontId="81" fillId="0" borderId="158" xfId="0" applyFont="1" applyBorder="1" applyAlignment="1">
      <alignment horizontal="center" vertical="center"/>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15" fillId="0" borderId="216"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2"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179" fontId="41" fillId="5" borderId="225"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0" fontId="7" fillId="10" borderId="120" xfId="0" applyFont="1" applyFill="1" applyBorder="1" applyAlignment="1">
      <alignment horizontal="center" vertical="center" textRotation="255" wrapText="1"/>
    </xf>
    <xf numFmtId="0" fontId="0" fillId="0" borderId="33" xfId="0" applyBorder="1" applyAlignment="1"/>
    <xf numFmtId="0" fontId="0" fillId="0" borderId="50" xfId="0" applyBorder="1" applyAlignment="1"/>
    <xf numFmtId="0" fontId="9" fillId="14" borderId="41" xfId="0" applyFont="1" applyFill="1" applyBorder="1" applyAlignment="1">
      <alignment horizontal="center" vertical="center"/>
    </xf>
    <xf numFmtId="0" fontId="0" fillId="0" borderId="38" xfId="0" applyBorder="1" applyAlignment="1"/>
    <xf numFmtId="49" fontId="9" fillId="14" borderId="41" xfId="0" applyNumberFormat="1" applyFont="1" applyFill="1" applyBorder="1" applyAlignment="1">
      <alignment horizontal="center" vertical="center"/>
    </xf>
    <xf numFmtId="0" fontId="0" fillId="0" borderId="42" xfId="0" applyBorder="1" applyAlignment="1"/>
    <xf numFmtId="49" fontId="29" fillId="17" borderId="72" xfId="0" applyNumberFormat="1" applyFont="1" applyFill="1" applyBorder="1" applyAlignment="1">
      <alignment horizontal="center" vertical="center"/>
    </xf>
    <xf numFmtId="0" fontId="0" fillId="0" borderId="72" xfId="0" applyBorder="1" applyAlignment="1"/>
    <xf numFmtId="0" fontId="9" fillId="0" borderId="218" xfId="0" applyFont="1" applyBorder="1" applyAlignment="1">
      <alignment horizontal="center" vertical="center" wrapText="1"/>
    </xf>
    <xf numFmtId="0" fontId="0" fillId="0" borderId="39" xfId="0" applyBorder="1" applyAlignment="1"/>
    <xf numFmtId="0" fontId="9" fillId="12" borderId="38" xfId="0" applyFont="1" applyFill="1" applyBorder="1" applyAlignment="1">
      <alignment horizontal="center" vertical="center"/>
    </xf>
    <xf numFmtId="49" fontId="29" fillId="17" borderId="73" xfId="0" applyNumberFormat="1" applyFont="1" applyFill="1" applyBorder="1" applyAlignment="1">
      <alignment horizontal="center" vertical="center"/>
    </xf>
    <xf numFmtId="0" fontId="0" fillId="0" borderId="73" xfId="0" applyBorder="1" applyAlignment="1"/>
    <xf numFmtId="193" fontId="9" fillId="14" borderId="41" xfId="0" applyNumberFormat="1" applyFont="1" applyFill="1" applyBorder="1" applyAlignment="1">
      <alignment horizontal="center" vertical="center"/>
    </xf>
    <xf numFmtId="0" fontId="7" fillId="9" borderId="120"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0" fontId="9" fillId="12" borderId="41" xfId="0" applyFont="1" applyFill="1" applyBorder="1" applyAlignment="1">
      <alignment horizontal="center" vertical="center"/>
    </xf>
    <xf numFmtId="0" fontId="7" fillId="9" borderId="224" xfId="0" applyFont="1" applyFill="1" applyBorder="1" applyAlignment="1">
      <alignment horizontal="center" vertical="center" textRotation="255" wrapText="1"/>
    </xf>
    <xf numFmtId="0" fontId="0" fillId="0" borderId="68" xfId="0" applyBorder="1" applyAlignment="1"/>
    <xf numFmtId="0" fontId="7" fillId="6" borderId="224" xfId="0" applyFont="1" applyFill="1" applyBorder="1" applyAlignment="1">
      <alignment horizontal="center" vertical="center" textRotation="255" wrapText="1"/>
    </xf>
    <xf numFmtId="0" fontId="9" fillId="14" borderId="35" xfId="0" applyFont="1" applyFill="1" applyBorder="1" applyAlignment="1">
      <alignment horizontal="center" vertical="center"/>
    </xf>
    <xf numFmtId="0" fontId="9" fillId="12" borderId="222" xfId="0" applyFont="1" applyFill="1" applyBorder="1" applyAlignment="1">
      <alignment horizontal="center" vertical="center"/>
    </xf>
    <xf numFmtId="178" fontId="65" fillId="12" borderId="146" xfId="0" applyNumberFormat="1" applyFont="1" applyFill="1" applyBorder="1" applyAlignment="1">
      <alignment horizontal="center" vertical="top" textRotation="255"/>
    </xf>
    <xf numFmtId="0" fontId="0" fillId="0" borderId="34" xfId="0" applyBorder="1" applyAlignment="1"/>
    <xf numFmtId="0" fontId="18" fillId="15" borderId="223" xfId="0" applyFont="1" applyFill="1" applyBorder="1" applyAlignment="1">
      <alignment horizontal="center" vertical="center"/>
    </xf>
    <xf numFmtId="0" fontId="0" fillId="0" borderId="43" xfId="0" applyBorder="1" applyAlignment="1"/>
    <xf numFmtId="49" fontId="37" fillId="5" borderId="226"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10" borderId="33" xfId="0" applyFont="1" applyFill="1" applyBorder="1" applyAlignment="1">
      <alignment horizontal="center" vertical="center" textRotation="255" wrapText="1"/>
    </xf>
    <xf numFmtId="0" fontId="9" fillId="12" borderId="35" xfId="0" applyFont="1" applyFill="1" applyBorder="1" applyAlignment="1">
      <alignment horizontal="center" vertical="center"/>
    </xf>
    <xf numFmtId="0" fontId="29" fillId="17" borderId="73" xfId="0" applyFont="1" applyFill="1" applyBorder="1" applyAlignment="1">
      <alignment horizontal="center" vertical="center"/>
    </xf>
    <xf numFmtId="0" fontId="7" fillId="0" borderId="41" xfId="0" applyFont="1" applyBorder="1" applyAlignment="1">
      <alignment horizontal="center" vertical="center" wrapText="1"/>
    </xf>
    <xf numFmtId="0" fontId="9" fillId="0" borderId="217" xfId="0" applyFont="1" applyBorder="1" applyAlignment="1">
      <alignment horizontal="center" vertical="center" wrapText="1"/>
    </xf>
    <xf numFmtId="0" fontId="7" fillId="10" borderId="224" xfId="0" applyFont="1" applyFill="1" applyBorder="1" applyAlignment="1">
      <alignment horizontal="center" vertical="center" textRotation="255" wrapText="1"/>
    </xf>
    <xf numFmtId="0" fontId="7" fillId="6" borderId="33" xfId="0" applyFont="1" applyFill="1" applyBorder="1" applyAlignment="1">
      <alignment horizontal="center" vertical="center" textRotation="255" wrapText="1"/>
    </xf>
    <xf numFmtId="178" fontId="67" fillId="12" borderId="34" xfId="0" applyNumberFormat="1" applyFont="1" applyFill="1" applyBorder="1" applyAlignment="1">
      <alignment horizontal="center" vertical="top" textRotation="255"/>
    </xf>
    <xf numFmtId="178" fontId="26" fillId="12" borderId="66" xfId="0" applyNumberFormat="1" applyFont="1" applyFill="1" applyBorder="1" applyAlignment="1">
      <alignment horizontal="center" vertical="center" textRotation="255"/>
    </xf>
    <xf numFmtId="0" fontId="0" fillId="0" borderId="66" xfId="0" applyBorder="1" applyAlignment="1"/>
    <xf numFmtId="0" fontId="12" fillId="10" borderId="220"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 fillId="9" borderId="29" xfId="0" applyFont="1" applyFill="1" applyBorder="1" applyAlignment="1">
      <alignment horizontal="center" vertical="center" textRotation="255" wrapText="1"/>
    </xf>
    <xf numFmtId="0" fontId="11" fillId="9" borderId="219" xfId="0" applyFont="1" applyFill="1" applyBorder="1" applyAlignment="1">
      <alignment horizontal="center" vertical="center" wrapText="1"/>
    </xf>
    <xf numFmtId="0" fontId="0" fillId="0" borderId="20" xfId="0" applyBorder="1" applyAlignment="1"/>
    <xf numFmtId="0" fontId="0" fillId="0" borderId="21" xfId="0" applyBorder="1" applyAlignment="1"/>
    <xf numFmtId="178" fontId="67" fillId="12" borderId="27" xfId="0" applyNumberFormat="1" applyFont="1" applyFill="1" applyBorder="1" applyAlignment="1">
      <alignment horizontal="center" vertical="top" textRotation="255"/>
    </xf>
    <xf numFmtId="0" fontId="10" fillId="6" borderId="221" xfId="0" applyFont="1" applyFill="1" applyBorder="1" applyAlignment="1">
      <alignment horizontal="center" vertical="center" wrapText="1"/>
    </xf>
    <xf numFmtId="0" fontId="0" fillId="0" borderId="24" xfId="0" applyBorder="1" applyAlignment="1"/>
    <xf numFmtId="0" fontId="0" fillId="0" borderId="25" xfId="0" applyBorder="1" applyAlignment="1"/>
    <xf numFmtId="179" fontId="66" fillId="5" borderId="225" xfId="0" applyNumberFormat="1" applyFont="1" applyFill="1" applyBorder="1" applyAlignment="1">
      <alignment horizontal="center" vertical="center" textRotation="255"/>
    </xf>
    <xf numFmtId="0" fontId="71" fillId="29" borderId="152" xfId="0" applyFont="1" applyFill="1" applyBorder="1" applyAlignment="1">
      <alignment horizontal="center" vertical="center"/>
    </xf>
    <xf numFmtId="0" fontId="0" fillId="0" borderId="26" xfId="0" applyBorder="1" applyAlignment="1"/>
    <xf numFmtId="0" fontId="50"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1" fillId="0" borderId="0" xfId="0" applyNumberFormat="1" applyFont="1" applyAlignment="1">
      <alignment horizontal="right" vertical="center" wrapText="1"/>
    </xf>
    <xf numFmtId="0" fontId="53" fillId="0" borderId="0" xfId="0" applyFont="1" applyAlignment="1">
      <alignment horizontal="left" vertical="center"/>
    </xf>
    <xf numFmtId="0" fontId="51" fillId="0" borderId="0" xfId="0" applyFont="1" applyAlignment="1">
      <alignment horizontal="left" vertical="center" wrapText="1"/>
    </xf>
    <xf numFmtId="14" fontId="53" fillId="0" borderId="120" xfId="0" quotePrefix="1" applyNumberFormat="1" applyFont="1" applyBorder="1" applyAlignment="1">
      <alignment horizontal="center" vertical="center"/>
    </xf>
    <xf numFmtId="0" fontId="31" fillId="30" borderId="102" xfId="0" applyFont="1" applyFill="1" applyBorder="1" applyAlignment="1">
      <alignment horizontal="center" vertical="center"/>
    </xf>
    <xf numFmtId="0" fontId="0" fillId="0" borderId="102" xfId="0" applyBorder="1" applyAlignment="1"/>
    <xf numFmtId="181" fontId="31" fillId="6" borderId="11" xfId="0" applyNumberFormat="1" applyFont="1" applyFill="1" applyBorder="1" applyAlignment="1">
      <alignment horizontal="center" vertical="center"/>
    </xf>
    <xf numFmtId="0" fontId="0" fillId="0" borderId="11" xfId="0" applyBorder="1" applyAlignment="1"/>
    <xf numFmtId="181" fontId="31" fillId="6" borderId="157" xfId="0" applyNumberFormat="1" applyFont="1" applyFill="1" applyBorder="1" applyAlignment="1">
      <alignment horizontal="center" vertical="center"/>
    </xf>
    <xf numFmtId="0" fontId="31" fillId="6" borderId="157" xfId="0" applyFont="1" applyFill="1" applyBorder="1" applyAlignment="1">
      <alignment horizontal="center" vertical="center"/>
    </xf>
    <xf numFmtId="195" fontId="31" fillId="30" borderId="97" xfId="0" applyNumberFormat="1" applyFont="1" applyFill="1" applyBorder="1" applyAlignment="1">
      <alignment horizontal="center" vertical="center" textRotation="255"/>
    </xf>
    <xf numFmtId="0" fontId="0" fillId="0" borderId="200" xfId="0" applyBorder="1" applyAlignment="1"/>
    <xf numFmtId="0" fontId="0" fillId="0" borderId="97" xfId="0" applyBorder="1" applyAlignment="1"/>
    <xf numFmtId="0" fontId="31" fillId="6" borderId="102" xfId="0" applyFont="1" applyFill="1" applyBorder="1" applyAlignment="1">
      <alignment horizontal="center" vertical="center"/>
    </xf>
    <xf numFmtId="0" fontId="31" fillId="6" borderId="158" xfId="0" applyFont="1" applyFill="1" applyBorder="1" applyAlignment="1">
      <alignment horizontal="center" vertical="center"/>
    </xf>
    <xf numFmtId="0" fontId="0" fillId="0" borderId="98" xfId="0" applyBorder="1" applyAlignment="1"/>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95" fontId="31" fillId="6" borderId="161" xfId="0" applyNumberFormat="1" applyFont="1" applyFill="1" applyBorder="1" applyAlignment="1">
      <alignment horizontal="center" vertical="center" textRotation="255"/>
    </xf>
    <xf numFmtId="181" fontId="31" fillId="6" borderId="159" xfId="0" applyNumberFormat="1" applyFont="1" applyFill="1" applyBorder="1" applyAlignment="1">
      <alignment horizontal="center" vertical="center"/>
    </xf>
    <xf numFmtId="181" fontId="31" fillId="30" borderId="98" xfId="0" applyNumberFormat="1" applyFont="1" applyFill="1" applyBorder="1" applyAlignment="1">
      <alignment horizontal="center" vertical="center"/>
    </xf>
    <xf numFmtId="181" fontId="31" fillId="30" borderId="157" xfId="0" applyNumberFormat="1" applyFont="1" applyFill="1" applyBorder="1" applyAlignment="1">
      <alignment horizontal="center" vertical="center"/>
    </xf>
    <xf numFmtId="0" fontId="31" fillId="30" borderId="157" xfId="0" applyFont="1" applyFill="1" applyBorder="1" applyAlignment="1">
      <alignment horizontal="center" vertical="center"/>
    </xf>
    <xf numFmtId="195" fontId="31" fillId="7" borderId="97" xfId="0" applyNumberFormat="1" applyFont="1" applyFill="1" applyBorder="1" applyAlignment="1">
      <alignment horizontal="center" vertical="center" textRotation="255"/>
    </xf>
    <xf numFmtId="0" fontId="35" fillId="19" borderId="227" xfId="0" applyFont="1" applyFill="1" applyBorder="1" applyAlignment="1">
      <alignment horizontal="center" vertical="center"/>
    </xf>
    <xf numFmtId="0" fontId="0" fillId="0" borderId="108" xfId="0" applyBorder="1" applyAlignment="1"/>
    <xf numFmtId="0" fontId="0" fillId="0" borderId="109" xfId="0" applyBorder="1" applyAlignment="1"/>
    <xf numFmtId="0" fontId="40"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8"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178" fontId="9" fillId="7" borderId="226" xfId="0" applyNumberFormat="1" applyFont="1" applyFill="1" applyBorder="1" applyAlignment="1">
      <alignment horizontal="center" vertical="center" textRotation="255"/>
    </xf>
    <xf numFmtId="178" fontId="9" fillId="6" borderId="226" xfId="0" applyNumberFormat="1" applyFont="1" applyFill="1" applyBorder="1" applyAlignment="1">
      <alignment horizontal="center" vertical="center" textRotation="255"/>
    </xf>
    <xf numFmtId="178" fontId="9" fillId="5" borderId="226"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13" xfId="0" applyNumberFormat="1" applyFont="1" applyFill="1" applyBorder="1" applyAlignment="1">
      <alignment horizontal="center" vertical="center" textRotation="255"/>
    </xf>
    <xf numFmtId="0" fontId="109" fillId="0" borderId="157" xfId="18" applyFont="1" applyBorder="1" applyAlignment="1">
      <alignment horizontal="left" vertical="top" wrapText="1"/>
    </xf>
    <xf numFmtId="0" fontId="0" fillId="0" borderId="158" xfId="0" applyBorder="1" applyAlignment="1"/>
    <xf numFmtId="0" fontId="0" fillId="0" borderId="81" xfId="0" applyBorder="1" applyAlignment="1"/>
    <xf numFmtId="0" fontId="40" fillId="0" borderId="157" xfId="18" applyFont="1" applyBorder="1" applyAlignment="1">
      <alignment horizontal="left" vertical="top" wrapText="1"/>
    </xf>
    <xf numFmtId="0" fontId="101" fillId="0" borderId="0" xfId="18" applyFont="1" applyAlignment="1">
      <alignment horizontal="center" vertical="center"/>
    </xf>
    <xf numFmtId="0" fontId="99" fillId="0" borderId="0" xfId="18" applyFont="1">
      <alignment vertical="center"/>
    </xf>
    <xf numFmtId="0" fontId="100" fillId="0" borderId="0" xfId="18" applyFont="1" applyAlignment="1">
      <alignment horizontal="center" vertical="center" wrapText="1"/>
    </xf>
    <xf numFmtId="0" fontId="98" fillId="0" borderId="0" xfId="18" applyFont="1" applyAlignment="1">
      <alignment horizontal="center" vertical="center"/>
    </xf>
    <xf numFmtId="0" fontId="99" fillId="0" borderId="157" xfId="18" applyFont="1" applyBorder="1" applyAlignment="1">
      <alignment horizontal="center" vertical="center"/>
    </xf>
    <xf numFmtId="0" fontId="114" fillId="0" borderId="157" xfId="18" applyFont="1" applyBorder="1" applyAlignment="1">
      <alignment horizontal="left" vertical="center"/>
    </xf>
    <xf numFmtId="0" fontId="103" fillId="0" borderId="157" xfId="18" applyFont="1" applyBorder="1" applyAlignment="1">
      <alignment horizontal="center" vertical="center" wrapText="1"/>
    </xf>
    <xf numFmtId="0" fontId="111" fillId="0" borderId="230" xfId="18" applyFont="1" applyBorder="1" applyAlignment="1">
      <alignment horizontal="left" vertical="center"/>
    </xf>
    <xf numFmtId="0" fontId="0" fillId="0" borderId="196" xfId="0" applyBorder="1" applyAlignment="1"/>
    <xf numFmtId="0" fontId="0" fillId="0" borderId="197" xfId="0" applyBorder="1" applyAlignment="1"/>
    <xf numFmtId="0" fontId="111" fillId="0" borderId="0" xfId="18" applyFont="1" applyAlignment="1">
      <alignment horizontal="center" vertical="center" wrapText="1"/>
    </xf>
    <xf numFmtId="0" fontId="104" fillId="0" borderId="162" xfId="18" applyFont="1" applyBorder="1" applyAlignment="1">
      <alignment horizontal="center" vertical="center"/>
    </xf>
    <xf numFmtId="0" fontId="0" fillId="0" borderId="162" xfId="0" applyBorder="1" applyAlignment="1"/>
    <xf numFmtId="0" fontId="111" fillId="0" borderId="230" xfId="18" applyFont="1" applyBorder="1" applyAlignment="1">
      <alignment horizontal="left" vertical="center" wrapText="1"/>
    </xf>
    <xf numFmtId="0" fontId="111" fillId="0" borderId="159" xfId="18" applyFont="1" applyBorder="1" applyAlignment="1">
      <alignment horizontal="left" vertical="top"/>
    </xf>
    <xf numFmtId="0" fontId="0" fillId="0" borderId="87" xfId="0" applyBorder="1" applyAlignment="1"/>
    <xf numFmtId="0" fontId="102" fillId="0" borderId="0" xfId="18" applyFont="1" applyAlignment="1">
      <alignment horizontal="center" vertical="center"/>
    </xf>
    <xf numFmtId="0" fontId="113" fillId="0" borderId="87" xfId="18" applyFont="1" applyBorder="1" applyAlignment="1">
      <alignment horizontal="left" vertical="center" wrapText="1"/>
    </xf>
    <xf numFmtId="0" fontId="111" fillId="0" borderId="98" xfId="18" applyFont="1" applyBorder="1" applyAlignment="1">
      <alignment horizontal="left" vertical="top" wrapText="1"/>
    </xf>
    <xf numFmtId="0" fontId="99" fillId="0" borderId="0" xfId="18" applyFont="1" applyAlignment="1">
      <alignment horizontal="left" vertical="center"/>
    </xf>
    <xf numFmtId="0" fontId="0" fillId="0" borderId="201" xfId="0" applyBorder="1" applyAlignment="1"/>
    <xf numFmtId="0" fontId="111" fillId="0" borderId="229" xfId="18" applyFont="1" applyBorder="1" applyAlignment="1">
      <alignment horizontal="left" vertical="center"/>
    </xf>
    <xf numFmtId="0" fontId="0" fillId="0" borderId="198" xfId="0" applyBorder="1" applyAlignment="1"/>
    <xf numFmtId="0" fontId="0" fillId="0" borderId="199" xfId="0" applyBorder="1" applyAlignment="1"/>
    <xf numFmtId="0" fontId="111" fillId="0" borderId="231" xfId="18" applyFont="1" applyBorder="1" applyAlignment="1">
      <alignment horizontal="left" vertical="center"/>
    </xf>
    <xf numFmtId="0" fontId="0" fillId="0" borderId="194" xfId="0" applyBorder="1" applyAlignment="1"/>
    <xf numFmtId="0" fontId="0" fillId="0" borderId="195" xfId="0" applyBorder="1" applyAlignment="1"/>
    <xf numFmtId="0" fontId="107" fillId="0" borderId="81" xfId="18" applyFont="1" applyBorder="1" applyAlignment="1">
      <alignment horizontal="center" vertical="center"/>
    </xf>
    <xf numFmtId="0" fontId="111" fillId="0" borderId="159" xfId="18" applyFont="1" applyBorder="1" applyAlignment="1">
      <alignment horizontal="left" vertical="center" wrapText="1"/>
    </xf>
    <xf numFmtId="0" fontId="110" fillId="0" borderId="81" xfId="18" applyFont="1" applyBorder="1" applyAlignment="1">
      <alignment horizontal="center" vertical="center"/>
    </xf>
    <xf numFmtId="49" fontId="20" fillId="5" borderId="159" xfId="0" applyNumberFormat="1" applyFont="1" applyFill="1" applyBorder="1" applyAlignment="1">
      <alignment horizontal="left" vertical="center" wrapText="1"/>
    </xf>
    <xf numFmtId="20" fontId="84" fillId="3" borderId="157" xfId="0" applyNumberFormat="1" applyFont="1" applyFill="1" applyBorder="1" applyAlignment="1">
      <alignment horizontal="left" vertical="center"/>
    </xf>
    <xf numFmtId="0" fontId="123" fillId="0" borderId="158" xfId="0" applyFont="1" applyBorder="1">
      <alignment vertical="center"/>
    </xf>
    <xf numFmtId="20" fontId="123"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0" borderId="39" xfId="0" applyFont="1" applyBorder="1" applyAlignment="1">
      <alignment horizontal="center" vertical="center" wrapText="1"/>
    </xf>
    <xf numFmtId="0" fontId="7" fillId="9" borderId="50" xfId="0" applyFont="1" applyFill="1" applyBorder="1" applyAlignment="1">
      <alignment horizontal="center" vertical="center" textRotation="255" wrapText="1"/>
    </xf>
    <xf numFmtId="0" fontId="7" fillId="10" borderId="50" xfId="0" applyFont="1" applyFill="1" applyBorder="1" applyAlignment="1">
      <alignment horizontal="center" vertical="center" textRotation="255" wrapText="1"/>
    </xf>
    <xf numFmtId="0" fontId="7" fillId="6" borderId="50" xfId="0" applyFont="1" applyFill="1" applyBorder="1" applyAlignment="1">
      <alignment horizontal="center" vertical="center" textRotation="255" wrapText="1"/>
    </xf>
    <xf numFmtId="0" fontId="9" fillId="14" borderId="232" xfId="0" applyFont="1" applyFill="1" applyBorder="1" applyAlignment="1">
      <alignment horizontal="center" vertical="center" shrinkToFi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595">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9" formatCode="yyyy/m/d"/>
    </dxf>
    <dxf>
      <numFmt numFmtId="19" formatCode="yyyy/m/d"/>
    </dxf>
    <dxf>
      <numFmt numFmtId="19" formatCode="yyyy/m/d"/>
    </dxf>
    <dxf>
      <numFmt numFmtId="19" formatCode="yyyy/m/d"/>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alignment horizontal="center"/>
    </dxf>
    <dxf>
      <font>
        <b/>
      </font>
    </dxf>
    <dxf>
      <numFmt numFmtId="196" formatCode="[$-F800]dddd\,\ mmmm\ dd\,\ yyyy"/>
    </dxf>
    <dxf>
      <numFmt numFmtId="19" formatCode="yyyy/m/d"/>
    </dxf>
    <dxf>
      <numFmt numFmtId="19" formatCode="yyyy/m/d"/>
    </dxf>
    <dxf>
      <font>
        <name val="微軟正黑體"/>
      </font>
    </dxf>
    <dxf>
      <font>
        <b/>
      </font>
    </dxf>
    <dxf>
      <font>
        <name val="微軟正黑體"/>
      </font>
    </dxf>
    <dxf>
      <font>
        <b/>
      </font>
    </dxf>
    <dxf>
      <numFmt numFmtId="184" formatCode="0.00_ "/>
    </dxf>
    <dxf>
      <alignment horizontal="center"/>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9" formatCode="yyyy/m/d"/>
    </dxf>
    <dxf>
      <numFmt numFmtId="19" formatCode="yyyy/m/d"/>
    </dxf>
    <dxf>
      <numFmt numFmtId="196" formatCode="[$-F800]dddd\,\ mmmm\ dd\,\ yyyy"/>
    </dxf>
    <dxf>
      <font>
        <b/>
      </font>
    </dxf>
    <dxf>
      <font>
        <name val="微軟正黑體"/>
      </font>
    </dxf>
    <dxf>
      <alignment horizontal="center"/>
    </dxf>
    <dxf>
      <numFmt numFmtId="184" formatCode="0.00_ "/>
    </dxf>
    <dxf>
      <font>
        <b/>
      </font>
    </dxf>
    <dxf>
      <alignment horizontal="center"/>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mc:Choice xmlns:a14="http://schemas.microsoft.com/office/drawing/2010/main"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2.403923495367"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3T00:00:00" count="23">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5">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haredItems>
    </cacheField>
    <cacheField name="字尾" numFmtId="0">
      <sharedItems containsBlank="1" count="3">
        <m/>
        <s v="K"/>
        <s v="G"/>
      </sharedItems>
    </cacheField>
    <cacheField name="規格" numFmtId="0">
      <sharedItems containsBlank="1" count="19">
        <s v="75/72CE"/>
        <s v="75/36SDR"/>
        <s v="75/24/2SDR2"/>
        <s v="75/24/2SDr"/>
        <s v=""/>
        <s v="75/36HC"/>
        <s v="50/72BSD3"/>
        <s v="150/48HC"/>
        <s v="150/48SDR"/>
        <s v="100/36SDr"/>
        <s v="150/48/2GY5"/>
        <s v="150/48/2SDr"/>
        <s v="150/48/2SR6"/>
        <s v="225/72/2SDr"/>
        <s v="150/48CDR"/>
        <s v="150/48BK42"/>
        <s v="50/72/2SDFFR"/>
        <s v="75/72/2SDFFR"/>
        <m/>
      </sharedItems>
    </cacheField>
    <cacheField name="POY" numFmtId="0">
      <sharedItems containsBlank="1" count="23">
        <s v="FP01422"/>
        <s v="FP81386R"/>
        <s v="FP81363R×2"/>
        <s v="FP81391R×2"/>
        <s v=""/>
        <s v="FP81857R"/>
        <s v="FP81382R×2"/>
        <s v="FP80141"/>
        <s v="FP82781"/>
        <s v="FP82169R"/>
        <s v="FP81384R"/>
        <s v="FP02422×2"/>
        <s v="FP82168R×2"/>
        <s v="FP82170R×2"/>
        <s v="FP82169R×2"/>
        <s v="FP82658×2"/>
        <s v="FP83024R×2"/>
        <s v="FP82171R×2"/>
        <s v="FP02421"/>
        <s v="FP82173R×2"/>
        <s v="FP80099R×2"/>
        <s v="FP81209R×2"/>
        <m/>
      </sharedItems>
    </cacheField>
    <cacheField name="車速" numFmtId="0">
      <sharedItems containsBlank="1" containsMixedTypes="1" containsNumber="1" containsInteger="1" minValue="500" maxValue="780"/>
    </cacheField>
    <cacheField name="管色" numFmtId="0">
      <sharedItems containsBlank="1" count="33">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3.358306944443"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16"/>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1.193064592320203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3.35841446759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3.361009143518"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171">
  <r>
    <x v="0"/>
    <x v="0"/>
    <x v="0"/>
    <x v="0"/>
    <x v="0"/>
    <x v="0"/>
    <n v="500"/>
    <x v="0"/>
    <x v="0"/>
  </r>
  <r>
    <x v="0"/>
    <x v="1"/>
    <x v="1"/>
    <x v="0"/>
    <x v="1"/>
    <x v="1"/>
    <n v="780"/>
    <x v="1"/>
    <x v="1"/>
  </r>
  <r>
    <x v="0"/>
    <x v="2"/>
    <x v="2"/>
    <x v="1"/>
    <x v="2"/>
    <x v="2"/>
    <n v="700"/>
    <x v="2"/>
    <x v="1"/>
  </r>
  <r>
    <x v="0"/>
    <x v="2"/>
    <x v="3"/>
    <x v="1"/>
    <x v="3"/>
    <x v="3"/>
    <n v="700"/>
    <x v="3"/>
    <x v="1"/>
  </r>
  <r>
    <x v="0"/>
    <x v="3"/>
    <x v="4"/>
    <x v="0"/>
    <x v="4"/>
    <x v="4"/>
    <s v=""/>
    <x v="4"/>
    <x v="2"/>
  </r>
  <r>
    <x v="0"/>
    <x v="4"/>
    <x v="5"/>
    <x v="0"/>
    <x v="5"/>
    <x v="5"/>
    <n v="600"/>
    <x v="5"/>
    <x v="3"/>
  </r>
  <r>
    <x v="0"/>
    <x v="5"/>
    <x v="6"/>
    <x v="1"/>
    <x v="3"/>
    <x v="6"/>
    <n v="700"/>
    <x v="6"/>
    <x v="1"/>
  </r>
  <r>
    <x v="0"/>
    <x v="5"/>
    <x v="7"/>
    <x v="1"/>
    <x v="2"/>
    <x v="2"/>
    <n v="700"/>
    <x v="7"/>
    <x v="1"/>
  </r>
  <r>
    <x v="0"/>
    <x v="6"/>
    <x v="8"/>
    <x v="2"/>
    <x v="6"/>
    <x v="7"/>
    <n v="630"/>
    <x v="8"/>
    <x v="0"/>
  </r>
  <r>
    <x v="0"/>
    <x v="7"/>
    <x v="4"/>
    <x v="0"/>
    <x v="4"/>
    <x v="4"/>
    <s v=""/>
    <x v="4"/>
    <x v="2"/>
  </r>
  <r>
    <x v="0"/>
    <x v="8"/>
    <x v="9"/>
    <x v="0"/>
    <x v="7"/>
    <x v="8"/>
    <n v="600"/>
    <x v="9"/>
    <x v="1"/>
  </r>
  <r>
    <x v="0"/>
    <x v="9"/>
    <x v="4"/>
    <x v="0"/>
    <x v="4"/>
    <x v="4"/>
    <s v=""/>
    <x v="4"/>
    <x v="2"/>
  </r>
  <r>
    <x v="0"/>
    <x v="10"/>
    <x v="4"/>
    <x v="0"/>
    <x v="4"/>
    <x v="4"/>
    <s v=""/>
    <x v="4"/>
    <x v="2"/>
  </r>
  <r>
    <x v="0"/>
    <x v="11"/>
    <x v="10"/>
    <x v="1"/>
    <x v="3"/>
    <x v="6"/>
    <n v="700"/>
    <x v="10"/>
    <x v="1"/>
  </r>
  <r>
    <x v="0"/>
    <x v="12"/>
    <x v="11"/>
    <x v="0"/>
    <x v="8"/>
    <x v="9"/>
    <n v="650"/>
    <x v="11"/>
    <x v="1"/>
  </r>
  <r>
    <x v="0"/>
    <x v="13"/>
    <x v="4"/>
    <x v="0"/>
    <x v="4"/>
    <x v="4"/>
    <s v=""/>
    <x v="4"/>
    <x v="2"/>
  </r>
  <r>
    <x v="0"/>
    <x v="14"/>
    <x v="12"/>
    <x v="0"/>
    <x v="9"/>
    <x v="10"/>
    <n v="700"/>
    <x v="12"/>
    <x v="1"/>
  </r>
  <r>
    <x v="0"/>
    <x v="15"/>
    <x v="4"/>
    <x v="0"/>
    <x v="4"/>
    <x v="4"/>
    <s v=""/>
    <x v="4"/>
    <x v="2"/>
  </r>
  <r>
    <x v="0"/>
    <x v="16"/>
    <x v="4"/>
    <x v="0"/>
    <x v="4"/>
    <x v="4"/>
    <s v=""/>
    <x v="4"/>
    <x v="2"/>
  </r>
  <r>
    <x v="0"/>
    <x v="17"/>
    <x v="13"/>
    <x v="0"/>
    <x v="10"/>
    <x v="11"/>
    <n v="600"/>
    <x v="13"/>
    <x v="3"/>
  </r>
  <r>
    <x v="0"/>
    <x v="18"/>
    <x v="4"/>
    <x v="0"/>
    <x v="4"/>
    <x v="4"/>
    <s v=""/>
    <x v="4"/>
    <x v="2"/>
  </r>
  <r>
    <x v="0"/>
    <x v="19"/>
    <x v="14"/>
    <x v="1"/>
    <x v="11"/>
    <x v="12"/>
    <n v="600"/>
    <x v="14"/>
    <x v="4"/>
  </r>
  <r>
    <x v="0"/>
    <x v="20"/>
    <x v="4"/>
    <x v="0"/>
    <x v="4"/>
    <x v="4"/>
    <s v=""/>
    <x v="4"/>
    <x v="2"/>
  </r>
  <r>
    <x v="0"/>
    <x v="21"/>
    <x v="15"/>
    <x v="1"/>
    <x v="11"/>
    <x v="13"/>
    <n v="700"/>
    <x v="15"/>
    <x v="4"/>
  </r>
  <r>
    <x v="0"/>
    <x v="22"/>
    <x v="16"/>
    <x v="1"/>
    <x v="11"/>
    <x v="12"/>
    <n v="700"/>
    <x v="16"/>
    <x v="4"/>
  </r>
  <r>
    <x v="0"/>
    <x v="23"/>
    <x v="17"/>
    <x v="0"/>
    <x v="11"/>
    <x v="14"/>
    <n v="670"/>
    <x v="17"/>
    <x v="1"/>
  </r>
  <r>
    <x v="0"/>
    <x v="23"/>
    <x v="18"/>
    <x v="0"/>
    <x v="11"/>
    <x v="14"/>
    <n v="670"/>
    <x v="18"/>
    <x v="1"/>
  </r>
  <r>
    <x v="0"/>
    <x v="24"/>
    <x v="19"/>
    <x v="0"/>
    <x v="12"/>
    <x v="15"/>
    <n v="600"/>
    <x v="19"/>
    <x v="4"/>
  </r>
  <r>
    <x v="0"/>
    <x v="25"/>
    <x v="20"/>
    <x v="1"/>
    <x v="13"/>
    <x v="16"/>
    <n v="550"/>
    <x v="20"/>
    <x v="4"/>
  </r>
  <r>
    <x v="0"/>
    <x v="25"/>
    <x v="21"/>
    <x v="1"/>
    <x v="11"/>
    <x v="13"/>
    <n v="700"/>
    <x v="21"/>
    <x v="4"/>
  </r>
  <r>
    <x v="0"/>
    <x v="26"/>
    <x v="22"/>
    <x v="1"/>
    <x v="11"/>
    <x v="13"/>
    <n v="700"/>
    <x v="22"/>
    <x v="4"/>
  </r>
  <r>
    <x v="0"/>
    <x v="27"/>
    <x v="4"/>
    <x v="0"/>
    <x v="4"/>
    <x v="4"/>
    <s v=""/>
    <x v="4"/>
    <x v="2"/>
  </r>
  <r>
    <x v="0"/>
    <x v="28"/>
    <x v="23"/>
    <x v="0"/>
    <x v="4"/>
    <x v="4"/>
    <s v=""/>
    <x v="4"/>
    <x v="2"/>
  </r>
  <r>
    <x v="0"/>
    <x v="29"/>
    <x v="24"/>
    <x v="0"/>
    <x v="4"/>
    <x v="4"/>
    <s v=""/>
    <x v="4"/>
    <x v="2"/>
  </r>
  <r>
    <x v="0"/>
    <x v="30"/>
    <x v="24"/>
    <x v="0"/>
    <x v="4"/>
    <x v="4"/>
    <s v=""/>
    <x v="4"/>
    <x v="2"/>
  </r>
  <r>
    <x v="0"/>
    <x v="31"/>
    <x v="24"/>
    <x v="0"/>
    <x v="4"/>
    <x v="4"/>
    <s v=""/>
    <x v="4"/>
    <x v="2"/>
  </r>
  <r>
    <x v="0"/>
    <x v="32"/>
    <x v="24"/>
    <x v="0"/>
    <x v="4"/>
    <x v="4"/>
    <s v=""/>
    <x v="4"/>
    <x v="2"/>
  </r>
  <r>
    <x v="0"/>
    <x v="33"/>
    <x v="24"/>
    <x v="0"/>
    <x v="4"/>
    <x v="4"/>
    <s v=""/>
    <x v="4"/>
    <x v="2"/>
  </r>
  <r>
    <x v="0"/>
    <x v="34"/>
    <x v="24"/>
    <x v="0"/>
    <x v="4"/>
    <x v="4"/>
    <s v=""/>
    <x v="4"/>
    <x v="2"/>
  </r>
  <r>
    <x v="0"/>
    <x v="35"/>
    <x v="24"/>
    <x v="0"/>
    <x v="4"/>
    <x v="4"/>
    <s v=""/>
    <x v="4"/>
    <x v="2"/>
  </r>
  <r>
    <x v="0"/>
    <x v="36"/>
    <x v="24"/>
    <x v="0"/>
    <x v="4"/>
    <x v="4"/>
    <s v=""/>
    <x v="4"/>
    <x v="2"/>
  </r>
  <r>
    <x v="1"/>
    <x v="0"/>
    <x v="4"/>
    <x v="0"/>
    <x v="4"/>
    <x v="4"/>
    <s v=""/>
    <x v="4"/>
    <x v="2"/>
  </r>
  <r>
    <x v="1"/>
    <x v="1"/>
    <x v="1"/>
    <x v="0"/>
    <x v="1"/>
    <x v="1"/>
    <n v="780"/>
    <x v="1"/>
    <x v="1"/>
  </r>
  <r>
    <x v="1"/>
    <x v="2"/>
    <x v="2"/>
    <x v="1"/>
    <x v="2"/>
    <x v="2"/>
    <n v="700"/>
    <x v="2"/>
    <x v="1"/>
  </r>
  <r>
    <x v="1"/>
    <x v="2"/>
    <x v="3"/>
    <x v="1"/>
    <x v="3"/>
    <x v="3"/>
    <n v="700"/>
    <x v="3"/>
    <x v="1"/>
  </r>
  <r>
    <x v="1"/>
    <x v="3"/>
    <x v="4"/>
    <x v="0"/>
    <x v="4"/>
    <x v="4"/>
    <s v=""/>
    <x v="4"/>
    <x v="2"/>
  </r>
  <r>
    <x v="1"/>
    <x v="4"/>
    <x v="5"/>
    <x v="0"/>
    <x v="5"/>
    <x v="5"/>
    <n v="600"/>
    <x v="5"/>
    <x v="3"/>
  </r>
  <r>
    <x v="1"/>
    <x v="5"/>
    <x v="6"/>
    <x v="1"/>
    <x v="3"/>
    <x v="6"/>
    <n v="700"/>
    <x v="6"/>
    <x v="1"/>
  </r>
  <r>
    <x v="1"/>
    <x v="5"/>
    <x v="7"/>
    <x v="1"/>
    <x v="2"/>
    <x v="2"/>
    <n v="700"/>
    <x v="7"/>
    <x v="1"/>
  </r>
  <r>
    <x v="1"/>
    <x v="6"/>
    <x v="8"/>
    <x v="2"/>
    <x v="6"/>
    <x v="7"/>
    <n v="630"/>
    <x v="8"/>
    <x v="0"/>
  </r>
  <r>
    <x v="1"/>
    <x v="7"/>
    <x v="4"/>
    <x v="0"/>
    <x v="4"/>
    <x v="4"/>
    <s v=""/>
    <x v="4"/>
    <x v="2"/>
  </r>
  <r>
    <x v="1"/>
    <x v="8"/>
    <x v="9"/>
    <x v="0"/>
    <x v="7"/>
    <x v="8"/>
    <n v="600"/>
    <x v="9"/>
    <x v="1"/>
  </r>
  <r>
    <x v="1"/>
    <x v="9"/>
    <x v="4"/>
    <x v="0"/>
    <x v="4"/>
    <x v="4"/>
    <s v=""/>
    <x v="4"/>
    <x v="2"/>
  </r>
  <r>
    <x v="1"/>
    <x v="10"/>
    <x v="4"/>
    <x v="0"/>
    <x v="4"/>
    <x v="4"/>
    <s v=""/>
    <x v="4"/>
    <x v="2"/>
  </r>
  <r>
    <x v="1"/>
    <x v="11"/>
    <x v="10"/>
    <x v="1"/>
    <x v="3"/>
    <x v="6"/>
    <n v="700"/>
    <x v="10"/>
    <x v="1"/>
  </r>
  <r>
    <x v="1"/>
    <x v="12"/>
    <x v="11"/>
    <x v="0"/>
    <x v="8"/>
    <x v="9"/>
    <n v="650"/>
    <x v="11"/>
    <x v="1"/>
  </r>
  <r>
    <x v="1"/>
    <x v="13"/>
    <x v="4"/>
    <x v="0"/>
    <x v="4"/>
    <x v="4"/>
    <s v=""/>
    <x v="4"/>
    <x v="2"/>
  </r>
  <r>
    <x v="1"/>
    <x v="14"/>
    <x v="12"/>
    <x v="0"/>
    <x v="9"/>
    <x v="10"/>
    <n v="700"/>
    <x v="12"/>
    <x v="1"/>
  </r>
  <r>
    <x v="1"/>
    <x v="15"/>
    <x v="4"/>
    <x v="0"/>
    <x v="4"/>
    <x v="4"/>
    <s v=""/>
    <x v="4"/>
    <x v="2"/>
  </r>
  <r>
    <x v="1"/>
    <x v="16"/>
    <x v="4"/>
    <x v="0"/>
    <x v="4"/>
    <x v="4"/>
    <s v=""/>
    <x v="4"/>
    <x v="2"/>
  </r>
  <r>
    <x v="1"/>
    <x v="17"/>
    <x v="13"/>
    <x v="0"/>
    <x v="10"/>
    <x v="11"/>
    <n v="600"/>
    <x v="13"/>
    <x v="3"/>
  </r>
  <r>
    <x v="1"/>
    <x v="18"/>
    <x v="4"/>
    <x v="0"/>
    <x v="4"/>
    <x v="4"/>
    <s v=""/>
    <x v="4"/>
    <x v="2"/>
  </r>
  <r>
    <x v="1"/>
    <x v="19"/>
    <x v="14"/>
    <x v="1"/>
    <x v="11"/>
    <x v="12"/>
    <n v="600"/>
    <x v="14"/>
    <x v="4"/>
  </r>
  <r>
    <x v="1"/>
    <x v="20"/>
    <x v="4"/>
    <x v="0"/>
    <x v="4"/>
    <x v="4"/>
    <s v=""/>
    <x v="4"/>
    <x v="2"/>
  </r>
  <r>
    <x v="1"/>
    <x v="21"/>
    <x v="15"/>
    <x v="1"/>
    <x v="11"/>
    <x v="13"/>
    <n v="700"/>
    <x v="15"/>
    <x v="4"/>
  </r>
  <r>
    <x v="1"/>
    <x v="22"/>
    <x v="16"/>
    <x v="1"/>
    <x v="11"/>
    <x v="12"/>
    <n v="700"/>
    <x v="16"/>
    <x v="4"/>
  </r>
  <r>
    <x v="1"/>
    <x v="23"/>
    <x v="17"/>
    <x v="0"/>
    <x v="11"/>
    <x v="14"/>
    <n v="670"/>
    <x v="17"/>
    <x v="1"/>
  </r>
  <r>
    <x v="1"/>
    <x v="23"/>
    <x v="18"/>
    <x v="0"/>
    <x v="11"/>
    <x v="14"/>
    <n v="670"/>
    <x v="18"/>
    <x v="1"/>
  </r>
  <r>
    <x v="1"/>
    <x v="24"/>
    <x v="19"/>
    <x v="0"/>
    <x v="12"/>
    <x v="15"/>
    <n v="600"/>
    <x v="19"/>
    <x v="4"/>
  </r>
  <r>
    <x v="1"/>
    <x v="25"/>
    <x v="20"/>
    <x v="1"/>
    <x v="13"/>
    <x v="16"/>
    <n v="550"/>
    <x v="20"/>
    <x v="4"/>
  </r>
  <r>
    <x v="1"/>
    <x v="25"/>
    <x v="21"/>
    <x v="1"/>
    <x v="11"/>
    <x v="13"/>
    <n v="700"/>
    <x v="21"/>
    <x v="4"/>
  </r>
  <r>
    <x v="1"/>
    <x v="26"/>
    <x v="22"/>
    <x v="1"/>
    <x v="11"/>
    <x v="13"/>
    <n v="700"/>
    <x v="22"/>
    <x v="4"/>
  </r>
  <r>
    <x v="1"/>
    <x v="27"/>
    <x v="4"/>
    <x v="0"/>
    <x v="4"/>
    <x v="4"/>
    <s v=""/>
    <x v="4"/>
    <x v="2"/>
  </r>
  <r>
    <x v="1"/>
    <x v="28"/>
    <x v="23"/>
    <x v="0"/>
    <x v="4"/>
    <x v="4"/>
    <s v=""/>
    <x v="4"/>
    <x v="2"/>
  </r>
  <r>
    <x v="1"/>
    <x v="29"/>
    <x v="24"/>
    <x v="0"/>
    <x v="4"/>
    <x v="4"/>
    <s v=""/>
    <x v="4"/>
    <x v="2"/>
  </r>
  <r>
    <x v="1"/>
    <x v="30"/>
    <x v="24"/>
    <x v="0"/>
    <x v="4"/>
    <x v="4"/>
    <s v=""/>
    <x v="4"/>
    <x v="2"/>
  </r>
  <r>
    <x v="1"/>
    <x v="31"/>
    <x v="24"/>
    <x v="0"/>
    <x v="4"/>
    <x v="4"/>
    <s v=""/>
    <x v="4"/>
    <x v="2"/>
  </r>
  <r>
    <x v="1"/>
    <x v="32"/>
    <x v="24"/>
    <x v="0"/>
    <x v="4"/>
    <x v="4"/>
    <s v=""/>
    <x v="4"/>
    <x v="2"/>
  </r>
  <r>
    <x v="1"/>
    <x v="33"/>
    <x v="24"/>
    <x v="0"/>
    <x v="4"/>
    <x v="4"/>
    <s v=""/>
    <x v="4"/>
    <x v="2"/>
  </r>
  <r>
    <x v="1"/>
    <x v="34"/>
    <x v="24"/>
    <x v="0"/>
    <x v="4"/>
    <x v="4"/>
    <s v=""/>
    <x v="4"/>
    <x v="2"/>
  </r>
  <r>
    <x v="1"/>
    <x v="35"/>
    <x v="24"/>
    <x v="0"/>
    <x v="4"/>
    <x v="4"/>
    <s v=""/>
    <x v="4"/>
    <x v="2"/>
  </r>
  <r>
    <x v="1"/>
    <x v="36"/>
    <x v="24"/>
    <x v="0"/>
    <x v="4"/>
    <x v="4"/>
    <s v=""/>
    <x v="4"/>
    <x v="2"/>
  </r>
  <r>
    <x v="2"/>
    <x v="0"/>
    <x v="4"/>
    <x v="0"/>
    <x v="4"/>
    <x v="4"/>
    <s v=""/>
    <x v="4"/>
    <x v="2"/>
  </r>
  <r>
    <x v="2"/>
    <x v="1"/>
    <x v="1"/>
    <x v="0"/>
    <x v="1"/>
    <x v="1"/>
    <n v="780"/>
    <x v="1"/>
    <x v="1"/>
  </r>
  <r>
    <x v="2"/>
    <x v="2"/>
    <x v="2"/>
    <x v="1"/>
    <x v="2"/>
    <x v="2"/>
    <n v="700"/>
    <x v="2"/>
    <x v="1"/>
  </r>
  <r>
    <x v="2"/>
    <x v="2"/>
    <x v="3"/>
    <x v="1"/>
    <x v="3"/>
    <x v="3"/>
    <n v="700"/>
    <x v="3"/>
    <x v="1"/>
  </r>
  <r>
    <x v="2"/>
    <x v="3"/>
    <x v="4"/>
    <x v="0"/>
    <x v="4"/>
    <x v="4"/>
    <s v=""/>
    <x v="4"/>
    <x v="2"/>
  </r>
  <r>
    <x v="2"/>
    <x v="4"/>
    <x v="5"/>
    <x v="0"/>
    <x v="5"/>
    <x v="5"/>
    <n v="600"/>
    <x v="5"/>
    <x v="3"/>
  </r>
  <r>
    <x v="2"/>
    <x v="5"/>
    <x v="6"/>
    <x v="1"/>
    <x v="3"/>
    <x v="6"/>
    <n v="700"/>
    <x v="6"/>
    <x v="1"/>
  </r>
  <r>
    <x v="2"/>
    <x v="5"/>
    <x v="7"/>
    <x v="1"/>
    <x v="2"/>
    <x v="2"/>
    <n v="700"/>
    <x v="7"/>
    <x v="1"/>
  </r>
  <r>
    <x v="2"/>
    <x v="6"/>
    <x v="8"/>
    <x v="2"/>
    <x v="6"/>
    <x v="7"/>
    <n v="630"/>
    <x v="8"/>
    <x v="0"/>
  </r>
  <r>
    <x v="2"/>
    <x v="7"/>
    <x v="4"/>
    <x v="0"/>
    <x v="4"/>
    <x v="4"/>
    <s v=""/>
    <x v="4"/>
    <x v="2"/>
  </r>
  <r>
    <x v="2"/>
    <x v="8"/>
    <x v="9"/>
    <x v="0"/>
    <x v="7"/>
    <x v="8"/>
    <n v="600"/>
    <x v="9"/>
    <x v="1"/>
  </r>
  <r>
    <x v="2"/>
    <x v="9"/>
    <x v="4"/>
    <x v="0"/>
    <x v="4"/>
    <x v="4"/>
    <s v=""/>
    <x v="4"/>
    <x v="2"/>
  </r>
  <r>
    <x v="2"/>
    <x v="10"/>
    <x v="4"/>
    <x v="0"/>
    <x v="4"/>
    <x v="4"/>
    <s v=""/>
    <x v="4"/>
    <x v="2"/>
  </r>
  <r>
    <x v="2"/>
    <x v="11"/>
    <x v="10"/>
    <x v="1"/>
    <x v="3"/>
    <x v="6"/>
    <n v="700"/>
    <x v="10"/>
    <x v="1"/>
  </r>
  <r>
    <x v="2"/>
    <x v="12"/>
    <x v="11"/>
    <x v="0"/>
    <x v="8"/>
    <x v="9"/>
    <n v="650"/>
    <x v="11"/>
    <x v="1"/>
  </r>
  <r>
    <x v="2"/>
    <x v="13"/>
    <x v="4"/>
    <x v="0"/>
    <x v="4"/>
    <x v="4"/>
    <s v=""/>
    <x v="4"/>
    <x v="2"/>
  </r>
  <r>
    <x v="2"/>
    <x v="14"/>
    <x v="12"/>
    <x v="0"/>
    <x v="9"/>
    <x v="10"/>
    <n v="700"/>
    <x v="12"/>
    <x v="1"/>
  </r>
  <r>
    <x v="2"/>
    <x v="15"/>
    <x v="4"/>
    <x v="0"/>
    <x v="4"/>
    <x v="4"/>
    <s v=""/>
    <x v="4"/>
    <x v="2"/>
  </r>
  <r>
    <x v="2"/>
    <x v="16"/>
    <x v="4"/>
    <x v="0"/>
    <x v="4"/>
    <x v="4"/>
    <s v=""/>
    <x v="4"/>
    <x v="2"/>
  </r>
  <r>
    <x v="2"/>
    <x v="17"/>
    <x v="13"/>
    <x v="0"/>
    <x v="10"/>
    <x v="11"/>
    <n v="600"/>
    <x v="13"/>
    <x v="3"/>
  </r>
  <r>
    <x v="2"/>
    <x v="18"/>
    <x v="4"/>
    <x v="0"/>
    <x v="4"/>
    <x v="4"/>
    <s v=""/>
    <x v="4"/>
    <x v="2"/>
  </r>
  <r>
    <x v="2"/>
    <x v="19"/>
    <x v="14"/>
    <x v="1"/>
    <x v="11"/>
    <x v="12"/>
    <n v="600"/>
    <x v="14"/>
    <x v="4"/>
  </r>
  <r>
    <x v="2"/>
    <x v="20"/>
    <x v="4"/>
    <x v="0"/>
    <x v="4"/>
    <x v="4"/>
    <s v=""/>
    <x v="4"/>
    <x v="2"/>
  </r>
  <r>
    <x v="2"/>
    <x v="21"/>
    <x v="15"/>
    <x v="1"/>
    <x v="11"/>
    <x v="13"/>
    <n v="700"/>
    <x v="15"/>
    <x v="4"/>
  </r>
  <r>
    <x v="2"/>
    <x v="22"/>
    <x v="16"/>
    <x v="1"/>
    <x v="11"/>
    <x v="12"/>
    <n v="700"/>
    <x v="16"/>
    <x v="4"/>
  </r>
  <r>
    <x v="2"/>
    <x v="23"/>
    <x v="17"/>
    <x v="0"/>
    <x v="11"/>
    <x v="14"/>
    <n v="670"/>
    <x v="17"/>
    <x v="1"/>
  </r>
  <r>
    <x v="2"/>
    <x v="23"/>
    <x v="18"/>
    <x v="0"/>
    <x v="11"/>
    <x v="14"/>
    <n v="670"/>
    <x v="18"/>
    <x v="1"/>
  </r>
  <r>
    <x v="2"/>
    <x v="24"/>
    <x v="19"/>
    <x v="0"/>
    <x v="12"/>
    <x v="15"/>
    <n v="600"/>
    <x v="19"/>
    <x v="4"/>
  </r>
  <r>
    <x v="2"/>
    <x v="25"/>
    <x v="20"/>
    <x v="1"/>
    <x v="13"/>
    <x v="16"/>
    <n v="550"/>
    <x v="20"/>
    <x v="4"/>
  </r>
  <r>
    <x v="2"/>
    <x v="25"/>
    <x v="21"/>
    <x v="1"/>
    <x v="11"/>
    <x v="13"/>
    <n v="700"/>
    <x v="21"/>
    <x v="4"/>
  </r>
  <r>
    <x v="2"/>
    <x v="26"/>
    <x v="22"/>
    <x v="1"/>
    <x v="11"/>
    <x v="13"/>
    <n v="700"/>
    <x v="22"/>
    <x v="4"/>
  </r>
  <r>
    <x v="2"/>
    <x v="27"/>
    <x v="4"/>
    <x v="0"/>
    <x v="4"/>
    <x v="4"/>
    <s v=""/>
    <x v="4"/>
    <x v="2"/>
  </r>
  <r>
    <x v="2"/>
    <x v="28"/>
    <x v="23"/>
    <x v="0"/>
    <x v="4"/>
    <x v="4"/>
    <s v=""/>
    <x v="4"/>
    <x v="2"/>
  </r>
  <r>
    <x v="2"/>
    <x v="29"/>
    <x v="24"/>
    <x v="0"/>
    <x v="4"/>
    <x v="4"/>
    <s v=""/>
    <x v="4"/>
    <x v="2"/>
  </r>
  <r>
    <x v="2"/>
    <x v="30"/>
    <x v="24"/>
    <x v="0"/>
    <x v="4"/>
    <x v="4"/>
    <s v=""/>
    <x v="4"/>
    <x v="2"/>
  </r>
  <r>
    <x v="2"/>
    <x v="31"/>
    <x v="24"/>
    <x v="0"/>
    <x v="4"/>
    <x v="4"/>
    <s v=""/>
    <x v="4"/>
    <x v="2"/>
  </r>
  <r>
    <x v="2"/>
    <x v="32"/>
    <x v="24"/>
    <x v="0"/>
    <x v="4"/>
    <x v="4"/>
    <s v=""/>
    <x v="4"/>
    <x v="2"/>
  </r>
  <r>
    <x v="2"/>
    <x v="33"/>
    <x v="24"/>
    <x v="0"/>
    <x v="4"/>
    <x v="4"/>
    <s v=""/>
    <x v="4"/>
    <x v="2"/>
  </r>
  <r>
    <x v="2"/>
    <x v="34"/>
    <x v="24"/>
    <x v="0"/>
    <x v="4"/>
    <x v="4"/>
    <s v=""/>
    <x v="4"/>
    <x v="2"/>
  </r>
  <r>
    <x v="2"/>
    <x v="35"/>
    <x v="24"/>
    <x v="0"/>
    <x v="4"/>
    <x v="4"/>
    <s v=""/>
    <x v="4"/>
    <x v="2"/>
  </r>
  <r>
    <x v="2"/>
    <x v="36"/>
    <x v="24"/>
    <x v="0"/>
    <x v="4"/>
    <x v="4"/>
    <s v=""/>
    <x v="4"/>
    <x v="2"/>
  </r>
  <r>
    <x v="3"/>
    <x v="0"/>
    <x v="4"/>
    <x v="0"/>
    <x v="4"/>
    <x v="4"/>
    <s v=""/>
    <x v="4"/>
    <x v="2"/>
  </r>
  <r>
    <x v="3"/>
    <x v="1"/>
    <x v="1"/>
    <x v="0"/>
    <x v="1"/>
    <x v="1"/>
    <n v="780"/>
    <x v="1"/>
    <x v="1"/>
  </r>
  <r>
    <x v="3"/>
    <x v="2"/>
    <x v="2"/>
    <x v="1"/>
    <x v="2"/>
    <x v="2"/>
    <n v="700"/>
    <x v="2"/>
    <x v="1"/>
  </r>
  <r>
    <x v="3"/>
    <x v="2"/>
    <x v="3"/>
    <x v="1"/>
    <x v="3"/>
    <x v="3"/>
    <n v="700"/>
    <x v="3"/>
    <x v="1"/>
  </r>
  <r>
    <x v="3"/>
    <x v="3"/>
    <x v="4"/>
    <x v="0"/>
    <x v="4"/>
    <x v="4"/>
    <s v=""/>
    <x v="4"/>
    <x v="2"/>
  </r>
  <r>
    <x v="3"/>
    <x v="4"/>
    <x v="5"/>
    <x v="0"/>
    <x v="5"/>
    <x v="5"/>
    <n v="600"/>
    <x v="5"/>
    <x v="3"/>
  </r>
  <r>
    <x v="3"/>
    <x v="5"/>
    <x v="6"/>
    <x v="1"/>
    <x v="3"/>
    <x v="6"/>
    <n v="700"/>
    <x v="6"/>
    <x v="1"/>
  </r>
  <r>
    <x v="3"/>
    <x v="5"/>
    <x v="7"/>
    <x v="1"/>
    <x v="2"/>
    <x v="2"/>
    <n v="700"/>
    <x v="7"/>
    <x v="1"/>
  </r>
  <r>
    <x v="3"/>
    <x v="6"/>
    <x v="8"/>
    <x v="2"/>
    <x v="6"/>
    <x v="7"/>
    <n v="630"/>
    <x v="8"/>
    <x v="0"/>
  </r>
  <r>
    <x v="3"/>
    <x v="7"/>
    <x v="4"/>
    <x v="0"/>
    <x v="4"/>
    <x v="4"/>
    <s v=""/>
    <x v="4"/>
    <x v="2"/>
  </r>
  <r>
    <x v="3"/>
    <x v="8"/>
    <x v="9"/>
    <x v="0"/>
    <x v="7"/>
    <x v="8"/>
    <n v="600"/>
    <x v="9"/>
    <x v="1"/>
  </r>
  <r>
    <x v="3"/>
    <x v="9"/>
    <x v="4"/>
    <x v="0"/>
    <x v="4"/>
    <x v="4"/>
    <s v=""/>
    <x v="4"/>
    <x v="2"/>
  </r>
  <r>
    <x v="3"/>
    <x v="10"/>
    <x v="4"/>
    <x v="0"/>
    <x v="4"/>
    <x v="4"/>
    <s v=""/>
    <x v="4"/>
    <x v="2"/>
  </r>
  <r>
    <x v="3"/>
    <x v="11"/>
    <x v="10"/>
    <x v="1"/>
    <x v="3"/>
    <x v="6"/>
    <n v="700"/>
    <x v="10"/>
    <x v="1"/>
  </r>
  <r>
    <x v="3"/>
    <x v="12"/>
    <x v="11"/>
    <x v="0"/>
    <x v="8"/>
    <x v="9"/>
    <n v="650"/>
    <x v="11"/>
    <x v="1"/>
  </r>
  <r>
    <x v="3"/>
    <x v="13"/>
    <x v="4"/>
    <x v="0"/>
    <x v="4"/>
    <x v="4"/>
    <s v=""/>
    <x v="4"/>
    <x v="2"/>
  </r>
  <r>
    <x v="3"/>
    <x v="14"/>
    <x v="12"/>
    <x v="0"/>
    <x v="9"/>
    <x v="10"/>
    <n v="700"/>
    <x v="12"/>
    <x v="1"/>
  </r>
  <r>
    <x v="3"/>
    <x v="15"/>
    <x v="4"/>
    <x v="0"/>
    <x v="4"/>
    <x v="4"/>
    <s v=""/>
    <x v="4"/>
    <x v="2"/>
  </r>
  <r>
    <x v="3"/>
    <x v="16"/>
    <x v="4"/>
    <x v="0"/>
    <x v="4"/>
    <x v="4"/>
    <s v=""/>
    <x v="4"/>
    <x v="2"/>
  </r>
  <r>
    <x v="3"/>
    <x v="17"/>
    <x v="13"/>
    <x v="0"/>
    <x v="10"/>
    <x v="11"/>
    <n v="600"/>
    <x v="13"/>
    <x v="3"/>
  </r>
  <r>
    <x v="3"/>
    <x v="18"/>
    <x v="4"/>
    <x v="0"/>
    <x v="4"/>
    <x v="4"/>
    <s v=""/>
    <x v="4"/>
    <x v="2"/>
  </r>
  <r>
    <x v="3"/>
    <x v="19"/>
    <x v="14"/>
    <x v="1"/>
    <x v="11"/>
    <x v="12"/>
    <n v="600"/>
    <x v="14"/>
    <x v="4"/>
  </r>
  <r>
    <x v="3"/>
    <x v="20"/>
    <x v="4"/>
    <x v="0"/>
    <x v="4"/>
    <x v="4"/>
    <s v=""/>
    <x v="4"/>
    <x v="2"/>
  </r>
  <r>
    <x v="3"/>
    <x v="21"/>
    <x v="15"/>
    <x v="1"/>
    <x v="11"/>
    <x v="13"/>
    <n v="700"/>
    <x v="15"/>
    <x v="4"/>
  </r>
  <r>
    <x v="3"/>
    <x v="22"/>
    <x v="16"/>
    <x v="1"/>
    <x v="11"/>
    <x v="12"/>
    <n v="700"/>
    <x v="16"/>
    <x v="4"/>
  </r>
  <r>
    <x v="3"/>
    <x v="23"/>
    <x v="17"/>
    <x v="0"/>
    <x v="11"/>
    <x v="14"/>
    <n v="670"/>
    <x v="17"/>
    <x v="1"/>
  </r>
  <r>
    <x v="3"/>
    <x v="23"/>
    <x v="18"/>
    <x v="0"/>
    <x v="11"/>
    <x v="14"/>
    <n v="670"/>
    <x v="18"/>
    <x v="1"/>
  </r>
  <r>
    <x v="3"/>
    <x v="24"/>
    <x v="19"/>
    <x v="0"/>
    <x v="12"/>
    <x v="15"/>
    <n v="600"/>
    <x v="19"/>
    <x v="4"/>
  </r>
  <r>
    <x v="3"/>
    <x v="25"/>
    <x v="20"/>
    <x v="1"/>
    <x v="13"/>
    <x v="16"/>
    <n v="550"/>
    <x v="20"/>
    <x v="4"/>
  </r>
  <r>
    <x v="3"/>
    <x v="25"/>
    <x v="21"/>
    <x v="1"/>
    <x v="11"/>
    <x v="13"/>
    <n v="700"/>
    <x v="21"/>
    <x v="4"/>
  </r>
  <r>
    <x v="3"/>
    <x v="26"/>
    <x v="22"/>
    <x v="1"/>
    <x v="11"/>
    <x v="13"/>
    <n v="700"/>
    <x v="22"/>
    <x v="4"/>
  </r>
  <r>
    <x v="3"/>
    <x v="27"/>
    <x v="4"/>
    <x v="0"/>
    <x v="4"/>
    <x v="4"/>
    <s v=""/>
    <x v="4"/>
    <x v="2"/>
  </r>
  <r>
    <x v="3"/>
    <x v="28"/>
    <x v="23"/>
    <x v="0"/>
    <x v="4"/>
    <x v="4"/>
    <s v=""/>
    <x v="4"/>
    <x v="2"/>
  </r>
  <r>
    <x v="3"/>
    <x v="29"/>
    <x v="24"/>
    <x v="0"/>
    <x v="4"/>
    <x v="4"/>
    <s v=""/>
    <x v="4"/>
    <x v="2"/>
  </r>
  <r>
    <x v="3"/>
    <x v="30"/>
    <x v="24"/>
    <x v="0"/>
    <x v="4"/>
    <x v="4"/>
    <s v=""/>
    <x v="4"/>
    <x v="2"/>
  </r>
  <r>
    <x v="3"/>
    <x v="31"/>
    <x v="24"/>
    <x v="0"/>
    <x v="4"/>
    <x v="4"/>
    <s v=""/>
    <x v="4"/>
    <x v="2"/>
  </r>
  <r>
    <x v="3"/>
    <x v="32"/>
    <x v="24"/>
    <x v="0"/>
    <x v="4"/>
    <x v="4"/>
    <s v=""/>
    <x v="4"/>
    <x v="2"/>
  </r>
  <r>
    <x v="3"/>
    <x v="33"/>
    <x v="24"/>
    <x v="0"/>
    <x v="4"/>
    <x v="4"/>
    <s v=""/>
    <x v="4"/>
    <x v="2"/>
  </r>
  <r>
    <x v="3"/>
    <x v="34"/>
    <x v="24"/>
    <x v="0"/>
    <x v="4"/>
    <x v="4"/>
    <s v=""/>
    <x v="4"/>
    <x v="2"/>
  </r>
  <r>
    <x v="3"/>
    <x v="35"/>
    <x v="24"/>
    <x v="0"/>
    <x v="4"/>
    <x v="4"/>
    <s v=""/>
    <x v="4"/>
    <x v="2"/>
  </r>
  <r>
    <x v="3"/>
    <x v="36"/>
    <x v="24"/>
    <x v="0"/>
    <x v="4"/>
    <x v="4"/>
    <s v=""/>
    <x v="4"/>
    <x v="2"/>
  </r>
  <r>
    <x v="4"/>
    <x v="0"/>
    <x v="4"/>
    <x v="0"/>
    <x v="4"/>
    <x v="4"/>
    <s v=""/>
    <x v="4"/>
    <x v="2"/>
  </r>
  <r>
    <x v="4"/>
    <x v="1"/>
    <x v="1"/>
    <x v="0"/>
    <x v="1"/>
    <x v="1"/>
    <n v="780"/>
    <x v="1"/>
    <x v="1"/>
  </r>
  <r>
    <x v="4"/>
    <x v="2"/>
    <x v="2"/>
    <x v="1"/>
    <x v="2"/>
    <x v="2"/>
    <n v="700"/>
    <x v="2"/>
    <x v="1"/>
  </r>
  <r>
    <x v="4"/>
    <x v="2"/>
    <x v="3"/>
    <x v="1"/>
    <x v="3"/>
    <x v="3"/>
    <n v="700"/>
    <x v="3"/>
    <x v="1"/>
  </r>
  <r>
    <x v="4"/>
    <x v="3"/>
    <x v="4"/>
    <x v="0"/>
    <x v="4"/>
    <x v="4"/>
    <s v=""/>
    <x v="4"/>
    <x v="2"/>
  </r>
  <r>
    <x v="4"/>
    <x v="4"/>
    <x v="5"/>
    <x v="0"/>
    <x v="5"/>
    <x v="5"/>
    <n v="600"/>
    <x v="5"/>
    <x v="3"/>
  </r>
  <r>
    <x v="4"/>
    <x v="5"/>
    <x v="6"/>
    <x v="1"/>
    <x v="3"/>
    <x v="6"/>
    <n v="700"/>
    <x v="6"/>
    <x v="1"/>
  </r>
  <r>
    <x v="4"/>
    <x v="6"/>
    <x v="8"/>
    <x v="2"/>
    <x v="6"/>
    <x v="7"/>
    <n v="630"/>
    <x v="8"/>
    <x v="0"/>
  </r>
  <r>
    <x v="4"/>
    <x v="7"/>
    <x v="4"/>
    <x v="0"/>
    <x v="4"/>
    <x v="4"/>
    <s v=""/>
    <x v="4"/>
    <x v="2"/>
  </r>
  <r>
    <x v="4"/>
    <x v="8"/>
    <x v="9"/>
    <x v="0"/>
    <x v="7"/>
    <x v="8"/>
    <n v="600"/>
    <x v="9"/>
    <x v="1"/>
  </r>
  <r>
    <x v="4"/>
    <x v="9"/>
    <x v="4"/>
    <x v="0"/>
    <x v="4"/>
    <x v="4"/>
    <s v=""/>
    <x v="4"/>
    <x v="2"/>
  </r>
  <r>
    <x v="4"/>
    <x v="10"/>
    <x v="4"/>
    <x v="0"/>
    <x v="4"/>
    <x v="4"/>
    <s v=""/>
    <x v="4"/>
    <x v="2"/>
  </r>
  <r>
    <x v="4"/>
    <x v="11"/>
    <x v="10"/>
    <x v="1"/>
    <x v="3"/>
    <x v="6"/>
    <n v="700"/>
    <x v="10"/>
    <x v="1"/>
  </r>
  <r>
    <x v="4"/>
    <x v="12"/>
    <x v="11"/>
    <x v="0"/>
    <x v="8"/>
    <x v="9"/>
    <n v="650"/>
    <x v="11"/>
    <x v="1"/>
  </r>
  <r>
    <x v="4"/>
    <x v="13"/>
    <x v="4"/>
    <x v="0"/>
    <x v="4"/>
    <x v="4"/>
    <s v=""/>
    <x v="4"/>
    <x v="2"/>
  </r>
  <r>
    <x v="4"/>
    <x v="14"/>
    <x v="12"/>
    <x v="0"/>
    <x v="9"/>
    <x v="10"/>
    <n v="700"/>
    <x v="12"/>
    <x v="1"/>
  </r>
  <r>
    <x v="4"/>
    <x v="15"/>
    <x v="4"/>
    <x v="0"/>
    <x v="4"/>
    <x v="4"/>
    <s v=""/>
    <x v="4"/>
    <x v="2"/>
  </r>
  <r>
    <x v="4"/>
    <x v="16"/>
    <x v="4"/>
    <x v="0"/>
    <x v="4"/>
    <x v="4"/>
    <s v=""/>
    <x v="4"/>
    <x v="2"/>
  </r>
  <r>
    <x v="4"/>
    <x v="17"/>
    <x v="13"/>
    <x v="0"/>
    <x v="10"/>
    <x v="11"/>
    <n v="600"/>
    <x v="13"/>
    <x v="3"/>
  </r>
  <r>
    <x v="4"/>
    <x v="18"/>
    <x v="4"/>
    <x v="0"/>
    <x v="4"/>
    <x v="4"/>
    <s v=""/>
    <x v="4"/>
    <x v="2"/>
  </r>
  <r>
    <x v="4"/>
    <x v="19"/>
    <x v="14"/>
    <x v="1"/>
    <x v="11"/>
    <x v="12"/>
    <n v="600"/>
    <x v="14"/>
    <x v="4"/>
  </r>
  <r>
    <x v="4"/>
    <x v="20"/>
    <x v="4"/>
    <x v="0"/>
    <x v="4"/>
    <x v="4"/>
    <s v=""/>
    <x v="4"/>
    <x v="2"/>
  </r>
  <r>
    <x v="4"/>
    <x v="21"/>
    <x v="15"/>
    <x v="1"/>
    <x v="11"/>
    <x v="13"/>
    <n v="700"/>
    <x v="15"/>
    <x v="4"/>
  </r>
  <r>
    <x v="4"/>
    <x v="22"/>
    <x v="25"/>
    <x v="1"/>
    <x v="11"/>
    <x v="17"/>
    <n v="700"/>
    <x v="23"/>
    <x v="4"/>
  </r>
  <r>
    <x v="4"/>
    <x v="23"/>
    <x v="17"/>
    <x v="0"/>
    <x v="11"/>
    <x v="14"/>
    <n v="670"/>
    <x v="17"/>
    <x v="1"/>
  </r>
  <r>
    <x v="4"/>
    <x v="23"/>
    <x v="18"/>
    <x v="0"/>
    <x v="11"/>
    <x v="14"/>
    <n v="670"/>
    <x v="18"/>
    <x v="1"/>
  </r>
  <r>
    <x v="4"/>
    <x v="24"/>
    <x v="19"/>
    <x v="0"/>
    <x v="12"/>
    <x v="15"/>
    <n v="600"/>
    <x v="19"/>
    <x v="4"/>
  </r>
  <r>
    <x v="4"/>
    <x v="25"/>
    <x v="20"/>
    <x v="1"/>
    <x v="13"/>
    <x v="16"/>
    <n v="550"/>
    <x v="20"/>
    <x v="4"/>
  </r>
  <r>
    <x v="4"/>
    <x v="25"/>
    <x v="21"/>
    <x v="1"/>
    <x v="11"/>
    <x v="13"/>
    <n v="700"/>
    <x v="21"/>
    <x v="4"/>
  </r>
  <r>
    <x v="4"/>
    <x v="26"/>
    <x v="22"/>
    <x v="1"/>
    <x v="11"/>
    <x v="13"/>
    <n v="700"/>
    <x v="22"/>
    <x v="4"/>
  </r>
  <r>
    <x v="4"/>
    <x v="27"/>
    <x v="4"/>
    <x v="0"/>
    <x v="4"/>
    <x v="4"/>
    <s v=""/>
    <x v="4"/>
    <x v="2"/>
  </r>
  <r>
    <x v="4"/>
    <x v="28"/>
    <x v="23"/>
    <x v="0"/>
    <x v="4"/>
    <x v="4"/>
    <s v=""/>
    <x v="4"/>
    <x v="2"/>
  </r>
  <r>
    <x v="4"/>
    <x v="29"/>
    <x v="24"/>
    <x v="0"/>
    <x v="4"/>
    <x v="4"/>
    <s v=""/>
    <x v="4"/>
    <x v="2"/>
  </r>
  <r>
    <x v="4"/>
    <x v="30"/>
    <x v="24"/>
    <x v="0"/>
    <x v="4"/>
    <x v="4"/>
    <s v=""/>
    <x v="4"/>
    <x v="2"/>
  </r>
  <r>
    <x v="4"/>
    <x v="31"/>
    <x v="24"/>
    <x v="0"/>
    <x v="4"/>
    <x v="4"/>
    <s v=""/>
    <x v="4"/>
    <x v="2"/>
  </r>
  <r>
    <x v="4"/>
    <x v="32"/>
    <x v="24"/>
    <x v="0"/>
    <x v="4"/>
    <x v="4"/>
    <s v=""/>
    <x v="4"/>
    <x v="2"/>
  </r>
  <r>
    <x v="4"/>
    <x v="33"/>
    <x v="24"/>
    <x v="0"/>
    <x v="4"/>
    <x v="4"/>
    <s v=""/>
    <x v="4"/>
    <x v="2"/>
  </r>
  <r>
    <x v="4"/>
    <x v="34"/>
    <x v="24"/>
    <x v="0"/>
    <x v="4"/>
    <x v="4"/>
    <s v=""/>
    <x v="4"/>
    <x v="2"/>
  </r>
  <r>
    <x v="4"/>
    <x v="35"/>
    <x v="24"/>
    <x v="0"/>
    <x v="4"/>
    <x v="4"/>
    <s v=""/>
    <x v="4"/>
    <x v="2"/>
  </r>
  <r>
    <x v="4"/>
    <x v="36"/>
    <x v="24"/>
    <x v="0"/>
    <x v="4"/>
    <x v="4"/>
    <s v=""/>
    <x v="4"/>
    <x v="2"/>
  </r>
  <r>
    <x v="5"/>
    <x v="0"/>
    <x v="4"/>
    <x v="0"/>
    <x v="4"/>
    <x v="4"/>
    <s v=""/>
    <x v="4"/>
    <x v="2"/>
  </r>
  <r>
    <x v="5"/>
    <x v="1"/>
    <x v="1"/>
    <x v="0"/>
    <x v="1"/>
    <x v="1"/>
    <n v="780"/>
    <x v="1"/>
    <x v="1"/>
  </r>
  <r>
    <x v="5"/>
    <x v="2"/>
    <x v="2"/>
    <x v="1"/>
    <x v="2"/>
    <x v="2"/>
    <n v="700"/>
    <x v="2"/>
    <x v="1"/>
  </r>
  <r>
    <x v="5"/>
    <x v="2"/>
    <x v="3"/>
    <x v="1"/>
    <x v="3"/>
    <x v="3"/>
    <n v="700"/>
    <x v="3"/>
    <x v="1"/>
  </r>
  <r>
    <x v="5"/>
    <x v="3"/>
    <x v="4"/>
    <x v="0"/>
    <x v="4"/>
    <x v="4"/>
    <s v=""/>
    <x v="4"/>
    <x v="2"/>
  </r>
  <r>
    <x v="5"/>
    <x v="4"/>
    <x v="5"/>
    <x v="0"/>
    <x v="5"/>
    <x v="5"/>
    <n v="600"/>
    <x v="5"/>
    <x v="3"/>
  </r>
  <r>
    <x v="5"/>
    <x v="5"/>
    <x v="6"/>
    <x v="1"/>
    <x v="3"/>
    <x v="6"/>
    <n v="700"/>
    <x v="6"/>
    <x v="1"/>
  </r>
  <r>
    <x v="5"/>
    <x v="6"/>
    <x v="8"/>
    <x v="2"/>
    <x v="6"/>
    <x v="7"/>
    <n v="630"/>
    <x v="8"/>
    <x v="0"/>
  </r>
  <r>
    <x v="5"/>
    <x v="7"/>
    <x v="4"/>
    <x v="0"/>
    <x v="4"/>
    <x v="4"/>
    <s v=""/>
    <x v="4"/>
    <x v="2"/>
  </r>
  <r>
    <x v="5"/>
    <x v="8"/>
    <x v="26"/>
    <x v="0"/>
    <x v="14"/>
    <x v="8"/>
    <n v="600"/>
    <x v="24"/>
    <x v="1"/>
  </r>
  <r>
    <x v="5"/>
    <x v="9"/>
    <x v="4"/>
    <x v="0"/>
    <x v="4"/>
    <x v="4"/>
    <s v=""/>
    <x v="4"/>
    <x v="2"/>
  </r>
  <r>
    <x v="5"/>
    <x v="10"/>
    <x v="4"/>
    <x v="0"/>
    <x v="4"/>
    <x v="4"/>
    <s v=""/>
    <x v="4"/>
    <x v="2"/>
  </r>
  <r>
    <x v="5"/>
    <x v="11"/>
    <x v="10"/>
    <x v="1"/>
    <x v="3"/>
    <x v="6"/>
    <n v="700"/>
    <x v="10"/>
    <x v="1"/>
  </r>
  <r>
    <x v="5"/>
    <x v="12"/>
    <x v="11"/>
    <x v="0"/>
    <x v="8"/>
    <x v="9"/>
    <n v="650"/>
    <x v="11"/>
    <x v="1"/>
  </r>
  <r>
    <x v="5"/>
    <x v="13"/>
    <x v="4"/>
    <x v="0"/>
    <x v="4"/>
    <x v="4"/>
    <s v=""/>
    <x v="4"/>
    <x v="2"/>
  </r>
  <r>
    <x v="5"/>
    <x v="14"/>
    <x v="12"/>
    <x v="0"/>
    <x v="9"/>
    <x v="10"/>
    <n v="700"/>
    <x v="12"/>
    <x v="1"/>
  </r>
  <r>
    <x v="5"/>
    <x v="15"/>
    <x v="4"/>
    <x v="0"/>
    <x v="4"/>
    <x v="4"/>
    <s v=""/>
    <x v="4"/>
    <x v="2"/>
  </r>
  <r>
    <x v="5"/>
    <x v="16"/>
    <x v="4"/>
    <x v="0"/>
    <x v="4"/>
    <x v="4"/>
    <s v=""/>
    <x v="4"/>
    <x v="2"/>
  </r>
  <r>
    <x v="5"/>
    <x v="17"/>
    <x v="13"/>
    <x v="0"/>
    <x v="10"/>
    <x v="11"/>
    <n v="600"/>
    <x v="13"/>
    <x v="3"/>
  </r>
  <r>
    <x v="5"/>
    <x v="18"/>
    <x v="4"/>
    <x v="0"/>
    <x v="4"/>
    <x v="4"/>
    <s v=""/>
    <x v="4"/>
    <x v="2"/>
  </r>
  <r>
    <x v="5"/>
    <x v="19"/>
    <x v="14"/>
    <x v="1"/>
    <x v="11"/>
    <x v="12"/>
    <n v="600"/>
    <x v="14"/>
    <x v="4"/>
  </r>
  <r>
    <x v="5"/>
    <x v="20"/>
    <x v="4"/>
    <x v="0"/>
    <x v="4"/>
    <x v="4"/>
    <s v=""/>
    <x v="4"/>
    <x v="2"/>
  </r>
  <r>
    <x v="5"/>
    <x v="21"/>
    <x v="15"/>
    <x v="1"/>
    <x v="11"/>
    <x v="13"/>
    <n v="700"/>
    <x v="15"/>
    <x v="4"/>
  </r>
  <r>
    <x v="5"/>
    <x v="22"/>
    <x v="25"/>
    <x v="1"/>
    <x v="11"/>
    <x v="17"/>
    <n v="700"/>
    <x v="23"/>
    <x v="4"/>
  </r>
  <r>
    <x v="5"/>
    <x v="23"/>
    <x v="17"/>
    <x v="0"/>
    <x v="11"/>
    <x v="14"/>
    <n v="670"/>
    <x v="17"/>
    <x v="1"/>
  </r>
  <r>
    <x v="5"/>
    <x v="23"/>
    <x v="18"/>
    <x v="0"/>
    <x v="11"/>
    <x v="14"/>
    <n v="670"/>
    <x v="18"/>
    <x v="1"/>
  </r>
  <r>
    <x v="5"/>
    <x v="24"/>
    <x v="19"/>
    <x v="0"/>
    <x v="12"/>
    <x v="15"/>
    <n v="600"/>
    <x v="19"/>
    <x v="4"/>
  </r>
  <r>
    <x v="5"/>
    <x v="25"/>
    <x v="20"/>
    <x v="1"/>
    <x v="13"/>
    <x v="16"/>
    <n v="550"/>
    <x v="20"/>
    <x v="4"/>
  </r>
  <r>
    <x v="5"/>
    <x v="25"/>
    <x v="21"/>
    <x v="1"/>
    <x v="11"/>
    <x v="13"/>
    <n v="700"/>
    <x v="21"/>
    <x v="4"/>
  </r>
  <r>
    <x v="5"/>
    <x v="26"/>
    <x v="22"/>
    <x v="1"/>
    <x v="11"/>
    <x v="13"/>
    <n v="700"/>
    <x v="22"/>
    <x v="4"/>
  </r>
  <r>
    <x v="5"/>
    <x v="27"/>
    <x v="4"/>
    <x v="0"/>
    <x v="4"/>
    <x v="4"/>
    <s v=""/>
    <x v="4"/>
    <x v="2"/>
  </r>
  <r>
    <x v="5"/>
    <x v="28"/>
    <x v="23"/>
    <x v="0"/>
    <x v="4"/>
    <x v="4"/>
    <s v=""/>
    <x v="4"/>
    <x v="2"/>
  </r>
  <r>
    <x v="5"/>
    <x v="29"/>
    <x v="24"/>
    <x v="0"/>
    <x v="4"/>
    <x v="4"/>
    <s v=""/>
    <x v="4"/>
    <x v="2"/>
  </r>
  <r>
    <x v="5"/>
    <x v="30"/>
    <x v="24"/>
    <x v="0"/>
    <x v="4"/>
    <x v="4"/>
    <s v=""/>
    <x v="4"/>
    <x v="2"/>
  </r>
  <r>
    <x v="5"/>
    <x v="31"/>
    <x v="24"/>
    <x v="0"/>
    <x v="4"/>
    <x v="4"/>
    <s v=""/>
    <x v="4"/>
    <x v="2"/>
  </r>
  <r>
    <x v="5"/>
    <x v="32"/>
    <x v="24"/>
    <x v="0"/>
    <x v="4"/>
    <x v="4"/>
    <s v=""/>
    <x v="4"/>
    <x v="2"/>
  </r>
  <r>
    <x v="5"/>
    <x v="33"/>
    <x v="24"/>
    <x v="0"/>
    <x v="4"/>
    <x v="4"/>
    <s v=""/>
    <x v="4"/>
    <x v="2"/>
  </r>
  <r>
    <x v="5"/>
    <x v="34"/>
    <x v="24"/>
    <x v="0"/>
    <x v="4"/>
    <x v="4"/>
    <s v=""/>
    <x v="4"/>
    <x v="2"/>
  </r>
  <r>
    <x v="5"/>
    <x v="35"/>
    <x v="24"/>
    <x v="0"/>
    <x v="4"/>
    <x v="4"/>
    <s v=""/>
    <x v="4"/>
    <x v="2"/>
  </r>
  <r>
    <x v="5"/>
    <x v="36"/>
    <x v="24"/>
    <x v="0"/>
    <x v="4"/>
    <x v="4"/>
    <s v=""/>
    <x v="4"/>
    <x v="2"/>
  </r>
  <r>
    <x v="6"/>
    <x v="0"/>
    <x v="4"/>
    <x v="0"/>
    <x v="4"/>
    <x v="4"/>
    <s v=""/>
    <x v="4"/>
    <x v="2"/>
  </r>
  <r>
    <x v="6"/>
    <x v="1"/>
    <x v="1"/>
    <x v="0"/>
    <x v="1"/>
    <x v="1"/>
    <n v="780"/>
    <x v="1"/>
    <x v="1"/>
  </r>
  <r>
    <x v="6"/>
    <x v="2"/>
    <x v="2"/>
    <x v="1"/>
    <x v="2"/>
    <x v="2"/>
    <n v="700"/>
    <x v="2"/>
    <x v="1"/>
  </r>
  <r>
    <x v="6"/>
    <x v="2"/>
    <x v="3"/>
    <x v="1"/>
    <x v="3"/>
    <x v="3"/>
    <n v="700"/>
    <x v="3"/>
    <x v="1"/>
  </r>
  <r>
    <x v="6"/>
    <x v="3"/>
    <x v="27"/>
    <x v="0"/>
    <x v="15"/>
    <x v="18"/>
    <n v="600"/>
    <x v="25"/>
    <x v="1"/>
  </r>
  <r>
    <x v="6"/>
    <x v="4"/>
    <x v="5"/>
    <x v="0"/>
    <x v="5"/>
    <x v="5"/>
    <n v="600"/>
    <x v="5"/>
    <x v="3"/>
  </r>
  <r>
    <x v="6"/>
    <x v="5"/>
    <x v="6"/>
    <x v="1"/>
    <x v="3"/>
    <x v="6"/>
    <n v="700"/>
    <x v="6"/>
    <x v="1"/>
  </r>
  <r>
    <x v="6"/>
    <x v="6"/>
    <x v="8"/>
    <x v="2"/>
    <x v="6"/>
    <x v="7"/>
    <n v="630"/>
    <x v="8"/>
    <x v="0"/>
  </r>
  <r>
    <x v="6"/>
    <x v="7"/>
    <x v="4"/>
    <x v="0"/>
    <x v="4"/>
    <x v="4"/>
    <s v=""/>
    <x v="4"/>
    <x v="2"/>
  </r>
  <r>
    <x v="6"/>
    <x v="8"/>
    <x v="26"/>
    <x v="0"/>
    <x v="14"/>
    <x v="8"/>
    <n v="600"/>
    <x v="24"/>
    <x v="1"/>
  </r>
  <r>
    <x v="6"/>
    <x v="9"/>
    <x v="4"/>
    <x v="0"/>
    <x v="4"/>
    <x v="4"/>
    <s v=""/>
    <x v="4"/>
    <x v="2"/>
  </r>
  <r>
    <x v="6"/>
    <x v="10"/>
    <x v="4"/>
    <x v="0"/>
    <x v="4"/>
    <x v="4"/>
    <s v=""/>
    <x v="4"/>
    <x v="2"/>
  </r>
  <r>
    <x v="6"/>
    <x v="11"/>
    <x v="10"/>
    <x v="1"/>
    <x v="3"/>
    <x v="6"/>
    <n v="700"/>
    <x v="10"/>
    <x v="1"/>
  </r>
  <r>
    <x v="6"/>
    <x v="12"/>
    <x v="11"/>
    <x v="0"/>
    <x v="8"/>
    <x v="9"/>
    <n v="650"/>
    <x v="11"/>
    <x v="1"/>
  </r>
  <r>
    <x v="6"/>
    <x v="13"/>
    <x v="4"/>
    <x v="0"/>
    <x v="4"/>
    <x v="4"/>
    <s v=""/>
    <x v="4"/>
    <x v="2"/>
  </r>
  <r>
    <x v="6"/>
    <x v="14"/>
    <x v="12"/>
    <x v="0"/>
    <x v="9"/>
    <x v="10"/>
    <n v="700"/>
    <x v="12"/>
    <x v="1"/>
  </r>
  <r>
    <x v="6"/>
    <x v="15"/>
    <x v="4"/>
    <x v="0"/>
    <x v="4"/>
    <x v="4"/>
    <s v=""/>
    <x v="4"/>
    <x v="2"/>
  </r>
  <r>
    <x v="6"/>
    <x v="16"/>
    <x v="4"/>
    <x v="0"/>
    <x v="4"/>
    <x v="4"/>
    <s v=""/>
    <x v="4"/>
    <x v="2"/>
  </r>
  <r>
    <x v="6"/>
    <x v="17"/>
    <x v="13"/>
    <x v="0"/>
    <x v="10"/>
    <x v="11"/>
    <n v="600"/>
    <x v="13"/>
    <x v="3"/>
  </r>
  <r>
    <x v="6"/>
    <x v="18"/>
    <x v="4"/>
    <x v="0"/>
    <x v="4"/>
    <x v="4"/>
    <s v=""/>
    <x v="4"/>
    <x v="2"/>
  </r>
  <r>
    <x v="6"/>
    <x v="19"/>
    <x v="14"/>
    <x v="1"/>
    <x v="11"/>
    <x v="12"/>
    <n v="600"/>
    <x v="14"/>
    <x v="4"/>
  </r>
  <r>
    <x v="6"/>
    <x v="20"/>
    <x v="4"/>
    <x v="0"/>
    <x v="4"/>
    <x v="4"/>
    <s v=""/>
    <x v="4"/>
    <x v="2"/>
  </r>
  <r>
    <x v="6"/>
    <x v="21"/>
    <x v="28"/>
    <x v="1"/>
    <x v="11"/>
    <x v="19"/>
    <n v="700"/>
    <x v="26"/>
    <x v="4"/>
  </r>
  <r>
    <x v="6"/>
    <x v="22"/>
    <x v="25"/>
    <x v="1"/>
    <x v="11"/>
    <x v="17"/>
    <n v="700"/>
    <x v="23"/>
    <x v="4"/>
  </r>
  <r>
    <x v="6"/>
    <x v="23"/>
    <x v="17"/>
    <x v="0"/>
    <x v="11"/>
    <x v="14"/>
    <n v="670"/>
    <x v="17"/>
    <x v="1"/>
  </r>
  <r>
    <x v="6"/>
    <x v="23"/>
    <x v="18"/>
    <x v="0"/>
    <x v="11"/>
    <x v="14"/>
    <n v="670"/>
    <x v="18"/>
    <x v="1"/>
  </r>
  <r>
    <x v="6"/>
    <x v="24"/>
    <x v="19"/>
    <x v="0"/>
    <x v="12"/>
    <x v="15"/>
    <n v="600"/>
    <x v="19"/>
    <x v="4"/>
  </r>
  <r>
    <x v="6"/>
    <x v="25"/>
    <x v="20"/>
    <x v="1"/>
    <x v="13"/>
    <x v="16"/>
    <n v="550"/>
    <x v="20"/>
    <x v="4"/>
  </r>
  <r>
    <x v="6"/>
    <x v="25"/>
    <x v="21"/>
    <x v="1"/>
    <x v="11"/>
    <x v="13"/>
    <n v="700"/>
    <x v="21"/>
    <x v="4"/>
  </r>
  <r>
    <x v="6"/>
    <x v="26"/>
    <x v="29"/>
    <x v="1"/>
    <x v="11"/>
    <x v="19"/>
    <n v="700"/>
    <x v="27"/>
    <x v="4"/>
  </r>
  <r>
    <x v="6"/>
    <x v="27"/>
    <x v="4"/>
    <x v="0"/>
    <x v="4"/>
    <x v="4"/>
    <s v=""/>
    <x v="4"/>
    <x v="2"/>
  </r>
  <r>
    <x v="6"/>
    <x v="28"/>
    <x v="23"/>
    <x v="0"/>
    <x v="4"/>
    <x v="4"/>
    <s v=""/>
    <x v="4"/>
    <x v="2"/>
  </r>
  <r>
    <x v="6"/>
    <x v="29"/>
    <x v="24"/>
    <x v="0"/>
    <x v="4"/>
    <x v="4"/>
    <s v=""/>
    <x v="4"/>
    <x v="2"/>
  </r>
  <r>
    <x v="6"/>
    <x v="30"/>
    <x v="24"/>
    <x v="0"/>
    <x v="4"/>
    <x v="4"/>
    <s v=""/>
    <x v="4"/>
    <x v="2"/>
  </r>
  <r>
    <x v="6"/>
    <x v="31"/>
    <x v="24"/>
    <x v="0"/>
    <x v="4"/>
    <x v="4"/>
    <s v=""/>
    <x v="4"/>
    <x v="2"/>
  </r>
  <r>
    <x v="6"/>
    <x v="32"/>
    <x v="24"/>
    <x v="0"/>
    <x v="4"/>
    <x v="4"/>
    <s v=""/>
    <x v="4"/>
    <x v="2"/>
  </r>
  <r>
    <x v="6"/>
    <x v="33"/>
    <x v="24"/>
    <x v="0"/>
    <x v="4"/>
    <x v="4"/>
    <s v=""/>
    <x v="4"/>
    <x v="2"/>
  </r>
  <r>
    <x v="6"/>
    <x v="34"/>
    <x v="24"/>
    <x v="0"/>
    <x v="4"/>
    <x v="4"/>
    <s v=""/>
    <x v="4"/>
    <x v="2"/>
  </r>
  <r>
    <x v="6"/>
    <x v="35"/>
    <x v="24"/>
    <x v="0"/>
    <x v="4"/>
    <x v="4"/>
    <s v=""/>
    <x v="4"/>
    <x v="2"/>
  </r>
  <r>
    <x v="6"/>
    <x v="36"/>
    <x v="24"/>
    <x v="0"/>
    <x v="4"/>
    <x v="4"/>
    <s v=""/>
    <x v="4"/>
    <x v="2"/>
  </r>
  <r>
    <x v="7"/>
    <x v="0"/>
    <x v="4"/>
    <x v="0"/>
    <x v="4"/>
    <x v="4"/>
    <s v=""/>
    <x v="4"/>
    <x v="2"/>
  </r>
  <r>
    <x v="7"/>
    <x v="1"/>
    <x v="1"/>
    <x v="0"/>
    <x v="1"/>
    <x v="1"/>
    <n v="780"/>
    <x v="1"/>
    <x v="1"/>
  </r>
  <r>
    <x v="7"/>
    <x v="2"/>
    <x v="2"/>
    <x v="1"/>
    <x v="2"/>
    <x v="2"/>
    <n v="700"/>
    <x v="2"/>
    <x v="1"/>
  </r>
  <r>
    <x v="7"/>
    <x v="2"/>
    <x v="3"/>
    <x v="1"/>
    <x v="3"/>
    <x v="3"/>
    <n v="700"/>
    <x v="3"/>
    <x v="1"/>
  </r>
  <r>
    <x v="7"/>
    <x v="3"/>
    <x v="27"/>
    <x v="0"/>
    <x v="15"/>
    <x v="18"/>
    <n v="600"/>
    <x v="25"/>
    <x v="1"/>
  </r>
  <r>
    <x v="7"/>
    <x v="4"/>
    <x v="5"/>
    <x v="0"/>
    <x v="5"/>
    <x v="5"/>
    <n v="600"/>
    <x v="5"/>
    <x v="3"/>
  </r>
  <r>
    <x v="7"/>
    <x v="5"/>
    <x v="6"/>
    <x v="1"/>
    <x v="3"/>
    <x v="6"/>
    <n v="700"/>
    <x v="6"/>
    <x v="1"/>
  </r>
  <r>
    <x v="7"/>
    <x v="6"/>
    <x v="8"/>
    <x v="2"/>
    <x v="6"/>
    <x v="7"/>
    <n v="630"/>
    <x v="8"/>
    <x v="0"/>
  </r>
  <r>
    <x v="7"/>
    <x v="7"/>
    <x v="4"/>
    <x v="0"/>
    <x v="4"/>
    <x v="4"/>
    <s v=""/>
    <x v="4"/>
    <x v="2"/>
  </r>
  <r>
    <x v="7"/>
    <x v="8"/>
    <x v="26"/>
    <x v="0"/>
    <x v="14"/>
    <x v="8"/>
    <n v="600"/>
    <x v="24"/>
    <x v="1"/>
  </r>
  <r>
    <x v="7"/>
    <x v="9"/>
    <x v="4"/>
    <x v="0"/>
    <x v="4"/>
    <x v="4"/>
    <s v=""/>
    <x v="4"/>
    <x v="2"/>
  </r>
  <r>
    <x v="7"/>
    <x v="10"/>
    <x v="4"/>
    <x v="0"/>
    <x v="4"/>
    <x v="4"/>
    <s v=""/>
    <x v="4"/>
    <x v="2"/>
  </r>
  <r>
    <x v="7"/>
    <x v="11"/>
    <x v="10"/>
    <x v="1"/>
    <x v="3"/>
    <x v="6"/>
    <n v="700"/>
    <x v="10"/>
    <x v="1"/>
  </r>
  <r>
    <x v="7"/>
    <x v="12"/>
    <x v="11"/>
    <x v="0"/>
    <x v="8"/>
    <x v="9"/>
    <n v="650"/>
    <x v="11"/>
    <x v="1"/>
  </r>
  <r>
    <x v="7"/>
    <x v="13"/>
    <x v="4"/>
    <x v="0"/>
    <x v="4"/>
    <x v="4"/>
    <s v=""/>
    <x v="4"/>
    <x v="2"/>
  </r>
  <r>
    <x v="7"/>
    <x v="14"/>
    <x v="12"/>
    <x v="0"/>
    <x v="9"/>
    <x v="10"/>
    <n v="700"/>
    <x v="12"/>
    <x v="1"/>
  </r>
  <r>
    <x v="7"/>
    <x v="15"/>
    <x v="4"/>
    <x v="0"/>
    <x v="4"/>
    <x v="4"/>
    <s v=""/>
    <x v="4"/>
    <x v="2"/>
  </r>
  <r>
    <x v="7"/>
    <x v="16"/>
    <x v="4"/>
    <x v="0"/>
    <x v="4"/>
    <x v="4"/>
    <s v=""/>
    <x v="4"/>
    <x v="2"/>
  </r>
  <r>
    <x v="7"/>
    <x v="17"/>
    <x v="13"/>
    <x v="0"/>
    <x v="10"/>
    <x v="11"/>
    <n v="600"/>
    <x v="13"/>
    <x v="3"/>
  </r>
  <r>
    <x v="7"/>
    <x v="18"/>
    <x v="4"/>
    <x v="0"/>
    <x v="4"/>
    <x v="4"/>
    <s v=""/>
    <x v="4"/>
    <x v="2"/>
  </r>
  <r>
    <x v="7"/>
    <x v="19"/>
    <x v="30"/>
    <x v="1"/>
    <x v="11"/>
    <x v="17"/>
    <n v="600"/>
    <x v="28"/>
    <x v="4"/>
  </r>
  <r>
    <x v="7"/>
    <x v="20"/>
    <x v="4"/>
    <x v="0"/>
    <x v="4"/>
    <x v="4"/>
    <s v=""/>
    <x v="4"/>
    <x v="2"/>
  </r>
  <r>
    <x v="7"/>
    <x v="21"/>
    <x v="28"/>
    <x v="1"/>
    <x v="11"/>
    <x v="19"/>
    <n v="700"/>
    <x v="26"/>
    <x v="4"/>
  </r>
  <r>
    <x v="7"/>
    <x v="22"/>
    <x v="25"/>
    <x v="1"/>
    <x v="11"/>
    <x v="17"/>
    <n v="700"/>
    <x v="23"/>
    <x v="4"/>
  </r>
  <r>
    <x v="7"/>
    <x v="23"/>
    <x v="17"/>
    <x v="0"/>
    <x v="11"/>
    <x v="14"/>
    <n v="670"/>
    <x v="17"/>
    <x v="1"/>
  </r>
  <r>
    <x v="7"/>
    <x v="23"/>
    <x v="18"/>
    <x v="0"/>
    <x v="11"/>
    <x v="14"/>
    <n v="670"/>
    <x v="18"/>
    <x v="1"/>
  </r>
  <r>
    <x v="7"/>
    <x v="24"/>
    <x v="19"/>
    <x v="0"/>
    <x v="12"/>
    <x v="15"/>
    <n v="600"/>
    <x v="19"/>
    <x v="4"/>
  </r>
  <r>
    <x v="7"/>
    <x v="25"/>
    <x v="20"/>
    <x v="1"/>
    <x v="13"/>
    <x v="16"/>
    <n v="550"/>
    <x v="20"/>
    <x v="4"/>
  </r>
  <r>
    <x v="7"/>
    <x v="25"/>
    <x v="21"/>
    <x v="1"/>
    <x v="11"/>
    <x v="13"/>
    <n v="700"/>
    <x v="21"/>
    <x v="4"/>
  </r>
  <r>
    <x v="7"/>
    <x v="26"/>
    <x v="29"/>
    <x v="1"/>
    <x v="11"/>
    <x v="19"/>
    <n v="700"/>
    <x v="27"/>
    <x v="4"/>
  </r>
  <r>
    <x v="7"/>
    <x v="27"/>
    <x v="4"/>
    <x v="0"/>
    <x v="4"/>
    <x v="4"/>
    <s v=""/>
    <x v="4"/>
    <x v="2"/>
  </r>
  <r>
    <x v="7"/>
    <x v="28"/>
    <x v="23"/>
    <x v="0"/>
    <x v="4"/>
    <x v="4"/>
    <s v=""/>
    <x v="4"/>
    <x v="2"/>
  </r>
  <r>
    <x v="7"/>
    <x v="29"/>
    <x v="24"/>
    <x v="0"/>
    <x v="4"/>
    <x v="4"/>
    <s v=""/>
    <x v="4"/>
    <x v="2"/>
  </r>
  <r>
    <x v="7"/>
    <x v="30"/>
    <x v="24"/>
    <x v="0"/>
    <x v="4"/>
    <x v="4"/>
    <s v=""/>
    <x v="4"/>
    <x v="2"/>
  </r>
  <r>
    <x v="7"/>
    <x v="31"/>
    <x v="24"/>
    <x v="0"/>
    <x v="4"/>
    <x v="4"/>
    <s v=""/>
    <x v="4"/>
    <x v="2"/>
  </r>
  <r>
    <x v="7"/>
    <x v="32"/>
    <x v="24"/>
    <x v="0"/>
    <x v="4"/>
    <x v="4"/>
    <s v=""/>
    <x v="4"/>
    <x v="2"/>
  </r>
  <r>
    <x v="7"/>
    <x v="33"/>
    <x v="24"/>
    <x v="0"/>
    <x v="4"/>
    <x v="4"/>
    <s v=""/>
    <x v="4"/>
    <x v="2"/>
  </r>
  <r>
    <x v="7"/>
    <x v="34"/>
    <x v="24"/>
    <x v="0"/>
    <x v="4"/>
    <x v="4"/>
    <s v=""/>
    <x v="4"/>
    <x v="2"/>
  </r>
  <r>
    <x v="7"/>
    <x v="35"/>
    <x v="24"/>
    <x v="0"/>
    <x v="4"/>
    <x v="4"/>
    <s v=""/>
    <x v="4"/>
    <x v="2"/>
  </r>
  <r>
    <x v="7"/>
    <x v="36"/>
    <x v="24"/>
    <x v="0"/>
    <x v="4"/>
    <x v="4"/>
    <s v=""/>
    <x v="4"/>
    <x v="2"/>
  </r>
  <r>
    <x v="8"/>
    <x v="0"/>
    <x v="4"/>
    <x v="0"/>
    <x v="4"/>
    <x v="4"/>
    <s v=""/>
    <x v="4"/>
    <x v="2"/>
  </r>
  <r>
    <x v="8"/>
    <x v="1"/>
    <x v="1"/>
    <x v="0"/>
    <x v="1"/>
    <x v="1"/>
    <n v="780"/>
    <x v="1"/>
    <x v="1"/>
  </r>
  <r>
    <x v="8"/>
    <x v="2"/>
    <x v="3"/>
    <x v="1"/>
    <x v="3"/>
    <x v="3"/>
    <n v="700"/>
    <x v="3"/>
    <x v="1"/>
  </r>
  <r>
    <x v="8"/>
    <x v="3"/>
    <x v="27"/>
    <x v="0"/>
    <x v="15"/>
    <x v="18"/>
    <n v="600"/>
    <x v="25"/>
    <x v="1"/>
  </r>
  <r>
    <x v="8"/>
    <x v="4"/>
    <x v="5"/>
    <x v="0"/>
    <x v="5"/>
    <x v="5"/>
    <n v="600"/>
    <x v="5"/>
    <x v="3"/>
  </r>
  <r>
    <x v="8"/>
    <x v="5"/>
    <x v="6"/>
    <x v="1"/>
    <x v="3"/>
    <x v="6"/>
    <n v="700"/>
    <x v="6"/>
    <x v="1"/>
  </r>
  <r>
    <x v="8"/>
    <x v="6"/>
    <x v="8"/>
    <x v="2"/>
    <x v="6"/>
    <x v="7"/>
    <n v="630"/>
    <x v="8"/>
    <x v="0"/>
  </r>
  <r>
    <x v="8"/>
    <x v="7"/>
    <x v="4"/>
    <x v="0"/>
    <x v="4"/>
    <x v="4"/>
    <s v=""/>
    <x v="4"/>
    <x v="2"/>
  </r>
  <r>
    <x v="8"/>
    <x v="8"/>
    <x v="26"/>
    <x v="0"/>
    <x v="14"/>
    <x v="8"/>
    <n v="600"/>
    <x v="24"/>
    <x v="1"/>
  </r>
  <r>
    <x v="8"/>
    <x v="9"/>
    <x v="4"/>
    <x v="0"/>
    <x v="4"/>
    <x v="4"/>
    <s v=""/>
    <x v="4"/>
    <x v="2"/>
  </r>
  <r>
    <x v="8"/>
    <x v="10"/>
    <x v="4"/>
    <x v="0"/>
    <x v="4"/>
    <x v="4"/>
    <s v=""/>
    <x v="4"/>
    <x v="2"/>
  </r>
  <r>
    <x v="8"/>
    <x v="11"/>
    <x v="10"/>
    <x v="1"/>
    <x v="3"/>
    <x v="6"/>
    <n v="700"/>
    <x v="10"/>
    <x v="1"/>
  </r>
  <r>
    <x v="8"/>
    <x v="12"/>
    <x v="11"/>
    <x v="0"/>
    <x v="8"/>
    <x v="9"/>
    <n v="650"/>
    <x v="11"/>
    <x v="1"/>
  </r>
  <r>
    <x v="8"/>
    <x v="13"/>
    <x v="4"/>
    <x v="0"/>
    <x v="4"/>
    <x v="4"/>
    <s v=""/>
    <x v="4"/>
    <x v="2"/>
  </r>
  <r>
    <x v="8"/>
    <x v="14"/>
    <x v="12"/>
    <x v="0"/>
    <x v="9"/>
    <x v="10"/>
    <n v="700"/>
    <x v="12"/>
    <x v="1"/>
  </r>
  <r>
    <x v="8"/>
    <x v="15"/>
    <x v="4"/>
    <x v="0"/>
    <x v="4"/>
    <x v="4"/>
    <s v=""/>
    <x v="4"/>
    <x v="2"/>
  </r>
  <r>
    <x v="8"/>
    <x v="16"/>
    <x v="4"/>
    <x v="0"/>
    <x v="4"/>
    <x v="4"/>
    <s v=""/>
    <x v="4"/>
    <x v="2"/>
  </r>
  <r>
    <x v="8"/>
    <x v="17"/>
    <x v="13"/>
    <x v="0"/>
    <x v="10"/>
    <x v="11"/>
    <n v="600"/>
    <x v="13"/>
    <x v="3"/>
  </r>
  <r>
    <x v="8"/>
    <x v="18"/>
    <x v="4"/>
    <x v="0"/>
    <x v="4"/>
    <x v="4"/>
    <s v=""/>
    <x v="4"/>
    <x v="2"/>
  </r>
  <r>
    <x v="8"/>
    <x v="19"/>
    <x v="30"/>
    <x v="1"/>
    <x v="11"/>
    <x v="17"/>
    <n v="600"/>
    <x v="28"/>
    <x v="4"/>
  </r>
  <r>
    <x v="8"/>
    <x v="20"/>
    <x v="4"/>
    <x v="0"/>
    <x v="4"/>
    <x v="4"/>
    <s v=""/>
    <x v="4"/>
    <x v="2"/>
  </r>
  <r>
    <x v="8"/>
    <x v="21"/>
    <x v="28"/>
    <x v="1"/>
    <x v="11"/>
    <x v="19"/>
    <n v="700"/>
    <x v="26"/>
    <x v="4"/>
  </r>
  <r>
    <x v="8"/>
    <x v="22"/>
    <x v="25"/>
    <x v="1"/>
    <x v="11"/>
    <x v="17"/>
    <n v="700"/>
    <x v="23"/>
    <x v="4"/>
  </r>
  <r>
    <x v="8"/>
    <x v="23"/>
    <x v="17"/>
    <x v="0"/>
    <x v="11"/>
    <x v="14"/>
    <n v="670"/>
    <x v="17"/>
    <x v="1"/>
  </r>
  <r>
    <x v="8"/>
    <x v="23"/>
    <x v="18"/>
    <x v="0"/>
    <x v="11"/>
    <x v="14"/>
    <n v="670"/>
    <x v="18"/>
    <x v="1"/>
  </r>
  <r>
    <x v="8"/>
    <x v="24"/>
    <x v="4"/>
    <x v="0"/>
    <x v="4"/>
    <x v="4"/>
    <s v=""/>
    <x v="4"/>
    <x v="2"/>
  </r>
  <r>
    <x v="8"/>
    <x v="25"/>
    <x v="20"/>
    <x v="1"/>
    <x v="13"/>
    <x v="16"/>
    <n v="550"/>
    <x v="20"/>
    <x v="4"/>
  </r>
  <r>
    <x v="8"/>
    <x v="25"/>
    <x v="21"/>
    <x v="1"/>
    <x v="11"/>
    <x v="13"/>
    <n v="700"/>
    <x v="21"/>
    <x v="4"/>
  </r>
  <r>
    <x v="8"/>
    <x v="26"/>
    <x v="29"/>
    <x v="1"/>
    <x v="11"/>
    <x v="19"/>
    <n v="700"/>
    <x v="27"/>
    <x v="4"/>
  </r>
  <r>
    <x v="8"/>
    <x v="27"/>
    <x v="4"/>
    <x v="0"/>
    <x v="4"/>
    <x v="4"/>
    <s v=""/>
    <x v="4"/>
    <x v="2"/>
  </r>
  <r>
    <x v="8"/>
    <x v="28"/>
    <x v="23"/>
    <x v="0"/>
    <x v="4"/>
    <x v="4"/>
    <s v=""/>
    <x v="4"/>
    <x v="2"/>
  </r>
  <r>
    <x v="8"/>
    <x v="29"/>
    <x v="24"/>
    <x v="0"/>
    <x v="4"/>
    <x v="4"/>
    <s v=""/>
    <x v="4"/>
    <x v="2"/>
  </r>
  <r>
    <x v="8"/>
    <x v="30"/>
    <x v="24"/>
    <x v="0"/>
    <x v="4"/>
    <x v="4"/>
    <s v=""/>
    <x v="4"/>
    <x v="2"/>
  </r>
  <r>
    <x v="8"/>
    <x v="31"/>
    <x v="24"/>
    <x v="0"/>
    <x v="4"/>
    <x v="4"/>
    <s v=""/>
    <x v="4"/>
    <x v="2"/>
  </r>
  <r>
    <x v="8"/>
    <x v="32"/>
    <x v="24"/>
    <x v="0"/>
    <x v="4"/>
    <x v="4"/>
    <s v=""/>
    <x v="4"/>
    <x v="2"/>
  </r>
  <r>
    <x v="8"/>
    <x v="33"/>
    <x v="24"/>
    <x v="0"/>
    <x v="4"/>
    <x v="4"/>
    <s v=""/>
    <x v="4"/>
    <x v="2"/>
  </r>
  <r>
    <x v="8"/>
    <x v="34"/>
    <x v="24"/>
    <x v="0"/>
    <x v="4"/>
    <x v="4"/>
    <s v=""/>
    <x v="4"/>
    <x v="2"/>
  </r>
  <r>
    <x v="8"/>
    <x v="35"/>
    <x v="24"/>
    <x v="0"/>
    <x v="4"/>
    <x v="4"/>
    <s v=""/>
    <x v="4"/>
    <x v="2"/>
  </r>
  <r>
    <x v="8"/>
    <x v="36"/>
    <x v="24"/>
    <x v="0"/>
    <x v="4"/>
    <x v="4"/>
    <s v=""/>
    <x v="4"/>
    <x v="2"/>
  </r>
  <r>
    <x v="9"/>
    <x v="0"/>
    <x v="4"/>
    <x v="0"/>
    <x v="4"/>
    <x v="4"/>
    <s v=""/>
    <x v="4"/>
    <x v="2"/>
  </r>
  <r>
    <x v="9"/>
    <x v="1"/>
    <x v="1"/>
    <x v="0"/>
    <x v="1"/>
    <x v="1"/>
    <n v="780"/>
    <x v="1"/>
    <x v="1"/>
  </r>
  <r>
    <x v="9"/>
    <x v="2"/>
    <x v="3"/>
    <x v="1"/>
    <x v="3"/>
    <x v="3"/>
    <n v="700"/>
    <x v="3"/>
    <x v="1"/>
  </r>
  <r>
    <x v="9"/>
    <x v="3"/>
    <x v="27"/>
    <x v="0"/>
    <x v="15"/>
    <x v="18"/>
    <n v="600"/>
    <x v="25"/>
    <x v="1"/>
  </r>
  <r>
    <x v="9"/>
    <x v="4"/>
    <x v="5"/>
    <x v="0"/>
    <x v="5"/>
    <x v="5"/>
    <n v="600"/>
    <x v="5"/>
    <x v="3"/>
  </r>
  <r>
    <x v="9"/>
    <x v="5"/>
    <x v="6"/>
    <x v="1"/>
    <x v="3"/>
    <x v="6"/>
    <n v="700"/>
    <x v="6"/>
    <x v="1"/>
  </r>
  <r>
    <x v="9"/>
    <x v="6"/>
    <x v="8"/>
    <x v="2"/>
    <x v="6"/>
    <x v="7"/>
    <n v="630"/>
    <x v="8"/>
    <x v="0"/>
  </r>
  <r>
    <x v="9"/>
    <x v="7"/>
    <x v="4"/>
    <x v="0"/>
    <x v="4"/>
    <x v="4"/>
    <s v=""/>
    <x v="4"/>
    <x v="2"/>
  </r>
  <r>
    <x v="9"/>
    <x v="8"/>
    <x v="26"/>
    <x v="0"/>
    <x v="14"/>
    <x v="8"/>
    <n v="600"/>
    <x v="24"/>
    <x v="1"/>
  </r>
  <r>
    <x v="9"/>
    <x v="9"/>
    <x v="4"/>
    <x v="0"/>
    <x v="4"/>
    <x v="4"/>
    <s v=""/>
    <x v="4"/>
    <x v="2"/>
  </r>
  <r>
    <x v="9"/>
    <x v="10"/>
    <x v="4"/>
    <x v="0"/>
    <x v="4"/>
    <x v="4"/>
    <s v=""/>
    <x v="4"/>
    <x v="2"/>
  </r>
  <r>
    <x v="9"/>
    <x v="11"/>
    <x v="10"/>
    <x v="1"/>
    <x v="3"/>
    <x v="6"/>
    <n v="700"/>
    <x v="10"/>
    <x v="1"/>
  </r>
  <r>
    <x v="9"/>
    <x v="12"/>
    <x v="11"/>
    <x v="0"/>
    <x v="8"/>
    <x v="9"/>
    <n v="650"/>
    <x v="11"/>
    <x v="1"/>
  </r>
  <r>
    <x v="9"/>
    <x v="13"/>
    <x v="4"/>
    <x v="0"/>
    <x v="4"/>
    <x v="4"/>
    <s v=""/>
    <x v="4"/>
    <x v="2"/>
  </r>
  <r>
    <x v="9"/>
    <x v="14"/>
    <x v="12"/>
    <x v="0"/>
    <x v="9"/>
    <x v="10"/>
    <n v="700"/>
    <x v="12"/>
    <x v="1"/>
  </r>
  <r>
    <x v="9"/>
    <x v="15"/>
    <x v="4"/>
    <x v="0"/>
    <x v="4"/>
    <x v="4"/>
    <s v=""/>
    <x v="4"/>
    <x v="2"/>
  </r>
  <r>
    <x v="9"/>
    <x v="16"/>
    <x v="4"/>
    <x v="0"/>
    <x v="4"/>
    <x v="4"/>
    <s v=""/>
    <x v="4"/>
    <x v="2"/>
  </r>
  <r>
    <x v="9"/>
    <x v="17"/>
    <x v="13"/>
    <x v="0"/>
    <x v="10"/>
    <x v="11"/>
    <n v="600"/>
    <x v="13"/>
    <x v="3"/>
  </r>
  <r>
    <x v="9"/>
    <x v="18"/>
    <x v="4"/>
    <x v="0"/>
    <x v="4"/>
    <x v="4"/>
    <s v=""/>
    <x v="4"/>
    <x v="2"/>
  </r>
  <r>
    <x v="9"/>
    <x v="19"/>
    <x v="30"/>
    <x v="1"/>
    <x v="11"/>
    <x v="17"/>
    <n v="600"/>
    <x v="28"/>
    <x v="4"/>
  </r>
  <r>
    <x v="9"/>
    <x v="20"/>
    <x v="4"/>
    <x v="0"/>
    <x v="4"/>
    <x v="4"/>
    <s v=""/>
    <x v="4"/>
    <x v="2"/>
  </r>
  <r>
    <x v="9"/>
    <x v="21"/>
    <x v="28"/>
    <x v="1"/>
    <x v="11"/>
    <x v="19"/>
    <n v="700"/>
    <x v="26"/>
    <x v="4"/>
  </r>
  <r>
    <x v="9"/>
    <x v="22"/>
    <x v="25"/>
    <x v="1"/>
    <x v="11"/>
    <x v="17"/>
    <n v="700"/>
    <x v="23"/>
    <x v="4"/>
  </r>
  <r>
    <x v="9"/>
    <x v="23"/>
    <x v="17"/>
    <x v="0"/>
    <x v="11"/>
    <x v="14"/>
    <n v="670"/>
    <x v="17"/>
    <x v="1"/>
  </r>
  <r>
    <x v="9"/>
    <x v="23"/>
    <x v="18"/>
    <x v="0"/>
    <x v="11"/>
    <x v="14"/>
    <n v="670"/>
    <x v="18"/>
    <x v="1"/>
  </r>
  <r>
    <x v="9"/>
    <x v="24"/>
    <x v="4"/>
    <x v="0"/>
    <x v="4"/>
    <x v="4"/>
    <s v=""/>
    <x v="4"/>
    <x v="2"/>
  </r>
  <r>
    <x v="9"/>
    <x v="25"/>
    <x v="20"/>
    <x v="1"/>
    <x v="13"/>
    <x v="16"/>
    <n v="550"/>
    <x v="20"/>
    <x v="4"/>
  </r>
  <r>
    <x v="9"/>
    <x v="25"/>
    <x v="21"/>
    <x v="1"/>
    <x v="11"/>
    <x v="13"/>
    <n v="700"/>
    <x v="21"/>
    <x v="4"/>
  </r>
  <r>
    <x v="9"/>
    <x v="26"/>
    <x v="29"/>
    <x v="1"/>
    <x v="11"/>
    <x v="19"/>
    <n v="700"/>
    <x v="27"/>
    <x v="4"/>
  </r>
  <r>
    <x v="9"/>
    <x v="27"/>
    <x v="4"/>
    <x v="0"/>
    <x v="4"/>
    <x v="4"/>
    <s v=""/>
    <x v="4"/>
    <x v="2"/>
  </r>
  <r>
    <x v="9"/>
    <x v="28"/>
    <x v="23"/>
    <x v="0"/>
    <x v="4"/>
    <x v="4"/>
    <s v=""/>
    <x v="4"/>
    <x v="2"/>
  </r>
  <r>
    <x v="9"/>
    <x v="29"/>
    <x v="24"/>
    <x v="0"/>
    <x v="4"/>
    <x v="4"/>
    <s v=""/>
    <x v="4"/>
    <x v="2"/>
  </r>
  <r>
    <x v="9"/>
    <x v="30"/>
    <x v="24"/>
    <x v="0"/>
    <x v="4"/>
    <x v="4"/>
    <s v=""/>
    <x v="4"/>
    <x v="2"/>
  </r>
  <r>
    <x v="9"/>
    <x v="31"/>
    <x v="24"/>
    <x v="0"/>
    <x v="4"/>
    <x v="4"/>
    <s v=""/>
    <x v="4"/>
    <x v="2"/>
  </r>
  <r>
    <x v="9"/>
    <x v="32"/>
    <x v="24"/>
    <x v="0"/>
    <x v="4"/>
    <x v="4"/>
    <s v=""/>
    <x v="4"/>
    <x v="2"/>
  </r>
  <r>
    <x v="9"/>
    <x v="33"/>
    <x v="24"/>
    <x v="0"/>
    <x v="4"/>
    <x v="4"/>
    <s v=""/>
    <x v="4"/>
    <x v="2"/>
  </r>
  <r>
    <x v="9"/>
    <x v="34"/>
    <x v="24"/>
    <x v="0"/>
    <x v="4"/>
    <x v="4"/>
    <s v=""/>
    <x v="4"/>
    <x v="2"/>
  </r>
  <r>
    <x v="9"/>
    <x v="35"/>
    <x v="24"/>
    <x v="0"/>
    <x v="4"/>
    <x v="4"/>
    <s v=""/>
    <x v="4"/>
    <x v="2"/>
  </r>
  <r>
    <x v="9"/>
    <x v="36"/>
    <x v="24"/>
    <x v="0"/>
    <x v="4"/>
    <x v="4"/>
    <s v=""/>
    <x v="4"/>
    <x v="2"/>
  </r>
  <r>
    <x v="10"/>
    <x v="0"/>
    <x v="4"/>
    <x v="0"/>
    <x v="4"/>
    <x v="4"/>
    <s v=""/>
    <x v="4"/>
    <x v="2"/>
  </r>
  <r>
    <x v="10"/>
    <x v="1"/>
    <x v="1"/>
    <x v="0"/>
    <x v="1"/>
    <x v="1"/>
    <n v="780"/>
    <x v="1"/>
    <x v="1"/>
  </r>
  <r>
    <x v="10"/>
    <x v="2"/>
    <x v="3"/>
    <x v="1"/>
    <x v="3"/>
    <x v="3"/>
    <n v="700"/>
    <x v="3"/>
    <x v="1"/>
  </r>
  <r>
    <x v="10"/>
    <x v="3"/>
    <x v="27"/>
    <x v="0"/>
    <x v="15"/>
    <x v="18"/>
    <n v="600"/>
    <x v="25"/>
    <x v="1"/>
  </r>
  <r>
    <x v="10"/>
    <x v="4"/>
    <x v="5"/>
    <x v="0"/>
    <x v="5"/>
    <x v="5"/>
    <n v="600"/>
    <x v="5"/>
    <x v="3"/>
  </r>
  <r>
    <x v="10"/>
    <x v="5"/>
    <x v="4"/>
    <x v="0"/>
    <x v="4"/>
    <x v="4"/>
    <s v=""/>
    <x v="4"/>
    <x v="2"/>
  </r>
  <r>
    <x v="10"/>
    <x v="6"/>
    <x v="8"/>
    <x v="2"/>
    <x v="6"/>
    <x v="7"/>
    <n v="630"/>
    <x v="8"/>
    <x v="0"/>
  </r>
  <r>
    <x v="10"/>
    <x v="7"/>
    <x v="4"/>
    <x v="0"/>
    <x v="4"/>
    <x v="4"/>
    <s v=""/>
    <x v="4"/>
    <x v="2"/>
  </r>
  <r>
    <x v="10"/>
    <x v="8"/>
    <x v="26"/>
    <x v="0"/>
    <x v="14"/>
    <x v="8"/>
    <n v="600"/>
    <x v="24"/>
    <x v="1"/>
  </r>
  <r>
    <x v="10"/>
    <x v="9"/>
    <x v="4"/>
    <x v="0"/>
    <x v="4"/>
    <x v="4"/>
    <s v=""/>
    <x v="4"/>
    <x v="2"/>
  </r>
  <r>
    <x v="10"/>
    <x v="10"/>
    <x v="4"/>
    <x v="0"/>
    <x v="4"/>
    <x v="4"/>
    <s v=""/>
    <x v="4"/>
    <x v="2"/>
  </r>
  <r>
    <x v="10"/>
    <x v="11"/>
    <x v="10"/>
    <x v="1"/>
    <x v="3"/>
    <x v="6"/>
    <n v="700"/>
    <x v="10"/>
    <x v="1"/>
  </r>
  <r>
    <x v="10"/>
    <x v="12"/>
    <x v="11"/>
    <x v="0"/>
    <x v="8"/>
    <x v="9"/>
    <n v="650"/>
    <x v="11"/>
    <x v="1"/>
  </r>
  <r>
    <x v="10"/>
    <x v="13"/>
    <x v="4"/>
    <x v="0"/>
    <x v="4"/>
    <x v="4"/>
    <s v=""/>
    <x v="4"/>
    <x v="2"/>
  </r>
  <r>
    <x v="10"/>
    <x v="14"/>
    <x v="12"/>
    <x v="0"/>
    <x v="9"/>
    <x v="10"/>
    <n v="700"/>
    <x v="12"/>
    <x v="1"/>
  </r>
  <r>
    <x v="10"/>
    <x v="15"/>
    <x v="4"/>
    <x v="0"/>
    <x v="4"/>
    <x v="4"/>
    <s v=""/>
    <x v="4"/>
    <x v="2"/>
  </r>
  <r>
    <x v="10"/>
    <x v="16"/>
    <x v="4"/>
    <x v="0"/>
    <x v="4"/>
    <x v="4"/>
    <s v=""/>
    <x v="4"/>
    <x v="2"/>
  </r>
  <r>
    <x v="10"/>
    <x v="17"/>
    <x v="13"/>
    <x v="0"/>
    <x v="10"/>
    <x v="11"/>
    <n v="600"/>
    <x v="13"/>
    <x v="3"/>
  </r>
  <r>
    <x v="10"/>
    <x v="18"/>
    <x v="4"/>
    <x v="0"/>
    <x v="4"/>
    <x v="4"/>
    <s v=""/>
    <x v="4"/>
    <x v="2"/>
  </r>
  <r>
    <x v="10"/>
    <x v="19"/>
    <x v="30"/>
    <x v="1"/>
    <x v="11"/>
    <x v="17"/>
    <n v="600"/>
    <x v="28"/>
    <x v="4"/>
  </r>
  <r>
    <x v="10"/>
    <x v="20"/>
    <x v="4"/>
    <x v="0"/>
    <x v="4"/>
    <x v="4"/>
    <s v=""/>
    <x v="4"/>
    <x v="2"/>
  </r>
  <r>
    <x v="10"/>
    <x v="21"/>
    <x v="28"/>
    <x v="1"/>
    <x v="11"/>
    <x v="19"/>
    <n v="700"/>
    <x v="26"/>
    <x v="4"/>
  </r>
  <r>
    <x v="10"/>
    <x v="22"/>
    <x v="25"/>
    <x v="1"/>
    <x v="11"/>
    <x v="17"/>
    <n v="700"/>
    <x v="23"/>
    <x v="4"/>
  </r>
  <r>
    <x v="10"/>
    <x v="23"/>
    <x v="17"/>
    <x v="0"/>
    <x v="11"/>
    <x v="14"/>
    <n v="670"/>
    <x v="17"/>
    <x v="1"/>
  </r>
  <r>
    <x v="10"/>
    <x v="23"/>
    <x v="18"/>
    <x v="0"/>
    <x v="11"/>
    <x v="14"/>
    <n v="670"/>
    <x v="18"/>
    <x v="1"/>
  </r>
  <r>
    <x v="10"/>
    <x v="24"/>
    <x v="4"/>
    <x v="0"/>
    <x v="4"/>
    <x v="4"/>
    <s v=""/>
    <x v="4"/>
    <x v="2"/>
  </r>
  <r>
    <x v="10"/>
    <x v="25"/>
    <x v="20"/>
    <x v="1"/>
    <x v="13"/>
    <x v="16"/>
    <n v="550"/>
    <x v="20"/>
    <x v="4"/>
  </r>
  <r>
    <x v="10"/>
    <x v="25"/>
    <x v="31"/>
    <x v="1"/>
    <x v="11"/>
    <x v="19"/>
    <n v="700"/>
    <x v="29"/>
    <x v="4"/>
  </r>
  <r>
    <x v="10"/>
    <x v="26"/>
    <x v="29"/>
    <x v="1"/>
    <x v="11"/>
    <x v="19"/>
    <n v="700"/>
    <x v="27"/>
    <x v="4"/>
  </r>
  <r>
    <x v="10"/>
    <x v="27"/>
    <x v="32"/>
    <x v="0"/>
    <x v="16"/>
    <x v="20"/>
    <n v="500"/>
    <x v="30"/>
    <x v="3"/>
  </r>
  <r>
    <x v="10"/>
    <x v="27"/>
    <x v="33"/>
    <x v="0"/>
    <x v="17"/>
    <x v="21"/>
    <n v="600"/>
    <x v="31"/>
    <x v="1"/>
  </r>
  <r>
    <x v="10"/>
    <x v="28"/>
    <x v="23"/>
    <x v="0"/>
    <x v="4"/>
    <x v="4"/>
    <s v=""/>
    <x v="4"/>
    <x v="2"/>
  </r>
  <r>
    <x v="10"/>
    <x v="29"/>
    <x v="24"/>
    <x v="0"/>
    <x v="4"/>
    <x v="4"/>
    <s v=""/>
    <x v="4"/>
    <x v="2"/>
  </r>
  <r>
    <x v="10"/>
    <x v="30"/>
    <x v="24"/>
    <x v="0"/>
    <x v="4"/>
    <x v="4"/>
    <s v=""/>
    <x v="4"/>
    <x v="2"/>
  </r>
  <r>
    <x v="10"/>
    <x v="31"/>
    <x v="24"/>
    <x v="0"/>
    <x v="4"/>
    <x v="4"/>
    <s v=""/>
    <x v="4"/>
    <x v="2"/>
  </r>
  <r>
    <x v="10"/>
    <x v="32"/>
    <x v="24"/>
    <x v="0"/>
    <x v="4"/>
    <x v="4"/>
    <s v=""/>
    <x v="4"/>
    <x v="2"/>
  </r>
  <r>
    <x v="10"/>
    <x v="33"/>
    <x v="24"/>
    <x v="0"/>
    <x v="4"/>
    <x v="4"/>
    <s v=""/>
    <x v="4"/>
    <x v="2"/>
  </r>
  <r>
    <x v="10"/>
    <x v="34"/>
    <x v="24"/>
    <x v="0"/>
    <x v="4"/>
    <x v="4"/>
    <s v=""/>
    <x v="4"/>
    <x v="2"/>
  </r>
  <r>
    <x v="10"/>
    <x v="35"/>
    <x v="24"/>
    <x v="0"/>
    <x v="4"/>
    <x v="4"/>
    <s v=""/>
    <x v="4"/>
    <x v="2"/>
  </r>
  <r>
    <x v="10"/>
    <x v="36"/>
    <x v="24"/>
    <x v="0"/>
    <x v="4"/>
    <x v="4"/>
    <s v=""/>
    <x v="4"/>
    <x v="2"/>
  </r>
  <r>
    <x v="11"/>
    <x v="0"/>
    <x v="4"/>
    <x v="0"/>
    <x v="4"/>
    <x v="4"/>
    <s v=""/>
    <x v="4"/>
    <x v="2"/>
  </r>
  <r>
    <x v="11"/>
    <x v="1"/>
    <x v="1"/>
    <x v="0"/>
    <x v="1"/>
    <x v="1"/>
    <n v="780"/>
    <x v="1"/>
    <x v="1"/>
  </r>
  <r>
    <x v="11"/>
    <x v="2"/>
    <x v="3"/>
    <x v="1"/>
    <x v="3"/>
    <x v="3"/>
    <n v="700"/>
    <x v="3"/>
    <x v="1"/>
  </r>
  <r>
    <x v="11"/>
    <x v="3"/>
    <x v="27"/>
    <x v="0"/>
    <x v="15"/>
    <x v="18"/>
    <n v="600"/>
    <x v="25"/>
    <x v="1"/>
  </r>
  <r>
    <x v="11"/>
    <x v="4"/>
    <x v="5"/>
    <x v="0"/>
    <x v="5"/>
    <x v="5"/>
    <n v="600"/>
    <x v="5"/>
    <x v="3"/>
  </r>
  <r>
    <x v="11"/>
    <x v="5"/>
    <x v="4"/>
    <x v="0"/>
    <x v="4"/>
    <x v="4"/>
    <s v=""/>
    <x v="4"/>
    <x v="2"/>
  </r>
  <r>
    <x v="11"/>
    <x v="6"/>
    <x v="8"/>
    <x v="2"/>
    <x v="6"/>
    <x v="7"/>
    <n v="630"/>
    <x v="8"/>
    <x v="0"/>
  </r>
  <r>
    <x v="11"/>
    <x v="7"/>
    <x v="4"/>
    <x v="0"/>
    <x v="4"/>
    <x v="4"/>
    <s v=""/>
    <x v="4"/>
    <x v="2"/>
  </r>
  <r>
    <x v="11"/>
    <x v="8"/>
    <x v="26"/>
    <x v="0"/>
    <x v="14"/>
    <x v="8"/>
    <n v="600"/>
    <x v="24"/>
    <x v="1"/>
  </r>
  <r>
    <x v="11"/>
    <x v="9"/>
    <x v="4"/>
    <x v="0"/>
    <x v="4"/>
    <x v="4"/>
    <s v=""/>
    <x v="4"/>
    <x v="2"/>
  </r>
  <r>
    <x v="11"/>
    <x v="10"/>
    <x v="4"/>
    <x v="0"/>
    <x v="4"/>
    <x v="4"/>
    <s v=""/>
    <x v="4"/>
    <x v="2"/>
  </r>
  <r>
    <x v="11"/>
    <x v="11"/>
    <x v="10"/>
    <x v="1"/>
    <x v="3"/>
    <x v="6"/>
    <n v="700"/>
    <x v="10"/>
    <x v="1"/>
  </r>
  <r>
    <x v="11"/>
    <x v="12"/>
    <x v="11"/>
    <x v="0"/>
    <x v="8"/>
    <x v="9"/>
    <n v="650"/>
    <x v="11"/>
    <x v="1"/>
  </r>
  <r>
    <x v="11"/>
    <x v="13"/>
    <x v="4"/>
    <x v="0"/>
    <x v="4"/>
    <x v="4"/>
    <s v=""/>
    <x v="4"/>
    <x v="2"/>
  </r>
  <r>
    <x v="11"/>
    <x v="14"/>
    <x v="12"/>
    <x v="0"/>
    <x v="9"/>
    <x v="10"/>
    <n v="700"/>
    <x v="12"/>
    <x v="1"/>
  </r>
  <r>
    <x v="11"/>
    <x v="15"/>
    <x v="4"/>
    <x v="0"/>
    <x v="4"/>
    <x v="4"/>
    <s v=""/>
    <x v="4"/>
    <x v="2"/>
  </r>
  <r>
    <x v="11"/>
    <x v="16"/>
    <x v="4"/>
    <x v="0"/>
    <x v="4"/>
    <x v="4"/>
    <s v=""/>
    <x v="4"/>
    <x v="2"/>
  </r>
  <r>
    <x v="11"/>
    <x v="17"/>
    <x v="13"/>
    <x v="0"/>
    <x v="10"/>
    <x v="11"/>
    <n v="600"/>
    <x v="13"/>
    <x v="3"/>
  </r>
  <r>
    <x v="11"/>
    <x v="18"/>
    <x v="4"/>
    <x v="0"/>
    <x v="4"/>
    <x v="4"/>
    <s v=""/>
    <x v="4"/>
    <x v="2"/>
  </r>
  <r>
    <x v="11"/>
    <x v="19"/>
    <x v="30"/>
    <x v="1"/>
    <x v="11"/>
    <x v="17"/>
    <n v="600"/>
    <x v="28"/>
    <x v="4"/>
  </r>
  <r>
    <x v="11"/>
    <x v="20"/>
    <x v="4"/>
    <x v="0"/>
    <x v="4"/>
    <x v="4"/>
    <s v=""/>
    <x v="4"/>
    <x v="2"/>
  </r>
  <r>
    <x v="11"/>
    <x v="21"/>
    <x v="28"/>
    <x v="1"/>
    <x v="11"/>
    <x v="19"/>
    <n v="700"/>
    <x v="26"/>
    <x v="4"/>
  </r>
  <r>
    <x v="11"/>
    <x v="22"/>
    <x v="25"/>
    <x v="1"/>
    <x v="11"/>
    <x v="17"/>
    <n v="700"/>
    <x v="23"/>
    <x v="4"/>
  </r>
  <r>
    <x v="11"/>
    <x v="23"/>
    <x v="17"/>
    <x v="0"/>
    <x v="11"/>
    <x v="14"/>
    <n v="670"/>
    <x v="17"/>
    <x v="1"/>
  </r>
  <r>
    <x v="11"/>
    <x v="23"/>
    <x v="18"/>
    <x v="0"/>
    <x v="11"/>
    <x v="14"/>
    <n v="670"/>
    <x v="18"/>
    <x v="1"/>
  </r>
  <r>
    <x v="11"/>
    <x v="24"/>
    <x v="4"/>
    <x v="0"/>
    <x v="4"/>
    <x v="4"/>
    <s v=""/>
    <x v="4"/>
    <x v="2"/>
  </r>
  <r>
    <x v="11"/>
    <x v="25"/>
    <x v="20"/>
    <x v="1"/>
    <x v="13"/>
    <x v="16"/>
    <n v="550"/>
    <x v="20"/>
    <x v="4"/>
  </r>
  <r>
    <x v="11"/>
    <x v="25"/>
    <x v="31"/>
    <x v="1"/>
    <x v="11"/>
    <x v="19"/>
    <n v="700"/>
    <x v="29"/>
    <x v="4"/>
  </r>
  <r>
    <x v="11"/>
    <x v="26"/>
    <x v="29"/>
    <x v="1"/>
    <x v="11"/>
    <x v="19"/>
    <n v="700"/>
    <x v="27"/>
    <x v="4"/>
  </r>
  <r>
    <x v="11"/>
    <x v="27"/>
    <x v="32"/>
    <x v="0"/>
    <x v="16"/>
    <x v="20"/>
    <n v="500"/>
    <x v="30"/>
    <x v="3"/>
  </r>
  <r>
    <x v="11"/>
    <x v="27"/>
    <x v="33"/>
    <x v="0"/>
    <x v="17"/>
    <x v="21"/>
    <n v="600"/>
    <x v="31"/>
    <x v="1"/>
  </r>
  <r>
    <x v="11"/>
    <x v="28"/>
    <x v="23"/>
    <x v="0"/>
    <x v="4"/>
    <x v="4"/>
    <s v=""/>
    <x v="4"/>
    <x v="2"/>
  </r>
  <r>
    <x v="11"/>
    <x v="29"/>
    <x v="24"/>
    <x v="0"/>
    <x v="4"/>
    <x v="4"/>
    <s v=""/>
    <x v="4"/>
    <x v="2"/>
  </r>
  <r>
    <x v="11"/>
    <x v="30"/>
    <x v="24"/>
    <x v="0"/>
    <x v="4"/>
    <x v="4"/>
    <s v=""/>
    <x v="4"/>
    <x v="2"/>
  </r>
  <r>
    <x v="11"/>
    <x v="31"/>
    <x v="24"/>
    <x v="0"/>
    <x v="4"/>
    <x v="4"/>
    <s v=""/>
    <x v="4"/>
    <x v="2"/>
  </r>
  <r>
    <x v="11"/>
    <x v="32"/>
    <x v="24"/>
    <x v="0"/>
    <x v="4"/>
    <x v="4"/>
    <s v=""/>
    <x v="4"/>
    <x v="2"/>
  </r>
  <r>
    <x v="11"/>
    <x v="33"/>
    <x v="24"/>
    <x v="0"/>
    <x v="4"/>
    <x v="4"/>
    <s v=""/>
    <x v="4"/>
    <x v="2"/>
  </r>
  <r>
    <x v="11"/>
    <x v="34"/>
    <x v="24"/>
    <x v="0"/>
    <x v="4"/>
    <x v="4"/>
    <s v=""/>
    <x v="4"/>
    <x v="2"/>
  </r>
  <r>
    <x v="11"/>
    <x v="35"/>
    <x v="24"/>
    <x v="0"/>
    <x v="4"/>
    <x v="4"/>
    <s v=""/>
    <x v="4"/>
    <x v="2"/>
  </r>
  <r>
    <x v="11"/>
    <x v="36"/>
    <x v="24"/>
    <x v="0"/>
    <x v="4"/>
    <x v="4"/>
    <s v=""/>
    <x v="4"/>
    <x v="2"/>
  </r>
  <r>
    <x v="12"/>
    <x v="0"/>
    <x v="4"/>
    <x v="0"/>
    <x v="4"/>
    <x v="4"/>
    <s v=""/>
    <x v="4"/>
    <x v="2"/>
  </r>
  <r>
    <x v="12"/>
    <x v="1"/>
    <x v="1"/>
    <x v="0"/>
    <x v="1"/>
    <x v="1"/>
    <n v="780"/>
    <x v="1"/>
    <x v="1"/>
  </r>
  <r>
    <x v="12"/>
    <x v="2"/>
    <x v="3"/>
    <x v="1"/>
    <x v="3"/>
    <x v="3"/>
    <n v="700"/>
    <x v="3"/>
    <x v="1"/>
  </r>
  <r>
    <x v="12"/>
    <x v="3"/>
    <x v="27"/>
    <x v="0"/>
    <x v="15"/>
    <x v="18"/>
    <n v="600"/>
    <x v="25"/>
    <x v="1"/>
  </r>
  <r>
    <x v="12"/>
    <x v="4"/>
    <x v="5"/>
    <x v="0"/>
    <x v="5"/>
    <x v="5"/>
    <n v="600"/>
    <x v="5"/>
    <x v="3"/>
  </r>
  <r>
    <x v="12"/>
    <x v="5"/>
    <x v="4"/>
    <x v="0"/>
    <x v="4"/>
    <x v="4"/>
    <s v=""/>
    <x v="4"/>
    <x v="2"/>
  </r>
  <r>
    <x v="12"/>
    <x v="6"/>
    <x v="8"/>
    <x v="2"/>
    <x v="6"/>
    <x v="7"/>
    <n v="630"/>
    <x v="8"/>
    <x v="0"/>
  </r>
  <r>
    <x v="12"/>
    <x v="7"/>
    <x v="4"/>
    <x v="0"/>
    <x v="4"/>
    <x v="4"/>
    <s v=""/>
    <x v="4"/>
    <x v="2"/>
  </r>
  <r>
    <x v="12"/>
    <x v="8"/>
    <x v="26"/>
    <x v="0"/>
    <x v="14"/>
    <x v="8"/>
    <n v="600"/>
    <x v="24"/>
    <x v="1"/>
  </r>
  <r>
    <x v="12"/>
    <x v="9"/>
    <x v="4"/>
    <x v="0"/>
    <x v="4"/>
    <x v="4"/>
    <s v=""/>
    <x v="4"/>
    <x v="2"/>
  </r>
  <r>
    <x v="12"/>
    <x v="10"/>
    <x v="4"/>
    <x v="0"/>
    <x v="4"/>
    <x v="4"/>
    <s v=""/>
    <x v="4"/>
    <x v="2"/>
  </r>
  <r>
    <x v="12"/>
    <x v="11"/>
    <x v="10"/>
    <x v="1"/>
    <x v="3"/>
    <x v="6"/>
    <n v="700"/>
    <x v="10"/>
    <x v="1"/>
  </r>
  <r>
    <x v="12"/>
    <x v="12"/>
    <x v="11"/>
    <x v="0"/>
    <x v="8"/>
    <x v="9"/>
    <n v="650"/>
    <x v="11"/>
    <x v="1"/>
  </r>
  <r>
    <x v="12"/>
    <x v="13"/>
    <x v="4"/>
    <x v="0"/>
    <x v="4"/>
    <x v="4"/>
    <s v=""/>
    <x v="4"/>
    <x v="2"/>
  </r>
  <r>
    <x v="12"/>
    <x v="14"/>
    <x v="12"/>
    <x v="0"/>
    <x v="9"/>
    <x v="10"/>
    <n v="700"/>
    <x v="12"/>
    <x v="1"/>
  </r>
  <r>
    <x v="12"/>
    <x v="15"/>
    <x v="4"/>
    <x v="0"/>
    <x v="4"/>
    <x v="4"/>
    <s v=""/>
    <x v="4"/>
    <x v="2"/>
  </r>
  <r>
    <x v="12"/>
    <x v="16"/>
    <x v="4"/>
    <x v="0"/>
    <x v="4"/>
    <x v="4"/>
    <s v=""/>
    <x v="4"/>
    <x v="2"/>
  </r>
  <r>
    <x v="12"/>
    <x v="17"/>
    <x v="13"/>
    <x v="0"/>
    <x v="10"/>
    <x v="11"/>
    <n v="600"/>
    <x v="13"/>
    <x v="3"/>
  </r>
  <r>
    <x v="12"/>
    <x v="18"/>
    <x v="4"/>
    <x v="0"/>
    <x v="4"/>
    <x v="4"/>
    <s v=""/>
    <x v="4"/>
    <x v="2"/>
  </r>
  <r>
    <x v="12"/>
    <x v="19"/>
    <x v="30"/>
    <x v="1"/>
    <x v="11"/>
    <x v="17"/>
    <n v="600"/>
    <x v="28"/>
    <x v="4"/>
  </r>
  <r>
    <x v="12"/>
    <x v="20"/>
    <x v="4"/>
    <x v="0"/>
    <x v="4"/>
    <x v="4"/>
    <s v=""/>
    <x v="4"/>
    <x v="2"/>
  </r>
  <r>
    <x v="12"/>
    <x v="21"/>
    <x v="28"/>
    <x v="1"/>
    <x v="11"/>
    <x v="19"/>
    <n v="700"/>
    <x v="26"/>
    <x v="4"/>
  </r>
  <r>
    <x v="12"/>
    <x v="22"/>
    <x v="25"/>
    <x v="1"/>
    <x v="11"/>
    <x v="17"/>
    <n v="700"/>
    <x v="23"/>
    <x v="4"/>
  </r>
  <r>
    <x v="12"/>
    <x v="23"/>
    <x v="17"/>
    <x v="0"/>
    <x v="11"/>
    <x v="14"/>
    <n v="670"/>
    <x v="17"/>
    <x v="1"/>
  </r>
  <r>
    <x v="12"/>
    <x v="23"/>
    <x v="18"/>
    <x v="0"/>
    <x v="11"/>
    <x v="14"/>
    <n v="670"/>
    <x v="18"/>
    <x v="1"/>
  </r>
  <r>
    <x v="12"/>
    <x v="24"/>
    <x v="4"/>
    <x v="0"/>
    <x v="4"/>
    <x v="4"/>
    <s v=""/>
    <x v="4"/>
    <x v="2"/>
  </r>
  <r>
    <x v="12"/>
    <x v="25"/>
    <x v="20"/>
    <x v="1"/>
    <x v="13"/>
    <x v="16"/>
    <n v="550"/>
    <x v="20"/>
    <x v="4"/>
  </r>
  <r>
    <x v="12"/>
    <x v="25"/>
    <x v="31"/>
    <x v="1"/>
    <x v="11"/>
    <x v="19"/>
    <n v="700"/>
    <x v="29"/>
    <x v="4"/>
  </r>
  <r>
    <x v="12"/>
    <x v="26"/>
    <x v="29"/>
    <x v="1"/>
    <x v="11"/>
    <x v="19"/>
    <n v="700"/>
    <x v="27"/>
    <x v="4"/>
  </r>
  <r>
    <x v="12"/>
    <x v="27"/>
    <x v="32"/>
    <x v="0"/>
    <x v="16"/>
    <x v="20"/>
    <n v="500"/>
    <x v="30"/>
    <x v="3"/>
  </r>
  <r>
    <x v="12"/>
    <x v="27"/>
    <x v="33"/>
    <x v="0"/>
    <x v="17"/>
    <x v="21"/>
    <n v="600"/>
    <x v="31"/>
    <x v="1"/>
  </r>
  <r>
    <x v="12"/>
    <x v="28"/>
    <x v="23"/>
    <x v="0"/>
    <x v="4"/>
    <x v="4"/>
    <s v=""/>
    <x v="4"/>
    <x v="2"/>
  </r>
  <r>
    <x v="12"/>
    <x v="29"/>
    <x v="24"/>
    <x v="0"/>
    <x v="4"/>
    <x v="4"/>
    <s v=""/>
    <x v="4"/>
    <x v="2"/>
  </r>
  <r>
    <x v="12"/>
    <x v="30"/>
    <x v="24"/>
    <x v="0"/>
    <x v="4"/>
    <x v="4"/>
    <s v=""/>
    <x v="4"/>
    <x v="2"/>
  </r>
  <r>
    <x v="12"/>
    <x v="31"/>
    <x v="24"/>
    <x v="0"/>
    <x v="4"/>
    <x v="4"/>
    <s v=""/>
    <x v="4"/>
    <x v="2"/>
  </r>
  <r>
    <x v="12"/>
    <x v="32"/>
    <x v="24"/>
    <x v="0"/>
    <x v="4"/>
    <x v="4"/>
    <s v=""/>
    <x v="4"/>
    <x v="2"/>
  </r>
  <r>
    <x v="12"/>
    <x v="33"/>
    <x v="24"/>
    <x v="0"/>
    <x v="4"/>
    <x v="4"/>
    <s v=""/>
    <x v="4"/>
    <x v="2"/>
  </r>
  <r>
    <x v="12"/>
    <x v="34"/>
    <x v="24"/>
    <x v="0"/>
    <x v="4"/>
    <x v="4"/>
    <s v=""/>
    <x v="4"/>
    <x v="2"/>
  </r>
  <r>
    <x v="12"/>
    <x v="35"/>
    <x v="24"/>
    <x v="0"/>
    <x v="4"/>
    <x v="4"/>
    <s v=""/>
    <x v="4"/>
    <x v="2"/>
  </r>
  <r>
    <x v="12"/>
    <x v="36"/>
    <x v="24"/>
    <x v="0"/>
    <x v="4"/>
    <x v="4"/>
    <s v=""/>
    <x v="4"/>
    <x v="2"/>
  </r>
  <r>
    <x v="13"/>
    <x v="0"/>
    <x v="4"/>
    <x v="0"/>
    <x v="4"/>
    <x v="4"/>
    <s v=""/>
    <x v="4"/>
    <x v="2"/>
  </r>
  <r>
    <x v="13"/>
    <x v="1"/>
    <x v="1"/>
    <x v="0"/>
    <x v="1"/>
    <x v="1"/>
    <n v="780"/>
    <x v="1"/>
    <x v="1"/>
  </r>
  <r>
    <x v="13"/>
    <x v="2"/>
    <x v="3"/>
    <x v="1"/>
    <x v="3"/>
    <x v="3"/>
    <n v="700"/>
    <x v="3"/>
    <x v="1"/>
  </r>
  <r>
    <x v="13"/>
    <x v="3"/>
    <x v="27"/>
    <x v="0"/>
    <x v="15"/>
    <x v="18"/>
    <n v="600"/>
    <x v="25"/>
    <x v="1"/>
  </r>
  <r>
    <x v="13"/>
    <x v="4"/>
    <x v="5"/>
    <x v="0"/>
    <x v="5"/>
    <x v="5"/>
    <n v="600"/>
    <x v="5"/>
    <x v="3"/>
  </r>
  <r>
    <x v="13"/>
    <x v="5"/>
    <x v="4"/>
    <x v="0"/>
    <x v="4"/>
    <x v="4"/>
    <s v=""/>
    <x v="4"/>
    <x v="2"/>
  </r>
  <r>
    <x v="13"/>
    <x v="6"/>
    <x v="8"/>
    <x v="2"/>
    <x v="6"/>
    <x v="7"/>
    <n v="630"/>
    <x v="8"/>
    <x v="0"/>
  </r>
  <r>
    <x v="13"/>
    <x v="7"/>
    <x v="4"/>
    <x v="0"/>
    <x v="4"/>
    <x v="4"/>
    <s v=""/>
    <x v="4"/>
    <x v="2"/>
  </r>
  <r>
    <x v="13"/>
    <x v="8"/>
    <x v="26"/>
    <x v="0"/>
    <x v="14"/>
    <x v="8"/>
    <n v="600"/>
    <x v="24"/>
    <x v="1"/>
  </r>
  <r>
    <x v="13"/>
    <x v="9"/>
    <x v="4"/>
    <x v="0"/>
    <x v="4"/>
    <x v="4"/>
    <s v=""/>
    <x v="4"/>
    <x v="2"/>
  </r>
  <r>
    <x v="13"/>
    <x v="10"/>
    <x v="4"/>
    <x v="0"/>
    <x v="4"/>
    <x v="4"/>
    <s v=""/>
    <x v="4"/>
    <x v="2"/>
  </r>
  <r>
    <x v="13"/>
    <x v="11"/>
    <x v="10"/>
    <x v="1"/>
    <x v="3"/>
    <x v="6"/>
    <n v="700"/>
    <x v="10"/>
    <x v="1"/>
  </r>
  <r>
    <x v="13"/>
    <x v="12"/>
    <x v="11"/>
    <x v="0"/>
    <x v="8"/>
    <x v="9"/>
    <n v="650"/>
    <x v="11"/>
    <x v="1"/>
  </r>
  <r>
    <x v="13"/>
    <x v="13"/>
    <x v="4"/>
    <x v="0"/>
    <x v="4"/>
    <x v="4"/>
    <s v=""/>
    <x v="4"/>
    <x v="2"/>
  </r>
  <r>
    <x v="13"/>
    <x v="14"/>
    <x v="12"/>
    <x v="0"/>
    <x v="9"/>
    <x v="10"/>
    <n v="700"/>
    <x v="12"/>
    <x v="1"/>
  </r>
  <r>
    <x v="13"/>
    <x v="15"/>
    <x v="4"/>
    <x v="0"/>
    <x v="4"/>
    <x v="4"/>
    <s v=""/>
    <x v="4"/>
    <x v="2"/>
  </r>
  <r>
    <x v="13"/>
    <x v="16"/>
    <x v="4"/>
    <x v="0"/>
    <x v="4"/>
    <x v="4"/>
    <s v=""/>
    <x v="4"/>
    <x v="2"/>
  </r>
  <r>
    <x v="13"/>
    <x v="17"/>
    <x v="13"/>
    <x v="0"/>
    <x v="10"/>
    <x v="11"/>
    <n v="600"/>
    <x v="13"/>
    <x v="3"/>
  </r>
  <r>
    <x v="13"/>
    <x v="18"/>
    <x v="4"/>
    <x v="0"/>
    <x v="4"/>
    <x v="4"/>
    <s v=""/>
    <x v="4"/>
    <x v="2"/>
  </r>
  <r>
    <x v="13"/>
    <x v="19"/>
    <x v="30"/>
    <x v="1"/>
    <x v="11"/>
    <x v="17"/>
    <n v="600"/>
    <x v="28"/>
    <x v="4"/>
  </r>
  <r>
    <x v="13"/>
    <x v="20"/>
    <x v="4"/>
    <x v="0"/>
    <x v="4"/>
    <x v="4"/>
    <s v=""/>
    <x v="4"/>
    <x v="2"/>
  </r>
  <r>
    <x v="13"/>
    <x v="21"/>
    <x v="28"/>
    <x v="1"/>
    <x v="11"/>
    <x v="19"/>
    <n v="700"/>
    <x v="26"/>
    <x v="4"/>
  </r>
  <r>
    <x v="13"/>
    <x v="22"/>
    <x v="25"/>
    <x v="1"/>
    <x v="11"/>
    <x v="17"/>
    <n v="700"/>
    <x v="23"/>
    <x v="4"/>
  </r>
  <r>
    <x v="13"/>
    <x v="23"/>
    <x v="17"/>
    <x v="0"/>
    <x v="11"/>
    <x v="14"/>
    <n v="670"/>
    <x v="17"/>
    <x v="1"/>
  </r>
  <r>
    <x v="13"/>
    <x v="23"/>
    <x v="18"/>
    <x v="0"/>
    <x v="11"/>
    <x v="14"/>
    <n v="670"/>
    <x v="18"/>
    <x v="1"/>
  </r>
  <r>
    <x v="13"/>
    <x v="24"/>
    <x v="4"/>
    <x v="0"/>
    <x v="4"/>
    <x v="4"/>
    <s v=""/>
    <x v="4"/>
    <x v="2"/>
  </r>
  <r>
    <x v="13"/>
    <x v="25"/>
    <x v="20"/>
    <x v="1"/>
    <x v="13"/>
    <x v="16"/>
    <n v="550"/>
    <x v="20"/>
    <x v="4"/>
  </r>
  <r>
    <x v="13"/>
    <x v="25"/>
    <x v="31"/>
    <x v="1"/>
    <x v="11"/>
    <x v="19"/>
    <n v="700"/>
    <x v="29"/>
    <x v="4"/>
  </r>
  <r>
    <x v="13"/>
    <x v="26"/>
    <x v="29"/>
    <x v="1"/>
    <x v="11"/>
    <x v="19"/>
    <n v="700"/>
    <x v="27"/>
    <x v="4"/>
  </r>
  <r>
    <x v="13"/>
    <x v="27"/>
    <x v="32"/>
    <x v="0"/>
    <x v="16"/>
    <x v="20"/>
    <n v="500"/>
    <x v="30"/>
    <x v="3"/>
  </r>
  <r>
    <x v="13"/>
    <x v="27"/>
    <x v="33"/>
    <x v="0"/>
    <x v="17"/>
    <x v="21"/>
    <n v="600"/>
    <x v="31"/>
    <x v="1"/>
  </r>
  <r>
    <x v="13"/>
    <x v="28"/>
    <x v="23"/>
    <x v="0"/>
    <x v="4"/>
    <x v="4"/>
    <s v=""/>
    <x v="4"/>
    <x v="2"/>
  </r>
  <r>
    <x v="13"/>
    <x v="29"/>
    <x v="24"/>
    <x v="0"/>
    <x v="4"/>
    <x v="4"/>
    <s v=""/>
    <x v="4"/>
    <x v="2"/>
  </r>
  <r>
    <x v="13"/>
    <x v="30"/>
    <x v="24"/>
    <x v="0"/>
    <x v="4"/>
    <x v="4"/>
    <s v=""/>
    <x v="4"/>
    <x v="2"/>
  </r>
  <r>
    <x v="13"/>
    <x v="31"/>
    <x v="24"/>
    <x v="0"/>
    <x v="4"/>
    <x v="4"/>
    <s v=""/>
    <x v="4"/>
    <x v="2"/>
  </r>
  <r>
    <x v="13"/>
    <x v="32"/>
    <x v="24"/>
    <x v="0"/>
    <x v="4"/>
    <x v="4"/>
    <s v=""/>
    <x v="4"/>
    <x v="2"/>
  </r>
  <r>
    <x v="13"/>
    <x v="33"/>
    <x v="24"/>
    <x v="0"/>
    <x v="4"/>
    <x v="4"/>
    <s v=""/>
    <x v="4"/>
    <x v="2"/>
  </r>
  <r>
    <x v="13"/>
    <x v="34"/>
    <x v="24"/>
    <x v="0"/>
    <x v="4"/>
    <x v="4"/>
    <s v=""/>
    <x v="4"/>
    <x v="2"/>
  </r>
  <r>
    <x v="13"/>
    <x v="35"/>
    <x v="24"/>
    <x v="0"/>
    <x v="4"/>
    <x v="4"/>
    <s v=""/>
    <x v="4"/>
    <x v="2"/>
  </r>
  <r>
    <x v="13"/>
    <x v="36"/>
    <x v="24"/>
    <x v="0"/>
    <x v="4"/>
    <x v="4"/>
    <s v=""/>
    <x v="4"/>
    <x v="2"/>
  </r>
  <r>
    <x v="14"/>
    <x v="0"/>
    <x v="4"/>
    <x v="0"/>
    <x v="4"/>
    <x v="4"/>
    <s v=""/>
    <x v="4"/>
    <x v="2"/>
  </r>
  <r>
    <x v="14"/>
    <x v="1"/>
    <x v="1"/>
    <x v="0"/>
    <x v="1"/>
    <x v="1"/>
    <n v="780"/>
    <x v="1"/>
    <x v="1"/>
  </r>
  <r>
    <x v="14"/>
    <x v="2"/>
    <x v="3"/>
    <x v="1"/>
    <x v="3"/>
    <x v="3"/>
    <n v="700"/>
    <x v="3"/>
    <x v="1"/>
  </r>
  <r>
    <x v="14"/>
    <x v="3"/>
    <x v="27"/>
    <x v="0"/>
    <x v="15"/>
    <x v="18"/>
    <n v="600"/>
    <x v="25"/>
    <x v="1"/>
  </r>
  <r>
    <x v="14"/>
    <x v="4"/>
    <x v="5"/>
    <x v="0"/>
    <x v="5"/>
    <x v="5"/>
    <n v="600"/>
    <x v="5"/>
    <x v="3"/>
  </r>
  <r>
    <x v="14"/>
    <x v="5"/>
    <x v="4"/>
    <x v="0"/>
    <x v="4"/>
    <x v="4"/>
    <s v=""/>
    <x v="4"/>
    <x v="2"/>
  </r>
  <r>
    <x v="14"/>
    <x v="6"/>
    <x v="8"/>
    <x v="2"/>
    <x v="6"/>
    <x v="7"/>
    <n v="630"/>
    <x v="8"/>
    <x v="0"/>
  </r>
  <r>
    <x v="14"/>
    <x v="7"/>
    <x v="4"/>
    <x v="0"/>
    <x v="4"/>
    <x v="4"/>
    <s v=""/>
    <x v="4"/>
    <x v="2"/>
  </r>
  <r>
    <x v="14"/>
    <x v="8"/>
    <x v="26"/>
    <x v="0"/>
    <x v="14"/>
    <x v="8"/>
    <n v="600"/>
    <x v="24"/>
    <x v="1"/>
  </r>
  <r>
    <x v="14"/>
    <x v="9"/>
    <x v="4"/>
    <x v="0"/>
    <x v="4"/>
    <x v="4"/>
    <s v=""/>
    <x v="4"/>
    <x v="2"/>
  </r>
  <r>
    <x v="14"/>
    <x v="10"/>
    <x v="4"/>
    <x v="0"/>
    <x v="4"/>
    <x v="4"/>
    <s v=""/>
    <x v="4"/>
    <x v="2"/>
  </r>
  <r>
    <x v="14"/>
    <x v="11"/>
    <x v="10"/>
    <x v="1"/>
    <x v="3"/>
    <x v="6"/>
    <n v="700"/>
    <x v="10"/>
    <x v="1"/>
  </r>
  <r>
    <x v="14"/>
    <x v="12"/>
    <x v="11"/>
    <x v="0"/>
    <x v="8"/>
    <x v="9"/>
    <n v="650"/>
    <x v="11"/>
    <x v="1"/>
  </r>
  <r>
    <x v="14"/>
    <x v="13"/>
    <x v="4"/>
    <x v="0"/>
    <x v="4"/>
    <x v="4"/>
    <s v=""/>
    <x v="4"/>
    <x v="2"/>
  </r>
  <r>
    <x v="14"/>
    <x v="14"/>
    <x v="12"/>
    <x v="0"/>
    <x v="9"/>
    <x v="10"/>
    <n v="700"/>
    <x v="12"/>
    <x v="1"/>
  </r>
  <r>
    <x v="14"/>
    <x v="15"/>
    <x v="4"/>
    <x v="0"/>
    <x v="4"/>
    <x v="4"/>
    <s v=""/>
    <x v="4"/>
    <x v="2"/>
  </r>
  <r>
    <x v="14"/>
    <x v="16"/>
    <x v="4"/>
    <x v="0"/>
    <x v="4"/>
    <x v="4"/>
    <s v=""/>
    <x v="4"/>
    <x v="2"/>
  </r>
  <r>
    <x v="14"/>
    <x v="17"/>
    <x v="13"/>
    <x v="0"/>
    <x v="10"/>
    <x v="11"/>
    <n v="600"/>
    <x v="13"/>
    <x v="3"/>
  </r>
  <r>
    <x v="14"/>
    <x v="18"/>
    <x v="4"/>
    <x v="0"/>
    <x v="4"/>
    <x v="4"/>
    <s v=""/>
    <x v="4"/>
    <x v="2"/>
  </r>
  <r>
    <x v="14"/>
    <x v="19"/>
    <x v="30"/>
    <x v="1"/>
    <x v="11"/>
    <x v="17"/>
    <n v="600"/>
    <x v="28"/>
    <x v="4"/>
  </r>
  <r>
    <x v="14"/>
    <x v="20"/>
    <x v="4"/>
    <x v="0"/>
    <x v="4"/>
    <x v="4"/>
    <s v=""/>
    <x v="4"/>
    <x v="2"/>
  </r>
  <r>
    <x v="14"/>
    <x v="21"/>
    <x v="28"/>
    <x v="1"/>
    <x v="11"/>
    <x v="19"/>
    <n v="700"/>
    <x v="26"/>
    <x v="4"/>
  </r>
  <r>
    <x v="14"/>
    <x v="22"/>
    <x v="25"/>
    <x v="1"/>
    <x v="11"/>
    <x v="17"/>
    <n v="700"/>
    <x v="23"/>
    <x v="4"/>
  </r>
  <r>
    <x v="14"/>
    <x v="23"/>
    <x v="17"/>
    <x v="0"/>
    <x v="11"/>
    <x v="14"/>
    <n v="670"/>
    <x v="17"/>
    <x v="1"/>
  </r>
  <r>
    <x v="14"/>
    <x v="23"/>
    <x v="18"/>
    <x v="0"/>
    <x v="11"/>
    <x v="14"/>
    <n v="670"/>
    <x v="18"/>
    <x v="1"/>
  </r>
  <r>
    <x v="14"/>
    <x v="24"/>
    <x v="4"/>
    <x v="0"/>
    <x v="4"/>
    <x v="4"/>
    <s v=""/>
    <x v="4"/>
    <x v="2"/>
  </r>
  <r>
    <x v="14"/>
    <x v="25"/>
    <x v="31"/>
    <x v="1"/>
    <x v="11"/>
    <x v="19"/>
    <n v="700"/>
    <x v="29"/>
    <x v="4"/>
  </r>
  <r>
    <x v="14"/>
    <x v="26"/>
    <x v="29"/>
    <x v="1"/>
    <x v="11"/>
    <x v="19"/>
    <n v="700"/>
    <x v="27"/>
    <x v="4"/>
  </r>
  <r>
    <x v="14"/>
    <x v="27"/>
    <x v="32"/>
    <x v="0"/>
    <x v="16"/>
    <x v="20"/>
    <n v="500"/>
    <x v="30"/>
    <x v="3"/>
  </r>
  <r>
    <x v="14"/>
    <x v="27"/>
    <x v="33"/>
    <x v="0"/>
    <x v="17"/>
    <x v="21"/>
    <n v="600"/>
    <x v="31"/>
    <x v="1"/>
  </r>
  <r>
    <x v="14"/>
    <x v="28"/>
    <x v="23"/>
    <x v="0"/>
    <x v="4"/>
    <x v="4"/>
    <s v=""/>
    <x v="4"/>
    <x v="2"/>
  </r>
  <r>
    <x v="14"/>
    <x v="29"/>
    <x v="24"/>
    <x v="0"/>
    <x v="4"/>
    <x v="4"/>
    <s v=""/>
    <x v="4"/>
    <x v="2"/>
  </r>
  <r>
    <x v="14"/>
    <x v="30"/>
    <x v="24"/>
    <x v="0"/>
    <x v="4"/>
    <x v="4"/>
    <s v=""/>
    <x v="4"/>
    <x v="2"/>
  </r>
  <r>
    <x v="14"/>
    <x v="31"/>
    <x v="24"/>
    <x v="0"/>
    <x v="4"/>
    <x v="4"/>
    <s v=""/>
    <x v="4"/>
    <x v="2"/>
  </r>
  <r>
    <x v="14"/>
    <x v="32"/>
    <x v="24"/>
    <x v="0"/>
    <x v="4"/>
    <x v="4"/>
    <s v=""/>
    <x v="4"/>
    <x v="2"/>
  </r>
  <r>
    <x v="14"/>
    <x v="33"/>
    <x v="24"/>
    <x v="0"/>
    <x v="4"/>
    <x v="4"/>
    <s v=""/>
    <x v="4"/>
    <x v="2"/>
  </r>
  <r>
    <x v="14"/>
    <x v="34"/>
    <x v="24"/>
    <x v="0"/>
    <x v="4"/>
    <x v="4"/>
    <s v=""/>
    <x v="4"/>
    <x v="2"/>
  </r>
  <r>
    <x v="14"/>
    <x v="35"/>
    <x v="24"/>
    <x v="0"/>
    <x v="4"/>
    <x v="4"/>
    <s v=""/>
    <x v="4"/>
    <x v="2"/>
  </r>
  <r>
    <x v="14"/>
    <x v="36"/>
    <x v="24"/>
    <x v="0"/>
    <x v="4"/>
    <x v="4"/>
    <s v=""/>
    <x v="4"/>
    <x v="2"/>
  </r>
  <r>
    <x v="15"/>
    <x v="0"/>
    <x v="4"/>
    <x v="0"/>
    <x v="4"/>
    <x v="4"/>
    <s v=""/>
    <x v="4"/>
    <x v="2"/>
  </r>
  <r>
    <x v="15"/>
    <x v="1"/>
    <x v="1"/>
    <x v="0"/>
    <x v="1"/>
    <x v="1"/>
    <n v="780"/>
    <x v="1"/>
    <x v="1"/>
  </r>
  <r>
    <x v="15"/>
    <x v="2"/>
    <x v="3"/>
    <x v="1"/>
    <x v="3"/>
    <x v="3"/>
    <n v="700"/>
    <x v="3"/>
    <x v="1"/>
  </r>
  <r>
    <x v="15"/>
    <x v="3"/>
    <x v="27"/>
    <x v="0"/>
    <x v="15"/>
    <x v="18"/>
    <n v="600"/>
    <x v="25"/>
    <x v="1"/>
  </r>
  <r>
    <x v="15"/>
    <x v="4"/>
    <x v="5"/>
    <x v="0"/>
    <x v="5"/>
    <x v="5"/>
    <n v="600"/>
    <x v="5"/>
    <x v="3"/>
  </r>
  <r>
    <x v="15"/>
    <x v="5"/>
    <x v="4"/>
    <x v="0"/>
    <x v="4"/>
    <x v="4"/>
    <s v=""/>
    <x v="4"/>
    <x v="2"/>
  </r>
  <r>
    <x v="15"/>
    <x v="6"/>
    <x v="8"/>
    <x v="2"/>
    <x v="6"/>
    <x v="7"/>
    <n v="630"/>
    <x v="8"/>
    <x v="0"/>
  </r>
  <r>
    <x v="15"/>
    <x v="7"/>
    <x v="4"/>
    <x v="0"/>
    <x v="4"/>
    <x v="4"/>
    <s v=""/>
    <x v="4"/>
    <x v="2"/>
  </r>
  <r>
    <x v="15"/>
    <x v="8"/>
    <x v="26"/>
    <x v="0"/>
    <x v="14"/>
    <x v="8"/>
    <n v="600"/>
    <x v="24"/>
    <x v="1"/>
  </r>
  <r>
    <x v="15"/>
    <x v="9"/>
    <x v="4"/>
    <x v="0"/>
    <x v="4"/>
    <x v="4"/>
    <s v=""/>
    <x v="4"/>
    <x v="2"/>
  </r>
  <r>
    <x v="15"/>
    <x v="10"/>
    <x v="4"/>
    <x v="0"/>
    <x v="4"/>
    <x v="4"/>
    <s v=""/>
    <x v="4"/>
    <x v="2"/>
  </r>
  <r>
    <x v="15"/>
    <x v="11"/>
    <x v="10"/>
    <x v="1"/>
    <x v="3"/>
    <x v="6"/>
    <n v="700"/>
    <x v="10"/>
    <x v="1"/>
  </r>
  <r>
    <x v="15"/>
    <x v="12"/>
    <x v="11"/>
    <x v="0"/>
    <x v="8"/>
    <x v="9"/>
    <n v="650"/>
    <x v="11"/>
    <x v="1"/>
  </r>
  <r>
    <x v="15"/>
    <x v="13"/>
    <x v="4"/>
    <x v="0"/>
    <x v="4"/>
    <x v="4"/>
    <s v=""/>
    <x v="4"/>
    <x v="2"/>
  </r>
  <r>
    <x v="15"/>
    <x v="14"/>
    <x v="12"/>
    <x v="0"/>
    <x v="9"/>
    <x v="10"/>
    <n v="700"/>
    <x v="12"/>
    <x v="1"/>
  </r>
  <r>
    <x v="15"/>
    <x v="15"/>
    <x v="4"/>
    <x v="0"/>
    <x v="4"/>
    <x v="4"/>
    <s v=""/>
    <x v="4"/>
    <x v="2"/>
  </r>
  <r>
    <x v="15"/>
    <x v="16"/>
    <x v="4"/>
    <x v="0"/>
    <x v="4"/>
    <x v="4"/>
    <s v=""/>
    <x v="4"/>
    <x v="2"/>
  </r>
  <r>
    <x v="15"/>
    <x v="17"/>
    <x v="13"/>
    <x v="0"/>
    <x v="10"/>
    <x v="11"/>
    <n v="600"/>
    <x v="13"/>
    <x v="3"/>
  </r>
  <r>
    <x v="15"/>
    <x v="18"/>
    <x v="4"/>
    <x v="0"/>
    <x v="4"/>
    <x v="4"/>
    <s v=""/>
    <x v="4"/>
    <x v="2"/>
  </r>
  <r>
    <x v="15"/>
    <x v="19"/>
    <x v="30"/>
    <x v="1"/>
    <x v="11"/>
    <x v="17"/>
    <n v="600"/>
    <x v="28"/>
    <x v="4"/>
  </r>
  <r>
    <x v="15"/>
    <x v="20"/>
    <x v="4"/>
    <x v="0"/>
    <x v="4"/>
    <x v="4"/>
    <s v=""/>
    <x v="4"/>
    <x v="2"/>
  </r>
  <r>
    <x v="15"/>
    <x v="21"/>
    <x v="28"/>
    <x v="1"/>
    <x v="11"/>
    <x v="19"/>
    <n v="700"/>
    <x v="26"/>
    <x v="4"/>
  </r>
  <r>
    <x v="15"/>
    <x v="22"/>
    <x v="25"/>
    <x v="1"/>
    <x v="11"/>
    <x v="17"/>
    <n v="700"/>
    <x v="23"/>
    <x v="4"/>
  </r>
  <r>
    <x v="15"/>
    <x v="23"/>
    <x v="17"/>
    <x v="0"/>
    <x v="11"/>
    <x v="14"/>
    <n v="670"/>
    <x v="17"/>
    <x v="1"/>
  </r>
  <r>
    <x v="15"/>
    <x v="23"/>
    <x v="18"/>
    <x v="0"/>
    <x v="11"/>
    <x v="14"/>
    <n v="670"/>
    <x v="18"/>
    <x v="1"/>
  </r>
  <r>
    <x v="15"/>
    <x v="24"/>
    <x v="4"/>
    <x v="0"/>
    <x v="4"/>
    <x v="4"/>
    <s v=""/>
    <x v="4"/>
    <x v="2"/>
  </r>
  <r>
    <x v="15"/>
    <x v="25"/>
    <x v="31"/>
    <x v="1"/>
    <x v="11"/>
    <x v="19"/>
    <n v="700"/>
    <x v="29"/>
    <x v="4"/>
  </r>
  <r>
    <x v="15"/>
    <x v="26"/>
    <x v="29"/>
    <x v="1"/>
    <x v="11"/>
    <x v="19"/>
    <n v="700"/>
    <x v="27"/>
    <x v="4"/>
  </r>
  <r>
    <x v="15"/>
    <x v="27"/>
    <x v="32"/>
    <x v="0"/>
    <x v="16"/>
    <x v="20"/>
    <n v="500"/>
    <x v="30"/>
    <x v="3"/>
  </r>
  <r>
    <x v="15"/>
    <x v="27"/>
    <x v="33"/>
    <x v="0"/>
    <x v="17"/>
    <x v="21"/>
    <n v="600"/>
    <x v="31"/>
    <x v="1"/>
  </r>
  <r>
    <x v="15"/>
    <x v="28"/>
    <x v="23"/>
    <x v="0"/>
    <x v="4"/>
    <x v="4"/>
    <s v=""/>
    <x v="4"/>
    <x v="2"/>
  </r>
  <r>
    <x v="15"/>
    <x v="29"/>
    <x v="24"/>
    <x v="0"/>
    <x v="4"/>
    <x v="4"/>
    <s v=""/>
    <x v="4"/>
    <x v="2"/>
  </r>
  <r>
    <x v="15"/>
    <x v="30"/>
    <x v="24"/>
    <x v="0"/>
    <x v="4"/>
    <x v="4"/>
    <s v=""/>
    <x v="4"/>
    <x v="2"/>
  </r>
  <r>
    <x v="15"/>
    <x v="31"/>
    <x v="24"/>
    <x v="0"/>
    <x v="4"/>
    <x v="4"/>
    <s v=""/>
    <x v="4"/>
    <x v="2"/>
  </r>
  <r>
    <x v="15"/>
    <x v="32"/>
    <x v="24"/>
    <x v="0"/>
    <x v="4"/>
    <x v="4"/>
    <s v=""/>
    <x v="4"/>
    <x v="2"/>
  </r>
  <r>
    <x v="15"/>
    <x v="33"/>
    <x v="24"/>
    <x v="0"/>
    <x v="4"/>
    <x v="4"/>
    <s v=""/>
    <x v="4"/>
    <x v="2"/>
  </r>
  <r>
    <x v="15"/>
    <x v="34"/>
    <x v="24"/>
    <x v="0"/>
    <x v="4"/>
    <x v="4"/>
    <s v=""/>
    <x v="4"/>
    <x v="2"/>
  </r>
  <r>
    <x v="15"/>
    <x v="35"/>
    <x v="24"/>
    <x v="0"/>
    <x v="4"/>
    <x v="4"/>
    <s v=""/>
    <x v="4"/>
    <x v="2"/>
  </r>
  <r>
    <x v="15"/>
    <x v="36"/>
    <x v="24"/>
    <x v="0"/>
    <x v="4"/>
    <x v="4"/>
    <s v=""/>
    <x v="4"/>
    <x v="2"/>
  </r>
  <r>
    <x v="16"/>
    <x v="0"/>
    <x v="4"/>
    <x v="0"/>
    <x v="4"/>
    <x v="4"/>
    <s v=""/>
    <x v="4"/>
    <x v="2"/>
  </r>
  <r>
    <x v="16"/>
    <x v="1"/>
    <x v="1"/>
    <x v="0"/>
    <x v="1"/>
    <x v="1"/>
    <n v="780"/>
    <x v="1"/>
    <x v="1"/>
  </r>
  <r>
    <x v="16"/>
    <x v="2"/>
    <x v="3"/>
    <x v="1"/>
    <x v="3"/>
    <x v="3"/>
    <n v="700"/>
    <x v="3"/>
    <x v="1"/>
  </r>
  <r>
    <x v="16"/>
    <x v="3"/>
    <x v="27"/>
    <x v="0"/>
    <x v="15"/>
    <x v="18"/>
    <n v="600"/>
    <x v="25"/>
    <x v="1"/>
  </r>
  <r>
    <x v="16"/>
    <x v="4"/>
    <x v="5"/>
    <x v="0"/>
    <x v="5"/>
    <x v="5"/>
    <n v="600"/>
    <x v="5"/>
    <x v="3"/>
  </r>
  <r>
    <x v="16"/>
    <x v="5"/>
    <x v="4"/>
    <x v="0"/>
    <x v="4"/>
    <x v="4"/>
    <s v=""/>
    <x v="4"/>
    <x v="2"/>
  </r>
  <r>
    <x v="16"/>
    <x v="6"/>
    <x v="8"/>
    <x v="2"/>
    <x v="6"/>
    <x v="7"/>
    <n v="630"/>
    <x v="8"/>
    <x v="0"/>
  </r>
  <r>
    <x v="16"/>
    <x v="7"/>
    <x v="4"/>
    <x v="0"/>
    <x v="4"/>
    <x v="4"/>
    <s v=""/>
    <x v="4"/>
    <x v="2"/>
  </r>
  <r>
    <x v="16"/>
    <x v="8"/>
    <x v="26"/>
    <x v="0"/>
    <x v="14"/>
    <x v="8"/>
    <n v="600"/>
    <x v="24"/>
    <x v="1"/>
  </r>
  <r>
    <x v="16"/>
    <x v="9"/>
    <x v="4"/>
    <x v="0"/>
    <x v="4"/>
    <x v="4"/>
    <s v=""/>
    <x v="4"/>
    <x v="2"/>
  </r>
  <r>
    <x v="16"/>
    <x v="10"/>
    <x v="4"/>
    <x v="0"/>
    <x v="4"/>
    <x v="4"/>
    <s v=""/>
    <x v="4"/>
    <x v="2"/>
  </r>
  <r>
    <x v="16"/>
    <x v="11"/>
    <x v="10"/>
    <x v="1"/>
    <x v="3"/>
    <x v="6"/>
    <n v="700"/>
    <x v="10"/>
    <x v="1"/>
  </r>
  <r>
    <x v="16"/>
    <x v="12"/>
    <x v="11"/>
    <x v="0"/>
    <x v="8"/>
    <x v="9"/>
    <n v="650"/>
    <x v="11"/>
    <x v="1"/>
  </r>
  <r>
    <x v="16"/>
    <x v="13"/>
    <x v="4"/>
    <x v="0"/>
    <x v="4"/>
    <x v="4"/>
    <s v=""/>
    <x v="4"/>
    <x v="2"/>
  </r>
  <r>
    <x v="16"/>
    <x v="14"/>
    <x v="4"/>
    <x v="0"/>
    <x v="4"/>
    <x v="4"/>
    <s v=""/>
    <x v="4"/>
    <x v="2"/>
  </r>
  <r>
    <x v="16"/>
    <x v="15"/>
    <x v="4"/>
    <x v="0"/>
    <x v="4"/>
    <x v="4"/>
    <s v=""/>
    <x v="4"/>
    <x v="2"/>
  </r>
  <r>
    <x v="16"/>
    <x v="16"/>
    <x v="4"/>
    <x v="0"/>
    <x v="4"/>
    <x v="4"/>
    <s v=""/>
    <x v="4"/>
    <x v="2"/>
  </r>
  <r>
    <x v="16"/>
    <x v="17"/>
    <x v="13"/>
    <x v="0"/>
    <x v="10"/>
    <x v="11"/>
    <n v="600"/>
    <x v="13"/>
    <x v="3"/>
  </r>
  <r>
    <x v="16"/>
    <x v="18"/>
    <x v="4"/>
    <x v="0"/>
    <x v="4"/>
    <x v="4"/>
    <s v=""/>
    <x v="4"/>
    <x v="2"/>
  </r>
  <r>
    <x v="16"/>
    <x v="19"/>
    <x v="30"/>
    <x v="1"/>
    <x v="11"/>
    <x v="17"/>
    <n v="600"/>
    <x v="28"/>
    <x v="4"/>
  </r>
  <r>
    <x v="16"/>
    <x v="20"/>
    <x v="4"/>
    <x v="0"/>
    <x v="4"/>
    <x v="4"/>
    <s v=""/>
    <x v="4"/>
    <x v="2"/>
  </r>
  <r>
    <x v="16"/>
    <x v="21"/>
    <x v="28"/>
    <x v="1"/>
    <x v="11"/>
    <x v="19"/>
    <n v="700"/>
    <x v="26"/>
    <x v="4"/>
  </r>
  <r>
    <x v="16"/>
    <x v="22"/>
    <x v="25"/>
    <x v="1"/>
    <x v="11"/>
    <x v="17"/>
    <n v="700"/>
    <x v="23"/>
    <x v="4"/>
  </r>
  <r>
    <x v="16"/>
    <x v="23"/>
    <x v="17"/>
    <x v="0"/>
    <x v="11"/>
    <x v="14"/>
    <n v="670"/>
    <x v="17"/>
    <x v="1"/>
  </r>
  <r>
    <x v="16"/>
    <x v="23"/>
    <x v="18"/>
    <x v="0"/>
    <x v="11"/>
    <x v="14"/>
    <n v="670"/>
    <x v="18"/>
    <x v="1"/>
  </r>
  <r>
    <x v="16"/>
    <x v="24"/>
    <x v="4"/>
    <x v="0"/>
    <x v="4"/>
    <x v="4"/>
    <s v=""/>
    <x v="4"/>
    <x v="2"/>
  </r>
  <r>
    <x v="16"/>
    <x v="25"/>
    <x v="31"/>
    <x v="1"/>
    <x v="11"/>
    <x v="19"/>
    <n v="700"/>
    <x v="29"/>
    <x v="4"/>
  </r>
  <r>
    <x v="16"/>
    <x v="26"/>
    <x v="29"/>
    <x v="1"/>
    <x v="11"/>
    <x v="19"/>
    <n v="700"/>
    <x v="27"/>
    <x v="4"/>
  </r>
  <r>
    <x v="16"/>
    <x v="27"/>
    <x v="32"/>
    <x v="0"/>
    <x v="16"/>
    <x v="20"/>
    <n v="500"/>
    <x v="30"/>
    <x v="3"/>
  </r>
  <r>
    <x v="16"/>
    <x v="27"/>
    <x v="33"/>
    <x v="0"/>
    <x v="17"/>
    <x v="21"/>
    <n v="600"/>
    <x v="31"/>
    <x v="1"/>
  </r>
  <r>
    <x v="16"/>
    <x v="28"/>
    <x v="23"/>
    <x v="0"/>
    <x v="4"/>
    <x v="4"/>
    <s v=""/>
    <x v="4"/>
    <x v="2"/>
  </r>
  <r>
    <x v="16"/>
    <x v="29"/>
    <x v="24"/>
    <x v="0"/>
    <x v="4"/>
    <x v="4"/>
    <s v=""/>
    <x v="4"/>
    <x v="2"/>
  </r>
  <r>
    <x v="16"/>
    <x v="30"/>
    <x v="24"/>
    <x v="0"/>
    <x v="4"/>
    <x v="4"/>
    <s v=""/>
    <x v="4"/>
    <x v="2"/>
  </r>
  <r>
    <x v="16"/>
    <x v="31"/>
    <x v="24"/>
    <x v="0"/>
    <x v="4"/>
    <x v="4"/>
    <s v=""/>
    <x v="4"/>
    <x v="2"/>
  </r>
  <r>
    <x v="16"/>
    <x v="32"/>
    <x v="24"/>
    <x v="0"/>
    <x v="4"/>
    <x v="4"/>
    <s v=""/>
    <x v="4"/>
    <x v="2"/>
  </r>
  <r>
    <x v="16"/>
    <x v="33"/>
    <x v="24"/>
    <x v="0"/>
    <x v="4"/>
    <x v="4"/>
    <s v=""/>
    <x v="4"/>
    <x v="2"/>
  </r>
  <r>
    <x v="16"/>
    <x v="34"/>
    <x v="24"/>
    <x v="0"/>
    <x v="4"/>
    <x v="4"/>
    <s v=""/>
    <x v="4"/>
    <x v="2"/>
  </r>
  <r>
    <x v="16"/>
    <x v="35"/>
    <x v="24"/>
    <x v="0"/>
    <x v="4"/>
    <x v="4"/>
    <s v=""/>
    <x v="4"/>
    <x v="2"/>
  </r>
  <r>
    <x v="16"/>
    <x v="36"/>
    <x v="24"/>
    <x v="0"/>
    <x v="4"/>
    <x v="4"/>
    <s v=""/>
    <x v="4"/>
    <x v="2"/>
  </r>
  <r>
    <x v="17"/>
    <x v="0"/>
    <x v="4"/>
    <x v="0"/>
    <x v="4"/>
    <x v="4"/>
    <s v=""/>
    <x v="4"/>
    <x v="2"/>
  </r>
  <r>
    <x v="17"/>
    <x v="1"/>
    <x v="1"/>
    <x v="0"/>
    <x v="1"/>
    <x v="1"/>
    <n v="780"/>
    <x v="1"/>
    <x v="1"/>
  </r>
  <r>
    <x v="17"/>
    <x v="2"/>
    <x v="3"/>
    <x v="1"/>
    <x v="3"/>
    <x v="3"/>
    <n v="700"/>
    <x v="3"/>
    <x v="1"/>
  </r>
  <r>
    <x v="17"/>
    <x v="3"/>
    <x v="27"/>
    <x v="0"/>
    <x v="15"/>
    <x v="18"/>
    <n v="600"/>
    <x v="25"/>
    <x v="1"/>
  </r>
  <r>
    <x v="17"/>
    <x v="4"/>
    <x v="5"/>
    <x v="0"/>
    <x v="5"/>
    <x v="5"/>
    <n v="600"/>
    <x v="5"/>
    <x v="3"/>
  </r>
  <r>
    <x v="17"/>
    <x v="5"/>
    <x v="4"/>
    <x v="0"/>
    <x v="4"/>
    <x v="4"/>
    <s v=""/>
    <x v="4"/>
    <x v="2"/>
  </r>
  <r>
    <x v="17"/>
    <x v="6"/>
    <x v="8"/>
    <x v="2"/>
    <x v="6"/>
    <x v="7"/>
    <n v="630"/>
    <x v="8"/>
    <x v="0"/>
  </r>
  <r>
    <x v="17"/>
    <x v="7"/>
    <x v="4"/>
    <x v="0"/>
    <x v="4"/>
    <x v="4"/>
    <s v=""/>
    <x v="4"/>
    <x v="2"/>
  </r>
  <r>
    <x v="17"/>
    <x v="8"/>
    <x v="26"/>
    <x v="0"/>
    <x v="14"/>
    <x v="8"/>
    <n v="600"/>
    <x v="24"/>
    <x v="1"/>
  </r>
  <r>
    <x v="17"/>
    <x v="9"/>
    <x v="4"/>
    <x v="0"/>
    <x v="4"/>
    <x v="4"/>
    <s v=""/>
    <x v="4"/>
    <x v="2"/>
  </r>
  <r>
    <x v="17"/>
    <x v="10"/>
    <x v="4"/>
    <x v="0"/>
    <x v="4"/>
    <x v="4"/>
    <s v=""/>
    <x v="4"/>
    <x v="2"/>
  </r>
  <r>
    <x v="17"/>
    <x v="11"/>
    <x v="10"/>
    <x v="1"/>
    <x v="3"/>
    <x v="6"/>
    <n v="700"/>
    <x v="10"/>
    <x v="1"/>
  </r>
  <r>
    <x v="17"/>
    <x v="12"/>
    <x v="4"/>
    <x v="0"/>
    <x v="4"/>
    <x v="4"/>
    <s v=""/>
    <x v="4"/>
    <x v="2"/>
  </r>
  <r>
    <x v="17"/>
    <x v="13"/>
    <x v="4"/>
    <x v="0"/>
    <x v="4"/>
    <x v="4"/>
    <s v=""/>
    <x v="4"/>
    <x v="2"/>
  </r>
  <r>
    <x v="17"/>
    <x v="14"/>
    <x v="4"/>
    <x v="0"/>
    <x v="4"/>
    <x v="4"/>
    <s v=""/>
    <x v="4"/>
    <x v="2"/>
  </r>
  <r>
    <x v="17"/>
    <x v="15"/>
    <x v="4"/>
    <x v="0"/>
    <x v="4"/>
    <x v="4"/>
    <s v=""/>
    <x v="4"/>
    <x v="2"/>
  </r>
  <r>
    <x v="17"/>
    <x v="16"/>
    <x v="4"/>
    <x v="0"/>
    <x v="4"/>
    <x v="4"/>
    <s v=""/>
    <x v="4"/>
    <x v="2"/>
  </r>
  <r>
    <x v="17"/>
    <x v="17"/>
    <x v="13"/>
    <x v="0"/>
    <x v="10"/>
    <x v="11"/>
    <n v="600"/>
    <x v="13"/>
    <x v="3"/>
  </r>
  <r>
    <x v="17"/>
    <x v="18"/>
    <x v="4"/>
    <x v="0"/>
    <x v="4"/>
    <x v="4"/>
    <s v=""/>
    <x v="4"/>
    <x v="2"/>
  </r>
  <r>
    <x v="17"/>
    <x v="19"/>
    <x v="30"/>
    <x v="1"/>
    <x v="11"/>
    <x v="17"/>
    <n v="600"/>
    <x v="28"/>
    <x v="4"/>
  </r>
  <r>
    <x v="17"/>
    <x v="20"/>
    <x v="4"/>
    <x v="0"/>
    <x v="4"/>
    <x v="4"/>
    <s v=""/>
    <x v="4"/>
    <x v="2"/>
  </r>
  <r>
    <x v="17"/>
    <x v="21"/>
    <x v="28"/>
    <x v="1"/>
    <x v="11"/>
    <x v="19"/>
    <n v="700"/>
    <x v="26"/>
    <x v="4"/>
  </r>
  <r>
    <x v="17"/>
    <x v="22"/>
    <x v="25"/>
    <x v="1"/>
    <x v="11"/>
    <x v="17"/>
    <n v="700"/>
    <x v="23"/>
    <x v="4"/>
  </r>
  <r>
    <x v="17"/>
    <x v="23"/>
    <x v="17"/>
    <x v="0"/>
    <x v="11"/>
    <x v="14"/>
    <n v="670"/>
    <x v="17"/>
    <x v="1"/>
  </r>
  <r>
    <x v="17"/>
    <x v="23"/>
    <x v="18"/>
    <x v="0"/>
    <x v="11"/>
    <x v="14"/>
    <n v="670"/>
    <x v="18"/>
    <x v="1"/>
  </r>
  <r>
    <x v="17"/>
    <x v="24"/>
    <x v="4"/>
    <x v="0"/>
    <x v="4"/>
    <x v="4"/>
    <s v=""/>
    <x v="4"/>
    <x v="2"/>
  </r>
  <r>
    <x v="17"/>
    <x v="25"/>
    <x v="31"/>
    <x v="1"/>
    <x v="11"/>
    <x v="19"/>
    <n v="700"/>
    <x v="29"/>
    <x v="4"/>
  </r>
  <r>
    <x v="17"/>
    <x v="26"/>
    <x v="29"/>
    <x v="1"/>
    <x v="11"/>
    <x v="19"/>
    <n v="700"/>
    <x v="27"/>
    <x v="4"/>
  </r>
  <r>
    <x v="17"/>
    <x v="27"/>
    <x v="32"/>
    <x v="0"/>
    <x v="16"/>
    <x v="20"/>
    <n v="500"/>
    <x v="30"/>
    <x v="3"/>
  </r>
  <r>
    <x v="17"/>
    <x v="27"/>
    <x v="33"/>
    <x v="0"/>
    <x v="17"/>
    <x v="21"/>
    <n v="600"/>
    <x v="31"/>
    <x v="1"/>
  </r>
  <r>
    <x v="17"/>
    <x v="28"/>
    <x v="23"/>
    <x v="0"/>
    <x v="4"/>
    <x v="4"/>
    <s v=""/>
    <x v="4"/>
    <x v="2"/>
  </r>
  <r>
    <x v="17"/>
    <x v="29"/>
    <x v="24"/>
    <x v="0"/>
    <x v="4"/>
    <x v="4"/>
    <s v=""/>
    <x v="4"/>
    <x v="2"/>
  </r>
  <r>
    <x v="17"/>
    <x v="30"/>
    <x v="24"/>
    <x v="0"/>
    <x v="4"/>
    <x v="4"/>
    <s v=""/>
    <x v="4"/>
    <x v="2"/>
  </r>
  <r>
    <x v="17"/>
    <x v="31"/>
    <x v="24"/>
    <x v="0"/>
    <x v="4"/>
    <x v="4"/>
    <s v=""/>
    <x v="4"/>
    <x v="2"/>
  </r>
  <r>
    <x v="17"/>
    <x v="32"/>
    <x v="24"/>
    <x v="0"/>
    <x v="4"/>
    <x v="4"/>
    <s v=""/>
    <x v="4"/>
    <x v="2"/>
  </r>
  <r>
    <x v="17"/>
    <x v="33"/>
    <x v="24"/>
    <x v="0"/>
    <x v="4"/>
    <x v="4"/>
    <s v=""/>
    <x v="4"/>
    <x v="2"/>
  </r>
  <r>
    <x v="17"/>
    <x v="34"/>
    <x v="24"/>
    <x v="0"/>
    <x v="4"/>
    <x v="4"/>
    <s v=""/>
    <x v="4"/>
    <x v="2"/>
  </r>
  <r>
    <x v="17"/>
    <x v="35"/>
    <x v="24"/>
    <x v="0"/>
    <x v="4"/>
    <x v="4"/>
    <s v=""/>
    <x v="4"/>
    <x v="2"/>
  </r>
  <r>
    <x v="17"/>
    <x v="36"/>
    <x v="24"/>
    <x v="0"/>
    <x v="4"/>
    <x v="4"/>
    <s v=""/>
    <x v="4"/>
    <x v="2"/>
  </r>
  <r>
    <x v="18"/>
    <x v="0"/>
    <x v="4"/>
    <x v="0"/>
    <x v="4"/>
    <x v="4"/>
    <s v=""/>
    <x v="4"/>
    <x v="2"/>
  </r>
  <r>
    <x v="18"/>
    <x v="1"/>
    <x v="1"/>
    <x v="0"/>
    <x v="1"/>
    <x v="1"/>
    <n v="780"/>
    <x v="1"/>
    <x v="1"/>
  </r>
  <r>
    <x v="18"/>
    <x v="2"/>
    <x v="3"/>
    <x v="1"/>
    <x v="3"/>
    <x v="3"/>
    <n v="700"/>
    <x v="3"/>
    <x v="1"/>
  </r>
  <r>
    <x v="18"/>
    <x v="3"/>
    <x v="4"/>
    <x v="0"/>
    <x v="4"/>
    <x v="4"/>
    <s v=""/>
    <x v="4"/>
    <x v="2"/>
  </r>
  <r>
    <x v="18"/>
    <x v="4"/>
    <x v="5"/>
    <x v="0"/>
    <x v="5"/>
    <x v="5"/>
    <n v="600"/>
    <x v="5"/>
    <x v="3"/>
  </r>
  <r>
    <x v="18"/>
    <x v="5"/>
    <x v="4"/>
    <x v="0"/>
    <x v="4"/>
    <x v="4"/>
    <s v=""/>
    <x v="4"/>
    <x v="2"/>
  </r>
  <r>
    <x v="18"/>
    <x v="6"/>
    <x v="8"/>
    <x v="2"/>
    <x v="6"/>
    <x v="7"/>
    <n v="630"/>
    <x v="8"/>
    <x v="0"/>
  </r>
  <r>
    <x v="18"/>
    <x v="7"/>
    <x v="4"/>
    <x v="0"/>
    <x v="4"/>
    <x v="4"/>
    <s v=""/>
    <x v="4"/>
    <x v="2"/>
  </r>
  <r>
    <x v="18"/>
    <x v="8"/>
    <x v="26"/>
    <x v="0"/>
    <x v="14"/>
    <x v="8"/>
    <n v="600"/>
    <x v="24"/>
    <x v="1"/>
  </r>
  <r>
    <x v="18"/>
    <x v="9"/>
    <x v="4"/>
    <x v="0"/>
    <x v="4"/>
    <x v="4"/>
    <s v=""/>
    <x v="4"/>
    <x v="2"/>
  </r>
  <r>
    <x v="18"/>
    <x v="10"/>
    <x v="4"/>
    <x v="0"/>
    <x v="4"/>
    <x v="4"/>
    <s v=""/>
    <x v="4"/>
    <x v="2"/>
  </r>
  <r>
    <x v="18"/>
    <x v="11"/>
    <x v="10"/>
    <x v="1"/>
    <x v="3"/>
    <x v="6"/>
    <n v="700"/>
    <x v="10"/>
    <x v="1"/>
  </r>
  <r>
    <x v="18"/>
    <x v="12"/>
    <x v="4"/>
    <x v="0"/>
    <x v="4"/>
    <x v="4"/>
    <s v=""/>
    <x v="4"/>
    <x v="2"/>
  </r>
  <r>
    <x v="18"/>
    <x v="13"/>
    <x v="4"/>
    <x v="0"/>
    <x v="4"/>
    <x v="4"/>
    <s v=""/>
    <x v="4"/>
    <x v="2"/>
  </r>
  <r>
    <x v="18"/>
    <x v="14"/>
    <x v="4"/>
    <x v="0"/>
    <x v="4"/>
    <x v="4"/>
    <s v=""/>
    <x v="4"/>
    <x v="2"/>
  </r>
  <r>
    <x v="18"/>
    <x v="15"/>
    <x v="4"/>
    <x v="0"/>
    <x v="4"/>
    <x v="4"/>
    <s v=""/>
    <x v="4"/>
    <x v="2"/>
  </r>
  <r>
    <x v="18"/>
    <x v="16"/>
    <x v="4"/>
    <x v="0"/>
    <x v="4"/>
    <x v="4"/>
    <s v=""/>
    <x v="4"/>
    <x v="2"/>
  </r>
  <r>
    <x v="18"/>
    <x v="17"/>
    <x v="4"/>
    <x v="0"/>
    <x v="4"/>
    <x v="4"/>
    <s v=""/>
    <x v="4"/>
    <x v="2"/>
  </r>
  <r>
    <x v="18"/>
    <x v="18"/>
    <x v="4"/>
    <x v="0"/>
    <x v="4"/>
    <x v="4"/>
    <s v=""/>
    <x v="4"/>
    <x v="2"/>
  </r>
  <r>
    <x v="18"/>
    <x v="19"/>
    <x v="30"/>
    <x v="1"/>
    <x v="11"/>
    <x v="17"/>
    <n v="600"/>
    <x v="28"/>
    <x v="4"/>
  </r>
  <r>
    <x v="18"/>
    <x v="20"/>
    <x v="4"/>
    <x v="0"/>
    <x v="4"/>
    <x v="4"/>
    <s v=""/>
    <x v="4"/>
    <x v="2"/>
  </r>
  <r>
    <x v="18"/>
    <x v="21"/>
    <x v="28"/>
    <x v="1"/>
    <x v="11"/>
    <x v="19"/>
    <n v="700"/>
    <x v="26"/>
    <x v="4"/>
  </r>
  <r>
    <x v="18"/>
    <x v="22"/>
    <x v="25"/>
    <x v="1"/>
    <x v="11"/>
    <x v="17"/>
    <n v="700"/>
    <x v="23"/>
    <x v="4"/>
  </r>
  <r>
    <x v="18"/>
    <x v="23"/>
    <x v="17"/>
    <x v="0"/>
    <x v="11"/>
    <x v="14"/>
    <n v="670"/>
    <x v="17"/>
    <x v="1"/>
  </r>
  <r>
    <x v="18"/>
    <x v="23"/>
    <x v="18"/>
    <x v="0"/>
    <x v="11"/>
    <x v="14"/>
    <n v="670"/>
    <x v="18"/>
    <x v="1"/>
  </r>
  <r>
    <x v="18"/>
    <x v="24"/>
    <x v="4"/>
    <x v="0"/>
    <x v="4"/>
    <x v="4"/>
    <s v=""/>
    <x v="4"/>
    <x v="2"/>
  </r>
  <r>
    <x v="18"/>
    <x v="25"/>
    <x v="31"/>
    <x v="1"/>
    <x v="11"/>
    <x v="19"/>
    <n v="700"/>
    <x v="29"/>
    <x v="4"/>
  </r>
  <r>
    <x v="18"/>
    <x v="26"/>
    <x v="29"/>
    <x v="1"/>
    <x v="11"/>
    <x v="19"/>
    <n v="700"/>
    <x v="27"/>
    <x v="4"/>
  </r>
  <r>
    <x v="18"/>
    <x v="27"/>
    <x v="32"/>
    <x v="0"/>
    <x v="16"/>
    <x v="20"/>
    <n v="500"/>
    <x v="30"/>
    <x v="3"/>
  </r>
  <r>
    <x v="18"/>
    <x v="27"/>
    <x v="33"/>
    <x v="0"/>
    <x v="17"/>
    <x v="21"/>
    <n v="600"/>
    <x v="31"/>
    <x v="1"/>
  </r>
  <r>
    <x v="18"/>
    <x v="28"/>
    <x v="23"/>
    <x v="0"/>
    <x v="4"/>
    <x v="4"/>
    <s v=""/>
    <x v="4"/>
    <x v="2"/>
  </r>
  <r>
    <x v="18"/>
    <x v="29"/>
    <x v="24"/>
    <x v="0"/>
    <x v="4"/>
    <x v="4"/>
    <s v=""/>
    <x v="4"/>
    <x v="2"/>
  </r>
  <r>
    <x v="18"/>
    <x v="30"/>
    <x v="24"/>
    <x v="0"/>
    <x v="4"/>
    <x v="4"/>
    <s v=""/>
    <x v="4"/>
    <x v="2"/>
  </r>
  <r>
    <x v="18"/>
    <x v="31"/>
    <x v="24"/>
    <x v="0"/>
    <x v="4"/>
    <x v="4"/>
    <s v=""/>
    <x v="4"/>
    <x v="2"/>
  </r>
  <r>
    <x v="18"/>
    <x v="32"/>
    <x v="24"/>
    <x v="0"/>
    <x v="4"/>
    <x v="4"/>
    <s v=""/>
    <x v="4"/>
    <x v="2"/>
  </r>
  <r>
    <x v="18"/>
    <x v="33"/>
    <x v="24"/>
    <x v="0"/>
    <x v="4"/>
    <x v="4"/>
    <s v=""/>
    <x v="4"/>
    <x v="2"/>
  </r>
  <r>
    <x v="18"/>
    <x v="34"/>
    <x v="24"/>
    <x v="0"/>
    <x v="4"/>
    <x v="4"/>
    <s v=""/>
    <x v="4"/>
    <x v="2"/>
  </r>
  <r>
    <x v="18"/>
    <x v="35"/>
    <x v="24"/>
    <x v="0"/>
    <x v="4"/>
    <x v="4"/>
    <s v=""/>
    <x v="4"/>
    <x v="2"/>
  </r>
  <r>
    <x v="18"/>
    <x v="36"/>
    <x v="24"/>
    <x v="0"/>
    <x v="4"/>
    <x v="4"/>
    <s v=""/>
    <x v="4"/>
    <x v="2"/>
  </r>
  <r>
    <x v="19"/>
    <x v="0"/>
    <x v="4"/>
    <x v="0"/>
    <x v="4"/>
    <x v="4"/>
    <s v=""/>
    <x v="4"/>
    <x v="2"/>
  </r>
  <r>
    <x v="19"/>
    <x v="1"/>
    <x v="1"/>
    <x v="0"/>
    <x v="1"/>
    <x v="1"/>
    <n v="780"/>
    <x v="1"/>
    <x v="1"/>
  </r>
  <r>
    <x v="19"/>
    <x v="2"/>
    <x v="3"/>
    <x v="1"/>
    <x v="3"/>
    <x v="3"/>
    <n v="700"/>
    <x v="3"/>
    <x v="1"/>
  </r>
  <r>
    <x v="19"/>
    <x v="3"/>
    <x v="4"/>
    <x v="0"/>
    <x v="4"/>
    <x v="4"/>
    <s v=""/>
    <x v="4"/>
    <x v="2"/>
  </r>
  <r>
    <x v="19"/>
    <x v="4"/>
    <x v="5"/>
    <x v="0"/>
    <x v="5"/>
    <x v="5"/>
    <n v="600"/>
    <x v="5"/>
    <x v="3"/>
  </r>
  <r>
    <x v="19"/>
    <x v="5"/>
    <x v="4"/>
    <x v="0"/>
    <x v="4"/>
    <x v="4"/>
    <s v=""/>
    <x v="4"/>
    <x v="2"/>
  </r>
  <r>
    <x v="19"/>
    <x v="6"/>
    <x v="8"/>
    <x v="2"/>
    <x v="6"/>
    <x v="7"/>
    <n v="630"/>
    <x v="8"/>
    <x v="0"/>
  </r>
  <r>
    <x v="19"/>
    <x v="7"/>
    <x v="4"/>
    <x v="0"/>
    <x v="4"/>
    <x v="4"/>
    <s v=""/>
    <x v="4"/>
    <x v="2"/>
  </r>
  <r>
    <x v="19"/>
    <x v="8"/>
    <x v="26"/>
    <x v="0"/>
    <x v="14"/>
    <x v="8"/>
    <n v="600"/>
    <x v="24"/>
    <x v="1"/>
  </r>
  <r>
    <x v="19"/>
    <x v="9"/>
    <x v="4"/>
    <x v="0"/>
    <x v="4"/>
    <x v="4"/>
    <s v=""/>
    <x v="4"/>
    <x v="2"/>
  </r>
  <r>
    <x v="19"/>
    <x v="10"/>
    <x v="4"/>
    <x v="0"/>
    <x v="4"/>
    <x v="4"/>
    <s v=""/>
    <x v="4"/>
    <x v="2"/>
  </r>
  <r>
    <x v="19"/>
    <x v="11"/>
    <x v="10"/>
    <x v="1"/>
    <x v="3"/>
    <x v="6"/>
    <n v="700"/>
    <x v="10"/>
    <x v="1"/>
  </r>
  <r>
    <x v="19"/>
    <x v="12"/>
    <x v="4"/>
    <x v="0"/>
    <x v="4"/>
    <x v="4"/>
    <s v=""/>
    <x v="4"/>
    <x v="2"/>
  </r>
  <r>
    <x v="19"/>
    <x v="13"/>
    <x v="4"/>
    <x v="0"/>
    <x v="4"/>
    <x v="4"/>
    <s v=""/>
    <x v="4"/>
    <x v="2"/>
  </r>
  <r>
    <x v="19"/>
    <x v="14"/>
    <x v="4"/>
    <x v="0"/>
    <x v="4"/>
    <x v="4"/>
    <s v=""/>
    <x v="4"/>
    <x v="2"/>
  </r>
  <r>
    <x v="19"/>
    <x v="15"/>
    <x v="4"/>
    <x v="0"/>
    <x v="4"/>
    <x v="4"/>
    <s v=""/>
    <x v="4"/>
    <x v="2"/>
  </r>
  <r>
    <x v="19"/>
    <x v="16"/>
    <x v="4"/>
    <x v="0"/>
    <x v="4"/>
    <x v="4"/>
    <s v=""/>
    <x v="4"/>
    <x v="2"/>
  </r>
  <r>
    <x v="19"/>
    <x v="17"/>
    <x v="4"/>
    <x v="0"/>
    <x v="4"/>
    <x v="4"/>
    <s v=""/>
    <x v="4"/>
    <x v="2"/>
  </r>
  <r>
    <x v="19"/>
    <x v="18"/>
    <x v="4"/>
    <x v="0"/>
    <x v="4"/>
    <x v="4"/>
    <s v=""/>
    <x v="4"/>
    <x v="2"/>
  </r>
  <r>
    <x v="19"/>
    <x v="19"/>
    <x v="30"/>
    <x v="1"/>
    <x v="11"/>
    <x v="17"/>
    <n v="600"/>
    <x v="28"/>
    <x v="4"/>
  </r>
  <r>
    <x v="19"/>
    <x v="20"/>
    <x v="4"/>
    <x v="0"/>
    <x v="4"/>
    <x v="4"/>
    <s v=""/>
    <x v="4"/>
    <x v="2"/>
  </r>
  <r>
    <x v="19"/>
    <x v="21"/>
    <x v="28"/>
    <x v="1"/>
    <x v="11"/>
    <x v="19"/>
    <n v="700"/>
    <x v="26"/>
    <x v="4"/>
  </r>
  <r>
    <x v="19"/>
    <x v="22"/>
    <x v="25"/>
    <x v="1"/>
    <x v="11"/>
    <x v="17"/>
    <n v="700"/>
    <x v="23"/>
    <x v="4"/>
  </r>
  <r>
    <x v="19"/>
    <x v="23"/>
    <x v="17"/>
    <x v="0"/>
    <x v="11"/>
    <x v="14"/>
    <n v="670"/>
    <x v="17"/>
    <x v="1"/>
  </r>
  <r>
    <x v="19"/>
    <x v="23"/>
    <x v="18"/>
    <x v="0"/>
    <x v="11"/>
    <x v="14"/>
    <n v="670"/>
    <x v="18"/>
    <x v="1"/>
  </r>
  <r>
    <x v="19"/>
    <x v="24"/>
    <x v="4"/>
    <x v="0"/>
    <x v="4"/>
    <x v="4"/>
    <s v=""/>
    <x v="4"/>
    <x v="2"/>
  </r>
  <r>
    <x v="19"/>
    <x v="25"/>
    <x v="31"/>
    <x v="1"/>
    <x v="11"/>
    <x v="19"/>
    <n v="700"/>
    <x v="29"/>
    <x v="4"/>
  </r>
  <r>
    <x v="19"/>
    <x v="26"/>
    <x v="29"/>
    <x v="1"/>
    <x v="11"/>
    <x v="19"/>
    <n v="700"/>
    <x v="27"/>
    <x v="4"/>
  </r>
  <r>
    <x v="19"/>
    <x v="27"/>
    <x v="32"/>
    <x v="0"/>
    <x v="16"/>
    <x v="20"/>
    <n v="500"/>
    <x v="30"/>
    <x v="3"/>
  </r>
  <r>
    <x v="19"/>
    <x v="27"/>
    <x v="33"/>
    <x v="0"/>
    <x v="17"/>
    <x v="21"/>
    <n v="600"/>
    <x v="31"/>
    <x v="1"/>
  </r>
  <r>
    <x v="19"/>
    <x v="28"/>
    <x v="23"/>
    <x v="0"/>
    <x v="4"/>
    <x v="4"/>
    <s v=""/>
    <x v="4"/>
    <x v="2"/>
  </r>
  <r>
    <x v="19"/>
    <x v="29"/>
    <x v="24"/>
    <x v="0"/>
    <x v="4"/>
    <x v="4"/>
    <s v=""/>
    <x v="4"/>
    <x v="2"/>
  </r>
  <r>
    <x v="19"/>
    <x v="30"/>
    <x v="24"/>
    <x v="0"/>
    <x v="4"/>
    <x v="4"/>
    <s v=""/>
    <x v="4"/>
    <x v="2"/>
  </r>
  <r>
    <x v="19"/>
    <x v="31"/>
    <x v="24"/>
    <x v="0"/>
    <x v="4"/>
    <x v="4"/>
    <s v=""/>
    <x v="4"/>
    <x v="2"/>
  </r>
  <r>
    <x v="19"/>
    <x v="32"/>
    <x v="24"/>
    <x v="0"/>
    <x v="4"/>
    <x v="4"/>
    <s v=""/>
    <x v="4"/>
    <x v="2"/>
  </r>
  <r>
    <x v="19"/>
    <x v="33"/>
    <x v="24"/>
    <x v="0"/>
    <x v="4"/>
    <x v="4"/>
    <s v=""/>
    <x v="4"/>
    <x v="2"/>
  </r>
  <r>
    <x v="19"/>
    <x v="34"/>
    <x v="24"/>
    <x v="0"/>
    <x v="4"/>
    <x v="4"/>
    <s v=""/>
    <x v="4"/>
    <x v="2"/>
  </r>
  <r>
    <x v="19"/>
    <x v="35"/>
    <x v="24"/>
    <x v="0"/>
    <x v="4"/>
    <x v="4"/>
    <s v=""/>
    <x v="4"/>
    <x v="2"/>
  </r>
  <r>
    <x v="19"/>
    <x v="36"/>
    <x v="24"/>
    <x v="0"/>
    <x v="4"/>
    <x v="4"/>
    <s v=""/>
    <x v="4"/>
    <x v="2"/>
  </r>
  <r>
    <x v="20"/>
    <x v="0"/>
    <x v="4"/>
    <x v="0"/>
    <x v="4"/>
    <x v="4"/>
    <s v=""/>
    <x v="4"/>
    <x v="2"/>
  </r>
  <r>
    <x v="20"/>
    <x v="1"/>
    <x v="1"/>
    <x v="0"/>
    <x v="1"/>
    <x v="1"/>
    <n v="780"/>
    <x v="1"/>
    <x v="1"/>
  </r>
  <r>
    <x v="20"/>
    <x v="2"/>
    <x v="3"/>
    <x v="1"/>
    <x v="3"/>
    <x v="3"/>
    <n v="700"/>
    <x v="3"/>
    <x v="1"/>
  </r>
  <r>
    <x v="20"/>
    <x v="3"/>
    <x v="27"/>
    <x v="0"/>
    <x v="15"/>
    <x v="18"/>
    <n v="600"/>
    <x v="25"/>
    <x v="1"/>
  </r>
  <r>
    <x v="20"/>
    <x v="4"/>
    <x v="5"/>
    <x v="0"/>
    <x v="5"/>
    <x v="5"/>
    <n v="600"/>
    <x v="5"/>
    <x v="3"/>
  </r>
  <r>
    <x v="20"/>
    <x v="5"/>
    <x v="4"/>
    <x v="0"/>
    <x v="4"/>
    <x v="4"/>
    <s v=""/>
    <x v="4"/>
    <x v="2"/>
  </r>
  <r>
    <x v="20"/>
    <x v="6"/>
    <x v="8"/>
    <x v="2"/>
    <x v="6"/>
    <x v="7"/>
    <n v="630"/>
    <x v="8"/>
    <x v="0"/>
  </r>
  <r>
    <x v="20"/>
    <x v="7"/>
    <x v="4"/>
    <x v="0"/>
    <x v="4"/>
    <x v="4"/>
    <s v=""/>
    <x v="4"/>
    <x v="2"/>
  </r>
  <r>
    <x v="20"/>
    <x v="8"/>
    <x v="26"/>
    <x v="0"/>
    <x v="14"/>
    <x v="8"/>
    <n v="600"/>
    <x v="24"/>
    <x v="1"/>
  </r>
  <r>
    <x v="20"/>
    <x v="9"/>
    <x v="4"/>
    <x v="0"/>
    <x v="4"/>
    <x v="4"/>
    <s v=""/>
    <x v="4"/>
    <x v="2"/>
  </r>
  <r>
    <x v="20"/>
    <x v="10"/>
    <x v="4"/>
    <x v="0"/>
    <x v="4"/>
    <x v="4"/>
    <s v=""/>
    <x v="4"/>
    <x v="2"/>
  </r>
  <r>
    <x v="20"/>
    <x v="11"/>
    <x v="10"/>
    <x v="1"/>
    <x v="3"/>
    <x v="6"/>
    <n v="700"/>
    <x v="10"/>
    <x v="1"/>
  </r>
  <r>
    <x v="20"/>
    <x v="12"/>
    <x v="4"/>
    <x v="0"/>
    <x v="4"/>
    <x v="4"/>
    <s v=""/>
    <x v="4"/>
    <x v="2"/>
  </r>
  <r>
    <x v="20"/>
    <x v="13"/>
    <x v="4"/>
    <x v="0"/>
    <x v="4"/>
    <x v="4"/>
    <s v=""/>
    <x v="4"/>
    <x v="2"/>
  </r>
  <r>
    <x v="20"/>
    <x v="14"/>
    <x v="4"/>
    <x v="0"/>
    <x v="4"/>
    <x v="4"/>
    <s v=""/>
    <x v="4"/>
    <x v="2"/>
  </r>
  <r>
    <x v="20"/>
    <x v="15"/>
    <x v="4"/>
    <x v="0"/>
    <x v="4"/>
    <x v="4"/>
    <s v=""/>
    <x v="4"/>
    <x v="2"/>
  </r>
  <r>
    <x v="20"/>
    <x v="16"/>
    <x v="4"/>
    <x v="0"/>
    <x v="4"/>
    <x v="4"/>
    <s v=""/>
    <x v="4"/>
    <x v="2"/>
  </r>
  <r>
    <x v="20"/>
    <x v="17"/>
    <x v="4"/>
    <x v="0"/>
    <x v="4"/>
    <x v="4"/>
    <s v=""/>
    <x v="4"/>
    <x v="2"/>
  </r>
  <r>
    <x v="20"/>
    <x v="18"/>
    <x v="4"/>
    <x v="0"/>
    <x v="4"/>
    <x v="4"/>
    <s v=""/>
    <x v="4"/>
    <x v="2"/>
  </r>
  <r>
    <x v="20"/>
    <x v="19"/>
    <x v="30"/>
    <x v="1"/>
    <x v="11"/>
    <x v="17"/>
    <n v="600"/>
    <x v="28"/>
    <x v="4"/>
  </r>
  <r>
    <x v="20"/>
    <x v="20"/>
    <x v="4"/>
    <x v="0"/>
    <x v="4"/>
    <x v="4"/>
    <s v=""/>
    <x v="4"/>
    <x v="2"/>
  </r>
  <r>
    <x v="20"/>
    <x v="21"/>
    <x v="28"/>
    <x v="1"/>
    <x v="11"/>
    <x v="19"/>
    <n v="700"/>
    <x v="26"/>
    <x v="4"/>
  </r>
  <r>
    <x v="20"/>
    <x v="22"/>
    <x v="25"/>
    <x v="1"/>
    <x v="11"/>
    <x v="17"/>
    <n v="700"/>
    <x v="23"/>
    <x v="4"/>
  </r>
  <r>
    <x v="20"/>
    <x v="23"/>
    <x v="17"/>
    <x v="0"/>
    <x v="11"/>
    <x v="14"/>
    <n v="670"/>
    <x v="17"/>
    <x v="1"/>
  </r>
  <r>
    <x v="20"/>
    <x v="23"/>
    <x v="18"/>
    <x v="0"/>
    <x v="11"/>
    <x v="14"/>
    <n v="670"/>
    <x v="18"/>
    <x v="1"/>
  </r>
  <r>
    <x v="20"/>
    <x v="24"/>
    <x v="4"/>
    <x v="0"/>
    <x v="4"/>
    <x v="4"/>
    <s v=""/>
    <x v="4"/>
    <x v="2"/>
  </r>
  <r>
    <x v="20"/>
    <x v="25"/>
    <x v="31"/>
    <x v="1"/>
    <x v="11"/>
    <x v="19"/>
    <n v="700"/>
    <x v="29"/>
    <x v="4"/>
  </r>
  <r>
    <x v="20"/>
    <x v="26"/>
    <x v="29"/>
    <x v="1"/>
    <x v="11"/>
    <x v="19"/>
    <n v="700"/>
    <x v="27"/>
    <x v="4"/>
  </r>
  <r>
    <x v="20"/>
    <x v="27"/>
    <x v="32"/>
    <x v="0"/>
    <x v="16"/>
    <x v="20"/>
    <n v="500"/>
    <x v="30"/>
    <x v="3"/>
  </r>
  <r>
    <x v="20"/>
    <x v="27"/>
    <x v="33"/>
    <x v="0"/>
    <x v="17"/>
    <x v="21"/>
    <n v="600"/>
    <x v="31"/>
    <x v="1"/>
  </r>
  <r>
    <x v="20"/>
    <x v="28"/>
    <x v="23"/>
    <x v="0"/>
    <x v="4"/>
    <x v="4"/>
    <s v=""/>
    <x v="4"/>
    <x v="2"/>
  </r>
  <r>
    <x v="20"/>
    <x v="29"/>
    <x v="24"/>
    <x v="0"/>
    <x v="4"/>
    <x v="4"/>
    <s v=""/>
    <x v="4"/>
    <x v="2"/>
  </r>
  <r>
    <x v="20"/>
    <x v="30"/>
    <x v="24"/>
    <x v="0"/>
    <x v="4"/>
    <x v="4"/>
    <s v=""/>
    <x v="4"/>
    <x v="2"/>
  </r>
  <r>
    <x v="20"/>
    <x v="31"/>
    <x v="24"/>
    <x v="0"/>
    <x v="4"/>
    <x v="4"/>
    <s v=""/>
    <x v="4"/>
    <x v="2"/>
  </r>
  <r>
    <x v="20"/>
    <x v="32"/>
    <x v="24"/>
    <x v="0"/>
    <x v="4"/>
    <x v="4"/>
    <s v=""/>
    <x v="4"/>
    <x v="2"/>
  </r>
  <r>
    <x v="20"/>
    <x v="33"/>
    <x v="24"/>
    <x v="0"/>
    <x v="4"/>
    <x v="4"/>
    <s v=""/>
    <x v="4"/>
    <x v="2"/>
  </r>
  <r>
    <x v="20"/>
    <x v="34"/>
    <x v="24"/>
    <x v="0"/>
    <x v="4"/>
    <x v="4"/>
    <s v=""/>
    <x v="4"/>
    <x v="2"/>
  </r>
  <r>
    <x v="20"/>
    <x v="35"/>
    <x v="24"/>
    <x v="0"/>
    <x v="4"/>
    <x v="4"/>
    <s v=""/>
    <x v="4"/>
    <x v="2"/>
  </r>
  <r>
    <x v="20"/>
    <x v="36"/>
    <x v="24"/>
    <x v="0"/>
    <x v="4"/>
    <x v="4"/>
    <s v=""/>
    <x v="4"/>
    <x v="2"/>
  </r>
  <r>
    <x v="21"/>
    <x v="0"/>
    <x v="4"/>
    <x v="0"/>
    <x v="4"/>
    <x v="4"/>
    <s v=""/>
    <x v="4"/>
    <x v="2"/>
  </r>
  <r>
    <x v="21"/>
    <x v="1"/>
    <x v="1"/>
    <x v="0"/>
    <x v="1"/>
    <x v="1"/>
    <n v="780"/>
    <x v="1"/>
    <x v="1"/>
  </r>
  <r>
    <x v="21"/>
    <x v="2"/>
    <x v="3"/>
    <x v="1"/>
    <x v="3"/>
    <x v="3"/>
    <n v="700"/>
    <x v="3"/>
    <x v="1"/>
  </r>
  <r>
    <x v="21"/>
    <x v="3"/>
    <x v="27"/>
    <x v="0"/>
    <x v="15"/>
    <x v="18"/>
    <n v="600"/>
    <x v="25"/>
    <x v="1"/>
  </r>
  <r>
    <x v="21"/>
    <x v="4"/>
    <x v="5"/>
    <x v="0"/>
    <x v="5"/>
    <x v="5"/>
    <n v="600"/>
    <x v="5"/>
    <x v="3"/>
  </r>
  <r>
    <x v="21"/>
    <x v="5"/>
    <x v="4"/>
    <x v="0"/>
    <x v="4"/>
    <x v="4"/>
    <s v=""/>
    <x v="4"/>
    <x v="2"/>
  </r>
  <r>
    <x v="21"/>
    <x v="6"/>
    <x v="8"/>
    <x v="2"/>
    <x v="6"/>
    <x v="7"/>
    <n v="630"/>
    <x v="8"/>
    <x v="0"/>
  </r>
  <r>
    <x v="21"/>
    <x v="7"/>
    <x v="4"/>
    <x v="0"/>
    <x v="4"/>
    <x v="4"/>
    <s v=""/>
    <x v="4"/>
    <x v="2"/>
  </r>
  <r>
    <x v="21"/>
    <x v="8"/>
    <x v="26"/>
    <x v="0"/>
    <x v="14"/>
    <x v="8"/>
    <n v="600"/>
    <x v="24"/>
    <x v="1"/>
  </r>
  <r>
    <x v="21"/>
    <x v="9"/>
    <x v="4"/>
    <x v="0"/>
    <x v="4"/>
    <x v="4"/>
    <s v=""/>
    <x v="4"/>
    <x v="2"/>
  </r>
  <r>
    <x v="21"/>
    <x v="10"/>
    <x v="4"/>
    <x v="0"/>
    <x v="4"/>
    <x v="4"/>
    <s v=""/>
    <x v="4"/>
    <x v="2"/>
  </r>
  <r>
    <x v="21"/>
    <x v="11"/>
    <x v="10"/>
    <x v="1"/>
    <x v="3"/>
    <x v="6"/>
    <n v="700"/>
    <x v="10"/>
    <x v="1"/>
  </r>
  <r>
    <x v="21"/>
    <x v="12"/>
    <x v="4"/>
    <x v="0"/>
    <x v="4"/>
    <x v="4"/>
    <s v=""/>
    <x v="4"/>
    <x v="2"/>
  </r>
  <r>
    <x v="21"/>
    <x v="13"/>
    <x v="4"/>
    <x v="0"/>
    <x v="4"/>
    <x v="4"/>
    <s v=""/>
    <x v="4"/>
    <x v="2"/>
  </r>
  <r>
    <x v="21"/>
    <x v="14"/>
    <x v="4"/>
    <x v="0"/>
    <x v="4"/>
    <x v="4"/>
    <s v=""/>
    <x v="4"/>
    <x v="2"/>
  </r>
  <r>
    <x v="21"/>
    <x v="15"/>
    <x v="4"/>
    <x v="0"/>
    <x v="4"/>
    <x v="4"/>
    <s v=""/>
    <x v="4"/>
    <x v="2"/>
  </r>
  <r>
    <x v="21"/>
    <x v="16"/>
    <x v="4"/>
    <x v="0"/>
    <x v="4"/>
    <x v="4"/>
    <s v=""/>
    <x v="4"/>
    <x v="2"/>
  </r>
  <r>
    <x v="21"/>
    <x v="17"/>
    <x v="4"/>
    <x v="0"/>
    <x v="4"/>
    <x v="4"/>
    <s v=""/>
    <x v="4"/>
    <x v="2"/>
  </r>
  <r>
    <x v="21"/>
    <x v="18"/>
    <x v="4"/>
    <x v="0"/>
    <x v="4"/>
    <x v="4"/>
    <s v=""/>
    <x v="4"/>
    <x v="2"/>
  </r>
  <r>
    <x v="21"/>
    <x v="19"/>
    <x v="30"/>
    <x v="1"/>
    <x v="11"/>
    <x v="17"/>
    <n v="600"/>
    <x v="28"/>
    <x v="4"/>
  </r>
  <r>
    <x v="21"/>
    <x v="20"/>
    <x v="4"/>
    <x v="0"/>
    <x v="4"/>
    <x v="4"/>
    <s v=""/>
    <x v="4"/>
    <x v="2"/>
  </r>
  <r>
    <x v="21"/>
    <x v="21"/>
    <x v="28"/>
    <x v="1"/>
    <x v="11"/>
    <x v="19"/>
    <n v="700"/>
    <x v="26"/>
    <x v="4"/>
  </r>
  <r>
    <x v="21"/>
    <x v="22"/>
    <x v="25"/>
    <x v="1"/>
    <x v="11"/>
    <x v="17"/>
    <n v="700"/>
    <x v="23"/>
    <x v="4"/>
  </r>
  <r>
    <x v="21"/>
    <x v="23"/>
    <x v="17"/>
    <x v="0"/>
    <x v="11"/>
    <x v="14"/>
    <n v="670"/>
    <x v="17"/>
    <x v="1"/>
  </r>
  <r>
    <x v="21"/>
    <x v="23"/>
    <x v="18"/>
    <x v="0"/>
    <x v="11"/>
    <x v="14"/>
    <n v="670"/>
    <x v="18"/>
    <x v="1"/>
  </r>
  <r>
    <x v="21"/>
    <x v="24"/>
    <x v="4"/>
    <x v="0"/>
    <x v="4"/>
    <x v="4"/>
    <s v=""/>
    <x v="4"/>
    <x v="2"/>
  </r>
  <r>
    <x v="21"/>
    <x v="25"/>
    <x v="31"/>
    <x v="1"/>
    <x v="11"/>
    <x v="19"/>
    <n v="700"/>
    <x v="29"/>
    <x v="4"/>
  </r>
  <r>
    <x v="21"/>
    <x v="26"/>
    <x v="29"/>
    <x v="1"/>
    <x v="11"/>
    <x v="19"/>
    <n v="700"/>
    <x v="27"/>
    <x v="4"/>
  </r>
  <r>
    <x v="21"/>
    <x v="27"/>
    <x v="32"/>
    <x v="0"/>
    <x v="16"/>
    <x v="20"/>
    <n v="500"/>
    <x v="30"/>
    <x v="3"/>
  </r>
  <r>
    <x v="21"/>
    <x v="27"/>
    <x v="33"/>
    <x v="0"/>
    <x v="17"/>
    <x v="21"/>
    <n v="600"/>
    <x v="31"/>
    <x v="1"/>
  </r>
  <r>
    <x v="21"/>
    <x v="28"/>
    <x v="23"/>
    <x v="0"/>
    <x v="4"/>
    <x v="4"/>
    <s v=""/>
    <x v="4"/>
    <x v="2"/>
  </r>
  <r>
    <x v="21"/>
    <x v="29"/>
    <x v="24"/>
    <x v="0"/>
    <x v="4"/>
    <x v="4"/>
    <s v=""/>
    <x v="4"/>
    <x v="2"/>
  </r>
  <r>
    <x v="21"/>
    <x v="30"/>
    <x v="24"/>
    <x v="0"/>
    <x v="4"/>
    <x v="4"/>
    <s v=""/>
    <x v="4"/>
    <x v="2"/>
  </r>
  <r>
    <x v="21"/>
    <x v="31"/>
    <x v="24"/>
    <x v="0"/>
    <x v="4"/>
    <x v="4"/>
    <s v=""/>
    <x v="4"/>
    <x v="2"/>
  </r>
  <r>
    <x v="21"/>
    <x v="32"/>
    <x v="24"/>
    <x v="0"/>
    <x v="4"/>
    <x v="4"/>
    <s v=""/>
    <x v="4"/>
    <x v="2"/>
  </r>
  <r>
    <x v="21"/>
    <x v="33"/>
    <x v="24"/>
    <x v="0"/>
    <x v="4"/>
    <x v="4"/>
    <s v=""/>
    <x v="4"/>
    <x v="2"/>
  </r>
  <r>
    <x v="21"/>
    <x v="34"/>
    <x v="24"/>
    <x v="0"/>
    <x v="4"/>
    <x v="4"/>
    <s v=""/>
    <x v="4"/>
    <x v="2"/>
  </r>
  <r>
    <x v="21"/>
    <x v="35"/>
    <x v="24"/>
    <x v="0"/>
    <x v="4"/>
    <x v="4"/>
    <s v=""/>
    <x v="4"/>
    <x v="2"/>
  </r>
  <r>
    <x v="21"/>
    <x v="36"/>
    <x v="24"/>
    <x v="0"/>
    <x v="4"/>
    <x v="4"/>
    <s v=""/>
    <x v="4"/>
    <x v="2"/>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18"/>
    <x v="22"/>
    <m/>
    <x v="32"/>
    <x v="5"/>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536585365853666"/>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536585365853666"/>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536585365853666"/>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66"/>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66"/>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66"/>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66"/>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66"/>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66"/>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536585365853666"/>
    <n v="28.666666666666668"/>
    <n v="0.99917868589743586"/>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536585365853666"/>
    <n v="33"/>
    <n v="0.99835737179487183"/>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536585365853666"/>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536585365853666"/>
    <n v="32"/>
    <n v="0.99917868589743586"/>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536585365853666"/>
    <n v="41.333333333333336"/>
    <n v="0.96961137820512822"/>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536585365853666"/>
    <n v="30.666666666666668"/>
    <n v="0.98685897435897441"/>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536585365853666"/>
    <n v="27.666666666666668"/>
    <n v="0.99753605769230769"/>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m/>
    <m/>
    <m/>
    <m/>
    <m/>
    <m/>
    <n v="2.028169014084507"/>
    <n v="11"/>
    <n v="1"/>
    <n v="27.76"/>
    <n v="1.375"/>
    <n v="0.91666666666666663"/>
    <s v="S"/>
  </r>
  <r>
    <x v="19"/>
    <x v="27"/>
    <x v="33"/>
    <m/>
    <x v="17"/>
    <x v="21"/>
    <x v="4"/>
    <s v="白底紅十字"/>
    <n v="5"/>
    <n v="20"/>
    <n v="0"/>
    <n v="2930"/>
    <m/>
    <n v="8"/>
    <n v="0"/>
    <n v="2622"/>
    <m/>
    <m/>
    <m/>
    <m/>
    <m/>
    <m/>
    <m/>
    <m/>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停機"/>
    <s v="了機"/>
    <m/>
    <m/>
    <s v="停機"/>
    <s v="了機"/>
    <m/>
    <m/>
    <s v="停機"/>
    <s v="了機"/>
    <m/>
    <m/>
    <s v="停機"/>
    <s v="了機"/>
    <n v="3.2653061224489797"/>
    <s v="停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m/>
    <m/>
    <m/>
    <m/>
    <m/>
    <m/>
    <m/>
    <m/>
    <m/>
    <m/>
    <m/>
    <m/>
    <m/>
    <m/>
    <m/>
    <m/>
    <n v="2.4615384615384617"/>
    <n v="0"/>
    <s v=""/>
    <s v=""/>
    <n v="0"/>
    <s v=""/>
    <s v="A"/>
  </r>
  <r>
    <x v="20"/>
    <x v="7"/>
    <x v="4"/>
    <m/>
    <x v="4"/>
    <x v="4"/>
    <x v="3"/>
    <s v=""/>
    <s v=""/>
    <m/>
    <m/>
    <s v="停機"/>
    <m/>
    <m/>
    <m/>
    <s v="停機"/>
    <m/>
    <m/>
    <m/>
    <s v="停機"/>
    <m/>
    <m/>
    <m/>
    <s v="停機"/>
    <m/>
    <s v=""/>
    <s v="停機"/>
    <s v=""/>
    <s v=""/>
    <s v=""/>
    <s v=""/>
    <s v="A"/>
  </r>
  <r>
    <x v="20"/>
    <x v="8"/>
    <x v="26"/>
    <m/>
    <x v="14"/>
    <x v="8"/>
    <x v="4"/>
    <s v="綠藍雙色"/>
    <n v="5"/>
    <m/>
    <m/>
    <m/>
    <m/>
    <m/>
    <m/>
    <m/>
    <m/>
    <m/>
    <m/>
    <m/>
    <m/>
    <m/>
    <m/>
    <m/>
    <m/>
    <n v="2.8685258964143427"/>
    <n v="0"/>
    <s v=""/>
    <s v=""/>
    <n v="0"/>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73"/>
    <n v="0"/>
    <s v=""/>
    <s v=""/>
    <n v="0"/>
    <s v=""/>
    <s v="J"/>
  </r>
  <r>
    <x v="20"/>
    <x v="20"/>
    <x v="4"/>
    <m/>
    <x v="4"/>
    <x v="4"/>
    <x v="3"/>
    <s v=""/>
    <s v=""/>
    <m/>
    <m/>
    <s v="停機"/>
    <m/>
    <m/>
    <m/>
    <s v="停機"/>
    <m/>
    <m/>
    <m/>
    <s v="停機"/>
    <m/>
    <m/>
    <m/>
    <s v="停機"/>
    <m/>
    <s v=""/>
    <s v="停機"/>
    <s v=""/>
    <s v=""/>
    <s v=""/>
    <s v=""/>
    <s v="J"/>
  </r>
  <r>
    <x v="20"/>
    <x v="21"/>
    <x v="28"/>
    <s v="K"/>
    <x v="11"/>
    <x v="19"/>
    <x v="2"/>
    <s v="白紫條紋"/>
    <n v="5.5"/>
    <m/>
    <m/>
    <m/>
    <m/>
    <m/>
    <m/>
    <m/>
    <m/>
    <m/>
    <m/>
    <m/>
    <m/>
    <m/>
    <m/>
    <m/>
    <m/>
    <n v="5.8775510204081636"/>
    <n v="0"/>
    <s v=""/>
    <s v=""/>
    <n v="0"/>
    <s v=""/>
    <s v="T"/>
  </r>
  <r>
    <x v="20"/>
    <x v="22"/>
    <x v="25"/>
    <s v="K"/>
    <x v="11"/>
    <x v="17"/>
    <x v="2"/>
    <s v="紅底黃星"/>
    <n v="5.5"/>
    <m/>
    <m/>
    <s v="清車"/>
    <m/>
    <m/>
    <m/>
    <s v="清車"/>
    <m/>
    <m/>
    <m/>
    <s v="清車"/>
    <m/>
    <m/>
    <m/>
    <s v="清車"/>
    <m/>
    <n v="5.8536585365853666"/>
    <s v="清車"/>
    <s v=""/>
    <s v=""/>
    <s v=""/>
    <s v=""/>
    <s v="T"/>
  </r>
  <r>
    <x v="20"/>
    <x v="23"/>
    <x v="17"/>
    <m/>
    <x v="11"/>
    <x v="14"/>
    <x v="7"/>
    <s v="黃底紅點"/>
    <n v="5"/>
    <m/>
    <m/>
    <m/>
    <m/>
    <m/>
    <m/>
    <m/>
    <m/>
    <m/>
    <m/>
    <m/>
    <m/>
    <m/>
    <m/>
    <m/>
    <m/>
    <n v="6.2882096069868991"/>
    <n v="0"/>
    <s v=""/>
    <s v=""/>
    <n v="0"/>
    <s v=""/>
    <s v="T"/>
  </r>
  <r>
    <x v="20"/>
    <x v="23"/>
    <x v="18"/>
    <m/>
    <x v="11"/>
    <x v="14"/>
    <x v="7"/>
    <s v="紅底藍點"/>
    <n v="5"/>
    <m/>
    <m/>
    <m/>
    <m/>
    <m/>
    <m/>
    <m/>
    <m/>
    <m/>
    <m/>
    <m/>
    <m/>
    <m/>
    <m/>
    <m/>
    <m/>
    <n v="6.1802575107296125"/>
    <n v="0"/>
    <s v=""/>
    <s v=""/>
    <n v="0"/>
    <s v=""/>
    <s v="T"/>
  </r>
  <r>
    <x v="20"/>
    <x v="24"/>
    <x v="4"/>
    <m/>
    <x v="4"/>
    <x v="4"/>
    <x v="3"/>
    <s v=""/>
    <s v=""/>
    <m/>
    <m/>
    <s v="停機"/>
    <m/>
    <m/>
    <m/>
    <s v="停機"/>
    <m/>
    <m/>
    <m/>
    <s v="停機"/>
    <m/>
    <m/>
    <m/>
    <s v="停機"/>
    <m/>
    <s v=""/>
    <s v="停機"/>
    <s v=""/>
    <s v=""/>
    <s v=""/>
    <s v=""/>
    <s v="T"/>
  </r>
  <r>
    <x v="20"/>
    <x v="25"/>
    <x v="31"/>
    <s v="K"/>
    <x v="11"/>
    <x v="19"/>
    <x v="2"/>
    <s v="黃紅雙色"/>
    <n v="5.5"/>
    <m/>
    <m/>
    <m/>
    <m/>
    <m/>
    <m/>
    <m/>
    <m/>
    <m/>
    <m/>
    <m/>
    <m/>
    <m/>
    <m/>
    <m/>
    <m/>
    <n v="5.8536585365853666"/>
    <n v="0"/>
    <s v=""/>
    <s v=""/>
    <n v="0"/>
    <s v=""/>
    <s v="T"/>
  </r>
  <r>
    <x v="20"/>
    <x v="26"/>
    <x v="29"/>
    <s v="K"/>
    <x v="11"/>
    <x v="19"/>
    <x v="2"/>
    <s v="棕色"/>
    <n v="5.5"/>
    <m/>
    <m/>
    <m/>
    <m/>
    <m/>
    <m/>
    <m/>
    <m/>
    <m/>
    <m/>
    <m/>
    <m/>
    <m/>
    <m/>
    <m/>
    <m/>
    <n v="5.8536585365853666"/>
    <n v="0"/>
    <s v=""/>
    <s v=""/>
    <n v="0"/>
    <s v=""/>
    <s v="T"/>
  </r>
  <r>
    <x v="20"/>
    <x v="27"/>
    <x v="32"/>
    <m/>
    <x v="16"/>
    <x v="20"/>
    <x v="0"/>
    <s v="白黑三角"/>
    <n v="4"/>
    <m/>
    <m/>
    <m/>
    <m/>
    <m/>
    <m/>
    <m/>
    <m/>
    <m/>
    <m/>
    <m/>
    <m/>
    <m/>
    <m/>
    <m/>
    <m/>
    <n v="2.028169014084507"/>
    <n v="0"/>
    <s v=""/>
    <s v=""/>
    <n v="0"/>
    <s v=""/>
    <s v="S"/>
  </r>
  <r>
    <x v="20"/>
    <x v="27"/>
    <x v="33"/>
    <m/>
    <x v="17"/>
    <x v="21"/>
    <x v="4"/>
    <s v="白底紅十字"/>
    <n v="5"/>
    <m/>
    <m/>
    <m/>
    <m/>
    <m/>
    <m/>
    <m/>
    <m/>
    <m/>
    <m/>
    <m/>
    <m/>
    <m/>
    <m/>
    <m/>
    <m/>
    <n v="2.8402366863905324"/>
    <n v="0"/>
    <s v=""/>
    <s v=""/>
    <n v="0"/>
    <s v=""/>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m/>
    <m/>
    <m/>
    <m/>
    <m/>
    <m/>
    <m/>
    <m/>
    <m/>
    <m/>
    <m/>
    <m/>
    <m/>
    <m/>
    <n v="1.7777777777777777"/>
    <n v="0"/>
    <s v=""/>
    <s v=""/>
    <n v="0"/>
    <s v=""/>
    <s v="A"/>
  </r>
  <r>
    <x v="21"/>
    <x v="2"/>
    <x v="3"/>
    <s v="K"/>
    <x v="3"/>
    <x v="3"/>
    <x v="2"/>
    <s v="紅底白點"/>
    <n v="5"/>
    <m/>
    <m/>
    <s v="停機"/>
    <m/>
    <m/>
    <m/>
    <s v="停機"/>
    <m/>
    <m/>
    <m/>
    <s v="停機"/>
    <m/>
    <m/>
    <m/>
    <s v="停機"/>
    <m/>
    <n v="3.2653061224489797"/>
    <s v="停機"/>
    <s v=""/>
    <s v=""/>
    <s v=""/>
    <s v=""/>
    <s v="A"/>
  </r>
  <r>
    <x v="21"/>
    <x v="3"/>
    <x v="4"/>
    <m/>
    <x v="4"/>
    <x v="4"/>
    <x v="3"/>
    <s v=""/>
    <s v=""/>
    <m/>
    <m/>
    <s v="停機"/>
    <m/>
    <m/>
    <m/>
    <s v="停機"/>
    <m/>
    <m/>
    <m/>
    <s v="停機"/>
    <m/>
    <m/>
    <m/>
    <s v="停機"/>
    <m/>
    <s v=""/>
    <s v="停機"/>
    <s v=""/>
    <s v=""/>
    <s v=""/>
    <s v=""/>
    <s v="A"/>
  </r>
  <r>
    <x v="21"/>
    <x v="4"/>
    <x v="5"/>
    <m/>
    <x v="5"/>
    <x v="5"/>
    <x v="4"/>
    <s v="白底綠方塊"/>
    <n v="4"/>
    <m/>
    <m/>
    <m/>
    <m/>
    <m/>
    <m/>
    <m/>
    <m/>
    <m/>
    <m/>
    <m/>
    <m/>
    <m/>
    <m/>
    <m/>
    <m/>
    <n v="1.7496962332928312"/>
    <n v="0"/>
    <s v=""/>
    <s v=""/>
    <n v="0"/>
    <s v=""/>
    <s v="A"/>
  </r>
  <r>
    <x v="21"/>
    <x v="5"/>
    <x v="4"/>
    <m/>
    <x v="4"/>
    <x v="4"/>
    <x v="3"/>
    <s v=""/>
    <s v=""/>
    <m/>
    <m/>
    <s v="停機"/>
    <m/>
    <m/>
    <m/>
    <s v="停機"/>
    <m/>
    <m/>
    <m/>
    <s v="停機"/>
    <m/>
    <m/>
    <m/>
    <s v="停機"/>
    <m/>
    <s v=""/>
    <s v="停機"/>
    <s v=""/>
    <s v=""/>
    <s v=""/>
    <s v=""/>
    <s v="A"/>
  </r>
  <r>
    <x v="21"/>
    <x v="6"/>
    <x v="8"/>
    <s v="G"/>
    <x v="6"/>
    <x v="7"/>
    <x v="5"/>
    <s v="洋綠色"/>
    <n v="2"/>
    <m/>
    <m/>
    <m/>
    <m/>
    <m/>
    <m/>
    <m/>
    <m/>
    <m/>
    <m/>
    <m/>
    <m/>
    <m/>
    <m/>
    <m/>
    <m/>
    <n v="2.4615384615384617"/>
    <n v="0"/>
    <s v=""/>
    <s v=""/>
    <n v="0"/>
    <s v=""/>
    <s v="A"/>
  </r>
  <r>
    <x v="21"/>
    <x v="7"/>
    <x v="4"/>
    <m/>
    <x v="4"/>
    <x v="4"/>
    <x v="3"/>
    <s v=""/>
    <s v=""/>
    <m/>
    <m/>
    <s v="停機"/>
    <m/>
    <m/>
    <m/>
    <s v="停機"/>
    <m/>
    <m/>
    <m/>
    <s v="停機"/>
    <m/>
    <m/>
    <m/>
    <s v="停機"/>
    <m/>
    <s v=""/>
    <s v="停機"/>
    <s v=""/>
    <s v=""/>
    <s v=""/>
    <s v=""/>
    <s v="A"/>
  </r>
  <r>
    <x v="21"/>
    <x v="8"/>
    <x v="26"/>
    <m/>
    <x v="14"/>
    <x v="8"/>
    <x v="4"/>
    <s v="綠藍雙色"/>
    <n v="5"/>
    <m/>
    <m/>
    <m/>
    <m/>
    <m/>
    <m/>
    <m/>
    <m/>
    <m/>
    <m/>
    <m/>
    <m/>
    <m/>
    <m/>
    <m/>
    <m/>
    <n v="2.8685258964143427"/>
    <n v="0"/>
    <s v=""/>
    <s v=""/>
    <n v="0"/>
    <s v=""/>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m/>
    <m/>
    <m/>
    <m/>
    <m/>
    <m/>
    <m/>
    <m/>
    <m/>
    <m/>
    <m/>
    <m/>
    <m/>
    <m/>
    <n v="3.2653061224489797"/>
    <n v="0"/>
    <s v=""/>
    <s v=""/>
    <n v="0"/>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m/>
    <m/>
    <m/>
    <m/>
    <m/>
    <m/>
    <m/>
    <m/>
    <m/>
    <m/>
    <m/>
    <m/>
    <m/>
    <m/>
    <m/>
    <m/>
    <n v="5.0526315789473673"/>
    <n v="0"/>
    <s v=""/>
    <s v=""/>
    <n v="0"/>
    <s v=""/>
    <s v="J"/>
  </r>
  <r>
    <x v="21"/>
    <x v="20"/>
    <x v="4"/>
    <m/>
    <x v="4"/>
    <x v="4"/>
    <x v="3"/>
    <s v=""/>
    <s v=""/>
    <m/>
    <m/>
    <s v="停機"/>
    <m/>
    <m/>
    <m/>
    <s v="停機"/>
    <m/>
    <m/>
    <m/>
    <s v="停機"/>
    <m/>
    <m/>
    <m/>
    <s v="停機"/>
    <m/>
    <s v=""/>
    <s v="停機"/>
    <s v=""/>
    <s v=""/>
    <s v=""/>
    <s v=""/>
    <s v="J"/>
  </r>
  <r>
    <x v="21"/>
    <x v="21"/>
    <x v="28"/>
    <s v="K"/>
    <x v="11"/>
    <x v="19"/>
    <x v="2"/>
    <s v="白紫條紋"/>
    <n v="5.5"/>
    <m/>
    <m/>
    <m/>
    <m/>
    <m/>
    <m/>
    <m/>
    <m/>
    <m/>
    <m/>
    <m/>
    <m/>
    <m/>
    <m/>
    <m/>
    <m/>
    <n v="5.8775510204081636"/>
    <n v="0"/>
    <s v=""/>
    <s v=""/>
    <n v="0"/>
    <s v=""/>
    <s v="T"/>
  </r>
  <r>
    <x v="21"/>
    <x v="22"/>
    <x v="25"/>
    <s v="K"/>
    <x v="11"/>
    <x v="17"/>
    <x v="2"/>
    <s v="紅底黃星"/>
    <n v="5.5"/>
    <m/>
    <m/>
    <m/>
    <m/>
    <m/>
    <m/>
    <m/>
    <m/>
    <m/>
    <m/>
    <m/>
    <m/>
    <m/>
    <m/>
    <m/>
    <m/>
    <n v="5.8536585365853666"/>
    <n v="0"/>
    <s v=""/>
    <s v=""/>
    <n v="0"/>
    <s v=""/>
    <s v="T"/>
  </r>
  <r>
    <x v="21"/>
    <x v="23"/>
    <x v="17"/>
    <m/>
    <x v="11"/>
    <x v="14"/>
    <x v="7"/>
    <s v="黃底紅點"/>
    <n v="5"/>
    <m/>
    <m/>
    <m/>
    <m/>
    <m/>
    <m/>
    <m/>
    <m/>
    <m/>
    <m/>
    <m/>
    <m/>
    <m/>
    <m/>
    <m/>
    <m/>
    <n v="6.2882096069868991"/>
    <n v="0"/>
    <s v=""/>
    <s v=""/>
    <n v="0"/>
    <s v=""/>
    <s v="T"/>
  </r>
  <r>
    <x v="21"/>
    <x v="23"/>
    <x v="18"/>
    <m/>
    <x v="11"/>
    <x v="14"/>
    <x v="7"/>
    <s v="紅底藍點"/>
    <n v="5"/>
    <m/>
    <m/>
    <m/>
    <m/>
    <m/>
    <m/>
    <m/>
    <m/>
    <m/>
    <m/>
    <m/>
    <m/>
    <m/>
    <m/>
    <m/>
    <m/>
    <n v="6.1802575107296125"/>
    <n v="0"/>
    <s v=""/>
    <s v=""/>
    <n v="0"/>
    <s v=""/>
    <s v="T"/>
  </r>
  <r>
    <x v="21"/>
    <x v="24"/>
    <x v="4"/>
    <m/>
    <x v="4"/>
    <x v="4"/>
    <x v="3"/>
    <s v=""/>
    <s v=""/>
    <m/>
    <m/>
    <s v="停機"/>
    <m/>
    <m/>
    <m/>
    <s v="停機"/>
    <m/>
    <m/>
    <m/>
    <s v="停機"/>
    <m/>
    <m/>
    <m/>
    <s v="停機"/>
    <m/>
    <s v=""/>
    <s v="停機"/>
    <s v=""/>
    <s v=""/>
    <s v=""/>
    <s v=""/>
    <s v="T"/>
  </r>
  <r>
    <x v="21"/>
    <x v="25"/>
    <x v="31"/>
    <s v="K"/>
    <x v="11"/>
    <x v="19"/>
    <x v="2"/>
    <s v="黃紅雙色"/>
    <n v="5.5"/>
    <m/>
    <m/>
    <m/>
    <m/>
    <m/>
    <m/>
    <m/>
    <m/>
    <m/>
    <m/>
    <m/>
    <m/>
    <m/>
    <m/>
    <m/>
    <m/>
    <n v="5.8536585365853666"/>
    <n v="0"/>
    <s v=""/>
    <s v=""/>
    <n v="0"/>
    <s v=""/>
    <s v="T"/>
  </r>
  <r>
    <x v="21"/>
    <x v="26"/>
    <x v="29"/>
    <s v="K"/>
    <x v="11"/>
    <x v="19"/>
    <x v="2"/>
    <s v="棕色"/>
    <n v="5.5"/>
    <m/>
    <m/>
    <m/>
    <m/>
    <m/>
    <m/>
    <m/>
    <m/>
    <m/>
    <m/>
    <m/>
    <m/>
    <m/>
    <m/>
    <m/>
    <m/>
    <n v="5.8536585365853666"/>
    <n v="0"/>
    <s v=""/>
    <s v=""/>
    <n v="0"/>
    <s v=""/>
    <s v="T"/>
  </r>
  <r>
    <x v="21"/>
    <x v="27"/>
    <x v="32"/>
    <m/>
    <x v="16"/>
    <x v="20"/>
    <x v="0"/>
    <s v="白黑三角"/>
    <n v="4"/>
    <m/>
    <m/>
    <m/>
    <m/>
    <m/>
    <m/>
    <m/>
    <m/>
    <m/>
    <m/>
    <m/>
    <m/>
    <m/>
    <m/>
    <m/>
    <m/>
    <n v="2.028169014084507"/>
    <n v="0"/>
    <s v=""/>
    <s v=""/>
    <n v="0"/>
    <s v=""/>
    <s v="S"/>
  </r>
  <r>
    <x v="21"/>
    <x v="27"/>
    <x v="33"/>
    <m/>
    <x v="17"/>
    <x v="21"/>
    <x v="4"/>
    <s v="白底紅十字"/>
    <n v="5"/>
    <m/>
    <m/>
    <m/>
    <m/>
    <m/>
    <m/>
    <m/>
    <m/>
    <m/>
    <m/>
    <m/>
    <m/>
    <m/>
    <m/>
    <m/>
    <m/>
    <n v="2.8402366863905324"/>
    <n v="0"/>
    <s v=""/>
    <s v=""/>
    <n v="0"/>
    <s v=""/>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18"/>
    <x v="22"/>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4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rankBy="0">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h="1"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568">
      <pivotArea type="all" outline="0" fieldPosition="0"/>
    </format>
    <format dxfId="1567">
      <pivotArea type="all" dataOnly="0" outline="0" fieldPosition="0"/>
    </format>
    <format dxfId="1566">
      <pivotArea type="all" dataOnly="0" outline="0" fieldPosition="0"/>
    </format>
    <format dxfId="1565">
      <pivotArea type="all" dataOnly="0" outline="0" fieldPosition="0"/>
    </format>
    <format dxfId="1564">
      <pivotArea type="origin" dataOnly="0" labelOnly="1" outline="0" fieldPosition="0"/>
    </format>
    <format dxfId="1563">
      <pivotArea field="0" type="button" dataOnly="0" labelOnly="1" outline="0" axis="axisRow" fieldPosition="0"/>
    </format>
    <format dxfId="1562">
      <pivotArea dataOnly="0" labelOnly="1" outline="0" fieldPosition="0">
        <references count="1">
          <reference field="0" count="0"/>
        </references>
      </pivotArea>
    </format>
    <format dxfId="156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1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9">
    <i>
      <x/>
      <x/>
      <x/>
    </i>
    <i>
      <x v="16"/>
      <x v="1"/>
      <x v="4"/>
    </i>
    <i r="1">
      <x v="3"/>
      <x v="4"/>
    </i>
    <i>
      <x v="17"/>
      <x/>
      <x v="3"/>
    </i>
    <i r="1">
      <x v="1"/>
      <x v="3"/>
    </i>
    <i>
      <x v="18"/>
      <x v="3"/>
      <x v="4"/>
    </i>
    <i>
      <x v="19"/>
      <x v="3"/>
      <x v="4"/>
    </i>
    <i>
      <x v="20"/>
      <x v="1"/>
      <x v="4"/>
    </i>
    <i t="grand">
      <x/>
    </i>
  </colItems>
  <dataFields count="1">
    <dataField name="加總 - 實際產量" fld="21" baseField="0" baseItem="0"/>
  </dataFields>
  <formats count="2">
    <format dxfId="1560">
      <pivotArea type="all" dataOnly="0" outline="0" fieldPosition="0"/>
    </format>
    <format dxfId="1559">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12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558">
      <pivotArea type="all" dataOnly="0" outline="0" fieldPosition="0"/>
    </format>
    <format dxfId="1557">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84"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0" firstHeaderRow="1" firstDataRow="8" firstDataCol="0" rowPageCount="1" colPageCount="1"/>
  <pivotFields count="9">
    <pivotField axis="axisPage" showAll="0">
      <items count="24">
        <item x="0"/>
        <item x="1"/>
        <item x="2"/>
        <item x="3"/>
        <item x="4"/>
        <item x="5"/>
        <item x="6"/>
        <item x="7"/>
        <item x="8"/>
        <item x="9"/>
        <item x="10"/>
        <item x="11"/>
        <item x="12"/>
        <item x="13"/>
        <item x="14"/>
        <item x="15"/>
        <item x="16"/>
        <item x="17"/>
        <item x="18"/>
        <item x="19"/>
        <item x="20"/>
        <item x="21"/>
        <item x="22"/>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5">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4"/>
      </items>
    </pivotField>
    <pivotField axis="axisCol" showAll="0" defaultSubtotal="0">
      <items count="3">
        <item x="2"/>
        <item x="1"/>
        <item x="0"/>
      </items>
    </pivotField>
    <pivotField axis="axisCol" showAll="0" defaultSubtotal="0">
      <items count="19">
        <item x="4"/>
        <item x="9"/>
        <item x="10"/>
        <item x="11"/>
        <item x="12"/>
        <item x="15"/>
        <item x="14"/>
        <item x="7"/>
        <item x="8"/>
        <item x="13"/>
        <item x="16"/>
        <item x="6"/>
        <item x="3"/>
        <item x="2"/>
        <item x="5"/>
        <item x="1"/>
        <item x="17"/>
        <item x="0"/>
        <item x="18"/>
      </items>
    </pivotField>
    <pivotField axis="axisCol" showAll="0" defaultSubtotal="0">
      <items count="23">
        <item x="4"/>
        <item x="0"/>
        <item x="18"/>
        <item x="11"/>
        <item x="20"/>
        <item x="7"/>
        <item x="21"/>
        <item x="2"/>
        <item x="6"/>
        <item x="10"/>
        <item x="1"/>
        <item x="3"/>
        <item x="5"/>
        <item x="12"/>
        <item x="9"/>
        <item x="14"/>
        <item x="13"/>
        <item x="17"/>
        <item x="19"/>
        <item x="15"/>
        <item x="8"/>
        <item x="16"/>
        <item x="22"/>
      </items>
    </pivotField>
    <pivotField showAll="0"/>
    <pivotField axis="axisCol" showAll="0" defaultSubtotal="0">
      <items count="33">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2"/>
      </items>
    </pivotField>
    <pivotField axis="axisCol" showAll="0" defaultSubtotal="0">
      <items count="6">
        <item x="0"/>
        <item x="3"/>
        <item x="1"/>
        <item x="4"/>
        <item x="2"/>
        <item x="5"/>
      </items>
    </pivotField>
  </pivotFields>
  <rowItems count="1">
    <i/>
  </rowItems>
  <colFields count="7">
    <field x="1"/>
    <field x="2"/>
    <field x="3"/>
    <field x="4"/>
    <field x="5"/>
    <field x="7"/>
    <field x="8"/>
  </colFields>
  <colItems count="31">
    <i>
      <x/>
      <x v="32"/>
      <x v="2"/>
      <x/>
      <x/>
      <x/>
      <x v="4"/>
    </i>
    <i>
      <x v="1"/>
      <x v="29"/>
      <x v="2"/>
      <x v="15"/>
      <x v="10"/>
      <x v="26"/>
      <x v="2"/>
    </i>
    <i>
      <x v="2"/>
      <x v="9"/>
      <x v="1"/>
      <x v="12"/>
      <x v="11"/>
      <x v="14"/>
      <x v="2"/>
    </i>
    <i>
      <x v="3"/>
      <x v="6"/>
      <x v="2"/>
      <x v="5"/>
      <x v="2"/>
      <x v="7"/>
      <x v="2"/>
    </i>
    <i>
      <x v="4"/>
      <x v="1"/>
      <x v="2"/>
      <x v="14"/>
      <x v="12"/>
      <x v="5"/>
      <x v="1"/>
    </i>
    <i>
      <x v="5"/>
      <x v="32"/>
      <x v="2"/>
      <x/>
      <x/>
      <x/>
      <x v="4"/>
    </i>
    <i>
      <x v="6"/>
      <x/>
      <x/>
      <x v="11"/>
      <x v="5"/>
      <x v="12"/>
      <x/>
    </i>
    <i>
      <x v="7"/>
      <x v="32"/>
      <x v="2"/>
      <x/>
      <x/>
      <x/>
      <x v="4"/>
    </i>
    <i>
      <x v="8"/>
      <x v="12"/>
      <x v="2"/>
      <x v="6"/>
      <x v="20"/>
      <x v="28"/>
      <x v="2"/>
    </i>
    <i>
      <x v="9"/>
      <x v="32"/>
      <x v="2"/>
      <x/>
      <x/>
      <x/>
      <x v="4"/>
    </i>
    <i>
      <x v="10"/>
      <x v="32"/>
      <x v="2"/>
      <x/>
      <x/>
      <x/>
      <x v="4"/>
    </i>
    <i>
      <x v="11"/>
      <x v="8"/>
      <x v="1"/>
      <x v="12"/>
      <x v="8"/>
      <x v="4"/>
      <x v="2"/>
    </i>
    <i>
      <x v="12"/>
      <x v="32"/>
      <x v="2"/>
      <x/>
      <x/>
      <x/>
      <x v="4"/>
    </i>
    <i>
      <x v="13"/>
      <x v="32"/>
      <x v="2"/>
      <x/>
      <x/>
      <x/>
      <x v="4"/>
    </i>
    <i>
      <x v="14"/>
      <x v="32"/>
      <x v="2"/>
      <x/>
      <x/>
      <x/>
      <x v="4"/>
    </i>
    <i>
      <x v="15"/>
      <x v="32"/>
      <x v="2"/>
      <x/>
      <x/>
      <x/>
      <x v="4"/>
    </i>
    <i>
      <x v="16"/>
      <x v="32"/>
      <x v="2"/>
      <x/>
      <x/>
      <x/>
      <x v="4"/>
    </i>
    <i>
      <x v="17"/>
      <x v="32"/>
      <x v="2"/>
      <x/>
      <x/>
      <x/>
      <x v="4"/>
    </i>
    <i>
      <x v="18"/>
      <x v="32"/>
      <x v="2"/>
      <x/>
      <x/>
      <x/>
      <x v="4"/>
    </i>
    <i>
      <x v="19"/>
      <x v="24"/>
      <x v="1"/>
      <x v="3"/>
      <x v="17"/>
      <x v="13"/>
      <x v="3"/>
    </i>
    <i>
      <x v="20"/>
      <x v="32"/>
      <x v="2"/>
      <x/>
      <x/>
      <x/>
      <x v="4"/>
    </i>
    <i>
      <x v="29"/>
      <x v="3"/>
      <x v="2"/>
      <x v="10"/>
      <x v="4"/>
      <x v="9"/>
      <x v="1"/>
    </i>
    <i r="1">
      <x v="13"/>
      <x v="2"/>
      <x v="16"/>
      <x v="6"/>
      <x v="1"/>
      <x v="2"/>
    </i>
    <i>
      <x v="31"/>
      <x v="25"/>
      <x v="1"/>
      <x v="3"/>
      <x v="18"/>
      <x v="8"/>
      <x v="3"/>
    </i>
    <i>
      <x v="32"/>
      <x v="23"/>
      <x v="1"/>
      <x v="3"/>
      <x v="17"/>
      <x v="15"/>
      <x v="3"/>
    </i>
    <i>
      <x v="33"/>
      <x v="20"/>
      <x v="2"/>
      <x v="3"/>
      <x v="15"/>
      <x v="22"/>
      <x v="2"/>
    </i>
    <i r="1">
      <x v="22"/>
      <x v="2"/>
      <x v="3"/>
      <x v="15"/>
      <x v="16"/>
      <x v="2"/>
    </i>
    <i>
      <x v="34"/>
      <x v="32"/>
      <x v="2"/>
      <x/>
      <x/>
      <x/>
      <x v="4"/>
    </i>
    <i>
      <x v="35"/>
      <x v="27"/>
      <x v="1"/>
      <x v="3"/>
      <x v="18"/>
      <x v="24"/>
      <x v="3"/>
    </i>
    <i>
      <x v="36"/>
      <x v="26"/>
      <x v="1"/>
      <x v="3"/>
      <x v="18"/>
      <x v="18"/>
      <x v="3"/>
    </i>
    <i t="grand">
      <x/>
    </i>
  </colItems>
  <pageFields count="1">
    <pageField fld="0" item="2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4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1554">
      <pivotArea type="all" outline="0" fieldPosition="0"/>
    </format>
    <format dxfId="1553">
      <pivotArea type="all" dataOnly="0" outline="0" fieldPosition="0"/>
    </format>
    <format dxfId="1552">
      <pivotArea type="all" dataOnly="0" outline="0" fieldPosition="0"/>
    </format>
    <format dxfId="1551">
      <pivotArea type="all" dataOnly="0" outline="0" fieldPosition="0"/>
    </format>
    <format dxfId="25">
      <pivotArea type="origin" dataOnly="0" labelOnly="1" outline="0" fieldPosition="0"/>
    </format>
    <format dxfId="24">
      <pivotArea field="0" type="button" dataOnly="0" labelOnly="1" outline="0" axis="axisRow" fieldPosition="0"/>
    </format>
    <format dxfId="23">
      <pivotArea dataOnly="0" labelOnly="1" outline="0" fieldPosition="0">
        <references count="1">
          <reference field="0" count="0"/>
        </references>
      </pivotArea>
    </format>
    <format dxfId="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3">
        <i x="0"/>
        <i x="1"/>
        <i x="2"/>
        <i x="3"/>
        <i x="4"/>
        <i x="5"/>
        <i x="6"/>
        <i x="7"/>
        <i x="8"/>
        <i x="9"/>
        <i x="10"/>
        <i x="11"/>
        <i x="12"/>
        <i x="13"/>
        <i x="14"/>
        <i x="15"/>
        <i x="16"/>
        <i x="17"/>
        <i x="18"/>
        <i x="19"/>
        <i x="20" s="1"/>
        <i x="21"/>
        <i x="2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1" rowHeight="225425"/>
</slicers>
</file>

<file path=xl/tables/table1.xml><?xml version="1.0" encoding="utf-8"?>
<table xmlns="http://schemas.openxmlformats.org/spreadsheetml/2006/main" id="1" name="表格1_3" displayName="表格1_3" ref="A1:I116" totalsRowShown="0" headerRowDxfId="1594" headerRowBorderDxfId="1593" tableBorderDxfId="1592" totalsRowBorderDxfId="1591" headerRowCellStyle="好">
  <tableColumns count="9">
    <tableColumn id="1" name="日期" dataDxfId="1590" dataCellStyle="一般 10"/>
    <tableColumn id="2" name="機台" dataDxfId="1589" dataCellStyle="一般 10"/>
    <tableColumn id="3" name="批號" dataDxfId="1588" dataCellStyle="一般 10"/>
    <tableColumn id="8" name="規格" dataDxfId="1587" dataCellStyle="一般 10"/>
    <tableColumn id="9" name="POY" dataDxfId="1586" dataCellStyle="一般 10"/>
    <tableColumn id="4" name="原車速" dataDxfId="1585" dataCellStyle="一般 10"/>
    <tableColumn id="5" name="升/降速" dataDxfId="1584" dataCellStyle="一般 10"/>
    <tableColumn id="6" name="Doff落紗時間" dataDxfId="1583"/>
    <tableColumn id="7" name="其他" dataDxfId="1582"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1581" headerRowBorderDxfId="1580" tableBorderDxfId="1579" totalsRowBorderDxfId="1578"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577" dataCellStyle="一般 11">
      <calculatedColumnFormula>ROW()-2</calculatedColumnFormula>
    </tableColumn>
    <tableColumn id="2" name="機台" dataDxfId="1576" dataCellStyle="一般 11"/>
    <tableColumn id="3" name="DTY批號" dataDxfId="1575" dataCellStyle="一般 11"/>
    <tableColumn id="4" name="DTY規格" dataDxfId="1574" dataCellStyle="一般 11"/>
    <tableColumn id="5" name="POY批號" dataDxfId="1573" dataCellStyle="一般 11"/>
    <tableColumn id="6" name="排產日期" dataDxfId="1572" dataCellStyle="一般 11"/>
    <tableColumn id="7" name="實際生產狀況" dataDxfId="1571" dataCellStyle="一般 11"/>
    <tableColumn id="8" name="影響產量" dataDxfId="1570" dataCellStyle="一般 11"/>
    <tableColumn id="9" name="影響原因" dataDxfId="1569"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6"/>
  <sheetViews>
    <sheetView showGridLines="0" tabSelected="1" zoomScale="90" zoomScaleNormal="90" zoomScaleSheetLayoutView="100" workbookViewId="0">
      <pane xSplit="1" ySplit="2" topLeftCell="B2106" activePane="bottomRight" state="frozen"/>
      <selection activeCell="M24" sqref="M24"/>
      <selection pane="topRight" activeCell="M24" sqref="M24"/>
      <selection pane="bottomLeft" activeCell="M24" sqref="M24"/>
      <selection pane="bottomRight" activeCell="P2035" sqref="P2035"/>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37" t="s">
        <v>931</v>
      </c>
      <c r="C1" s="1038"/>
      <c r="D1" s="1038"/>
      <c r="E1" s="1038"/>
      <c r="F1" s="1039"/>
      <c r="G1" s="1033" t="s">
        <v>932</v>
      </c>
      <c r="H1" s="1034"/>
      <c r="I1" s="1034"/>
      <c r="J1" s="1034"/>
      <c r="K1" s="1035"/>
      <c r="L1" s="1041" t="s">
        <v>933</v>
      </c>
      <c r="M1" s="1042"/>
      <c r="N1" s="1042"/>
      <c r="O1" s="1042"/>
      <c r="P1" s="1043"/>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40">
        <f>'１１直送'!A3</f>
        <v>46143</v>
      </c>
      <c r="B3" s="87" t="s">
        <v>940</v>
      </c>
      <c r="C3" s="1008" t="s">
        <v>941</v>
      </c>
      <c r="D3" s="88" t="s">
        <v>942</v>
      </c>
      <c r="E3" s="89" t="s">
        <v>943</v>
      </c>
      <c r="F3" s="90" t="s">
        <v>944</v>
      </c>
      <c r="G3" s="87" t="s">
        <v>940</v>
      </c>
      <c r="H3" s="1023" t="s">
        <v>941</v>
      </c>
      <c r="I3" s="88" t="s">
        <v>942</v>
      </c>
      <c r="J3" s="89" t="s">
        <v>943</v>
      </c>
      <c r="K3" s="90" t="s">
        <v>944</v>
      </c>
      <c r="L3" s="87" t="s">
        <v>940</v>
      </c>
      <c r="M3" s="1029" t="s">
        <v>941</v>
      </c>
      <c r="N3" s="88" t="s">
        <v>942</v>
      </c>
      <c r="O3" s="89" t="s">
        <v>943</v>
      </c>
      <c r="P3" s="90" t="s">
        <v>945</v>
      </c>
    </row>
    <row r="4" spans="1:16" ht="16.5" customHeight="1">
      <c r="A4" s="1017"/>
      <c r="B4" s="1026" t="s">
        <v>946</v>
      </c>
      <c r="C4" s="994"/>
      <c r="D4" s="91" t="s">
        <v>947</v>
      </c>
      <c r="E4" s="92" t="s">
        <v>948</v>
      </c>
      <c r="F4" s="90" t="s">
        <v>569</v>
      </c>
      <c r="G4" s="1026" t="s">
        <v>949</v>
      </c>
      <c r="H4" s="994"/>
      <c r="I4" s="91" t="s">
        <v>947</v>
      </c>
      <c r="J4" s="92" t="s">
        <v>948</v>
      </c>
      <c r="K4" s="94" t="s">
        <v>569</v>
      </c>
      <c r="L4" s="1026" t="s">
        <v>950</v>
      </c>
      <c r="M4" s="994"/>
      <c r="N4" s="91" t="s">
        <v>947</v>
      </c>
      <c r="O4" s="92" t="s">
        <v>948</v>
      </c>
      <c r="P4" s="94" t="s">
        <v>569</v>
      </c>
    </row>
    <row r="5" spans="1:16" ht="17.45" customHeight="1" thickBot="1">
      <c r="A5" s="1017"/>
      <c r="B5" s="997"/>
      <c r="C5" s="994"/>
      <c r="D5" s="91" t="s">
        <v>951</v>
      </c>
      <c r="E5" s="93" t="s">
        <v>952</v>
      </c>
      <c r="F5" s="95" t="s">
        <v>953</v>
      </c>
      <c r="G5" s="997"/>
      <c r="H5" s="994"/>
      <c r="I5" s="91" t="s">
        <v>951</v>
      </c>
      <c r="J5" s="93" t="s">
        <v>952</v>
      </c>
      <c r="K5" s="95" t="s">
        <v>333</v>
      </c>
      <c r="L5" s="997"/>
      <c r="M5" s="994"/>
      <c r="N5" s="91" t="s">
        <v>951</v>
      </c>
      <c r="O5" s="93" t="s">
        <v>952</v>
      </c>
      <c r="P5" s="94" t="s">
        <v>547</v>
      </c>
    </row>
    <row r="6" spans="1:16" ht="17.45" customHeight="1" thickBot="1">
      <c r="A6" s="1017"/>
      <c r="B6" s="87" t="s">
        <v>954</v>
      </c>
      <c r="C6" s="994"/>
      <c r="D6" s="91" t="s">
        <v>955</v>
      </c>
      <c r="E6" s="93" t="s">
        <v>956</v>
      </c>
      <c r="F6" s="94" t="s">
        <v>547</v>
      </c>
      <c r="G6" s="87" t="s">
        <v>954</v>
      </c>
      <c r="H6" s="994"/>
      <c r="I6" s="91" t="s">
        <v>955</v>
      </c>
      <c r="J6" s="93" t="s">
        <v>956</v>
      </c>
      <c r="K6" s="94" t="s">
        <v>547</v>
      </c>
      <c r="L6" s="87" t="s">
        <v>954</v>
      </c>
      <c r="M6" s="994"/>
      <c r="N6" s="91" t="s">
        <v>955</v>
      </c>
      <c r="O6" s="93" t="s">
        <v>956</v>
      </c>
      <c r="P6" s="94" t="s">
        <v>547</v>
      </c>
    </row>
    <row r="7" spans="1:16">
      <c r="A7" s="1017"/>
      <c r="B7" s="1027" t="s">
        <v>957</v>
      </c>
      <c r="C7" s="994"/>
      <c r="D7" s="91" t="s">
        <v>958</v>
      </c>
      <c r="E7" s="93" t="s">
        <v>959</v>
      </c>
      <c r="F7" s="94" t="s">
        <v>547</v>
      </c>
      <c r="G7" s="1027" t="s">
        <v>957</v>
      </c>
      <c r="H7" s="994"/>
      <c r="I7" s="91" t="s">
        <v>958</v>
      </c>
      <c r="J7" s="93" t="s">
        <v>959</v>
      </c>
      <c r="K7" s="94" t="s">
        <v>547</v>
      </c>
      <c r="L7" s="1027" t="s">
        <v>547</v>
      </c>
      <c r="M7" s="994"/>
      <c r="N7" s="91" t="s">
        <v>958</v>
      </c>
      <c r="O7" s="93" t="s">
        <v>959</v>
      </c>
      <c r="P7" s="94" t="s">
        <v>547</v>
      </c>
    </row>
    <row r="8" spans="1:16" ht="33.950000000000003" customHeight="1">
      <c r="A8" s="1017"/>
      <c r="B8" s="1003"/>
      <c r="C8" s="994"/>
      <c r="D8" s="91" t="s">
        <v>960</v>
      </c>
      <c r="E8" s="93" t="s">
        <v>961</v>
      </c>
      <c r="F8" s="94" t="s">
        <v>962</v>
      </c>
      <c r="G8" s="1003"/>
      <c r="H8" s="994"/>
      <c r="I8" s="91" t="s">
        <v>960</v>
      </c>
      <c r="J8" s="93" t="s">
        <v>961</v>
      </c>
      <c r="K8" s="94" t="s">
        <v>963</v>
      </c>
      <c r="L8" s="1003"/>
      <c r="M8" s="994"/>
      <c r="N8" s="91" t="s">
        <v>960</v>
      </c>
      <c r="O8" s="93" t="s">
        <v>961</v>
      </c>
      <c r="P8" s="94" t="s">
        <v>964</v>
      </c>
    </row>
    <row r="9" spans="1:16">
      <c r="A9" s="1017"/>
      <c r="B9" s="1002" t="s">
        <v>965</v>
      </c>
      <c r="C9" s="994"/>
      <c r="D9" s="91"/>
      <c r="E9" s="93" t="s">
        <v>966</v>
      </c>
      <c r="F9" s="90" t="s">
        <v>967</v>
      </c>
      <c r="G9" s="1002" t="s">
        <v>965</v>
      </c>
      <c r="H9" s="994"/>
      <c r="I9" s="91"/>
      <c r="J9" s="93" t="s">
        <v>966</v>
      </c>
      <c r="K9" s="90" t="s">
        <v>967</v>
      </c>
      <c r="L9" s="1002"/>
      <c r="M9" s="994"/>
      <c r="N9" s="91"/>
      <c r="O9" s="93" t="s">
        <v>966</v>
      </c>
      <c r="P9" s="90" t="s">
        <v>967</v>
      </c>
    </row>
    <row r="10" spans="1:16" ht="33.950000000000003" customHeight="1">
      <c r="A10" s="1017"/>
      <c r="B10" s="1003"/>
      <c r="C10" s="994"/>
      <c r="D10" s="91" t="s">
        <v>968</v>
      </c>
      <c r="E10" s="93" t="s">
        <v>969</v>
      </c>
      <c r="F10" s="96" t="s">
        <v>970</v>
      </c>
      <c r="G10" s="1003"/>
      <c r="H10" s="994"/>
      <c r="I10" s="91" t="s">
        <v>968</v>
      </c>
      <c r="J10" s="93" t="s">
        <v>969</v>
      </c>
      <c r="K10" s="96" t="s">
        <v>971</v>
      </c>
      <c r="L10" s="1003"/>
      <c r="M10" s="994"/>
      <c r="N10" s="91" t="s">
        <v>968</v>
      </c>
      <c r="O10" s="93" t="s">
        <v>969</v>
      </c>
      <c r="P10" s="96" t="s">
        <v>972</v>
      </c>
    </row>
    <row r="11" spans="1:16">
      <c r="A11" s="1017"/>
      <c r="B11" s="1002"/>
      <c r="C11" s="994"/>
      <c r="D11" s="91"/>
      <c r="E11" s="93" t="s">
        <v>973</v>
      </c>
      <c r="F11" s="817" t="s">
        <v>974</v>
      </c>
      <c r="G11" s="1002"/>
      <c r="H11" s="994"/>
      <c r="I11" s="91"/>
      <c r="J11" s="93" t="s">
        <v>973</v>
      </c>
      <c r="K11" s="817" t="s">
        <v>974</v>
      </c>
      <c r="L11" s="1002"/>
      <c r="M11" s="994"/>
      <c r="N11" s="91"/>
      <c r="O11" s="93" t="s">
        <v>973</v>
      </c>
      <c r="P11" s="817" t="s">
        <v>974</v>
      </c>
    </row>
    <row r="12" spans="1:16" ht="17.45" customHeight="1" thickBot="1">
      <c r="A12" s="1017"/>
      <c r="B12" s="1003"/>
      <c r="C12" s="994"/>
      <c r="D12" s="91"/>
      <c r="E12" s="93" t="s">
        <v>975</v>
      </c>
      <c r="F12" s="96" t="s">
        <v>976</v>
      </c>
      <c r="G12" s="1003"/>
      <c r="H12" s="994"/>
      <c r="I12" s="91"/>
      <c r="J12" s="93" t="s">
        <v>975</v>
      </c>
      <c r="K12" s="96" t="s">
        <v>976</v>
      </c>
      <c r="L12" s="1003"/>
      <c r="M12" s="994"/>
      <c r="N12" s="91"/>
      <c r="O12" s="93" t="s">
        <v>975</v>
      </c>
      <c r="P12" s="96" t="s">
        <v>976</v>
      </c>
    </row>
    <row r="13" spans="1:16" ht="17.45" customHeight="1" thickBot="1">
      <c r="A13" s="1017"/>
      <c r="B13" s="97" t="s">
        <v>977</v>
      </c>
      <c r="C13" s="994"/>
      <c r="D13" s="91" t="s">
        <v>978</v>
      </c>
      <c r="E13" s="93" t="s">
        <v>979</v>
      </c>
      <c r="F13" s="96" t="s">
        <v>980</v>
      </c>
      <c r="G13" s="97" t="s">
        <v>977</v>
      </c>
      <c r="H13" s="994"/>
      <c r="I13" s="91" t="s">
        <v>978</v>
      </c>
      <c r="J13" s="93" t="s">
        <v>979</v>
      </c>
      <c r="K13" s="96" t="s">
        <v>981</v>
      </c>
      <c r="L13" s="97" t="s">
        <v>977</v>
      </c>
      <c r="M13" s="994"/>
      <c r="N13" s="91" t="s">
        <v>978</v>
      </c>
      <c r="O13" s="93" t="s">
        <v>979</v>
      </c>
      <c r="P13" s="96" t="s">
        <v>982</v>
      </c>
    </row>
    <row r="14" spans="1:16">
      <c r="A14" s="1017"/>
      <c r="B14" s="1007" t="s">
        <v>983</v>
      </c>
      <c r="C14" s="994"/>
      <c r="D14" s="91"/>
      <c r="E14" s="93" t="s">
        <v>984</v>
      </c>
      <c r="F14" s="96" t="s">
        <v>985</v>
      </c>
      <c r="G14" s="1007" t="s">
        <v>983</v>
      </c>
      <c r="H14" s="994"/>
      <c r="I14" s="91"/>
      <c r="J14" s="93" t="s">
        <v>984</v>
      </c>
      <c r="K14" s="96" t="s">
        <v>986</v>
      </c>
      <c r="L14" s="1007" t="s">
        <v>987</v>
      </c>
      <c r="M14" s="994"/>
      <c r="N14" s="91"/>
      <c r="O14" s="93" t="s">
        <v>984</v>
      </c>
      <c r="P14" s="96" t="s">
        <v>988</v>
      </c>
    </row>
    <row r="15" spans="1:16">
      <c r="A15" s="1017"/>
      <c r="B15" s="999"/>
      <c r="C15" s="994"/>
      <c r="D15" s="91"/>
      <c r="E15" s="93" t="s">
        <v>989</v>
      </c>
      <c r="F15" s="96" t="s">
        <v>990</v>
      </c>
      <c r="G15" s="999"/>
      <c r="H15" s="994"/>
      <c r="I15" s="91"/>
      <c r="J15" s="93" t="s">
        <v>989</v>
      </c>
      <c r="K15" s="96" t="s">
        <v>990</v>
      </c>
      <c r="L15" s="999"/>
      <c r="M15" s="994"/>
      <c r="N15" s="91"/>
      <c r="O15" s="93" t="s">
        <v>989</v>
      </c>
      <c r="P15" s="96" t="s">
        <v>991</v>
      </c>
    </row>
    <row r="16" spans="1:16" ht="17.45" customHeight="1" thickBot="1">
      <c r="A16" s="1017"/>
      <c r="B16" s="997"/>
      <c r="C16" s="994"/>
      <c r="D16" s="91"/>
      <c r="E16" s="93" t="s">
        <v>992</v>
      </c>
      <c r="F16" s="94" t="s">
        <v>993</v>
      </c>
      <c r="G16" s="997"/>
      <c r="H16" s="994"/>
      <c r="I16" s="91"/>
      <c r="J16" s="93" t="s">
        <v>992</v>
      </c>
      <c r="K16" s="94" t="s">
        <v>993</v>
      </c>
      <c r="L16" s="997"/>
      <c r="M16" s="994"/>
      <c r="N16" s="91"/>
      <c r="O16" s="93" t="s">
        <v>992</v>
      </c>
      <c r="P16" s="94" t="s">
        <v>993</v>
      </c>
    </row>
    <row r="17" spans="1:16" ht="17.45" customHeight="1" thickBot="1">
      <c r="A17" s="1017"/>
      <c r="B17" s="97" t="s">
        <v>994</v>
      </c>
      <c r="C17" s="994"/>
      <c r="D17" s="91"/>
      <c r="E17" s="93" t="s">
        <v>995</v>
      </c>
      <c r="F17" s="94" t="s">
        <v>996</v>
      </c>
      <c r="G17" s="97" t="s">
        <v>994</v>
      </c>
      <c r="H17" s="994"/>
      <c r="I17" s="91"/>
      <c r="J17" s="93" t="s">
        <v>995</v>
      </c>
      <c r="K17" s="94" t="s">
        <v>997</v>
      </c>
      <c r="L17" s="97" t="s">
        <v>994</v>
      </c>
      <c r="M17" s="994"/>
      <c r="N17" s="91"/>
      <c r="O17" s="93" t="s">
        <v>995</v>
      </c>
      <c r="P17" s="94" t="s">
        <v>998</v>
      </c>
    </row>
    <row r="18" spans="1:16">
      <c r="A18" s="1017"/>
      <c r="B18" s="998" t="s">
        <v>999</v>
      </c>
      <c r="C18" s="994"/>
      <c r="D18" s="91" t="s">
        <v>1000</v>
      </c>
      <c r="E18" s="93" t="s">
        <v>1001</v>
      </c>
      <c r="F18" s="94" t="s">
        <v>1002</v>
      </c>
      <c r="G18" s="998" t="s">
        <v>1003</v>
      </c>
      <c r="H18" s="994"/>
      <c r="I18" s="91" t="s">
        <v>1000</v>
      </c>
      <c r="J18" s="93" t="s">
        <v>1001</v>
      </c>
      <c r="K18" s="94" t="s">
        <v>1002</v>
      </c>
      <c r="L18" s="998" t="s">
        <v>1004</v>
      </c>
      <c r="M18" s="994"/>
      <c r="N18" s="91" t="s">
        <v>1000</v>
      </c>
      <c r="O18" s="93" t="s">
        <v>1001</v>
      </c>
      <c r="P18" s="94" t="s">
        <v>1002</v>
      </c>
    </row>
    <row r="19" spans="1:16" ht="33.950000000000003" customHeight="1">
      <c r="A19" s="1017"/>
      <c r="B19" s="999"/>
      <c r="C19" s="994"/>
      <c r="D19" s="91" t="s">
        <v>1005</v>
      </c>
      <c r="E19" s="93" t="s">
        <v>1006</v>
      </c>
      <c r="F19" s="94" t="s">
        <v>1007</v>
      </c>
      <c r="G19" s="999"/>
      <c r="H19" s="994"/>
      <c r="I19" s="91" t="s">
        <v>1005</v>
      </c>
      <c r="J19" s="93" t="s">
        <v>1006</v>
      </c>
      <c r="K19" s="94" t="s">
        <v>1008</v>
      </c>
      <c r="L19" s="999"/>
      <c r="M19" s="994"/>
      <c r="N19" s="91" t="s">
        <v>1009</v>
      </c>
      <c r="O19" s="93" t="s">
        <v>1006</v>
      </c>
      <c r="P19" s="109" t="s">
        <v>1010</v>
      </c>
    </row>
    <row r="20" spans="1:16" ht="17.45" customHeight="1" thickBot="1">
      <c r="A20" s="1017"/>
      <c r="B20" s="997"/>
      <c r="C20" s="994"/>
      <c r="D20" s="91" t="s">
        <v>1009</v>
      </c>
      <c r="E20" s="93" t="s">
        <v>1011</v>
      </c>
      <c r="F20" s="94" t="s">
        <v>1012</v>
      </c>
      <c r="G20" s="997"/>
      <c r="H20" s="994"/>
      <c r="I20" s="91"/>
      <c r="J20" s="93"/>
      <c r="K20" s="94"/>
      <c r="L20" s="997"/>
      <c r="M20" s="994"/>
      <c r="N20" s="91"/>
      <c r="O20" s="93"/>
      <c r="P20" s="109"/>
    </row>
    <row r="21" spans="1:16">
      <c r="A21" s="1017"/>
      <c r="B21" s="1018" t="s">
        <v>1013</v>
      </c>
      <c r="C21" s="994"/>
      <c r="D21" s="91"/>
      <c r="E21" s="93"/>
      <c r="F21" s="94"/>
      <c r="G21" s="1018" t="s">
        <v>1013</v>
      </c>
      <c r="H21" s="994"/>
      <c r="I21" s="91"/>
      <c r="J21" s="93"/>
      <c r="K21" s="109"/>
      <c r="L21" s="1018" t="s">
        <v>1013</v>
      </c>
      <c r="M21" s="994"/>
      <c r="N21" s="827"/>
      <c r="O21" s="828"/>
      <c r="P21" s="109"/>
    </row>
    <row r="22" spans="1:16" ht="17.45" customHeight="1" thickBot="1">
      <c r="A22" s="1017"/>
      <c r="B22" s="1019"/>
      <c r="C22" s="994"/>
      <c r="D22" s="91"/>
      <c r="E22" s="93"/>
      <c r="F22" s="94"/>
      <c r="G22" s="1019"/>
      <c r="H22" s="994"/>
      <c r="I22" s="91"/>
      <c r="J22" s="93"/>
      <c r="K22" s="109"/>
      <c r="L22" s="1019"/>
      <c r="M22" s="994"/>
      <c r="N22" s="827"/>
      <c r="O22" s="828"/>
      <c r="P22" s="90"/>
    </row>
    <row r="23" spans="1:16" ht="17.45" customHeight="1" thickTop="1">
      <c r="A23" s="1017"/>
      <c r="B23" s="1015" t="s">
        <v>1014</v>
      </c>
      <c r="C23" s="994"/>
      <c r="D23" s="91"/>
      <c r="E23" s="93"/>
      <c r="F23" s="94"/>
      <c r="G23" s="1015" t="s">
        <v>1014</v>
      </c>
      <c r="H23" s="994"/>
      <c r="I23" s="91"/>
      <c r="J23" s="93"/>
      <c r="K23" s="94"/>
      <c r="L23" s="1015" t="s">
        <v>1014</v>
      </c>
      <c r="M23" s="994"/>
      <c r="N23" s="827"/>
      <c r="O23" s="828"/>
      <c r="P23" s="90"/>
    </row>
    <row r="24" spans="1:16" ht="17.45" customHeight="1" thickBot="1">
      <c r="A24" s="1017"/>
      <c r="B24" s="997"/>
      <c r="C24" s="994"/>
      <c r="D24" s="91"/>
      <c r="E24" s="93"/>
      <c r="F24" s="90"/>
      <c r="G24" s="997"/>
      <c r="H24" s="994"/>
      <c r="I24" s="91"/>
      <c r="J24" s="93"/>
      <c r="K24" s="94"/>
      <c r="L24" s="997"/>
      <c r="M24" s="994"/>
      <c r="N24" s="827"/>
      <c r="O24" s="828"/>
      <c r="P24" s="96"/>
    </row>
    <row r="25" spans="1:16">
      <c r="A25" s="1017"/>
      <c r="B25" s="1014">
        <v>7</v>
      </c>
      <c r="C25" s="994"/>
      <c r="D25" s="91"/>
      <c r="E25" s="93"/>
      <c r="F25" s="90"/>
      <c r="G25" s="1014">
        <v>4</v>
      </c>
      <c r="H25" s="994"/>
      <c r="I25" s="91"/>
      <c r="J25" s="93"/>
      <c r="K25" s="90"/>
      <c r="L25" s="1014">
        <v>3</v>
      </c>
      <c r="M25" s="994"/>
      <c r="N25" s="827"/>
      <c r="O25" s="828"/>
      <c r="P25" s="96"/>
    </row>
    <row r="26" spans="1:16" ht="17.45" customHeight="1" thickBot="1">
      <c r="A26" s="1017"/>
      <c r="B26" s="999"/>
      <c r="C26" s="994"/>
      <c r="D26" s="91"/>
      <c r="E26" s="93"/>
      <c r="F26" s="94"/>
      <c r="G26" s="999"/>
      <c r="H26" s="994"/>
      <c r="I26" s="91"/>
      <c r="J26" s="93"/>
      <c r="K26" s="817"/>
      <c r="L26" s="999"/>
      <c r="M26" s="994"/>
      <c r="N26" s="827"/>
      <c r="O26" s="828"/>
      <c r="P26" s="96"/>
    </row>
    <row r="27" spans="1:16">
      <c r="A27" s="1017"/>
      <c r="B27" s="1010" t="s">
        <v>1015</v>
      </c>
      <c r="C27" s="994"/>
      <c r="D27" s="91"/>
      <c r="E27" s="93"/>
      <c r="F27" s="94"/>
      <c r="G27" s="1010" t="s">
        <v>1015</v>
      </c>
      <c r="H27" s="994"/>
      <c r="I27" s="91"/>
      <c r="J27" s="93"/>
      <c r="K27" s="96"/>
      <c r="L27" s="1010" t="s">
        <v>1015</v>
      </c>
      <c r="M27" s="994"/>
      <c r="N27" s="827"/>
      <c r="O27" s="828"/>
      <c r="P27" s="96"/>
    </row>
    <row r="28" spans="1:16" ht="17.45" customHeight="1" thickBot="1">
      <c r="A28" s="1017"/>
      <c r="B28" s="997"/>
      <c r="C28" s="994"/>
      <c r="D28" s="91"/>
      <c r="E28" s="93"/>
      <c r="F28" s="90"/>
      <c r="G28" s="997"/>
      <c r="H28" s="994"/>
      <c r="I28" s="91"/>
      <c r="J28" s="93"/>
      <c r="K28" s="100"/>
      <c r="L28" s="997"/>
      <c r="M28" s="994"/>
      <c r="N28" s="827"/>
      <c r="O28" s="828"/>
      <c r="P28" s="96"/>
    </row>
    <row r="29" spans="1:16">
      <c r="A29" s="1017"/>
      <c r="B29" s="996">
        <v>7</v>
      </c>
      <c r="C29" s="994"/>
      <c r="D29" s="91"/>
      <c r="E29" s="93"/>
      <c r="F29" s="94"/>
      <c r="G29" s="996">
        <v>4</v>
      </c>
      <c r="H29" s="994"/>
      <c r="I29" s="91"/>
      <c r="J29" s="93"/>
      <c r="K29" s="96"/>
      <c r="L29" s="996">
        <v>3</v>
      </c>
      <c r="M29" s="994"/>
      <c r="N29" s="91"/>
      <c r="O29" s="93"/>
      <c r="P29" s="96"/>
    </row>
    <row r="30" spans="1:16" ht="17.45" customHeight="1" thickBot="1">
      <c r="A30" s="1017"/>
      <c r="B30" s="997"/>
      <c r="C30" s="994"/>
      <c r="D30" s="91"/>
      <c r="E30" s="93"/>
      <c r="F30" s="94"/>
      <c r="G30" s="997"/>
      <c r="H30" s="994"/>
      <c r="I30" s="91"/>
      <c r="J30" s="93"/>
      <c r="K30" s="96"/>
      <c r="L30" s="997"/>
      <c r="M30" s="994"/>
      <c r="N30" s="91"/>
      <c r="O30" s="93"/>
      <c r="P30" s="96"/>
    </row>
    <row r="31" spans="1:16">
      <c r="A31" s="1017"/>
      <c r="B31" s="1004" t="s">
        <v>1016</v>
      </c>
      <c r="C31" s="994"/>
      <c r="D31" s="91"/>
      <c r="E31" s="93"/>
      <c r="F31" s="90"/>
      <c r="G31" s="1004" t="s">
        <v>1016</v>
      </c>
      <c r="H31" s="994"/>
      <c r="I31" s="91"/>
      <c r="J31" s="93"/>
      <c r="K31" s="96"/>
      <c r="L31" s="1004" t="s">
        <v>1016</v>
      </c>
      <c r="M31" s="994"/>
      <c r="N31" s="91"/>
      <c r="O31" s="93"/>
      <c r="P31" s="101"/>
    </row>
    <row r="32" spans="1:16" ht="17.45" customHeight="1" thickBot="1">
      <c r="A32" s="1017"/>
      <c r="B32" s="997"/>
      <c r="C32" s="994"/>
      <c r="D32" s="91"/>
      <c r="E32" s="93"/>
      <c r="F32" s="100"/>
      <c r="G32" s="997"/>
      <c r="H32" s="994"/>
      <c r="I32" s="91"/>
      <c r="J32" s="93"/>
      <c r="K32" s="96"/>
      <c r="L32" s="997"/>
      <c r="M32" s="994"/>
      <c r="N32" s="91"/>
      <c r="O32" s="93"/>
      <c r="P32" s="90"/>
    </row>
    <row r="33" spans="1:16">
      <c r="A33" s="1017"/>
      <c r="B33" s="996">
        <v>31</v>
      </c>
      <c r="C33" s="994"/>
      <c r="D33" s="91"/>
      <c r="E33" s="93"/>
      <c r="F33" s="101"/>
      <c r="G33" s="996" t="s">
        <v>1017</v>
      </c>
      <c r="H33" s="994"/>
      <c r="I33" s="91"/>
      <c r="J33" s="93"/>
      <c r="K33" s="96"/>
      <c r="L33" s="996">
        <v>19</v>
      </c>
      <c r="M33" s="994"/>
      <c r="N33" s="91"/>
      <c r="O33" s="93"/>
      <c r="P33" s="94"/>
    </row>
    <row r="34" spans="1:16" ht="17.25" customHeight="1" thickBot="1">
      <c r="A34" s="1017"/>
      <c r="B34" s="997"/>
      <c r="C34" s="994"/>
      <c r="D34" s="91"/>
      <c r="E34" s="93"/>
      <c r="F34" s="96"/>
      <c r="G34" s="997"/>
      <c r="H34" s="994"/>
      <c r="I34" s="91"/>
      <c r="J34" s="93"/>
      <c r="K34" s="101"/>
      <c r="L34" s="997"/>
      <c r="M34" s="994"/>
      <c r="N34" s="91"/>
      <c r="O34" s="93"/>
      <c r="P34" s="90"/>
    </row>
    <row r="35" spans="1:16">
      <c r="A35" s="1017"/>
      <c r="B35" s="1004" t="s">
        <v>1018</v>
      </c>
      <c r="C35" s="994"/>
      <c r="D35" s="91"/>
      <c r="E35" s="93"/>
      <c r="F35" s="94"/>
      <c r="G35" s="1004" t="s">
        <v>1018</v>
      </c>
      <c r="H35" s="994"/>
      <c r="I35" s="91"/>
      <c r="J35" s="93"/>
      <c r="K35" s="90"/>
      <c r="L35" s="1004" t="s">
        <v>1018</v>
      </c>
      <c r="M35" s="994"/>
      <c r="N35" s="91"/>
      <c r="O35" s="93"/>
      <c r="P35" s="90"/>
    </row>
    <row r="36" spans="1:16" ht="17.45" customHeight="1" thickBot="1">
      <c r="A36" s="1017"/>
      <c r="B36" s="997"/>
      <c r="C36" s="994"/>
      <c r="D36" s="91"/>
      <c r="E36" s="111"/>
      <c r="F36" s="94"/>
      <c r="G36" s="997"/>
      <c r="H36" s="994"/>
      <c r="I36" s="91"/>
      <c r="J36" s="93"/>
      <c r="K36" s="90"/>
      <c r="L36" s="997"/>
      <c r="M36" s="994"/>
      <c r="N36" s="91"/>
      <c r="O36" s="93"/>
      <c r="P36" s="90"/>
    </row>
    <row r="37" spans="1:16">
      <c r="A37" s="1017"/>
      <c r="B37" s="996">
        <v>29</v>
      </c>
      <c r="C37" s="994"/>
      <c r="D37" s="91"/>
      <c r="E37" s="111"/>
      <c r="F37" s="94"/>
      <c r="G37" s="996" t="s">
        <v>1019</v>
      </c>
      <c r="H37" s="994"/>
      <c r="I37" s="91"/>
      <c r="J37" s="93"/>
      <c r="K37" s="90"/>
      <c r="L37" s="996">
        <v>19</v>
      </c>
      <c r="M37" s="994"/>
      <c r="N37" s="91"/>
      <c r="O37" s="93"/>
      <c r="P37" s="94"/>
    </row>
    <row r="38" spans="1:16" ht="17.45" customHeight="1" thickBot="1">
      <c r="A38" s="1017"/>
      <c r="B38" s="997"/>
      <c r="C38" s="994"/>
      <c r="D38" s="91"/>
      <c r="E38" s="111"/>
      <c r="F38" s="98"/>
      <c r="G38" s="997"/>
      <c r="H38" s="994"/>
      <c r="I38" s="91"/>
      <c r="J38" s="93"/>
      <c r="K38" s="94"/>
      <c r="L38" s="997"/>
      <c r="M38" s="994"/>
      <c r="N38" s="91"/>
      <c r="O38" s="93"/>
      <c r="P38" s="90"/>
    </row>
    <row r="39" spans="1:16">
      <c r="A39" s="1017"/>
      <c r="B39" s="1010" t="s">
        <v>1020</v>
      </c>
      <c r="C39" s="994"/>
      <c r="D39" s="91"/>
      <c r="E39" s="93"/>
      <c r="F39" s="98"/>
      <c r="G39" s="1010" t="s">
        <v>1020</v>
      </c>
      <c r="H39" s="994"/>
      <c r="I39" s="91"/>
      <c r="J39" s="93"/>
      <c r="K39" s="90"/>
      <c r="L39" s="1010" t="s">
        <v>1020</v>
      </c>
      <c r="M39" s="994"/>
      <c r="N39" s="91"/>
      <c r="O39" s="93"/>
      <c r="P39" s="90"/>
    </row>
    <row r="40" spans="1:16" ht="17.45" customHeight="1" thickBot="1">
      <c r="A40" s="1017"/>
      <c r="B40" s="997"/>
      <c r="C40" s="994"/>
      <c r="D40" s="91"/>
      <c r="E40" s="93"/>
      <c r="F40" s="94"/>
      <c r="G40" s="997"/>
      <c r="H40" s="994"/>
      <c r="I40" s="91"/>
      <c r="J40" s="93"/>
      <c r="K40" s="90"/>
      <c r="L40" s="997"/>
      <c r="M40" s="994"/>
      <c r="N40" s="91"/>
      <c r="O40" s="93"/>
      <c r="P40" s="90"/>
    </row>
    <row r="41" spans="1:16">
      <c r="A41" s="1017"/>
      <c r="B41" s="103" t="s">
        <v>1021</v>
      </c>
      <c r="C41" s="994"/>
      <c r="D41" s="110"/>
      <c r="E41" s="111"/>
      <c r="F41" s="101"/>
      <c r="G41" s="103" t="s">
        <v>1021</v>
      </c>
      <c r="H41" s="994"/>
      <c r="I41" s="91"/>
      <c r="J41" s="93"/>
      <c r="K41" s="90"/>
      <c r="L41" s="103" t="s">
        <v>547</v>
      </c>
      <c r="M41" s="994"/>
      <c r="N41" s="91"/>
      <c r="O41" s="93"/>
      <c r="P41" s="90"/>
    </row>
    <row r="42" spans="1:16">
      <c r="A42" s="1017"/>
      <c r="B42" s="104" t="s">
        <v>1022</v>
      </c>
      <c r="C42" s="994"/>
      <c r="D42" s="108"/>
      <c r="E42" s="93"/>
      <c r="F42" s="94"/>
      <c r="G42" s="104" t="s">
        <v>1022</v>
      </c>
      <c r="H42" s="994"/>
      <c r="I42" s="91"/>
      <c r="J42" s="93"/>
      <c r="K42" s="105"/>
      <c r="L42" s="104"/>
      <c r="M42" s="994"/>
      <c r="N42" s="91"/>
      <c r="O42" s="93"/>
      <c r="P42" s="105"/>
    </row>
    <row r="43" spans="1:16">
      <c r="A43" s="1017"/>
      <c r="B43" s="106" t="s">
        <v>1023</v>
      </c>
      <c r="C43" s="994"/>
      <c r="D43" s="91"/>
      <c r="E43" s="93"/>
      <c r="F43" s="109"/>
      <c r="G43" s="106" t="s">
        <v>1024</v>
      </c>
      <c r="H43" s="994"/>
      <c r="I43" s="91"/>
      <c r="J43" s="93"/>
      <c r="K43" s="90"/>
      <c r="L43" s="106"/>
      <c r="M43" s="994"/>
      <c r="N43" s="91"/>
      <c r="O43" s="93"/>
      <c r="P43" s="90"/>
    </row>
    <row r="44" spans="1:16">
      <c r="A44" s="1017"/>
      <c r="B44" s="107"/>
      <c r="C44" s="994"/>
      <c r="D44" s="91"/>
      <c r="E44" s="93"/>
      <c r="F44" s="90"/>
      <c r="G44" s="107" t="s">
        <v>1025</v>
      </c>
      <c r="H44" s="994"/>
      <c r="I44" s="91"/>
      <c r="J44" s="93"/>
      <c r="K44" s="90"/>
      <c r="L44" s="107"/>
      <c r="M44" s="994"/>
      <c r="N44" s="91"/>
      <c r="O44" s="93"/>
      <c r="P44" s="90"/>
    </row>
    <row r="45" spans="1:16">
      <c r="A45" s="1017"/>
      <c r="B45" s="106"/>
      <c r="C45" s="994"/>
      <c r="D45" s="91"/>
      <c r="E45" s="93"/>
      <c r="F45" s="90"/>
      <c r="G45" s="106" t="s">
        <v>1026</v>
      </c>
      <c r="H45" s="994"/>
      <c r="I45" s="91"/>
      <c r="J45" s="93"/>
      <c r="K45" s="90"/>
      <c r="L45" s="106"/>
      <c r="M45" s="994"/>
      <c r="N45" s="108"/>
      <c r="O45" s="93"/>
      <c r="P45" s="94"/>
    </row>
    <row r="46" spans="1:16">
      <c r="A46" s="1017"/>
      <c r="B46" s="107"/>
      <c r="C46" s="994"/>
      <c r="D46" s="91"/>
      <c r="E46" s="93"/>
      <c r="F46" s="105"/>
      <c r="G46" s="107" t="s">
        <v>1027</v>
      </c>
      <c r="H46" s="994"/>
      <c r="I46" s="91"/>
      <c r="J46" s="93"/>
      <c r="K46" s="105"/>
      <c r="L46" s="107"/>
      <c r="M46" s="994"/>
      <c r="N46" s="91"/>
      <c r="O46" s="93"/>
      <c r="P46" s="109"/>
    </row>
    <row r="47" spans="1:16">
      <c r="A47" s="1017"/>
      <c r="B47" s="106"/>
      <c r="C47" s="994"/>
      <c r="D47" s="91"/>
      <c r="E47" s="93"/>
      <c r="F47" s="94"/>
      <c r="G47" s="106"/>
      <c r="H47" s="994"/>
      <c r="I47" s="110"/>
      <c r="J47" s="111"/>
      <c r="K47" s="94"/>
      <c r="L47" s="106"/>
      <c r="M47" s="994"/>
      <c r="N47" s="110"/>
      <c r="O47" s="111"/>
      <c r="P47" s="94"/>
    </row>
    <row r="48" spans="1:16" ht="17.45" customHeight="1" thickBot="1">
      <c r="A48" s="1017"/>
      <c r="B48" s="107"/>
      <c r="C48" s="995"/>
      <c r="D48" s="112"/>
      <c r="E48" s="113"/>
      <c r="F48" s="114"/>
      <c r="G48" s="107"/>
      <c r="H48" s="994"/>
      <c r="I48" s="112"/>
      <c r="J48" s="113"/>
      <c r="K48" s="114"/>
      <c r="L48" s="107"/>
      <c r="M48" s="994"/>
      <c r="N48" s="112"/>
      <c r="O48" s="113"/>
      <c r="P48" s="114"/>
    </row>
    <row r="49" spans="1:16">
      <c r="A49" s="1030" t="str">
        <f>TEXT(A3,"AAAA")</f>
        <v>星期五</v>
      </c>
      <c r="B49" s="106"/>
      <c r="C49" s="1008" t="s">
        <v>978</v>
      </c>
      <c r="D49" s="115"/>
      <c r="E49" s="116" t="s">
        <v>943</v>
      </c>
      <c r="F49" s="94" t="s">
        <v>1028</v>
      </c>
      <c r="G49" s="106"/>
      <c r="H49" s="993" t="s">
        <v>978</v>
      </c>
      <c r="I49" s="115"/>
      <c r="J49" s="116" t="s">
        <v>943</v>
      </c>
      <c r="K49" s="94" t="s">
        <v>1029</v>
      </c>
      <c r="L49" s="106"/>
      <c r="M49" s="1009" t="s">
        <v>978</v>
      </c>
      <c r="N49" s="115"/>
      <c r="O49" s="116" t="s">
        <v>943</v>
      </c>
      <c r="P49" s="94" t="s">
        <v>1030</v>
      </c>
    </row>
    <row r="50" spans="1:16">
      <c r="A50" s="1017"/>
      <c r="B50" s="107"/>
      <c r="C50" s="994"/>
      <c r="D50" s="117"/>
      <c r="E50" s="93" t="s">
        <v>948</v>
      </c>
      <c r="F50" s="94" t="s">
        <v>1031</v>
      </c>
      <c r="G50" s="107"/>
      <c r="H50" s="994"/>
      <c r="I50" s="117"/>
      <c r="J50" s="93" t="s">
        <v>948</v>
      </c>
      <c r="K50" s="94" t="s">
        <v>1032</v>
      </c>
      <c r="L50" s="107"/>
      <c r="M50" s="994"/>
      <c r="N50" s="117"/>
      <c r="O50" s="93" t="s">
        <v>948</v>
      </c>
      <c r="P50" s="94" t="s">
        <v>1033</v>
      </c>
    </row>
    <row r="51" spans="1:16">
      <c r="A51" s="1017"/>
      <c r="B51" s="106"/>
      <c r="C51" s="994"/>
      <c r="D51" s="117"/>
      <c r="E51" s="93" t="s">
        <v>952</v>
      </c>
      <c r="F51" s="94" t="s">
        <v>1034</v>
      </c>
      <c r="G51" s="106"/>
      <c r="H51" s="994"/>
      <c r="I51" s="117"/>
      <c r="J51" s="93" t="s">
        <v>952</v>
      </c>
      <c r="K51" s="94" t="s">
        <v>1035</v>
      </c>
      <c r="L51" s="106"/>
      <c r="M51" s="994"/>
      <c r="N51" s="117"/>
      <c r="O51" s="93" t="s">
        <v>952</v>
      </c>
      <c r="P51" s="94" t="s">
        <v>1036</v>
      </c>
    </row>
    <row r="52" spans="1:16">
      <c r="A52" s="1017"/>
      <c r="B52" s="107"/>
      <c r="C52" s="994"/>
      <c r="D52" s="117"/>
      <c r="E52" s="93" t="s">
        <v>956</v>
      </c>
      <c r="F52" s="94" t="s">
        <v>1037</v>
      </c>
      <c r="G52" s="107"/>
      <c r="H52" s="994"/>
      <c r="I52" s="117"/>
      <c r="J52" s="93" t="s">
        <v>956</v>
      </c>
      <c r="K52" s="94" t="s">
        <v>1038</v>
      </c>
      <c r="L52" s="107"/>
      <c r="M52" s="994"/>
      <c r="N52" s="117"/>
      <c r="O52" s="93" t="s">
        <v>956</v>
      </c>
      <c r="P52" s="94" t="s">
        <v>1039</v>
      </c>
    </row>
    <row r="53" spans="1:16">
      <c r="A53" s="1017"/>
      <c r="B53" s="106"/>
      <c r="C53" s="994"/>
      <c r="D53" s="117"/>
      <c r="E53" s="93" t="s">
        <v>959</v>
      </c>
      <c r="F53" s="94" t="s">
        <v>1040</v>
      </c>
      <c r="G53" s="106"/>
      <c r="H53" s="994"/>
      <c r="I53" s="91"/>
      <c r="J53" s="93" t="s">
        <v>959</v>
      </c>
      <c r="K53" s="94" t="s">
        <v>1041</v>
      </c>
      <c r="L53" s="106"/>
      <c r="M53" s="994"/>
      <c r="N53" s="91"/>
      <c r="O53" s="93" t="s">
        <v>959</v>
      </c>
      <c r="P53" s="94" t="s">
        <v>1042</v>
      </c>
    </row>
    <row r="54" spans="1:16">
      <c r="A54" s="1017"/>
      <c r="B54" s="107"/>
      <c r="C54" s="994"/>
      <c r="D54" s="117"/>
      <c r="E54" s="93" t="s">
        <v>1043</v>
      </c>
      <c r="F54" s="94" t="s">
        <v>1044</v>
      </c>
      <c r="G54" s="107"/>
      <c r="H54" s="994"/>
      <c r="I54" s="91"/>
      <c r="J54" s="93" t="s">
        <v>1043</v>
      </c>
      <c r="K54" s="94" t="s">
        <v>1044</v>
      </c>
      <c r="L54" s="107"/>
      <c r="M54" s="994"/>
      <c r="N54" s="91"/>
      <c r="O54" s="93" t="s">
        <v>1043</v>
      </c>
      <c r="P54" s="94" t="s">
        <v>1044</v>
      </c>
    </row>
    <row r="55" spans="1:16">
      <c r="A55" s="1017"/>
      <c r="B55" s="106"/>
      <c r="C55" s="994"/>
      <c r="D55" s="117"/>
      <c r="E55" s="93" t="s">
        <v>1045</v>
      </c>
      <c r="F55" s="90" t="s">
        <v>1046</v>
      </c>
      <c r="G55" s="106"/>
      <c r="H55" s="994"/>
      <c r="I55" s="91"/>
      <c r="J55" s="93" t="s">
        <v>1045</v>
      </c>
      <c r="K55" s="94" t="s">
        <v>1046</v>
      </c>
      <c r="L55" s="106"/>
      <c r="M55" s="994"/>
      <c r="N55" s="91"/>
      <c r="O55" s="93" t="s">
        <v>1045</v>
      </c>
      <c r="P55" s="94" t="s">
        <v>1046</v>
      </c>
    </row>
    <row r="56" spans="1:16">
      <c r="A56" s="1017"/>
      <c r="B56" s="107"/>
      <c r="C56" s="994"/>
      <c r="D56" s="117"/>
      <c r="E56" s="93"/>
      <c r="F56" s="94"/>
      <c r="G56" s="107"/>
      <c r="H56" s="994"/>
      <c r="I56" s="91"/>
      <c r="J56" s="93"/>
      <c r="K56" s="94"/>
      <c r="L56" s="107"/>
      <c r="M56" s="994"/>
      <c r="N56" s="91"/>
      <c r="O56" s="93"/>
      <c r="P56" s="94"/>
    </row>
    <row r="57" spans="1:16">
      <c r="A57" s="1017"/>
      <c r="B57" s="106"/>
      <c r="C57" s="994"/>
      <c r="D57" s="91"/>
      <c r="E57" s="118"/>
      <c r="F57" s="94"/>
      <c r="G57" s="106"/>
      <c r="H57" s="994"/>
      <c r="I57" s="91"/>
      <c r="J57" s="93"/>
      <c r="K57" s="94"/>
      <c r="L57" s="106"/>
      <c r="M57" s="994"/>
      <c r="N57" s="91"/>
      <c r="O57" s="93"/>
      <c r="P57" s="94"/>
    </row>
    <row r="58" spans="1:16" ht="17.45" customHeight="1" thickBot="1">
      <c r="A58" s="1017"/>
      <c r="B58" s="107"/>
      <c r="C58" s="995"/>
      <c r="D58" s="119" t="s">
        <v>1047</v>
      </c>
      <c r="E58" s="120" t="s">
        <v>1048</v>
      </c>
      <c r="F58" s="121"/>
      <c r="G58" s="107"/>
      <c r="H58" s="995"/>
      <c r="I58" s="119" t="s">
        <v>1047</v>
      </c>
      <c r="J58" s="120" t="s">
        <v>1048</v>
      </c>
      <c r="K58" s="94"/>
      <c r="L58" s="107"/>
      <c r="M58" s="995"/>
      <c r="N58" s="119" t="s">
        <v>1047</v>
      </c>
      <c r="O58" s="120" t="s">
        <v>1048</v>
      </c>
      <c r="P58" s="94"/>
    </row>
    <row r="59" spans="1:16">
      <c r="A59" s="102"/>
      <c r="B59" s="106"/>
      <c r="C59" s="1008" t="s">
        <v>1049</v>
      </c>
      <c r="D59" s="115"/>
      <c r="E59" s="116" t="s">
        <v>943</v>
      </c>
      <c r="F59" s="732" t="s">
        <v>1050</v>
      </c>
      <c r="G59" s="106"/>
      <c r="H59" s="993" t="s">
        <v>1049</v>
      </c>
      <c r="I59" s="115"/>
      <c r="J59" s="116" t="s">
        <v>943</v>
      </c>
      <c r="K59" s="732" t="s">
        <v>1050</v>
      </c>
      <c r="L59" s="106"/>
      <c r="M59" s="1009" t="s">
        <v>1049</v>
      </c>
      <c r="N59" s="115"/>
      <c r="O59" s="116" t="s">
        <v>943</v>
      </c>
      <c r="P59" s="732" t="s">
        <v>1050</v>
      </c>
    </row>
    <row r="60" spans="1:16">
      <c r="A60" s="102"/>
      <c r="B60" s="107"/>
      <c r="C60" s="994"/>
      <c r="D60" s="91"/>
      <c r="E60" s="93" t="s">
        <v>948</v>
      </c>
      <c r="F60" s="90" t="s">
        <v>1051</v>
      </c>
      <c r="G60" s="107"/>
      <c r="H60" s="994"/>
      <c r="I60" s="91"/>
      <c r="J60" s="93" t="s">
        <v>948</v>
      </c>
      <c r="K60" s="90" t="s">
        <v>1052</v>
      </c>
      <c r="L60" s="107"/>
      <c r="M60" s="994"/>
      <c r="N60" s="91"/>
      <c r="O60" s="93" t="s">
        <v>948</v>
      </c>
      <c r="P60" s="90" t="s">
        <v>1052</v>
      </c>
    </row>
    <row r="61" spans="1:16">
      <c r="A61" s="102"/>
      <c r="B61" s="123"/>
      <c r="C61" s="994"/>
      <c r="D61" s="91"/>
      <c r="E61" s="93" t="s">
        <v>952</v>
      </c>
      <c r="F61" s="90" t="s">
        <v>1053</v>
      </c>
      <c r="G61" s="123"/>
      <c r="H61" s="994"/>
      <c r="I61" s="91"/>
      <c r="J61" s="93" t="s">
        <v>952</v>
      </c>
      <c r="K61" s="90" t="s">
        <v>1053</v>
      </c>
      <c r="L61" s="123"/>
      <c r="M61" s="994"/>
      <c r="N61" s="91"/>
      <c r="O61" s="93" t="s">
        <v>952</v>
      </c>
      <c r="P61" s="90" t="s">
        <v>1053</v>
      </c>
    </row>
    <row r="62" spans="1:16" ht="33.950000000000003" customHeight="1">
      <c r="A62" s="102"/>
      <c r="B62" s="104"/>
      <c r="C62" s="994"/>
      <c r="D62" s="91"/>
      <c r="E62" s="93" t="s">
        <v>956</v>
      </c>
      <c r="F62" s="133" t="s">
        <v>1054</v>
      </c>
      <c r="G62" s="104"/>
      <c r="H62" s="994"/>
      <c r="I62" s="91"/>
      <c r="J62" s="93" t="s">
        <v>956</v>
      </c>
      <c r="K62" s="133" t="s">
        <v>1054</v>
      </c>
      <c r="L62" s="104"/>
      <c r="M62" s="994"/>
      <c r="N62" s="91"/>
      <c r="O62" s="93" t="s">
        <v>956</v>
      </c>
      <c r="P62" s="133" t="s">
        <v>1054</v>
      </c>
    </row>
    <row r="63" spans="1:16">
      <c r="A63" s="102"/>
      <c r="B63" s="123"/>
      <c r="C63" s="994"/>
      <c r="D63" s="91"/>
      <c r="E63" s="93"/>
      <c r="F63" s="90"/>
      <c r="G63" s="123"/>
      <c r="H63" s="994"/>
      <c r="I63" s="91"/>
      <c r="J63" s="93"/>
      <c r="K63" s="90"/>
      <c r="L63" s="123"/>
      <c r="M63" s="994"/>
      <c r="N63" s="91"/>
      <c r="O63" s="93"/>
      <c r="P63" s="94"/>
    </row>
    <row r="64" spans="1:16">
      <c r="A64" s="102"/>
      <c r="B64" s="104"/>
      <c r="C64" s="994"/>
      <c r="D64" s="91"/>
      <c r="E64" s="93"/>
      <c r="F64" s="133"/>
      <c r="G64" s="104"/>
      <c r="H64" s="994"/>
      <c r="I64" s="91"/>
      <c r="J64" s="93"/>
      <c r="K64" s="94"/>
      <c r="L64" s="104"/>
      <c r="M64" s="994"/>
      <c r="N64" s="91"/>
      <c r="O64" s="93"/>
      <c r="P64" s="94"/>
    </row>
    <row r="65" spans="1:16">
      <c r="A65" s="102"/>
      <c r="B65" s="106"/>
      <c r="C65" s="994"/>
      <c r="D65" s="91"/>
      <c r="E65" s="93"/>
      <c r="F65" s="125"/>
      <c r="G65" s="106"/>
      <c r="H65" s="994"/>
      <c r="I65" s="91"/>
      <c r="J65" s="93"/>
      <c r="K65" s="94"/>
      <c r="L65" s="106"/>
      <c r="M65" s="994"/>
      <c r="N65" s="91"/>
      <c r="O65" s="93"/>
      <c r="P65" s="94"/>
    </row>
    <row r="66" spans="1:16">
      <c r="A66" s="102"/>
      <c r="B66" s="107"/>
      <c r="C66" s="994"/>
      <c r="D66" s="91"/>
      <c r="E66" s="93"/>
      <c r="F66" s="124"/>
      <c r="G66" s="107"/>
      <c r="H66" s="994"/>
      <c r="I66" s="91"/>
      <c r="J66" s="93"/>
      <c r="K66" s="124"/>
      <c r="L66" s="107"/>
      <c r="M66" s="994"/>
      <c r="N66" s="91"/>
      <c r="O66" s="93"/>
      <c r="P66" s="124"/>
    </row>
    <row r="67" spans="1:16">
      <c r="A67" s="102"/>
      <c r="B67" s="123"/>
      <c r="C67" s="994"/>
      <c r="D67" s="91"/>
      <c r="E67" s="93"/>
      <c r="F67" s="94"/>
      <c r="G67" s="123"/>
      <c r="H67" s="994"/>
      <c r="I67" s="91"/>
      <c r="J67" s="93"/>
      <c r="K67" s="125"/>
      <c r="L67" s="123"/>
      <c r="M67" s="994"/>
      <c r="N67" s="91"/>
      <c r="O67" s="93"/>
      <c r="P67" s="125"/>
    </row>
    <row r="68" spans="1:16" ht="17.45" customHeight="1" thickBot="1">
      <c r="A68" s="102"/>
      <c r="B68" s="104"/>
      <c r="C68" s="995"/>
      <c r="D68" s="126"/>
      <c r="E68" s="127"/>
      <c r="F68" s="101"/>
      <c r="G68" s="104"/>
      <c r="H68" s="995"/>
      <c r="I68" s="110"/>
      <c r="J68" s="128"/>
      <c r="K68" s="124"/>
      <c r="L68" s="104"/>
      <c r="M68" s="995"/>
      <c r="N68" s="110"/>
      <c r="O68" s="128"/>
      <c r="P68" s="124"/>
    </row>
    <row r="69" spans="1:16">
      <c r="A69" s="129"/>
      <c r="B69" s="106"/>
      <c r="C69" s="1008" t="s">
        <v>1055</v>
      </c>
      <c r="D69" s="115" t="s">
        <v>1056</v>
      </c>
      <c r="E69" s="130" t="s">
        <v>943</v>
      </c>
      <c r="F69" s="122" t="s">
        <v>1057</v>
      </c>
      <c r="G69" s="106"/>
      <c r="H69" s="993" t="s">
        <v>1055</v>
      </c>
      <c r="I69" s="115" t="s">
        <v>1056</v>
      </c>
      <c r="J69" s="130" t="s">
        <v>943</v>
      </c>
      <c r="K69" s="122" t="s">
        <v>1058</v>
      </c>
      <c r="L69" s="106"/>
      <c r="M69" s="1009" t="s">
        <v>1055</v>
      </c>
      <c r="N69" s="115" t="s">
        <v>1056</v>
      </c>
      <c r="O69" s="130" t="s">
        <v>943</v>
      </c>
      <c r="P69" s="122" t="s">
        <v>1059</v>
      </c>
    </row>
    <row r="70" spans="1:16">
      <c r="A70" s="129"/>
      <c r="B70" s="107"/>
      <c r="C70" s="994"/>
      <c r="D70" s="91" t="s">
        <v>1060</v>
      </c>
      <c r="E70" s="93" t="s">
        <v>948</v>
      </c>
      <c r="F70" s="131" t="s">
        <v>1061</v>
      </c>
      <c r="G70" s="107"/>
      <c r="H70" s="994"/>
      <c r="I70" s="91" t="s">
        <v>1060</v>
      </c>
      <c r="J70" s="93" t="s">
        <v>948</v>
      </c>
      <c r="K70" s="131" t="s">
        <v>1062</v>
      </c>
      <c r="L70" s="107"/>
      <c r="M70" s="994"/>
      <c r="N70" s="91" t="s">
        <v>1060</v>
      </c>
      <c r="O70" s="93" t="s">
        <v>948</v>
      </c>
      <c r="P70" s="131" t="s">
        <v>1062</v>
      </c>
    </row>
    <row r="71" spans="1:16">
      <c r="A71" s="129"/>
      <c r="B71" s="132"/>
      <c r="C71" s="994"/>
      <c r="D71" s="91" t="s">
        <v>1063</v>
      </c>
      <c r="E71" s="93" t="s">
        <v>952</v>
      </c>
      <c r="F71" s="94" t="s">
        <v>1064</v>
      </c>
      <c r="G71" s="132"/>
      <c r="H71" s="994"/>
      <c r="I71" s="91" t="s">
        <v>1063</v>
      </c>
      <c r="J71" s="93" t="s">
        <v>952</v>
      </c>
      <c r="K71" s="94" t="s">
        <v>1064</v>
      </c>
      <c r="L71" s="132"/>
      <c r="M71" s="994"/>
      <c r="N71" s="91" t="s">
        <v>1063</v>
      </c>
      <c r="O71" s="93" t="s">
        <v>952</v>
      </c>
      <c r="P71" s="94" t="s">
        <v>1064</v>
      </c>
    </row>
    <row r="72" spans="1:16">
      <c r="A72" s="129"/>
      <c r="B72" s="107"/>
      <c r="C72" s="994"/>
      <c r="D72" s="91" t="s">
        <v>978</v>
      </c>
      <c r="E72" s="111" t="s">
        <v>956</v>
      </c>
      <c r="F72" s="101" t="s">
        <v>1065</v>
      </c>
      <c r="G72" s="107"/>
      <c r="H72" s="994"/>
      <c r="I72" s="91" t="s">
        <v>978</v>
      </c>
      <c r="J72" s="93" t="s">
        <v>956</v>
      </c>
      <c r="K72" s="101" t="s">
        <v>1065</v>
      </c>
      <c r="L72" s="107"/>
      <c r="M72" s="994"/>
      <c r="N72" s="91" t="s">
        <v>978</v>
      </c>
      <c r="O72" s="93" t="s">
        <v>956</v>
      </c>
      <c r="P72" s="101" t="s">
        <v>1065</v>
      </c>
    </row>
    <row r="73" spans="1:16">
      <c r="A73" s="129"/>
      <c r="B73" s="132"/>
      <c r="C73" s="994"/>
      <c r="D73" s="91" t="s">
        <v>1066</v>
      </c>
      <c r="E73" s="93" t="s">
        <v>959</v>
      </c>
      <c r="F73" s="94" t="s">
        <v>1067</v>
      </c>
      <c r="G73" s="132"/>
      <c r="H73" s="994"/>
      <c r="I73" s="91" t="s">
        <v>1066</v>
      </c>
      <c r="J73" s="111" t="s">
        <v>959</v>
      </c>
      <c r="K73" s="133" t="s">
        <v>1067</v>
      </c>
      <c r="L73" s="132"/>
      <c r="M73" s="994"/>
      <c r="N73" s="91" t="s">
        <v>1066</v>
      </c>
      <c r="O73" s="111" t="s">
        <v>959</v>
      </c>
      <c r="P73" s="133" t="s">
        <v>1067</v>
      </c>
    </row>
    <row r="74" spans="1:16">
      <c r="A74" s="129"/>
      <c r="B74" s="107"/>
      <c r="C74" s="994"/>
      <c r="D74" s="91"/>
      <c r="E74" s="111"/>
      <c r="F74" s="109"/>
      <c r="G74" s="107"/>
      <c r="H74" s="994"/>
      <c r="I74" s="91"/>
      <c r="J74" s="93"/>
      <c r="K74" s="94"/>
      <c r="L74" s="107"/>
      <c r="M74" s="994"/>
      <c r="N74" s="91"/>
      <c r="O74" s="93"/>
      <c r="P74" s="94"/>
    </row>
    <row r="75" spans="1:16">
      <c r="A75" s="129"/>
      <c r="B75" s="132"/>
      <c r="C75" s="994"/>
      <c r="D75" s="91"/>
      <c r="E75" s="93"/>
      <c r="F75" s="94"/>
      <c r="G75" s="132"/>
      <c r="H75" s="994"/>
      <c r="I75" s="91"/>
      <c r="J75" s="111"/>
      <c r="K75" s="133"/>
      <c r="L75" s="132"/>
      <c r="M75" s="994"/>
      <c r="N75" s="91"/>
      <c r="O75" s="111"/>
      <c r="P75" s="133"/>
    </row>
    <row r="76" spans="1:16">
      <c r="A76" s="129"/>
      <c r="B76" s="107"/>
      <c r="C76" s="994"/>
      <c r="D76" s="91"/>
      <c r="E76" s="93"/>
      <c r="F76" s="94"/>
      <c r="G76" s="107"/>
      <c r="H76" s="994"/>
      <c r="I76" s="91"/>
      <c r="J76" s="93"/>
      <c r="K76" s="94"/>
      <c r="L76" s="107"/>
      <c r="M76" s="994"/>
      <c r="N76" s="91"/>
      <c r="O76" s="93"/>
      <c r="P76" s="94"/>
    </row>
    <row r="77" spans="1:16">
      <c r="A77" s="129"/>
      <c r="B77" s="132"/>
      <c r="C77" s="994"/>
      <c r="D77" s="91"/>
      <c r="E77" s="93"/>
      <c r="F77" s="94"/>
      <c r="G77" s="132"/>
      <c r="H77" s="994"/>
      <c r="I77" s="91"/>
      <c r="J77" s="93"/>
      <c r="K77" s="94"/>
      <c r="L77" s="132"/>
      <c r="M77" s="994"/>
      <c r="N77" s="91"/>
      <c r="O77" s="93"/>
      <c r="P77" s="94"/>
    </row>
    <row r="78" spans="1:16" ht="17.45" customHeight="1" thickBot="1">
      <c r="A78" s="129"/>
      <c r="B78" s="107"/>
      <c r="C78" s="995"/>
      <c r="D78" s="112"/>
      <c r="E78" s="113"/>
      <c r="F78" s="114"/>
      <c r="G78" s="107"/>
      <c r="H78" s="995"/>
      <c r="I78" s="112"/>
      <c r="J78" s="127"/>
      <c r="K78" s="101"/>
      <c r="L78" s="107"/>
      <c r="M78" s="995"/>
      <c r="N78" s="112"/>
      <c r="O78" s="127"/>
      <c r="P78" s="101"/>
    </row>
    <row r="79" spans="1:16">
      <c r="A79" s="129"/>
      <c r="B79" s="132"/>
      <c r="C79" s="1011" t="s">
        <v>1068</v>
      </c>
      <c r="D79" s="134" t="s">
        <v>1069</v>
      </c>
      <c r="E79" s="135"/>
      <c r="F79" s="136" t="s">
        <v>1070</v>
      </c>
      <c r="G79" s="132"/>
      <c r="H79" s="1028" t="s">
        <v>1068</v>
      </c>
      <c r="I79" s="134" t="s">
        <v>1069</v>
      </c>
      <c r="J79" s="135"/>
      <c r="K79" s="136" t="s">
        <v>1070</v>
      </c>
      <c r="L79" s="132"/>
      <c r="M79" s="1013" t="s">
        <v>1068</v>
      </c>
      <c r="N79" s="134" t="s">
        <v>1069</v>
      </c>
      <c r="O79" s="135"/>
      <c r="P79" s="136" t="s">
        <v>1070</v>
      </c>
    </row>
    <row r="80" spans="1:16">
      <c r="A80" s="129"/>
      <c r="B80" s="107"/>
      <c r="C80" s="994"/>
      <c r="D80" s="117"/>
      <c r="E80" s="118"/>
      <c r="F80" s="137"/>
      <c r="G80" s="107"/>
      <c r="H80" s="994"/>
      <c r="I80" s="91" t="s">
        <v>212</v>
      </c>
      <c r="J80" s="93" t="s">
        <v>1071</v>
      </c>
      <c r="K80" s="94" t="s">
        <v>1072</v>
      </c>
      <c r="L80" s="107"/>
      <c r="M80" s="994"/>
      <c r="N80" s="91" t="s">
        <v>212</v>
      </c>
      <c r="O80" s="93"/>
      <c r="P80" s="94" t="s">
        <v>1073</v>
      </c>
    </row>
    <row r="81" spans="1:16">
      <c r="A81" s="129"/>
      <c r="B81" s="132"/>
      <c r="C81" s="994"/>
      <c r="D81" s="91"/>
      <c r="E81" s="93"/>
      <c r="F81" s="94"/>
      <c r="G81" s="132"/>
      <c r="H81" s="994"/>
      <c r="I81" s="91" t="s">
        <v>1074</v>
      </c>
      <c r="J81" s="93" t="s">
        <v>1075</v>
      </c>
      <c r="K81" s="94" t="s">
        <v>1076</v>
      </c>
      <c r="L81" s="132"/>
      <c r="M81" s="994"/>
      <c r="N81" s="91"/>
      <c r="O81" s="93"/>
      <c r="P81" s="94"/>
    </row>
    <row r="82" spans="1:16">
      <c r="A82" s="129"/>
      <c r="B82" s="107"/>
      <c r="C82" s="994"/>
      <c r="D82" s="110"/>
      <c r="E82" s="111"/>
      <c r="F82" s="101"/>
      <c r="G82" s="107"/>
      <c r="H82" s="994"/>
      <c r="I82" s="110"/>
      <c r="J82" s="111"/>
      <c r="K82" s="101"/>
      <c r="L82" s="107"/>
      <c r="M82" s="994"/>
      <c r="N82" s="110"/>
      <c r="O82" s="111"/>
      <c r="P82" s="101"/>
    </row>
    <row r="83" spans="1:16">
      <c r="A83" s="1031"/>
      <c r="B83" s="132"/>
      <c r="C83" s="994"/>
      <c r="D83" s="91"/>
      <c r="E83" s="93"/>
      <c r="F83" s="94"/>
      <c r="G83" s="132"/>
      <c r="H83" s="994"/>
      <c r="I83" s="91"/>
      <c r="J83" s="93"/>
      <c r="K83" s="94"/>
      <c r="L83" s="132"/>
      <c r="M83" s="994"/>
      <c r="N83" s="91"/>
      <c r="O83" s="93"/>
      <c r="P83" s="94"/>
    </row>
    <row r="84" spans="1:16">
      <c r="A84" s="1017"/>
      <c r="B84" s="107"/>
      <c r="C84" s="994"/>
      <c r="D84" s="91"/>
      <c r="E84" s="93"/>
      <c r="F84" s="94"/>
      <c r="G84" s="107"/>
      <c r="H84" s="994"/>
      <c r="I84" s="91"/>
      <c r="J84" s="93"/>
      <c r="K84" s="94"/>
      <c r="L84" s="107"/>
      <c r="M84" s="994"/>
      <c r="N84" s="91"/>
      <c r="O84" s="93"/>
      <c r="P84" s="94"/>
    </row>
    <row r="85" spans="1:16">
      <c r="A85" s="1017"/>
      <c r="B85" s="132"/>
      <c r="C85" s="994"/>
      <c r="D85" s="110"/>
      <c r="E85" s="111"/>
      <c r="F85" s="101"/>
      <c r="G85" s="132"/>
      <c r="H85" s="994"/>
      <c r="I85" s="110"/>
      <c r="J85" s="111"/>
      <c r="K85" s="101"/>
      <c r="L85" s="132"/>
      <c r="M85" s="994"/>
      <c r="N85" s="110"/>
      <c r="O85" s="111"/>
      <c r="P85" s="101"/>
    </row>
    <row r="86" spans="1:16" ht="17.45" customHeight="1" thickBot="1">
      <c r="A86" s="1032"/>
      <c r="B86" s="138"/>
      <c r="C86" s="1012"/>
      <c r="D86" s="139"/>
      <c r="E86" s="140"/>
      <c r="F86" s="141"/>
      <c r="G86" s="138"/>
      <c r="H86" s="1012"/>
      <c r="I86" s="139"/>
      <c r="J86" s="140"/>
      <c r="K86" s="141"/>
      <c r="L86" s="138"/>
      <c r="M86" s="1012"/>
      <c r="N86" s="139"/>
      <c r="O86" s="140"/>
      <c r="P86" s="141"/>
    </row>
    <row r="87" spans="1:16" s="143" customFormat="1" ht="27" customHeight="1" thickTop="1" thickBot="1">
      <c r="A87" s="142"/>
      <c r="B87" s="1000" t="s">
        <v>1077</v>
      </c>
      <c r="C87" s="1001"/>
      <c r="D87" s="1001"/>
      <c r="E87" s="1001"/>
      <c r="F87" s="1001"/>
      <c r="G87" s="1025" t="s">
        <v>1078</v>
      </c>
      <c r="H87" s="1006"/>
      <c r="I87" s="1006"/>
      <c r="J87" s="1006"/>
      <c r="K87" s="1006"/>
      <c r="L87" s="1006"/>
      <c r="M87" s="1006"/>
      <c r="N87" s="1005" t="s">
        <v>1079</v>
      </c>
      <c r="O87" s="1006"/>
      <c r="P87" s="1006"/>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4">
        <f>A3</f>
        <v>46143</v>
      </c>
      <c r="B89" s="1020"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991"/>
      <c r="B90" s="1021"/>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991"/>
      <c r="B91" s="1021"/>
      <c r="C91" s="170"/>
      <c r="D91" s="171"/>
      <c r="E91" s="172"/>
      <c r="F91" s="173"/>
      <c r="G91" s="170"/>
      <c r="H91" s="174"/>
      <c r="I91" s="172"/>
      <c r="J91" s="172"/>
      <c r="K91" s="594"/>
      <c r="L91" s="176"/>
      <c r="M91" s="424"/>
      <c r="N91" s="178"/>
      <c r="O91" s="172"/>
      <c r="P91" s="179"/>
    </row>
    <row r="92" spans="1:16" s="169" customFormat="1">
      <c r="A92" s="991"/>
      <c r="B92" s="1021"/>
      <c r="C92" s="170"/>
      <c r="D92" s="171"/>
      <c r="E92" s="172"/>
      <c r="F92" s="173"/>
      <c r="G92" s="170"/>
      <c r="H92" s="180"/>
      <c r="I92" s="172"/>
      <c r="J92" s="172"/>
      <c r="K92" s="594"/>
      <c r="L92" s="181"/>
      <c r="M92" s="424"/>
      <c r="N92" s="178"/>
      <c r="O92" s="172"/>
      <c r="P92" s="179"/>
    </row>
    <row r="93" spans="1:16" s="169" customFormat="1">
      <c r="A93" s="991"/>
      <c r="B93" s="1021"/>
      <c r="C93" s="170"/>
      <c r="D93" s="182"/>
      <c r="E93" s="172"/>
      <c r="F93" s="179"/>
      <c r="G93" s="170"/>
      <c r="H93" s="183"/>
      <c r="I93" s="172"/>
      <c r="J93" s="172"/>
      <c r="K93" s="184"/>
      <c r="L93" s="181"/>
      <c r="M93" s="424"/>
      <c r="N93" s="178"/>
      <c r="O93" s="172"/>
      <c r="P93" s="179"/>
    </row>
    <row r="94" spans="1:16" s="169" customFormat="1">
      <c r="A94" s="991"/>
      <c r="B94" s="1021"/>
      <c r="C94" s="170"/>
      <c r="D94" s="171"/>
      <c r="E94" s="172"/>
      <c r="F94" s="185"/>
      <c r="G94" s="170"/>
      <c r="H94" s="180"/>
      <c r="I94" s="172"/>
      <c r="J94" s="172"/>
      <c r="K94" s="661"/>
      <c r="L94" s="186"/>
      <c r="M94" s="425"/>
      <c r="N94" s="178"/>
      <c r="O94" s="172"/>
      <c r="P94" s="179"/>
    </row>
    <row r="95" spans="1:16" s="169" customFormat="1">
      <c r="A95" s="991"/>
      <c r="B95" s="1021"/>
      <c r="C95" s="170"/>
      <c r="D95" s="171"/>
      <c r="E95" s="172"/>
      <c r="F95" s="179"/>
      <c r="G95" s="170"/>
      <c r="H95" s="180"/>
      <c r="I95" s="172"/>
      <c r="J95" s="172"/>
      <c r="K95" s="175"/>
      <c r="L95" s="181"/>
      <c r="M95" s="424"/>
      <c r="N95" s="178"/>
      <c r="O95" s="172"/>
      <c r="P95" s="179"/>
    </row>
    <row r="96" spans="1:16" s="169" customFormat="1">
      <c r="A96" s="991"/>
      <c r="B96" s="1021"/>
      <c r="C96" s="170"/>
      <c r="D96" s="171"/>
      <c r="E96" s="172"/>
      <c r="F96" s="179"/>
      <c r="G96" s="195"/>
      <c r="H96" s="196"/>
      <c r="I96" s="197"/>
      <c r="J96" s="197"/>
      <c r="K96" s="194"/>
      <c r="L96" s="181"/>
      <c r="M96" s="424"/>
      <c r="N96" s="178"/>
      <c r="O96" s="172"/>
      <c r="P96" s="179"/>
    </row>
    <row r="97" spans="1:16" s="169" customFormat="1">
      <c r="A97" s="991"/>
      <c r="B97" s="1021"/>
      <c r="C97" s="170"/>
      <c r="D97" s="171"/>
      <c r="E97" s="172"/>
      <c r="F97" s="185"/>
      <c r="G97" s="170"/>
      <c r="H97" s="180"/>
      <c r="I97" s="172"/>
      <c r="J97" s="172"/>
      <c r="K97" s="175"/>
      <c r="L97" s="181"/>
      <c r="M97" s="424"/>
      <c r="N97" s="178"/>
      <c r="O97" s="172"/>
      <c r="P97" s="179"/>
    </row>
    <row r="98" spans="1:16" s="169" customFormat="1">
      <c r="A98" s="991"/>
      <c r="B98" s="1021"/>
      <c r="C98" s="170"/>
      <c r="D98" s="171"/>
      <c r="E98" s="172"/>
      <c r="F98" s="179"/>
      <c r="G98" s="170"/>
      <c r="H98" s="180"/>
      <c r="I98" s="188"/>
      <c r="J98" s="172"/>
      <c r="K98" s="175"/>
      <c r="L98" s="181"/>
      <c r="M98" s="424"/>
      <c r="N98" s="178"/>
      <c r="O98" s="172"/>
      <c r="P98" s="179"/>
    </row>
    <row r="99" spans="1:16" s="169" customFormat="1">
      <c r="A99" s="991"/>
      <c r="B99" s="1021"/>
      <c r="C99" s="189"/>
      <c r="D99" s="190"/>
      <c r="E99" s="191"/>
      <c r="F99" s="192"/>
      <c r="G99" s="170"/>
      <c r="H99" s="180"/>
      <c r="I99" s="188"/>
      <c r="J99" s="172"/>
      <c r="K99" s="175"/>
      <c r="L99" s="181"/>
      <c r="M99" s="424"/>
      <c r="N99" s="193"/>
      <c r="O99" s="191"/>
      <c r="P99" s="192"/>
    </row>
    <row r="100" spans="1:16" s="169" customFormat="1">
      <c r="A100" s="991"/>
      <c r="B100" s="1021"/>
      <c r="C100" s="189"/>
      <c r="D100" s="190"/>
      <c r="E100" s="191"/>
      <c r="F100" s="192"/>
      <c r="G100" s="170"/>
      <c r="H100" s="174"/>
      <c r="I100" s="172"/>
      <c r="J100" s="172"/>
      <c r="K100" s="194"/>
      <c r="L100" s="181"/>
      <c r="M100" s="424"/>
      <c r="N100" s="193"/>
      <c r="O100" s="191"/>
      <c r="P100" s="192"/>
    </row>
    <row r="101" spans="1:16" s="169" customFormat="1">
      <c r="A101" s="991"/>
      <c r="B101" s="1021"/>
      <c r="C101" s="189"/>
      <c r="D101" s="190"/>
      <c r="E101" s="191"/>
      <c r="F101" s="192"/>
      <c r="G101" s="195"/>
      <c r="H101" s="196"/>
      <c r="I101" s="197"/>
      <c r="J101" s="197"/>
      <c r="K101" s="194"/>
      <c r="L101" s="181"/>
      <c r="M101" s="424"/>
      <c r="N101" s="193"/>
      <c r="O101" s="191"/>
      <c r="P101" s="192"/>
    </row>
    <row r="102" spans="1:16" s="169" customFormat="1">
      <c r="A102" s="991"/>
      <c r="B102" s="1021"/>
      <c r="C102" s="189"/>
      <c r="D102" s="190"/>
      <c r="E102" s="191"/>
      <c r="F102" s="192"/>
      <c r="G102" s="170"/>
      <c r="H102" s="198"/>
      <c r="I102" s="172"/>
      <c r="J102" s="172"/>
      <c r="K102" s="175"/>
      <c r="L102" s="181"/>
      <c r="M102" s="424"/>
      <c r="N102" s="193"/>
      <c r="O102" s="191"/>
      <c r="P102" s="192"/>
    </row>
    <row r="103" spans="1:16" s="169" customFormat="1">
      <c r="A103" s="991"/>
      <c r="B103" s="1021"/>
      <c r="C103" s="189"/>
      <c r="D103" s="190"/>
      <c r="E103" s="191"/>
      <c r="F103" s="192"/>
      <c r="G103" s="195"/>
      <c r="H103" s="180"/>
      <c r="I103" s="197"/>
      <c r="J103" s="197"/>
      <c r="K103" s="194"/>
      <c r="L103" s="181"/>
      <c r="M103" s="424"/>
      <c r="N103" s="193"/>
      <c r="O103" s="191"/>
      <c r="P103" s="192"/>
    </row>
    <row r="104" spans="1:16" s="169" customFormat="1">
      <c r="A104" s="991"/>
      <c r="B104" s="1021"/>
      <c r="C104" s="189"/>
      <c r="D104" s="190"/>
      <c r="E104" s="191"/>
      <c r="F104" s="192"/>
      <c r="G104" s="170"/>
      <c r="H104" s="180"/>
      <c r="I104" s="197"/>
      <c r="J104" s="197"/>
      <c r="K104" s="194"/>
      <c r="L104" s="176"/>
      <c r="M104" s="424"/>
      <c r="N104" s="193"/>
      <c r="O104" s="191"/>
      <c r="P104" s="192"/>
    </row>
    <row r="105" spans="1:16" s="169" customFormat="1">
      <c r="A105" s="991"/>
      <c r="B105" s="1021"/>
      <c r="C105" s="189"/>
      <c r="D105" s="190"/>
      <c r="E105" s="191"/>
      <c r="F105" s="192"/>
      <c r="G105" s="189"/>
      <c r="H105" s="198"/>
      <c r="I105" s="199"/>
      <c r="J105" s="199"/>
      <c r="K105" s="200"/>
      <c r="L105" s="201"/>
      <c r="M105" s="425"/>
      <c r="N105" s="193"/>
      <c r="O105" s="191"/>
      <c r="P105" s="192"/>
    </row>
    <row r="106" spans="1:16" s="169" customFormat="1">
      <c r="A106" s="991"/>
      <c r="B106" s="1021"/>
      <c r="C106" s="189"/>
      <c r="D106" s="190"/>
      <c r="E106" s="191"/>
      <c r="F106" s="192"/>
      <c r="G106" s="189"/>
      <c r="H106" s="198"/>
      <c r="I106" s="199"/>
      <c r="J106" s="199"/>
      <c r="K106" s="200"/>
      <c r="L106" s="201"/>
      <c r="M106" s="425"/>
      <c r="N106" s="193"/>
      <c r="O106" s="191"/>
      <c r="P106" s="192"/>
    </row>
    <row r="107" spans="1:16" s="169" customFormat="1">
      <c r="A107" s="991"/>
      <c r="B107" s="1021"/>
      <c r="C107" s="189"/>
      <c r="D107" s="190"/>
      <c r="E107" s="191"/>
      <c r="F107" s="192"/>
      <c r="G107" s="189"/>
      <c r="H107" s="198"/>
      <c r="I107" s="199"/>
      <c r="J107" s="199"/>
      <c r="K107" s="200"/>
      <c r="L107" s="201"/>
      <c r="M107" s="425"/>
      <c r="N107" s="193"/>
      <c r="O107" s="191"/>
      <c r="P107" s="192"/>
    </row>
    <row r="108" spans="1:16" s="169" customFormat="1" ht="17.45" customHeight="1" thickBot="1">
      <c r="A108" s="992"/>
      <c r="B108" s="1022"/>
      <c r="C108" s="202"/>
      <c r="D108" s="203"/>
      <c r="E108" s="204"/>
      <c r="F108" s="205"/>
      <c r="G108" s="206"/>
      <c r="H108" s="207"/>
      <c r="I108" s="208"/>
      <c r="J108" s="208"/>
      <c r="K108" s="209"/>
      <c r="L108" s="210"/>
      <c r="M108" s="426"/>
      <c r="N108" s="212"/>
      <c r="O108" s="204"/>
      <c r="P108" s="205"/>
    </row>
    <row r="109" spans="1:16" s="68" customFormat="1" ht="18" customHeight="1" thickTop="1" thickBot="1">
      <c r="A109" s="1016">
        <f>A3+1</f>
        <v>46144</v>
      </c>
      <c r="B109" s="87" t="s">
        <v>940</v>
      </c>
      <c r="C109" s="1008" t="s">
        <v>941</v>
      </c>
      <c r="D109" s="88" t="s">
        <v>942</v>
      </c>
      <c r="E109" s="89" t="s">
        <v>943</v>
      </c>
      <c r="F109" s="90" t="s">
        <v>1099</v>
      </c>
      <c r="G109" s="87" t="s">
        <v>940</v>
      </c>
      <c r="H109" s="1023" t="s">
        <v>941</v>
      </c>
      <c r="I109" s="88" t="s">
        <v>942</v>
      </c>
      <c r="J109" s="89" t="s">
        <v>943</v>
      </c>
      <c r="K109" s="90" t="s">
        <v>1100</v>
      </c>
      <c r="L109" s="87" t="s">
        <v>940</v>
      </c>
      <c r="M109" s="1029" t="s">
        <v>941</v>
      </c>
      <c r="N109" s="88" t="s">
        <v>942</v>
      </c>
      <c r="O109" s="89" t="s">
        <v>943</v>
      </c>
      <c r="P109" s="90" t="s">
        <v>1101</v>
      </c>
    </row>
    <row r="110" spans="1:16" ht="18" customHeight="1">
      <c r="A110" s="1017"/>
      <c r="B110" s="1026" t="s">
        <v>946</v>
      </c>
      <c r="C110" s="994"/>
      <c r="D110" s="91" t="s">
        <v>947</v>
      </c>
      <c r="E110" s="92" t="s">
        <v>948</v>
      </c>
      <c r="F110" s="94" t="s">
        <v>278</v>
      </c>
      <c r="G110" s="1026" t="s">
        <v>949</v>
      </c>
      <c r="H110" s="994"/>
      <c r="I110" s="91" t="s">
        <v>947</v>
      </c>
      <c r="J110" s="92" t="s">
        <v>948</v>
      </c>
      <c r="K110" s="90" t="s">
        <v>278</v>
      </c>
      <c r="L110" s="1026" t="s">
        <v>1102</v>
      </c>
      <c r="M110" s="994"/>
      <c r="N110" s="91" t="s">
        <v>947</v>
      </c>
      <c r="O110" s="92" t="s">
        <v>948</v>
      </c>
      <c r="P110" s="109" t="s">
        <v>1103</v>
      </c>
    </row>
    <row r="111" spans="1:16" ht="17.45" customHeight="1" thickBot="1">
      <c r="A111" s="1017"/>
      <c r="B111" s="997"/>
      <c r="C111" s="994"/>
      <c r="D111" s="91" t="s">
        <v>951</v>
      </c>
      <c r="E111" s="93" t="s">
        <v>952</v>
      </c>
      <c r="F111" s="94" t="s">
        <v>1104</v>
      </c>
      <c r="G111" s="997"/>
      <c r="H111" s="994"/>
      <c r="I111" s="91" t="s">
        <v>951</v>
      </c>
      <c r="J111" s="93" t="s">
        <v>952</v>
      </c>
      <c r="K111" s="95" t="s">
        <v>1104</v>
      </c>
      <c r="L111" s="997"/>
      <c r="M111" s="994"/>
      <c r="N111" s="91" t="s">
        <v>951</v>
      </c>
      <c r="O111" s="93" t="s">
        <v>952</v>
      </c>
      <c r="P111" s="95" t="s">
        <v>1104</v>
      </c>
    </row>
    <row r="112" spans="1:16" ht="17.45" customHeight="1" thickBot="1">
      <c r="A112" s="1017"/>
      <c r="B112" s="87" t="s">
        <v>954</v>
      </c>
      <c r="C112" s="994"/>
      <c r="D112" s="91" t="s">
        <v>955</v>
      </c>
      <c r="E112" s="93" t="s">
        <v>956</v>
      </c>
      <c r="F112" s="94" t="s">
        <v>547</v>
      </c>
      <c r="G112" s="87" t="s">
        <v>954</v>
      </c>
      <c r="H112" s="994"/>
      <c r="I112" s="91" t="s">
        <v>955</v>
      </c>
      <c r="J112" s="93" t="s">
        <v>956</v>
      </c>
      <c r="K112" s="94" t="s">
        <v>547</v>
      </c>
      <c r="L112" s="87" t="s">
        <v>954</v>
      </c>
      <c r="M112" s="994"/>
      <c r="N112" s="91" t="s">
        <v>955</v>
      </c>
      <c r="O112" s="93" t="s">
        <v>956</v>
      </c>
      <c r="P112" s="94" t="s">
        <v>547</v>
      </c>
    </row>
    <row r="113" spans="1:16">
      <c r="A113" s="1017"/>
      <c r="B113" s="1027" t="s">
        <v>1105</v>
      </c>
      <c r="C113" s="994"/>
      <c r="D113" s="91" t="s">
        <v>958</v>
      </c>
      <c r="E113" s="93" t="s">
        <v>959</v>
      </c>
      <c r="F113" s="94" t="s">
        <v>547</v>
      </c>
      <c r="G113" s="1027" t="s">
        <v>1105</v>
      </c>
      <c r="H113" s="994"/>
      <c r="I113" s="91" t="s">
        <v>958</v>
      </c>
      <c r="J113" s="93" t="s">
        <v>959</v>
      </c>
      <c r="K113" s="94" t="s">
        <v>547</v>
      </c>
      <c r="L113" s="1027"/>
      <c r="M113" s="994"/>
      <c r="N113" s="91" t="s">
        <v>958</v>
      </c>
      <c r="O113" s="93" t="s">
        <v>959</v>
      </c>
      <c r="P113" s="94" t="s">
        <v>547</v>
      </c>
    </row>
    <row r="114" spans="1:16" ht="33.950000000000003" customHeight="1">
      <c r="A114" s="1017"/>
      <c r="B114" s="1003"/>
      <c r="C114" s="994"/>
      <c r="D114" s="91" t="s">
        <v>960</v>
      </c>
      <c r="E114" s="93" t="s">
        <v>961</v>
      </c>
      <c r="F114" s="94" t="s">
        <v>964</v>
      </c>
      <c r="G114" s="1003"/>
      <c r="H114" s="994"/>
      <c r="I114" s="91" t="s">
        <v>960</v>
      </c>
      <c r="J114" s="93" t="s">
        <v>961</v>
      </c>
      <c r="K114" s="94" t="s">
        <v>1106</v>
      </c>
      <c r="L114" s="1003"/>
      <c r="M114" s="994"/>
      <c r="N114" s="91" t="s">
        <v>960</v>
      </c>
      <c r="O114" s="93" t="s">
        <v>961</v>
      </c>
      <c r="P114" s="94" t="s">
        <v>1107</v>
      </c>
    </row>
    <row r="115" spans="1:16" ht="33.950000000000003" customHeight="1">
      <c r="A115" s="1017"/>
      <c r="B115" s="1002" t="s">
        <v>957</v>
      </c>
      <c r="C115" s="994"/>
      <c r="D115" s="91"/>
      <c r="E115" s="93" t="s">
        <v>966</v>
      </c>
      <c r="F115" s="90" t="s">
        <v>967</v>
      </c>
      <c r="G115" s="1002"/>
      <c r="H115" s="994"/>
      <c r="I115" s="91"/>
      <c r="J115" s="93" t="s">
        <v>966</v>
      </c>
      <c r="K115" s="90" t="s">
        <v>967</v>
      </c>
      <c r="L115" s="1002"/>
      <c r="M115" s="994"/>
      <c r="N115" s="91"/>
      <c r="O115" s="93" t="s">
        <v>966</v>
      </c>
      <c r="P115" s="90" t="s">
        <v>1108</v>
      </c>
    </row>
    <row r="116" spans="1:16">
      <c r="A116" s="1017"/>
      <c r="B116" s="1003"/>
      <c r="C116" s="994"/>
      <c r="D116" s="91" t="s">
        <v>968</v>
      </c>
      <c r="E116" s="93" t="s">
        <v>969</v>
      </c>
      <c r="F116" s="96" t="s">
        <v>972</v>
      </c>
      <c r="G116" s="1003"/>
      <c r="H116" s="994"/>
      <c r="I116" s="91" t="s">
        <v>968</v>
      </c>
      <c r="J116" s="93" t="s">
        <v>969</v>
      </c>
      <c r="K116" s="96" t="s">
        <v>972</v>
      </c>
      <c r="L116" s="1003"/>
      <c r="M116" s="994"/>
      <c r="N116" s="91" t="s">
        <v>968</v>
      </c>
      <c r="O116" s="93" t="s">
        <v>969</v>
      </c>
      <c r="P116" s="96" t="s">
        <v>1109</v>
      </c>
    </row>
    <row r="117" spans="1:16">
      <c r="A117" s="1017"/>
      <c r="B117" s="1002"/>
      <c r="C117" s="994"/>
      <c r="D117" s="91"/>
      <c r="E117" s="93" t="s">
        <v>973</v>
      </c>
      <c r="F117" s="817" t="s">
        <v>974</v>
      </c>
      <c r="G117" s="1002"/>
      <c r="H117" s="994"/>
      <c r="I117" s="91"/>
      <c r="J117" s="93" t="s">
        <v>973</v>
      </c>
      <c r="K117" s="99" t="s">
        <v>974</v>
      </c>
      <c r="L117" s="1002"/>
      <c r="M117" s="994"/>
      <c r="N117" s="91"/>
      <c r="O117" s="93" t="s">
        <v>973</v>
      </c>
      <c r="P117" s="817" t="s">
        <v>974</v>
      </c>
    </row>
    <row r="118" spans="1:16" ht="17.45" customHeight="1" thickBot="1">
      <c r="A118" s="1017"/>
      <c r="B118" s="1003"/>
      <c r="C118" s="994"/>
      <c r="D118" s="91"/>
      <c r="E118" s="93" t="s">
        <v>975</v>
      </c>
      <c r="F118" s="96" t="s">
        <v>976</v>
      </c>
      <c r="G118" s="1003"/>
      <c r="H118" s="994"/>
      <c r="I118" s="91"/>
      <c r="J118" s="93" t="s">
        <v>975</v>
      </c>
      <c r="K118" s="96" t="s">
        <v>976</v>
      </c>
      <c r="L118" s="1003"/>
      <c r="M118" s="994"/>
      <c r="N118" s="91"/>
      <c r="O118" s="93" t="s">
        <v>975</v>
      </c>
      <c r="P118" s="96" t="s">
        <v>976</v>
      </c>
    </row>
    <row r="119" spans="1:16" ht="17.45" customHeight="1" thickBot="1">
      <c r="A119" s="1017"/>
      <c r="B119" s="97" t="s">
        <v>977</v>
      </c>
      <c r="C119" s="994"/>
      <c r="D119" s="91" t="s">
        <v>978</v>
      </c>
      <c r="E119" s="93" t="s">
        <v>979</v>
      </c>
      <c r="F119" s="96" t="s">
        <v>1110</v>
      </c>
      <c r="G119" s="97" t="s">
        <v>977</v>
      </c>
      <c r="H119" s="994"/>
      <c r="I119" s="91" t="s">
        <v>978</v>
      </c>
      <c r="J119" s="93" t="s">
        <v>979</v>
      </c>
      <c r="K119" s="96" t="s">
        <v>1111</v>
      </c>
      <c r="L119" s="97" t="s">
        <v>977</v>
      </c>
      <c r="M119" s="994"/>
      <c r="N119" s="91" t="s">
        <v>978</v>
      </c>
      <c r="O119" s="93" t="s">
        <v>979</v>
      </c>
      <c r="P119" s="96" t="s">
        <v>1112</v>
      </c>
    </row>
    <row r="120" spans="1:16">
      <c r="A120" s="1017"/>
      <c r="B120" s="1007" t="s">
        <v>983</v>
      </c>
      <c r="C120" s="994"/>
      <c r="D120" s="91"/>
      <c r="E120" s="93" t="s">
        <v>984</v>
      </c>
      <c r="F120" s="96" t="s">
        <v>1113</v>
      </c>
      <c r="G120" s="1007" t="s">
        <v>1114</v>
      </c>
      <c r="H120" s="994"/>
      <c r="I120" s="91"/>
      <c r="J120" s="93" t="s">
        <v>984</v>
      </c>
      <c r="K120" s="96" t="s">
        <v>1115</v>
      </c>
      <c r="L120" s="1007" t="s">
        <v>1116</v>
      </c>
      <c r="M120" s="994"/>
      <c r="N120" s="91"/>
      <c r="O120" s="93" t="s">
        <v>984</v>
      </c>
      <c r="P120" s="96" t="s">
        <v>1117</v>
      </c>
    </row>
    <row r="121" spans="1:16">
      <c r="A121" s="1017"/>
      <c r="B121" s="999"/>
      <c r="C121" s="994"/>
      <c r="D121" s="91"/>
      <c r="E121" s="93" t="s">
        <v>989</v>
      </c>
      <c r="F121" s="96" t="s">
        <v>1118</v>
      </c>
      <c r="G121" s="999"/>
      <c r="H121" s="994"/>
      <c r="I121" s="91"/>
      <c r="J121" s="93" t="s">
        <v>989</v>
      </c>
      <c r="K121" s="96" t="s">
        <v>1118</v>
      </c>
      <c r="L121" s="999"/>
      <c r="M121" s="994"/>
      <c r="N121" s="91"/>
      <c r="O121" s="93" t="s">
        <v>989</v>
      </c>
      <c r="P121" s="96" t="s">
        <v>1118</v>
      </c>
    </row>
    <row r="122" spans="1:16" ht="17.45" customHeight="1" thickBot="1">
      <c r="A122" s="1017"/>
      <c r="B122" s="997"/>
      <c r="C122" s="994"/>
      <c r="D122" s="91"/>
      <c r="E122" s="93" t="s">
        <v>992</v>
      </c>
      <c r="F122" s="94" t="s">
        <v>993</v>
      </c>
      <c r="G122" s="997"/>
      <c r="H122" s="994"/>
      <c r="I122" s="91"/>
      <c r="J122" s="93" t="s">
        <v>992</v>
      </c>
      <c r="K122" s="94" t="s">
        <v>993</v>
      </c>
      <c r="L122" s="997"/>
      <c r="M122" s="994"/>
      <c r="N122" s="91"/>
      <c r="O122" s="93" t="s">
        <v>992</v>
      </c>
      <c r="P122" s="94" t="s">
        <v>993</v>
      </c>
    </row>
    <row r="123" spans="1:16" ht="17.45" customHeight="1" thickBot="1">
      <c r="A123" s="1017"/>
      <c r="B123" s="97" t="s">
        <v>994</v>
      </c>
      <c r="C123" s="994"/>
      <c r="D123" s="91"/>
      <c r="E123" s="93" t="s">
        <v>995</v>
      </c>
      <c r="F123" s="94" t="s">
        <v>1119</v>
      </c>
      <c r="G123" s="97" t="s">
        <v>994</v>
      </c>
      <c r="H123" s="994"/>
      <c r="I123" s="91"/>
      <c r="J123" s="93" t="s">
        <v>995</v>
      </c>
      <c r="K123" s="94" t="s">
        <v>1120</v>
      </c>
      <c r="L123" s="97" t="s">
        <v>994</v>
      </c>
      <c r="M123" s="994"/>
      <c r="N123" s="91"/>
      <c r="O123" s="93" t="s">
        <v>995</v>
      </c>
      <c r="P123" s="94" t="s">
        <v>1121</v>
      </c>
    </row>
    <row r="124" spans="1:16">
      <c r="A124" s="1017"/>
      <c r="B124" s="998" t="s">
        <v>1122</v>
      </c>
      <c r="C124" s="994"/>
      <c r="D124" s="91" t="s">
        <v>1000</v>
      </c>
      <c r="E124" s="93" t="s">
        <v>1001</v>
      </c>
      <c r="F124" s="94" t="s">
        <v>1002</v>
      </c>
      <c r="G124" s="998" t="s">
        <v>1123</v>
      </c>
      <c r="H124" s="994"/>
      <c r="I124" s="91" t="s">
        <v>1000</v>
      </c>
      <c r="J124" s="93" t="s">
        <v>1001</v>
      </c>
      <c r="K124" s="94" t="s">
        <v>1002</v>
      </c>
      <c r="L124" s="998" t="s">
        <v>1124</v>
      </c>
      <c r="M124" s="994"/>
      <c r="N124" s="91" t="s">
        <v>1000</v>
      </c>
      <c r="O124" s="93" t="s">
        <v>1001</v>
      </c>
      <c r="P124" s="94" t="s">
        <v>1002</v>
      </c>
    </row>
    <row r="125" spans="1:16" ht="33.950000000000003" customHeight="1">
      <c r="A125" s="1017"/>
      <c r="B125" s="999"/>
      <c r="C125" s="994"/>
      <c r="D125" s="91" t="s">
        <v>1097</v>
      </c>
      <c r="E125" s="93" t="s">
        <v>1006</v>
      </c>
      <c r="F125" s="109" t="s">
        <v>1125</v>
      </c>
      <c r="G125" s="999"/>
      <c r="H125" s="994"/>
      <c r="I125" s="91" t="s">
        <v>1126</v>
      </c>
      <c r="J125" s="93" t="s">
        <v>1006</v>
      </c>
      <c r="K125" s="94" t="s">
        <v>1127</v>
      </c>
      <c r="L125" s="999"/>
      <c r="M125" s="994"/>
      <c r="N125" s="91"/>
      <c r="O125" s="93"/>
      <c r="P125" s="94"/>
    </row>
    <row r="126" spans="1:16" ht="17.45" customHeight="1" thickBot="1">
      <c r="A126" s="1017"/>
      <c r="B126" s="997"/>
      <c r="C126" s="994"/>
      <c r="D126" s="91"/>
      <c r="E126" s="93"/>
      <c r="F126" s="90"/>
      <c r="G126" s="997"/>
      <c r="H126" s="994"/>
      <c r="I126" s="91"/>
      <c r="J126" s="93"/>
      <c r="K126" s="94"/>
      <c r="L126" s="997"/>
      <c r="M126" s="994"/>
      <c r="N126" s="91"/>
      <c r="O126" s="93"/>
      <c r="P126" s="94"/>
    </row>
    <row r="127" spans="1:16">
      <c r="A127" s="1017"/>
      <c r="B127" s="1018" t="s">
        <v>1013</v>
      </c>
      <c r="C127" s="994"/>
      <c r="D127" s="827"/>
      <c r="E127" s="828"/>
      <c r="F127" s="109"/>
      <c r="G127" s="1018" t="s">
        <v>1013</v>
      </c>
      <c r="H127" s="994"/>
      <c r="I127" s="91"/>
      <c r="J127" s="93"/>
      <c r="K127" s="94"/>
      <c r="L127" s="1018" t="s">
        <v>1013</v>
      </c>
      <c r="M127" s="994"/>
      <c r="N127" s="91"/>
      <c r="O127" s="93"/>
      <c r="P127" s="94"/>
    </row>
    <row r="128" spans="1:16" ht="17.45" customHeight="1" thickBot="1">
      <c r="A128" s="1017"/>
      <c r="B128" s="1019"/>
      <c r="C128" s="994"/>
      <c r="D128" s="827"/>
      <c r="E128" s="828"/>
      <c r="F128" s="90"/>
      <c r="G128" s="1019"/>
      <c r="H128" s="994"/>
      <c r="I128" s="91"/>
      <c r="J128" s="93"/>
      <c r="K128" s="94"/>
      <c r="L128" s="1019"/>
      <c r="M128" s="994"/>
      <c r="N128" s="91"/>
      <c r="O128" s="93"/>
      <c r="P128" s="90"/>
    </row>
    <row r="129" spans="1:16" ht="17.45" customHeight="1" thickTop="1">
      <c r="A129" s="1017"/>
      <c r="B129" s="1015" t="s">
        <v>1014</v>
      </c>
      <c r="C129" s="994"/>
      <c r="D129" s="827"/>
      <c r="E129" s="828"/>
      <c r="F129" s="96"/>
      <c r="G129" s="1015" t="s">
        <v>1014</v>
      </c>
      <c r="H129" s="994"/>
      <c r="I129" s="91"/>
      <c r="J129" s="93"/>
      <c r="K129" s="90"/>
      <c r="L129" s="1015" t="s">
        <v>1014</v>
      </c>
      <c r="M129" s="994"/>
      <c r="N129" s="91"/>
      <c r="O129" s="93"/>
      <c r="P129" s="94"/>
    </row>
    <row r="130" spans="1:16" ht="17.45" customHeight="1" thickBot="1">
      <c r="A130" s="1017"/>
      <c r="B130" s="997"/>
      <c r="C130" s="994"/>
      <c r="D130" s="827"/>
      <c r="E130" s="828"/>
      <c r="F130" s="96"/>
      <c r="G130" s="997"/>
      <c r="H130" s="994"/>
      <c r="I130" s="91"/>
      <c r="J130" s="93"/>
      <c r="K130" s="90"/>
      <c r="L130" s="997"/>
      <c r="M130" s="994"/>
      <c r="N130" s="91"/>
      <c r="O130" s="93"/>
      <c r="P130" s="98"/>
    </row>
    <row r="131" spans="1:16">
      <c r="A131" s="1017"/>
      <c r="B131" s="1014">
        <v>7</v>
      </c>
      <c r="C131" s="994"/>
      <c r="D131" s="827"/>
      <c r="E131" s="828"/>
      <c r="F131" s="96"/>
      <c r="G131" s="1014">
        <v>3</v>
      </c>
      <c r="H131" s="994"/>
      <c r="I131" s="91"/>
      <c r="J131" s="93"/>
      <c r="K131" s="94"/>
      <c r="L131" s="1014">
        <v>3</v>
      </c>
      <c r="M131" s="994"/>
      <c r="N131" s="91"/>
      <c r="O131" s="93"/>
      <c r="P131" s="100"/>
    </row>
    <row r="132" spans="1:16" ht="17.45" customHeight="1" thickBot="1">
      <c r="A132" s="1017"/>
      <c r="B132" s="999"/>
      <c r="C132" s="994"/>
      <c r="D132" s="91"/>
      <c r="E132" s="93"/>
      <c r="F132" s="90"/>
      <c r="G132" s="999"/>
      <c r="H132" s="994"/>
      <c r="I132" s="91"/>
      <c r="J132" s="93"/>
      <c r="K132" s="94"/>
      <c r="L132" s="999"/>
      <c r="M132" s="994"/>
      <c r="N132" s="91"/>
      <c r="O132" s="93"/>
      <c r="P132" s="101"/>
    </row>
    <row r="133" spans="1:16">
      <c r="A133" s="1017"/>
      <c r="B133" s="1010" t="s">
        <v>1015</v>
      </c>
      <c r="C133" s="994"/>
      <c r="D133" s="91"/>
      <c r="E133" s="93"/>
      <c r="F133" s="90"/>
      <c r="G133" s="1010" t="s">
        <v>1015</v>
      </c>
      <c r="H133" s="994"/>
      <c r="I133" s="91"/>
      <c r="J133" s="93"/>
      <c r="K133" s="90"/>
      <c r="L133" s="1010" t="s">
        <v>1015</v>
      </c>
      <c r="M133" s="994"/>
      <c r="N133" s="91"/>
      <c r="O133" s="93"/>
      <c r="P133" s="96"/>
    </row>
    <row r="134" spans="1:16" ht="17.45" customHeight="1" thickBot="1">
      <c r="A134" s="1017"/>
      <c r="B134" s="997"/>
      <c r="C134" s="994"/>
      <c r="D134" s="91"/>
      <c r="E134" s="93"/>
      <c r="F134" s="98"/>
      <c r="G134" s="997"/>
      <c r="H134" s="994"/>
      <c r="I134" s="91"/>
      <c r="J134" s="93"/>
      <c r="K134" s="98"/>
      <c r="L134" s="997"/>
      <c r="M134" s="994"/>
      <c r="N134" s="91"/>
      <c r="O134" s="93"/>
      <c r="P134" s="101"/>
    </row>
    <row r="135" spans="1:16">
      <c r="A135" s="1017"/>
      <c r="B135" s="996">
        <v>7</v>
      </c>
      <c r="C135" s="994"/>
      <c r="D135" s="91"/>
      <c r="E135" s="93"/>
      <c r="F135" s="99"/>
      <c r="G135" s="996">
        <v>3</v>
      </c>
      <c r="H135" s="994"/>
      <c r="I135" s="91"/>
      <c r="J135" s="93"/>
      <c r="K135" s="100"/>
      <c r="L135" s="996">
        <v>3</v>
      </c>
      <c r="M135" s="994"/>
      <c r="N135" s="91"/>
      <c r="O135" s="93"/>
      <c r="P135" s="90"/>
    </row>
    <row r="136" spans="1:16" ht="17.45" customHeight="1" thickBot="1">
      <c r="A136" s="1017"/>
      <c r="B136" s="997"/>
      <c r="C136" s="994"/>
      <c r="D136" s="91"/>
      <c r="E136" s="93"/>
      <c r="F136" s="96"/>
      <c r="G136" s="997"/>
      <c r="H136" s="994"/>
      <c r="I136" s="91"/>
      <c r="J136" s="93"/>
      <c r="K136" s="101"/>
      <c r="L136" s="997"/>
      <c r="M136" s="994"/>
      <c r="N136" s="91"/>
      <c r="O136" s="93"/>
      <c r="P136" s="94"/>
    </row>
    <row r="137" spans="1:16">
      <c r="A137" s="1017"/>
      <c r="B137" s="1004" t="s">
        <v>1016</v>
      </c>
      <c r="C137" s="994"/>
      <c r="D137" s="91"/>
      <c r="E137" s="93"/>
      <c r="F137" s="100"/>
      <c r="G137" s="1004" t="s">
        <v>1016</v>
      </c>
      <c r="H137" s="994"/>
      <c r="I137" s="91"/>
      <c r="J137" s="93"/>
      <c r="K137" s="101"/>
      <c r="L137" s="1004" t="s">
        <v>1016</v>
      </c>
      <c r="M137" s="994"/>
      <c r="N137" s="91"/>
      <c r="O137" s="111"/>
      <c r="P137" s="94"/>
    </row>
    <row r="138" spans="1:16" ht="17.45" customHeight="1" thickBot="1">
      <c r="A138" s="1017"/>
      <c r="B138" s="997"/>
      <c r="C138" s="994"/>
      <c r="D138" s="91"/>
      <c r="E138" s="93"/>
      <c r="F138" s="101"/>
      <c r="G138" s="997"/>
      <c r="H138" s="994"/>
      <c r="I138" s="91"/>
      <c r="J138" s="93"/>
      <c r="K138" s="96"/>
      <c r="L138" s="997"/>
      <c r="M138" s="994"/>
      <c r="N138" s="110"/>
      <c r="O138" s="93"/>
      <c r="P138" s="109"/>
    </row>
    <row r="139" spans="1:16">
      <c r="A139" s="1017"/>
      <c r="B139" s="996">
        <v>33</v>
      </c>
      <c r="C139" s="994"/>
      <c r="D139" s="91"/>
      <c r="E139" s="93"/>
      <c r="F139" s="101"/>
      <c r="G139" s="996" t="s">
        <v>1128</v>
      </c>
      <c r="H139" s="994"/>
      <c r="I139" s="91"/>
      <c r="J139" s="93"/>
      <c r="K139" s="101"/>
      <c r="L139" s="996">
        <v>20</v>
      </c>
      <c r="M139" s="994"/>
      <c r="N139" s="110"/>
      <c r="O139" s="111"/>
      <c r="P139" s="94"/>
    </row>
    <row r="140" spans="1:16" ht="17.45" customHeight="1" thickBot="1">
      <c r="A140" s="1017"/>
      <c r="B140" s="997"/>
      <c r="C140" s="994"/>
      <c r="D140" s="91"/>
      <c r="E140" s="93"/>
      <c r="F140" s="96"/>
      <c r="G140" s="997"/>
      <c r="H140" s="994"/>
      <c r="I140" s="91"/>
      <c r="J140" s="93"/>
      <c r="K140" s="90"/>
      <c r="L140" s="997"/>
      <c r="M140" s="994"/>
      <c r="N140" s="91"/>
      <c r="O140" s="111"/>
      <c r="P140" s="101"/>
    </row>
    <row r="141" spans="1:16">
      <c r="A141" s="1017"/>
      <c r="B141" s="1004" t="s">
        <v>1018</v>
      </c>
      <c r="C141" s="994"/>
      <c r="D141" s="91"/>
      <c r="E141" s="93"/>
      <c r="F141" s="101"/>
      <c r="G141" s="1004" t="s">
        <v>1018</v>
      </c>
      <c r="H141" s="994"/>
      <c r="I141" s="91"/>
      <c r="J141" s="93"/>
      <c r="K141" s="94"/>
      <c r="L141" s="1004" t="s">
        <v>1018</v>
      </c>
      <c r="M141" s="994"/>
      <c r="N141" s="91"/>
      <c r="O141" s="93"/>
      <c r="P141" s="94"/>
    </row>
    <row r="142" spans="1:16" ht="17.45" customHeight="1" thickBot="1">
      <c r="A142" s="1017"/>
      <c r="B142" s="997"/>
      <c r="C142" s="994"/>
      <c r="D142" s="91"/>
      <c r="E142" s="93"/>
      <c r="F142" s="90"/>
      <c r="G142" s="997"/>
      <c r="H142" s="994"/>
      <c r="I142" s="91"/>
      <c r="J142" s="111"/>
      <c r="K142" s="94"/>
      <c r="L142" s="997"/>
      <c r="M142" s="994"/>
      <c r="N142" s="110"/>
      <c r="O142" s="111"/>
      <c r="P142" s="94"/>
    </row>
    <row r="143" spans="1:16">
      <c r="A143" s="1017"/>
      <c r="B143" s="996">
        <v>32</v>
      </c>
      <c r="C143" s="994"/>
      <c r="D143" s="91"/>
      <c r="E143" s="93"/>
      <c r="F143" s="94"/>
      <c r="G143" s="996" t="s">
        <v>1129</v>
      </c>
      <c r="H143" s="994"/>
      <c r="I143" s="91"/>
      <c r="J143" s="93"/>
      <c r="K143" s="94"/>
      <c r="L143" s="996">
        <v>20</v>
      </c>
      <c r="M143" s="994"/>
      <c r="N143" s="110"/>
      <c r="O143" s="111"/>
      <c r="P143" s="94"/>
    </row>
    <row r="144" spans="1:16" ht="17.45" customHeight="1" thickBot="1">
      <c r="A144" s="1017"/>
      <c r="B144" s="997"/>
      <c r="C144" s="994"/>
      <c r="D144" s="91"/>
      <c r="E144" s="93"/>
      <c r="F144" s="90"/>
      <c r="G144" s="997"/>
      <c r="H144" s="994"/>
      <c r="I144" s="91"/>
      <c r="J144" s="111"/>
      <c r="K144" s="94"/>
      <c r="L144" s="997"/>
      <c r="M144" s="994"/>
      <c r="N144" s="91"/>
      <c r="O144" s="111"/>
      <c r="P144" s="94"/>
    </row>
    <row r="145" spans="1:16">
      <c r="A145" s="1017"/>
      <c r="B145" s="1010" t="s">
        <v>1020</v>
      </c>
      <c r="C145" s="994"/>
      <c r="D145" s="91"/>
      <c r="E145" s="93"/>
      <c r="F145" s="90"/>
      <c r="G145" s="1010" t="s">
        <v>1020</v>
      </c>
      <c r="H145" s="994"/>
      <c r="I145" s="91"/>
      <c r="J145" s="111"/>
      <c r="K145" s="94"/>
      <c r="L145" s="1010" t="s">
        <v>1020</v>
      </c>
      <c r="M145" s="994"/>
      <c r="N145" s="110"/>
      <c r="O145" s="111"/>
      <c r="P145" s="94"/>
    </row>
    <row r="146" spans="1:16" ht="17.45" customHeight="1" thickBot="1">
      <c r="A146" s="1017"/>
      <c r="B146" s="997"/>
      <c r="C146" s="994"/>
      <c r="D146" s="91"/>
      <c r="E146" s="93"/>
      <c r="F146" s="90"/>
      <c r="G146" s="997"/>
      <c r="H146" s="994"/>
      <c r="I146" s="91"/>
      <c r="J146" s="111"/>
      <c r="K146" s="94"/>
      <c r="L146" s="997"/>
      <c r="M146" s="994"/>
      <c r="N146" s="91"/>
      <c r="O146" s="111"/>
      <c r="P146" s="94"/>
    </row>
    <row r="147" spans="1:16">
      <c r="A147" s="1017"/>
      <c r="B147" s="103" t="s">
        <v>1021</v>
      </c>
      <c r="C147" s="994"/>
      <c r="D147" s="91"/>
      <c r="E147" s="93"/>
      <c r="F147" s="94"/>
      <c r="G147" s="103" t="s">
        <v>1021</v>
      </c>
      <c r="H147" s="994"/>
      <c r="I147" s="91"/>
      <c r="J147" s="93"/>
      <c r="K147" s="109"/>
      <c r="L147" s="103" t="s">
        <v>547</v>
      </c>
      <c r="M147" s="994"/>
      <c r="N147" s="110"/>
      <c r="O147" s="93"/>
      <c r="P147" s="109"/>
    </row>
    <row r="148" spans="1:16">
      <c r="A148" s="1017"/>
      <c r="B148" s="104" t="s">
        <v>1023</v>
      </c>
      <c r="C148" s="994"/>
      <c r="D148" s="91"/>
      <c r="E148" s="93"/>
      <c r="F148" s="90"/>
      <c r="G148" s="104" t="s">
        <v>1024</v>
      </c>
      <c r="H148" s="994"/>
      <c r="I148" s="91"/>
      <c r="J148" s="93"/>
      <c r="K148" s="94"/>
      <c r="L148" s="104"/>
      <c r="M148" s="994"/>
      <c r="N148" s="110"/>
      <c r="O148" s="111"/>
      <c r="P148" s="94"/>
    </row>
    <row r="149" spans="1:16">
      <c r="A149" s="1017"/>
      <c r="B149" s="106"/>
      <c r="C149" s="994"/>
      <c r="D149" s="91"/>
      <c r="E149" s="93"/>
      <c r="F149" s="90"/>
      <c r="G149" s="106" t="s">
        <v>1025</v>
      </c>
      <c r="H149" s="994"/>
      <c r="I149" s="110"/>
      <c r="J149" s="111"/>
      <c r="K149" s="94"/>
      <c r="L149" s="106"/>
      <c r="M149" s="994"/>
      <c r="N149" s="110"/>
      <c r="O149" s="111"/>
      <c r="P149" s="101"/>
    </row>
    <row r="150" spans="1:16">
      <c r="A150" s="1017"/>
      <c r="B150" s="107"/>
      <c r="C150" s="994"/>
      <c r="D150" s="91"/>
      <c r="E150" s="93"/>
      <c r="F150" s="90"/>
      <c r="G150" s="107" t="s">
        <v>957</v>
      </c>
      <c r="H150" s="994"/>
      <c r="I150" s="110"/>
      <c r="J150" s="111"/>
      <c r="K150" s="101"/>
      <c r="L150" s="107"/>
      <c r="M150" s="994"/>
      <c r="N150" s="108"/>
      <c r="O150" s="93"/>
      <c r="P150" s="94"/>
    </row>
    <row r="151" spans="1:16">
      <c r="A151" s="1017"/>
      <c r="B151" s="106"/>
      <c r="C151" s="994"/>
      <c r="D151" s="108"/>
      <c r="E151" s="93"/>
      <c r="F151" s="94"/>
      <c r="G151" s="106" t="s">
        <v>1130</v>
      </c>
      <c r="H151" s="994"/>
      <c r="I151" s="108"/>
      <c r="J151" s="93"/>
      <c r="K151" s="109"/>
      <c r="L151" s="106"/>
      <c r="M151" s="994"/>
      <c r="N151" s="91"/>
      <c r="O151" s="93"/>
      <c r="P151" s="109"/>
    </row>
    <row r="152" spans="1:16">
      <c r="A152" s="1017"/>
      <c r="B152" s="107"/>
      <c r="C152" s="994"/>
      <c r="D152" s="91"/>
      <c r="E152" s="93"/>
      <c r="F152" s="105"/>
      <c r="G152" s="107" t="s">
        <v>1027</v>
      </c>
      <c r="H152" s="994"/>
      <c r="I152" s="91"/>
      <c r="J152" s="93"/>
      <c r="K152" s="94"/>
      <c r="L152" s="107"/>
      <c r="M152" s="994"/>
      <c r="N152" s="110"/>
      <c r="O152" s="111"/>
      <c r="P152" s="94"/>
    </row>
    <row r="153" spans="1:16">
      <c r="A153" s="1017"/>
      <c r="B153" s="106"/>
      <c r="C153" s="994"/>
      <c r="D153" s="91"/>
      <c r="E153" s="93"/>
      <c r="F153" s="94"/>
      <c r="G153" s="106" t="s">
        <v>1131</v>
      </c>
      <c r="H153" s="994"/>
      <c r="I153" s="110"/>
      <c r="J153" s="111"/>
      <c r="K153" s="94"/>
      <c r="L153" s="106"/>
      <c r="M153" s="994"/>
      <c r="N153" s="110"/>
      <c r="O153" s="111"/>
      <c r="P153" s="94"/>
    </row>
    <row r="154" spans="1:16" ht="17.45" customHeight="1" thickBot="1">
      <c r="A154" s="1017"/>
      <c r="B154" s="107"/>
      <c r="C154" s="995"/>
      <c r="D154" s="112"/>
      <c r="E154" s="113"/>
      <c r="F154" s="114"/>
      <c r="G154" s="107" t="s">
        <v>1132</v>
      </c>
      <c r="H154" s="994"/>
      <c r="I154" s="112"/>
      <c r="J154" s="113"/>
      <c r="K154" s="114"/>
      <c r="L154" s="107"/>
      <c r="M154" s="994"/>
      <c r="N154" s="112"/>
      <c r="O154" s="113"/>
      <c r="P154" s="114"/>
    </row>
    <row r="155" spans="1:16">
      <c r="A155" s="1030" t="str">
        <f>TEXT(A109,"AAAA")</f>
        <v>星期六</v>
      </c>
      <c r="B155" s="106"/>
      <c r="C155" s="1008" t="s">
        <v>978</v>
      </c>
      <c r="D155" s="115"/>
      <c r="E155" s="116" t="s">
        <v>943</v>
      </c>
      <c r="F155" s="94" t="s">
        <v>1028</v>
      </c>
      <c r="G155" s="106"/>
      <c r="H155" s="993" t="s">
        <v>978</v>
      </c>
      <c r="I155" s="115"/>
      <c r="J155" s="116" t="s">
        <v>943</v>
      </c>
      <c r="K155" s="94" t="s">
        <v>1029</v>
      </c>
      <c r="L155" s="106"/>
      <c r="M155" s="1009" t="s">
        <v>978</v>
      </c>
      <c r="N155" s="115"/>
      <c r="O155" s="116" t="s">
        <v>943</v>
      </c>
      <c r="P155" s="94" t="s">
        <v>1133</v>
      </c>
    </row>
    <row r="156" spans="1:16">
      <c r="A156" s="1017"/>
      <c r="B156" s="107"/>
      <c r="C156" s="994"/>
      <c r="D156" s="117"/>
      <c r="E156" s="93" t="s">
        <v>948</v>
      </c>
      <c r="F156" s="94" t="s">
        <v>1031</v>
      </c>
      <c r="G156" s="107"/>
      <c r="H156" s="994"/>
      <c r="I156" s="91"/>
      <c r="J156" s="93" t="s">
        <v>948</v>
      </c>
      <c r="K156" s="94" t="s">
        <v>1032</v>
      </c>
      <c r="L156" s="107"/>
      <c r="M156" s="994"/>
      <c r="N156" s="91"/>
      <c r="O156" s="93" t="s">
        <v>948</v>
      </c>
      <c r="P156" s="94" t="s">
        <v>1134</v>
      </c>
    </row>
    <row r="157" spans="1:16">
      <c r="A157" s="1017"/>
      <c r="B157" s="106"/>
      <c r="C157" s="994"/>
      <c r="D157" s="117"/>
      <c r="E157" s="93" t="s">
        <v>952</v>
      </c>
      <c r="F157" s="94" t="s">
        <v>1135</v>
      </c>
      <c r="G157" s="106"/>
      <c r="H157" s="994"/>
      <c r="I157" s="91"/>
      <c r="J157" s="93" t="s">
        <v>952</v>
      </c>
      <c r="K157" s="94" t="s">
        <v>1136</v>
      </c>
      <c r="L157" s="106"/>
      <c r="M157" s="994"/>
      <c r="N157" s="91"/>
      <c r="O157" s="93" t="s">
        <v>952</v>
      </c>
      <c r="P157" s="94" t="s">
        <v>1137</v>
      </c>
    </row>
    <row r="158" spans="1:16">
      <c r="A158" s="1017"/>
      <c r="B158" s="107"/>
      <c r="C158" s="994"/>
      <c r="D158" s="117"/>
      <c r="E158" s="93" t="s">
        <v>956</v>
      </c>
      <c r="F158" s="94" t="s">
        <v>1138</v>
      </c>
      <c r="G158" s="107"/>
      <c r="H158" s="994"/>
      <c r="I158" s="91"/>
      <c r="J158" s="93" t="s">
        <v>956</v>
      </c>
      <c r="K158" s="94" t="s">
        <v>1139</v>
      </c>
      <c r="L158" s="107"/>
      <c r="M158" s="994"/>
      <c r="N158" s="91"/>
      <c r="O158" s="93" t="s">
        <v>956</v>
      </c>
      <c r="P158" s="94" t="s">
        <v>1140</v>
      </c>
    </row>
    <row r="159" spans="1:16">
      <c r="A159" s="1017"/>
      <c r="B159" s="106"/>
      <c r="C159" s="994"/>
      <c r="D159" s="117"/>
      <c r="E159" s="93" t="s">
        <v>959</v>
      </c>
      <c r="F159" s="94" t="s">
        <v>1040</v>
      </c>
      <c r="G159" s="106"/>
      <c r="H159" s="994"/>
      <c r="I159" s="91"/>
      <c r="J159" s="93" t="s">
        <v>959</v>
      </c>
      <c r="K159" s="94" t="s">
        <v>1041</v>
      </c>
      <c r="L159" s="106"/>
      <c r="M159" s="994"/>
      <c r="N159" s="91"/>
      <c r="O159" s="93" t="s">
        <v>959</v>
      </c>
      <c r="P159" s="94" t="s">
        <v>1141</v>
      </c>
    </row>
    <row r="160" spans="1:16">
      <c r="A160" s="1017"/>
      <c r="B160" s="107"/>
      <c r="C160" s="994"/>
      <c r="D160" s="117"/>
      <c r="E160" s="93" t="s">
        <v>1043</v>
      </c>
      <c r="F160" s="94" t="s">
        <v>1044</v>
      </c>
      <c r="G160" s="107"/>
      <c r="H160" s="994"/>
      <c r="I160" s="91"/>
      <c r="J160" s="93" t="s">
        <v>1043</v>
      </c>
      <c r="K160" s="94" t="s">
        <v>1044</v>
      </c>
      <c r="L160" s="107"/>
      <c r="M160" s="994"/>
      <c r="N160" s="91"/>
      <c r="O160" s="93" t="s">
        <v>1043</v>
      </c>
      <c r="P160" s="94" t="s">
        <v>1044</v>
      </c>
    </row>
    <row r="161" spans="1:16">
      <c r="A161" s="1017"/>
      <c r="B161" s="106"/>
      <c r="C161" s="994"/>
      <c r="D161" s="117"/>
      <c r="E161" s="93" t="s">
        <v>1045</v>
      </c>
      <c r="F161" s="90" t="s">
        <v>1046</v>
      </c>
      <c r="G161" s="106"/>
      <c r="H161" s="994"/>
      <c r="I161" s="91"/>
      <c r="J161" s="93" t="s">
        <v>1045</v>
      </c>
      <c r="K161" s="94" t="s">
        <v>1046</v>
      </c>
      <c r="L161" s="106"/>
      <c r="M161" s="994"/>
      <c r="N161" s="91"/>
      <c r="O161" s="93" t="s">
        <v>1045</v>
      </c>
      <c r="P161" s="94" t="s">
        <v>1046</v>
      </c>
    </row>
    <row r="162" spans="1:16">
      <c r="A162" s="1017"/>
      <c r="B162" s="107"/>
      <c r="C162" s="994"/>
      <c r="D162" s="91"/>
      <c r="E162" s="93"/>
      <c r="F162" s="94"/>
      <c r="G162" s="107"/>
      <c r="H162" s="994"/>
      <c r="I162" s="91"/>
      <c r="J162" s="93"/>
      <c r="K162" s="94"/>
      <c r="L162" s="107"/>
      <c r="M162" s="994"/>
      <c r="N162" s="91"/>
      <c r="O162" s="93"/>
      <c r="P162" s="94"/>
    </row>
    <row r="163" spans="1:16">
      <c r="A163" s="1017"/>
      <c r="B163" s="104"/>
      <c r="C163" s="994"/>
      <c r="D163" s="110"/>
      <c r="E163" s="111"/>
      <c r="F163" s="101"/>
      <c r="G163" s="104"/>
      <c r="H163" s="994"/>
      <c r="I163" s="110"/>
      <c r="J163" s="111"/>
      <c r="K163" s="94"/>
      <c r="L163" s="104"/>
      <c r="M163" s="994"/>
      <c r="N163" s="110"/>
      <c r="O163" s="111"/>
      <c r="P163" s="94"/>
    </row>
    <row r="164" spans="1:16" ht="17.45" customHeight="1" thickBot="1">
      <c r="A164" s="1017"/>
      <c r="B164" s="104"/>
      <c r="C164" s="995"/>
      <c r="D164" s="119" t="s">
        <v>1047</v>
      </c>
      <c r="E164" s="120" t="s">
        <v>1048</v>
      </c>
      <c r="F164" s="121"/>
      <c r="G164" s="104"/>
      <c r="H164" s="995"/>
      <c r="I164" s="119" t="s">
        <v>1047</v>
      </c>
      <c r="J164" s="120" t="s">
        <v>1048</v>
      </c>
      <c r="K164" s="94"/>
      <c r="L164" s="104"/>
      <c r="M164" s="995"/>
      <c r="N164" s="119" t="s">
        <v>1047</v>
      </c>
      <c r="O164" s="120" t="s">
        <v>1048</v>
      </c>
      <c r="P164" s="94"/>
    </row>
    <row r="165" spans="1:16">
      <c r="A165" s="102"/>
      <c r="B165" s="106"/>
      <c r="C165" s="1008" t="s">
        <v>1049</v>
      </c>
      <c r="D165" s="115"/>
      <c r="E165" s="116" t="s">
        <v>943</v>
      </c>
      <c r="F165" s="732" t="s">
        <v>1050</v>
      </c>
      <c r="G165" s="106"/>
      <c r="H165" s="993" t="s">
        <v>1049</v>
      </c>
      <c r="I165" s="115"/>
      <c r="J165" s="116" t="s">
        <v>943</v>
      </c>
      <c r="K165" s="122" t="s">
        <v>1050</v>
      </c>
      <c r="L165" s="106"/>
      <c r="M165" s="1009" t="s">
        <v>1049</v>
      </c>
      <c r="N165" s="115"/>
      <c r="O165" s="116" t="s">
        <v>943</v>
      </c>
      <c r="P165" s="122" t="s">
        <v>1050</v>
      </c>
    </row>
    <row r="166" spans="1:16">
      <c r="A166" s="102"/>
      <c r="B166" s="107"/>
      <c r="C166" s="994"/>
      <c r="D166" s="91"/>
      <c r="E166" s="93" t="s">
        <v>948</v>
      </c>
      <c r="F166" s="90" t="s">
        <v>1142</v>
      </c>
      <c r="G166" s="107"/>
      <c r="H166" s="994"/>
      <c r="I166" s="91"/>
      <c r="J166" s="93" t="s">
        <v>948</v>
      </c>
      <c r="K166" s="94" t="s">
        <v>1142</v>
      </c>
      <c r="L166" s="107"/>
      <c r="M166" s="994"/>
      <c r="N166" s="91"/>
      <c r="O166" s="93" t="s">
        <v>948</v>
      </c>
      <c r="P166" s="94" t="s">
        <v>1052</v>
      </c>
    </row>
    <row r="167" spans="1:16">
      <c r="A167" s="102"/>
      <c r="B167" s="123"/>
      <c r="C167" s="994"/>
      <c r="D167" s="91"/>
      <c r="E167" s="93" t="s">
        <v>952</v>
      </c>
      <c r="F167" s="90" t="s">
        <v>1053</v>
      </c>
      <c r="G167" s="123"/>
      <c r="H167" s="994"/>
      <c r="I167" s="91"/>
      <c r="J167" s="93" t="s">
        <v>952</v>
      </c>
      <c r="K167" s="94" t="s">
        <v>1053</v>
      </c>
      <c r="L167" s="123"/>
      <c r="M167" s="994"/>
      <c r="N167" s="91"/>
      <c r="O167" s="93" t="s">
        <v>952</v>
      </c>
      <c r="P167" s="94" t="s">
        <v>1053</v>
      </c>
    </row>
    <row r="168" spans="1:16" ht="33.950000000000003" customHeight="1">
      <c r="A168" s="102"/>
      <c r="B168" s="104"/>
      <c r="C168" s="994"/>
      <c r="D168" s="91"/>
      <c r="E168" s="93" t="s">
        <v>956</v>
      </c>
      <c r="F168" s="133" t="s">
        <v>1054</v>
      </c>
      <c r="G168" s="104"/>
      <c r="H168" s="994"/>
      <c r="I168" s="91"/>
      <c r="J168" s="93" t="s">
        <v>956</v>
      </c>
      <c r="K168" s="94" t="s">
        <v>1054</v>
      </c>
      <c r="L168" s="104"/>
      <c r="M168" s="994"/>
      <c r="N168" s="91"/>
      <c r="O168" s="93" t="s">
        <v>956</v>
      </c>
      <c r="P168" s="94" t="s">
        <v>1054</v>
      </c>
    </row>
    <row r="169" spans="1:16">
      <c r="A169" s="102"/>
      <c r="B169" s="106"/>
      <c r="C169" s="994"/>
      <c r="D169" s="91"/>
      <c r="E169" s="93"/>
      <c r="F169" s="90"/>
      <c r="G169" s="106"/>
      <c r="H169" s="994"/>
      <c r="I169" s="91"/>
      <c r="J169" s="93"/>
      <c r="K169" s="94"/>
      <c r="L169" s="106"/>
      <c r="M169" s="994"/>
      <c r="N169" s="91"/>
      <c r="O169" s="93"/>
      <c r="P169" s="94"/>
    </row>
    <row r="170" spans="1:16">
      <c r="A170" s="102"/>
      <c r="B170" s="107"/>
      <c r="C170" s="994"/>
      <c r="D170" s="91"/>
      <c r="E170" s="93"/>
      <c r="F170" s="124"/>
      <c r="G170" s="107"/>
      <c r="H170" s="994"/>
      <c r="I170" s="91"/>
      <c r="J170" s="93"/>
      <c r="K170" s="124"/>
      <c r="L170" s="107"/>
      <c r="M170" s="994"/>
      <c r="N170" s="91"/>
      <c r="O170" s="93"/>
      <c r="P170" s="124"/>
    </row>
    <row r="171" spans="1:16">
      <c r="A171" s="102"/>
      <c r="B171" s="106"/>
      <c r="C171" s="994"/>
      <c r="D171" s="91"/>
      <c r="E171" s="93"/>
      <c r="F171" s="125"/>
      <c r="G171" s="106"/>
      <c r="H171" s="994"/>
      <c r="I171" s="91"/>
      <c r="J171" s="93"/>
      <c r="K171" s="125"/>
      <c r="L171" s="106"/>
      <c r="M171" s="994"/>
      <c r="N171" s="91"/>
      <c r="O171" s="93"/>
      <c r="P171" s="125"/>
    </row>
    <row r="172" spans="1:16">
      <c r="A172" s="102"/>
      <c r="B172" s="107"/>
      <c r="C172" s="994"/>
      <c r="D172" s="214"/>
      <c r="E172" s="111"/>
      <c r="F172" s="213"/>
      <c r="G172" s="107"/>
      <c r="H172" s="994"/>
      <c r="I172" s="110"/>
      <c r="J172" s="111"/>
      <c r="K172" s="213"/>
      <c r="L172" s="107"/>
      <c r="M172" s="994"/>
      <c r="N172" s="110"/>
      <c r="O172" s="111"/>
      <c r="P172" s="213"/>
    </row>
    <row r="173" spans="1:16">
      <c r="A173" s="102"/>
      <c r="B173" s="106"/>
      <c r="C173" s="994"/>
      <c r="D173" s="214"/>
      <c r="E173" s="111"/>
      <c r="F173" s="213"/>
      <c r="G173" s="106"/>
      <c r="H173" s="994"/>
      <c r="I173" s="110"/>
      <c r="J173" s="111"/>
      <c r="K173" s="213"/>
      <c r="L173" s="106"/>
      <c r="M173" s="994"/>
      <c r="N173" s="110"/>
      <c r="O173" s="111"/>
      <c r="P173" s="213"/>
    </row>
    <row r="174" spans="1:16" ht="17.45" customHeight="1" thickBot="1">
      <c r="A174" s="102"/>
      <c r="B174" s="107"/>
      <c r="C174" s="995"/>
      <c r="D174" s="126"/>
      <c r="E174" s="127"/>
      <c r="F174" s="101"/>
      <c r="G174" s="107"/>
      <c r="H174" s="995"/>
      <c r="I174" s="110"/>
      <c r="J174" s="127"/>
      <c r="K174" s="101"/>
      <c r="L174" s="107"/>
      <c r="M174" s="995"/>
      <c r="N174" s="110"/>
      <c r="O174" s="127"/>
      <c r="P174" s="101"/>
    </row>
    <row r="175" spans="1:16">
      <c r="A175" s="129"/>
      <c r="B175" s="106"/>
      <c r="C175" s="1008" t="s">
        <v>1055</v>
      </c>
      <c r="D175" s="115" t="s">
        <v>1056</v>
      </c>
      <c r="E175" s="130" t="s">
        <v>943</v>
      </c>
      <c r="F175" s="122" t="s">
        <v>1143</v>
      </c>
      <c r="G175" s="106"/>
      <c r="H175" s="993" t="s">
        <v>1055</v>
      </c>
      <c r="I175" s="115" t="s">
        <v>1056</v>
      </c>
      <c r="J175" s="130" t="s">
        <v>943</v>
      </c>
      <c r="K175" s="122" t="s">
        <v>1144</v>
      </c>
      <c r="L175" s="106"/>
      <c r="M175" s="1009" t="s">
        <v>1055</v>
      </c>
      <c r="N175" s="115" t="s">
        <v>1056</v>
      </c>
      <c r="O175" s="130" t="s">
        <v>943</v>
      </c>
      <c r="P175" s="122" t="s">
        <v>1145</v>
      </c>
    </row>
    <row r="176" spans="1:16">
      <c r="A176" s="129"/>
      <c r="B176" s="107"/>
      <c r="C176" s="994"/>
      <c r="D176" s="91" t="s">
        <v>1060</v>
      </c>
      <c r="E176" s="93" t="s">
        <v>948</v>
      </c>
      <c r="F176" s="131" t="s">
        <v>1146</v>
      </c>
      <c r="G176" s="107"/>
      <c r="H176" s="994"/>
      <c r="I176" s="91" t="s">
        <v>1060</v>
      </c>
      <c r="J176" s="93" t="s">
        <v>948</v>
      </c>
      <c r="K176" s="131" t="s">
        <v>1147</v>
      </c>
      <c r="L176" s="107"/>
      <c r="M176" s="994"/>
      <c r="N176" s="91" t="s">
        <v>1060</v>
      </c>
      <c r="O176" s="93" t="s">
        <v>948</v>
      </c>
      <c r="P176" s="131" t="s">
        <v>1062</v>
      </c>
    </row>
    <row r="177" spans="1:16">
      <c r="A177" s="129"/>
      <c r="B177" s="132"/>
      <c r="C177" s="994"/>
      <c r="D177" s="91" t="s">
        <v>1063</v>
      </c>
      <c r="E177" s="93" t="s">
        <v>952</v>
      </c>
      <c r="F177" s="94" t="s">
        <v>1064</v>
      </c>
      <c r="G177" s="132"/>
      <c r="H177" s="994"/>
      <c r="I177" s="91" t="s">
        <v>1063</v>
      </c>
      <c r="J177" s="93" t="s">
        <v>952</v>
      </c>
      <c r="K177" s="94" t="s">
        <v>1064</v>
      </c>
      <c r="L177" s="132"/>
      <c r="M177" s="994"/>
      <c r="N177" s="91" t="s">
        <v>1063</v>
      </c>
      <c r="O177" s="93" t="s">
        <v>952</v>
      </c>
      <c r="P177" s="94" t="s">
        <v>1064</v>
      </c>
    </row>
    <row r="178" spans="1:16">
      <c r="A178" s="129"/>
      <c r="B178" s="107"/>
      <c r="C178" s="994"/>
      <c r="D178" s="91" t="s">
        <v>978</v>
      </c>
      <c r="E178" s="111" t="s">
        <v>956</v>
      </c>
      <c r="F178" s="101" t="s">
        <v>1065</v>
      </c>
      <c r="G178" s="107"/>
      <c r="H178" s="994"/>
      <c r="I178" s="91" t="s">
        <v>978</v>
      </c>
      <c r="J178" s="93" t="s">
        <v>956</v>
      </c>
      <c r="K178" s="101" t="s">
        <v>1065</v>
      </c>
      <c r="L178" s="107"/>
      <c r="M178" s="994"/>
      <c r="N178" s="91" t="s">
        <v>978</v>
      </c>
      <c r="O178" s="93" t="s">
        <v>956</v>
      </c>
      <c r="P178" s="101" t="s">
        <v>1065</v>
      </c>
    </row>
    <row r="179" spans="1:16">
      <c r="A179" s="129"/>
      <c r="B179" s="132"/>
      <c r="C179" s="994"/>
      <c r="D179" s="91" t="s">
        <v>1066</v>
      </c>
      <c r="E179" s="93" t="s">
        <v>959</v>
      </c>
      <c r="F179" s="94" t="s">
        <v>1067</v>
      </c>
      <c r="G179" s="132"/>
      <c r="H179" s="994"/>
      <c r="I179" s="91" t="s">
        <v>1066</v>
      </c>
      <c r="J179" s="111" t="s">
        <v>959</v>
      </c>
      <c r="K179" s="133" t="s">
        <v>1067</v>
      </c>
      <c r="L179" s="132"/>
      <c r="M179" s="994"/>
      <c r="N179" s="91" t="s">
        <v>1066</v>
      </c>
      <c r="O179" s="111" t="s">
        <v>959</v>
      </c>
      <c r="P179" s="133" t="s">
        <v>1067</v>
      </c>
    </row>
    <row r="180" spans="1:16">
      <c r="A180" s="129"/>
      <c r="B180" s="107"/>
      <c r="C180" s="994"/>
      <c r="D180" s="901" t="s">
        <v>1066</v>
      </c>
      <c r="E180" s="902" t="s">
        <v>1043</v>
      </c>
      <c r="F180" s="109" t="s">
        <v>1148</v>
      </c>
      <c r="G180" s="107"/>
      <c r="H180" s="994"/>
      <c r="I180" s="91"/>
      <c r="J180" s="93"/>
      <c r="K180" s="94"/>
      <c r="L180" s="107"/>
      <c r="M180" s="994"/>
      <c r="N180" s="91"/>
      <c r="O180" s="93"/>
      <c r="P180" s="94"/>
    </row>
    <row r="181" spans="1:16">
      <c r="A181" s="129"/>
      <c r="B181" s="132"/>
      <c r="C181" s="994"/>
      <c r="D181" s="91"/>
      <c r="E181" s="111"/>
      <c r="F181" s="133"/>
      <c r="G181" s="132"/>
      <c r="H181" s="994"/>
      <c r="I181" s="91"/>
      <c r="J181" s="111"/>
      <c r="K181" s="133"/>
      <c r="L181" s="132"/>
      <c r="M181" s="994"/>
      <c r="N181" s="91"/>
      <c r="O181" s="111"/>
      <c r="P181" s="133"/>
    </row>
    <row r="182" spans="1:16">
      <c r="A182" s="129"/>
      <c r="B182" s="107"/>
      <c r="C182" s="994"/>
      <c r="D182" s="91"/>
      <c r="E182" s="93"/>
      <c r="F182" s="94"/>
      <c r="G182" s="107"/>
      <c r="H182" s="994"/>
      <c r="I182" s="91"/>
      <c r="J182" s="93"/>
      <c r="K182" s="94"/>
      <c r="L182" s="107"/>
      <c r="M182" s="994"/>
      <c r="N182" s="91"/>
      <c r="O182" s="93"/>
      <c r="P182" s="94"/>
    </row>
    <row r="183" spans="1:16">
      <c r="A183" s="129"/>
      <c r="B183" s="132"/>
      <c r="C183" s="994"/>
      <c r="D183" s="91"/>
      <c r="E183" s="93"/>
      <c r="F183" s="94"/>
      <c r="G183" s="132"/>
      <c r="H183" s="994"/>
      <c r="I183" s="91"/>
      <c r="J183" s="93"/>
      <c r="K183" s="94"/>
      <c r="L183" s="132"/>
      <c r="M183" s="994"/>
      <c r="N183" s="91"/>
      <c r="O183" s="93"/>
      <c r="P183" s="94"/>
    </row>
    <row r="184" spans="1:16" ht="17.45" customHeight="1" thickBot="1">
      <c r="A184" s="129"/>
      <c r="B184" s="107"/>
      <c r="C184" s="995"/>
      <c r="D184" s="112"/>
      <c r="E184" s="113"/>
      <c r="F184" s="114"/>
      <c r="G184" s="107"/>
      <c r="H184" s="995"/>
      <c r="I184" s="112"/>
      <c r="J184" s="127"/>
      <c r="K184" s="101"/>
      <c r="L184" s="107"/>
      <c r="M184" s="995"/>
      <c r="N184" s="112"/>
      <c r="O184" s="127"/>
      <c r="P184" s="101"/>
    </row>
    <row r="185" spans="1:16">
      <c r="A185" s="129"/>
      <c r="B185" s="132"/>
      <c r="C185" s="1011" t="s">
        <v>1068</v>
      </c>
      <c r="D185" s="134" t="s">
        <v>1069</v>
      </c>
      <c r="E185" s="135"/>
      <c r="F185" s="136" t="s">
        <v>1070</v>
      </c>
      <c r="G185" s="132"/>
      <c r="H185" s="1028" t="s">
        <v>1068</v>
      </c>
      <c r="I185" s="134" t="s">
        <v>1069</v>
      </c>
      <c r="J185" s="135"/>
      <c r="K185" s="136" t="s">
        <v>1070</v>
      </c>
      <c r="L185" s="132"/>
      <c r="M185" s="1013" t="s">
        <v>1068</v>
      </c>
      <c r="N185" s="134" t="s">
        <v>1069</v>
      </c>
      <c r="O185" s="135"/>
      <c r="P185" s="136" t="s">
        <v>1070</v>
      </c>
    </row>
    <row r="186" spans="1:16">
      <c r="A186" s="129"/>
      <c r="B186" s="107"/>
      <c r="C186" s="994"/>
      <c r="D186" s="117"/>
      <c r="E186" s="118"/>
      <c r="F186" s="137"/>
      <c r="G186" s="107"/>
      <c r="H186" s="994"/>
      <c r="I186" s="91" t="s">
        <v>498</v>
      </c>
      <c r="J186" s="93"/>
      <c r="K186" s="94" t="s">
        <v>1149</v>
      </c>
      <c r="L186" s="107"/>
      <c r="M186" s="994"/>
      <c r="N186" s="91" t="s">
        <v>212</v>
      </c>
      <c r="O186" s="93"/>
      <c r="P186" s="94" t="s">
        <v>1150</v>
      </c>
    </row>
    <row r="187" spans="1:16">
      <c r="A187" s="129"/>
      <c r="B187" s="132"/>
      <c r="C187" s="994"/>
      <c r="D187" s="91"/>
      <c r="E187" s="93"/>
      <c r="F187" s="94"/>
      <c r="G187" s="132"/>
      <c r="H187" s="994"/>
      <c r="I187" s="91" t="s">
        <v>323</v>
      </c>
      <c r="J187" s="93"/>
      <c r="K187" s="94" t="s">
        <v>1151</v>
      </c>
      <c r="L187" s="132"/>
      <c r="M187" s="994"/>
      <c r="N187" s="91" t="s">
        <v>76</v>
      </c>
      <c r="O187" s="93"/>
      <c r="P187" s="94" t="s">
        <v>1152</v>
      </c>
    </row>
    <row r="188" spans="1:16">
      <c r="A188" s="129"/>
      <c r="B188" s="107"/>
      <c r="C188" s="994"/>
      <c r="D188" s="110"/>
      <c r="E188" s="111"/>
      <c r="F188" s="101"/>
      <c r="G188" s="107"/>
      <c r="H188" s="994"/>
      <c r="I188" s="110" t="s">
        <v>158</v>
      </c>
      <c r="J188" s="111"/>
      <c r="K188" s="101" t="s">
        <v>1153</v>
      </c>
      <c r="L188" s="107"/>
      <c r="M188" s="994"/>
      <c r="N188" s="110" t="s">
        <v>1154</v>
      </c>
      <c r="O188" s="111"/>
      <c r="P188" s="94" t="s">
        <v>1155</v>
      </c>
    </row>
    <row r="189" spans="1:16">
      <c r="A189" s="1031"/>
      <c r="B189" s="132"/>
      <c r="C189" s="994"/>
      <c r="D189" s="91"/>
      <c r="E189" s="93"/>
      <c r="F189" s="94"/>
      <c r="G189" s="132"/>
      <c r="H189" s="994"/>
      <c r="I189" s="91"/>
      <c r="J189" s="93"/>
      <c r="K189" s="94"/>
      <c r="L189" s="132"/>
      <c r="M189" s="994"/>
      <c r="N189" s="91"/>
      <c r="O189" s="93"/>
      <c r="P189" s="94"/>
    </row>
    <row r="190" spans="1:16">
      <c r="A190" s="1017"/>
      <c r="B190" s="107"/>
      <c r="C190" s="994"/>
      <c r="D190" s="91"/>
      <c r="E190" s="93"/>
      <c r="F190" s="94"/>
      <c r="G190" s="107"/>
      <c r="H190" s="994"/>
      <c r="I190" s="91"/>
      <c r="J190" s="93"/>
      <c r="K190" s="94"/>
      <c r="L190" s="107"/>
      <c r="M190" s="994"/>
      <c r="N190" s="91"/>
      <c r="O190" s="93"/>
      <c r="P190" s="94"/>
    </row>
    <row r="191" spans="1:16">
      <c r="A191" s="1017"/>
      <c r="B191" s="132"/>
      <c r="C191" s="994"/>
      <c r="D191" s="110"/>
      <c r="E191" s="111"/>
      <c r="F191" s="101"/>
      <c r="G191" s="132"/>
      <c r="H191" s="994"/>
      <c r="I191" s="110"/>
      <c r="J191" s="111"/>
      <c r="K191" s="101"/>
      <c r="L191" s="132"/>
      <c r="M191" s="994"/>
      <c r="N191" s="110"/>
      <c r="O191" s="111"/>
      <c r="P191" s="101"/>
    </row>
    <row r="192" spans="1:16" ht="17.45" customHeight="1" thickBot="1">
      <c r="A192" s="1032"/>
      <c r="B192" s="138"/>
      <c r="C192" s="1012"/>
      <c r="D192" s="139"/>
      <c r="E192" s="140"/>
      <c r="F192" s="141"/>
      <c r="G192" s="138"/>
      <c r="H192" s="1012"/>
      <c r="I192" s="139"/>
      <c r="J192" s="140"/>
      <c r="K192" s="141"/>
      <c r="L192" s="138"/>
      <c r="M192" s="1012"/>
      <c r="N192" s="139"/>
      <c r="O192" s="140"/>
      <c r="P192" s="141"/>
    </row>
    <row r="193" spans="1:16" s="143" customFormat="1" ht="27" customHeight="1" thickTop="1" thickBot="1">
      <c r="A193" s="142"/>
      <c r="B193" s="1000" t="s">
        <v>1077</v>
      </c>
      <c r="C193" s="1001"/>
      <c r="D193" s="1001"/>
      <c r="E193" s="1001"/>
      <c r="F193" s="1001"/>
      <c r="G193" s="1025" t="s">
        <v>1078</v>
      </c>
      <c r="H193" s="1006"/>
      <c r="I193" s="1006"/>
      <c r="J193" s="1006"/>
      <c r="K193" s="1006"/>
      <c r="L193" s="1006"/>
      <c r="M193" s="1006"/>
      <c r="N193" s="1005" t="s">
        <v>1079</v>
      </c>
      <c r="O193" s="1006"/>
      <c r="P193" s="1006"/>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990">
        <f>A109</f>
        <v>46144</v>
      </c>
      <c r="B195" s="1020"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991"/>
      <c r="B196" s="1021"/>
      <c r="C196" s="170"/>
      <c r="D196" s="171"/>
      <c r="E196" s="172"/>
      <c r="F196" s="173"/>
      <c r="G196" s="170"/>
      <c r="H196" s="174"/>
      <c r="I196" s="172"/>
      <c r="J196" s="172"/>
      <c r="K196" s="175"/>
      <c r="L196" s="176"/>
      <c r="M196" s="177"/>
      <c r="N196" s="178"/>
      <c r="O196" s="172"/>
      <c r="P196" s="179"/>
    </row>
    <row r="197" spans="1:16" s="169" customFormat="1">
      <c r="A197" s="991"/>
      <c r="B197" s="1021"/>
      <c r="C197" s="170"/>
      <c r="D197" s="171"/>
      <c r="E197" s="172"/>
      <c r="F197" s="173"/>
      <c r="G197" s="170"/>
      <c r="H197" s="180"/>
      <c r="I197" s="172"/>
      <c r="J197" s="172"/>
      <c r="K197" s="175"/>
      <c r="L197" s="181"/>
      <c r="M197" s="177"/>
      <c r="N197" s="178"/>
      <c r="O197" s="172"/>
      <c r="P197" s="179"/>
    </row>
    <row r="198" spans="1:16" s="169" customFormat="1">
      <c r="A198" s="991"/>
      <c r="B198" s="1021"/>
      <c r="C198" s="170"/>
      <c r="D198" s="215"/>
      <c r="E198" s="172"/>
      <c r="F198" s="173"/>
      <c r="G198" s="170"/>
      <c r="H198" s="180"/>
      <c r="I198" s="172"/>
      <c r="J198" s="172"/>
      <c r="K198" s="184"/>
      <c r="L198" s="181"/>
      <c r="M198" s="177"/>
      <c r="N198" s="178"/>
      <c r="O198" s="172"/>
      <c r="P198" s="179"/>
    </row>
    <row r="199" spans="1:16" s="169" customFormat="1">
      <c r="A199" s="991"/>
      <c r="B199" s="1021"/>
      <c r="C199" s="170"/>
      <c r="D199" s="182"/>
      <c r="E199" s="172"/>
      <c r="F199" s="179"/>
      <c r="G199" s="170"/>
      <c r="H199" s="183"/>
      <c r="I199" s="172"/>
      <c r="J199" s="172"/>
      <c r="K199" s="184"/>
      <c r="L199" s="181"/>
      <c r="M199" s="177"/>
      <c r="N199" s="178"/>
      <c r="O199" s="172"/>
      <c r="P199" s="179"/>
    </row>
    <row r="200" spans="1:16" s="169" customFormat="1">
      <c r="A200" s="991"/>
      <c r="B200" s="1021"/>
      <c r="C200" s="170"/>
      <c r="D200" s="171"/>
      <c r="E200" s="172"/>
      <c r="F200" s="185"/>
      <c r="G200" s="195"/>
      <c r="H200" s="180"/>
      <c r="I200" s="188"/>
      <c r="J200" s="172"/>
      <c r="K200" s="175"/>
      <c r="L200" s="186"/>
      <c r="M200" s="187"/>
      <c r="N200" s="178"/>
      <c r="O200" s="172"/>
      <c r="P200" s="179"/>
    </row>
    <row r="201" spans="1:16" s="169" customFormat="1">
      <c r="A201" s="991"/>
      <c r="B201" s="1021"/>
      <c r="C201" s="170"/>
      <c r="D201" s="171"/>
      <c r="E201" s="172"/>
      <c r="F201" s="179"/>
      <c r="G201" s="170"/>
      <c r="H201" s="180"/>
      <c r="I201" s="188"/>
      <c r="J201" s="172"/>
      <c r="K201" s="175"/>
      <c r="L201" s="181"/>
      <c r="M201" s="177"/>
      <c r="N201" s="178"/>
      <c r="O201" s="172"/>
      <c r="P201" s="179"/>
    </row>
    <row r="202" spans="1:16" s="169" customFormat="1">
      <c r="A202" s="991"/>
      <c r="B202" s="1021"/>
      <c r="C202" s="170"/>
      <c r="D202" s="171"/>
      <c r="E202" s="172"/>
      <c r="F202" s="179"/>
      <c r="G202" s="216"/>
      <c r="H202" s="180"/>
      <c r="I202" s="172"/>
      <c r="J202" s="172"/>
      <c r="K202" s="175"/>
      <c r="L202" s="181"/>
      <c r="M202" s="177"/>
      <c r="N202" s="178"/>
      <c r="O202" s="172"/>
      <c r="P202" s="179"/>
    </row>
    <row r="203" spans="1:16" s="169" customFormat="1">
      <c r="A203" s="991"/>
      <c r="B203" s="1021"/>
      <c r="C203" s="170"/>
      <c r="D203" s="171"/>
      <c r="E203" s="172"/>
      <c r="F203" s="185"/>
      <c r="G203" s="170"/>
      <c r="H203" s="180"/>
      <c r="I203" s="188"/>
      <c r="J203" s="172"/>
      <c r="K203" s="175"/>
      <c r="L203" s="181"/>
      <c r="M203" s="177"/>
      <c r="N203" s="178"/>
      <c r="O203" s="172"/>
      <c r="P203" s="179"/>
    </row>
    <row r="204" spans="1:16" s="169" customFormat="1">
      <c r="A204" s="991"/>
      <c r="B204" s="1021"/>
      <c r="C204" s="170"/>
      <c r="D204" s="171"/>
      <c r="E204" s="172"/>
      <c r="F204" s="179"/>
      <c r="G204" s="170"/>
      <c r="H204" s="180"/>
      <c r="I204" s="188"/>
      <c r="J204" s="172"/>
      <c r="K204" s="175"/>
      <c r="L204" s="181"/>
      <c r="M204" s="177"/>
      <c r="N204" s="178"/>
      <c r="O204" s="172"/>
      <c r="P204" s="179"/>
    </row>
    <row r="205" spans="1:16" s="169" customFormat="1">
      <c r="A205" s="991"/>
      <c r="B205" s="1021"/>
      <c r="C205" s="189"/>
      <c r="D205" s="190"/>
      <c r="E205" s="191"/>
      <c r="F205" s="192"/>
      <c r="G205" s="170"/>
      <c r="H205" s="174"/>
      <c r="I205" s="172"/>
      <c r="J205" s="172"/>
      <c r="K205" s="175"/>
      <c r="L205" s="181"/>
      <c r="M205" s="177"/>
      <c r="N205" s="193"/>
      <c r="O205" s="191"/>
      <c r="P205" s="192"/>
    </row>
    <row r="206" spans="1:16" s="169" customFormat="1">
      <c r="A206" s="991"/>
      <c r="B206" s="1021"/>
      <c r="C206" s="189"/>
      <c r="D206" s="190"/>
      <c r="E206" s="191"/>
      <c r="F206" s="192"/>
      <c r="G206" s="195"/>
      <c r="H206" s="180"/>
      <c r="I206" s="188"/>
      <c r="J206" s="172"/>
      <c r="K206" s="175"/>
      <c r="L206" s="181"/>
      <c r="M206" s="177"/>
      <c r="N206" s="193"/>
      <c r="O206" s="191"/>
      <c r="P206" s="192"/>
    </row>
    <row r="207" spans="1:16" s="169" customFormat="1">
      <c r="A207" s="991"/>
      <c r="B207" s="1021"/>
      <c r="C207" s="189"/>
      <c r="D207" s="190"/>
      <c r="E207" s="191"/>
      <c r="F207" s="192"/>
      <c r="G207" s="170"/>
      <c r="H207" s="196"/>
      <c r="I207" s="188"/>
      <c r="J207" s="197"/>
      <c r="K207" s="194"/>
      <c r="L207" s="181"/>
      <c r="M207" s="177"/>
      <c r="N207" s="193"/>
      <c r="O207" s="191"/>
      <c r="P207" s="192"/>
    </row>
    <row r="208" spans="1:16" s="169" customFormat="1">
      <c r="A208" s="991"/>
      <c r="B208" s="1021"/>
      <c r="C208" s="189"/>
      <c r="D208" s="190"/>
      <c r="E208" s="191"/>
      <c r="F208" s="192"/>
      <c r="G208" s="170"/>
      <c r="H208" s="198"/>
      <c r="I208" s="172"/>
      <c r="J208" s="172"/>
      <c r="K208" s="175"/>
      <c r="L208" s="181"/>
      <c r="M208" s="177"/>
      <c r="N208" s="193"/>
      <c r="O208" s="191"/>
      <c r="P208" s="192"/>
    </row>
    <row r="209" spans="1:16" s="169" customFormat="1">
      <c r="A209" s="991"/>
      <c r="B209" s="1021"/>
      <c r="C209" s="189"/>
      <c r="D209" s="190"/>
      <c r="E209" s="191"/>
      <c r="F209" s="192"/>
      <c r="G209" s="195"/>
      <c r="H209" s="180"/>
      <c r="I209" s="197"/>
      <c r="J209" s="197"/>
      <c r="K209" s="194"/>
      <c r="L209" s="181"/>
      <c r="M209" s="177"/>
      <c r="N209" s="193"/>
      <c r="O209" s="191"/>
      <c r="P209" s="192"/>
    </row>
    <row r="210" spans="1:16" s="169" customFormat="1">
      <c r="A210" s="991"/>
      <c r="B210" s="1021"/>
      <c r="C210" s="189"/>
      <c r="D210" s="190"/>
      <c r="E210" s="191"/>
      <c r="F210" s="192"/>
      <c r="G210" s="170"/>
      <c r="H210" s="180"/>
      <c r="I210" s="197"/>
      <c r="J210" s="197"/>
      <c r="K210" s="194"/>
      <c r="L210" s="176"/>
      <c r="M210" s="177"/>
      <c r="N210" s="193"/>
      <c r="O210" s="191"/>
      <c r="P210" s="192"/>
    </row>
    <row r="211" spans="1:16" s="169" customFormat="1">
      <c r="A211" s="991"/>
      <c r="B211" s="1021"/>
      <c r="C211" s="189"/>
      <c r="D211" s="190"/>
      <c r="E211" s="191"/>
      <c r="F211" s="192"/>
      <c r="G211" s="189"/>
      <c r="H211" s="198"/>
      <c r="I211" s="199"/>
      <c r="J211" s="199"/>
      <c r="K211" s="200"/>
      <c r="L211" s="201"/>
      <c r="M211" s="187"/>
      <c r="N211" s="193"/>
      <c r="O211" s="191"/>
      <c r="P211" s="192"/>
    </row>
    <row r="212" spans="1:16" s="169" customFormat="1">
      <c r="A212" s="991"/>
      <c r="B212" s="1021"/>
      <c r="C212" s="189"/>
      <c r="D212" s="190"/>
      <c r="E212" s="191"/>
      <c r="F212" s="192"/>
      <c r="G212" s="189"/>
      <c r="H212" s="198"/>
      <c r="I212" s="199"/>
      <c r="J212" s="199"/>
      <c r="K212" s="200"/>
      <c r="L212" s="201"/>
      <c r="M212" s="187"/>
      <c r="N212" s="193"/>
      <c r="O212" s="191"/>
      <c r="P212" s="192"/>
    </row>
    <row r="213" spans="1:16" s="169" customFormat="1">
      <c r="A213" s="991"/>
      <c r="B213" s="1021"/>
      <c r="C213" s="189"/>
      <c r="D213" s="190"/>
      <c r="E213" s="191"/>
      <c r="F213" s="192"/>
      <c r="G213" s="189"/>
      <c r="H213" s="198"/>
      <c r="I213" s="199"/>
      <c r="J213" s="199"/>
      <c r="K213" s="200"/>
      <c r="L213" s="201"/>
      <c r="M213" s="187"/>
      <c r="N213" s="193"/>
      <c r="O213" s="191"/>
      <c r="P213" s="192"/>
    </row>
    <row r="214" spans="1:16" s="169" customFormat="1" ht="17.45" customHeight="1" thickBot="1">
      <c r="A214" s="992"/>
      <c r="B214" s="1022"/>
      <c r="C214" s="202"/>
      <c r="D214" s="203"/>
      <c r="E214" s="204"/>
      <c r="F214" s="205"/>
      <c r="G214" s="206"/>
      <c r="H214" s="207"/>
      <c r="I214" s="208"/>
      <c r="J214" s="208"/>
      <c r="K214" s="209"/>
      <c r="L214" s="210"/>
      <c r="M214" s="211"/>
      <c r="N214" s="212"/>
      <c r="O214" s="204"/>
      <c r="P214" s="205"/>
    </row>
    <row r="215" spans="1:16" s="68" customFormat="1" ht="18" customHeight="1" thickTop="1" thickBot="1">
      <c r="A215" s="1016">
        <f>A109+1</f>
        <v>46145</v>
      </c>
      <c r="B215" s="87" t="s">
        <v>940</v>
      </c>
      <c r="C215" s="1008" t="s">
        <v>941</v>
      </c>
      <c r="D215" s="88" t="s">
        <v>942</v>
      </c>
      <c r="E215" s="89" t="s">
        <v>943</v>
      </c>
      <c r="F215" s="90" t="s">
        <v>1101</v>
      </c>
      <c r="G215" s="87" t="s">
        <v>940</v>
      </c>
      <c r="H215" s="1023" t="s">
        <v>941</v>
      </c>
      <c r="I215" s="88" t="s">
        <v>942</v>
      </c>
      <c r="J215" s="89" t="s">
        <v>943</v>
      </c>
      <c r="K215" s="90" t="s">
        <v>1101</v>
      </c>
      <c r="L215" s="87" t="s">
        <v>940</v>
      </c>
      <c r="M215" s="1029" t="s">
        <v>941</v>
      </c>
      <c r="N215" s="88" t="s">
        <v>942</v>
      </c>
      <c r="O215" s="89" t="s">
        <v>943</v>
      </c>
      <c r="P215" s="90" t="s">
        <v>1101</v>
      </c>
    </row>
    <row r="216" spans="1:16" ht="18" customHeight="1">
      <c r="A216" s="1017"/>
      <c r="B216" s="1026" t="s">
        <v>946</v>
      </c>
      <c r="C216" s="994"/>
      <c r="D216" s="91" t="s">
        <v>947</v>
      </c>
      <c r="E216" s="92" t="s">
        <v>948</v>
      </c>
      <c r="F216" s="90" t="s">
        <v>602</v>
      </c>
      <c r="G216" s="1026" t="s">
        <v>949</v>
      </c>
      <c r="H216" s="994"/>
      <c r="I216" s="91" t="s">
        <v>947</v>
      </c>
      <c r="J216" s="92" t="s">
        <v>948</v>
      </c>
      <c r="K216" s="90" t="s">
        <v>602</v>
      </c>
      <c r="L216" s="1026" t="s">
        <v>1102</v>
      </c>
      <c r="M216" s="994"/>
      <c r="N216" s="91" t="s">
        <v>947</v>
      </c>
      <c r="O216" s="92" t="s">
        <v>948</v>
      </c>
      <c r="P216" s="90" t="s">
        <v>547</v>
      </c>
    </row>
    <row r="217" spans="1:16" ht="17.45" customHeight="1" thickBot="1">
      <c r="A217" s="1017"/>
      <c r="B217" s="997"/>
      <c r="C217" s="994"/>
      <c r="D217" s="91" t="s">
        <v>951</v>
      </c>
      <c r="E217" s="93" t="s">
        <v>952</v>
      </c>
      <c r="F217" s="95" t="s">
        <v>1156</v>
      </c>
      <c r="G217" s="997"/>
      <c r="H217" s="994"/>
      <c r="I217" s="91" t="s">
        <v>951</v>
      </c>
      <c r="J217" s="93" t="s">
        <v>952</v>
      </c>
      <c r="K217" s="95" t="s">
        <v>1156</v>
      </c>
      <c r="L217" s="997"/>
      <c r="M217" s="994"/>
      <c r="N217" s="91" t="s">
        <v>951</v>
      </c>
      <c r="O217" s="93" t="s">
        <v>952</v>
      </c>
      <c r="P217" s="95" t="s">
        <v>1156</v>
      </c>
    </row>
    <row r="218" spans="1:16" ht="17.45" customHeight="1" thickBot="1">
      <c r="A218" s="1017"/>
      <c r="B218" s="87" t="s">
        <v>954</v>
      </c>
      <c r="C218" s="994"/>
      <c r="D218" s="91" t="s">
        <v>955</v>
      </c>
      <c r="E218" s="93" t="s">
        <v>956</v>
      </c>
      <c r="F218" s="94" t="s">
        <v>547</v>
      </c>
      <c r="G218" s="87" t="s">
        <v>954</v>
      </c>
      <c r="H218" s="994"/>
      <c r="I218" s="91" t="s">
        <v>955</v>
      </c>
      <c r="J218" s="93" t="s">
        <v>956</v>
      </c>
      <c r="K218" s="94" t="s">
        <v>547</v>
      </c>
      <c r="L218" s="87" t="s">
        <v>954</v>
      </c>
      <c r="M218" s="994"/>
      <c r="N218" s="91" t="s">
        <v>955</v>
      </c>
      <c r="O218" s="93" t="s">
        <v>956</v>
      </c>
      <c r="P218" s="94" t="s">
        <v>547</v>
      </c>
    </row>
    <row r="219" spans="1:16">
      <c r="A219" s="1017"/>
      <c r="B219" s="1027" t="s">
        <v>1157</v>
      </c>
      <c r="C219" s="994"/>
      <c r="D219" s="91" t="s">
        <v>958</v>
      </c>
      <c r="E219" s="93" t="s">
        <v>959</v>
      </c>
      <c r="F219" s="94" t="s">
        <v>547</v>
      </c>
      <c r="G219" s="1027" t="s">
        <v>1157</v>
      </c>
      <c r="H219" s="994"/>
      <c r="I219" s="91" t="s">
        <v>958</v>
      </c>
      <c r="J219" s="93" t="s">
        <v>959</v>
      </c>
      <c r="K219" s="94" t="s">
        <v>547</v>
      </c>
      <c r="L219" s="1027"/>
      <c r="M219" s="994"/>
      <c r="N219" s="91" t="s">
        <v>958</v>
      </c>
      <c r="O219" s="93" t="s">
        <v>959</v>
      </c>
      <c r="P219" s="94" t="s">
        <v>547</v>
      </c>
    </row>
    <row r="220" spans="1:16" ht="33.950000000000003" customHeight="1">
      <c r="A220" s="1017"/>
      <c r="B220" s="1003"/>
      <c r="C220" s="994"/>
      <c r="D220" s="91" t="s">
        <v>960</v>
      </c>
      <c r="E220" s="93" t="s">
        <v>961</v>
      </c>
      <c r="F220" s="94" t="s">
        <v>1158</v>
      </c>
      <c r="G220" s="1003"/>
      <c r="H220" s="994"/>
      <c r="I220" s="91" t="s">
        <v>960</v>
      </c>
      <c r="J220" s="93" t="s">
        <v>1043</v>
      </c>
      <c r="K220" s="94" t="s">
        <v>1159</v>
      </c>
      <c r="L220" s="1003"/>
      <c r="M220" s="994"/>
      <c r="N220" s="91" t="s">
        <v>960</v>
      </c>
      <c r="O220" s="93" t="s">
        <v>1043</v>
      </c>
      <c r="P220" s="94" t="s">
        <v>1160</v>
      </c>
    </row>
    <row r="221" spans="1:16" ht="33.950000000000003" customHeight="1">
      <c r="A221" s="1017"/>
      <c r="B221" s="1002"/>
      <c r="C221" s="994"/>
      <c r="D221" s="91"/>
      <c r="E221" s="93" t="s">
        <v>966</v>
      </c>
      <c r="F221" s="90" t="s">
        <v>1159</v>
      </c>
      <c r="G221" s="1002"/>
      <c r="H221" s="994"/>
      <c r="I221" s="91" t="s">
        <v>968</v>
      </c>
      <c r="J221" s="93" t="s">
        <v>969</v>
      </c>
      <c r="K221" s="90" t="s">
        <v>1109</v>
      </c>
      <c r="L221" s="1002"/>
      <c r="M221" s="994"/>
      <c r="N221" s="91" t="s">
        <v>968</v>
      </c>
      <c r="O221" s="93" t="s">
        <v>969</v>
      </c>
      <c r="P221" s="90" t="s">
        <v>1109</v>
      </c>
    </row>
    <row r="222" spans="1:16">
      <c r="A222" s="1017"/>
      <c r="B222" s="1003"/>
      <c r="C222" s="994"/>
      <c r="D222" s="91" t="s">
        <v>968</v>
      </c>
      <c r="E222" s="93" t="s">
        <v>969</v>
      </c>
      <c r="F222" s="96" t="s">
        <v>1109</v>
      </c>
      <c r="G222" s="1003"/>
      <c r="H222" s="994"/>
      <c r="I222" s="91"/>
      <c r="J222" s="93" t="s">
        <v>973</v>
      </c>
      <c r="K222" s="96" t="s">
        <v>974</v>
      </c>
      <c r="L222" s="1003"/>
      <c r="M222" s="994"/>
      <c r="N222" s="91"/>
      <c r="O222" s="93" t="s">
        <v>973</v>
      </c>
      <c r="P222" s="90" t="s">
        <v>974</v>
      </c>
    </row>
    <row r="223" spans="1:16">
      <c r="A223" s="1017"/>
      <c r="B223" s="1002"/>
      <c r="C223" s="994"/>
      <c r="D223" s="91"/>
      <c r="E223" s="93" t="s">
        <v>973</v>
      </c>
      <c r="F223" s="817" t="s">
        <v>974</v>
      </c>
      <c r="G223" s="1002"/>
      <c r="H223" s="994"/>
      <c r="I223" s="91"/>
      <c r="J223" s="93" t="s">
        <v>975</v>
      </c>
      <c r="K223" s="99" t="s">
        <v>976</v>
      </c>
      <c r="L223" s="1002"/>
      <c r="M223" s="994"/>
      <c r="N223" s="91"/>
      <c r="O223" s="93" t="s">
        <v>975</v>
      </c>
      <c r="P223" s="96" t="s">
        <v>976</v>
      </c>
    </row>
    <row r="224" spans="1:16" ht="17.45" customHeight="1" thickBot="1">
      <c r="A224" s="1017"/>
      <c r="B224" s="1003"/>
      <c r="C224" s="994"/>
      <c r="D224" s="91"/>
      <c r="E224" s="93" t="s">
        <v>975</v>
      </c>
      <c r="F224" s="96" t="s">
        <v>976</v>
      </c>
      <c r="G224" s="1003"/>
      <c r="H224" s="994"/>
      <c r="I224" s="91" t="s">
        <v>978</v>
      </c>
      <c r="J224" s="93" t="s">
        <v>979</v>
      </c>
      <c r="K224" s="96" t="s">
        <v>1161</v>
      </c>
      <c r="L224" s="1003"/>
      <c r="M224" s="994"/>
      <c r="N224" s="91" t="s">
        <v>978</v>
      </c>
      <c r="O224" s="93" t="s">
        <v>979</v>
      </c>
      <c r="P224" s="96" t="s">
        <v>1162</v>
      </c>
    </row>
    <row r="225" spans="1:16" ht="17.45" customHeight="1" thickBot="1">
      <c r="A225" s="1017"/>
      <c r="B225" s="97" t="s">
        <v>977</v>
      </c>
      <c r="C225" s="994"/>
      <c r="D225" s="91" t="s">
        <v>978</v>
      </c>
      <c r="E225" s="93" t="s">
        <v>979</v>
      </c>
      <c r="F225" s="96" t="s">
        <v>1163</v>
      </c>
      <c r="G225" s="97" t="s">
        <v>977</v>
      </c>
      <c r="H225" s="994"/>
      <c r="I225" s="91"/>
      <c r="J225" s="93" t="s">
        <v>984</v>
      </c>
      <c r="K225" s="96" t="s">
        <v>1115</v>
      </c>
      <c r="L225" s="97" t="s">
        <v>977</v>
      </c>
      <c r="M225" s="994"/>
      <c r="N225" s="91"/>
      <c r="O225" s="93" t="s">
        <v>984</v>
      </c>
      <c r="P225" s="96" t="s">
        <v>1117</v>
      </c>
    </row>
    <row r="226" spans="1:16">
      <c r="A226" s="1017"/>
      <c r="B226" s="1007" t="s">
        <v>1164</v>
      </c>
      <c r="C226" s="994"/>
      <c r="D226" s="91"/>
      <c r="E226" s="93" t="s">
        <v>984</v>
      </c>
      <c r="F226" s="96" t="s">
        <v>1165</v>
      </c>
      <c r="G226" s="1007" t="s">
        <v>1166</v>
      </c>
      <c r="H226" s="994"/>
      <c r="I226" s="91"/>
      <c r="J226" s="93" t="s">
        <v>989</v>
      </c>
      <c r="K226" s="96" t="s">
        <v>1167</v>
      </c>
      <c r="L226" s="1007" t="s">
        <v>1168</v>
      </c>
      <c r="M226" s="994"/>
      <c r="N226" s="91"/>
      <c r="O226" s="93" t="s">
        <v>989</v>
      </c>
      <c r="P226" s="96" t="s">
        <v>1167</v>
      </c>
    </row>
    <row r="227" spans="1:16">
      <c r="A227" s="1017"/>
      <c r="B227" s="999"/>
      <c r="C227" s="994"/>
      <c r="D227" s="91"/>
      <c r="E227" s="93" t="s">
        <v>989</v>
      </c>
      <c r="F227" s="96" t="s">
        <v>1167</v>
      </c>
      <c r="G227" s="999"/>
      <c r="H227" s="994"/>
      <c r="I227" s="91"/>
      <c r="J227" s="93" t="s">
        <v>992</v>
      </c>
      <c r="K227" s="96" t="s">
        <v>993</v>
      </c>
      <c r="L227" s="999"/>
      <c r="M227" s="994"/>
      <c r="N227" s="91"/>
      <c r="O227" s="93" t="s">
        <v>992</v>
      </c>
      <c r="P227" s="94" t="s">
        <v>1121</v>
      </c>
    </row>
    <row r="228" spans="1:16" ht="17.45" customHeight="1" thickBot="1">
      <c r="A228" s="1017"/>
      <c r="B228" s="997"/>
      <c r="C228" s="994"/>
      <c r="D228" s="91"/>
      <c r="E228" s="93" t="s">
        <v>992</v>
      </c>
      <c r="F228" s="94" t="s">
        <v>993</v>
      </c>
      <c r="G228" s="997"/>
      <c r="H228" s="994"/>
      <c r="I228" s="91"/>
      <c r="J228" s="93" t="s">
        <v>995</v>
      </c>
      <c r="K228" s="94" t="s">
        <v>1169</v>
      </c>
      <c r="L228" s="997"/>
      <c r="M228" s="994"/>
      <c r="N228" s="91" t="s">
        <v>1000</v>
      </c>
      <c r="O228" s="93" t="s">
        <v>1170</v>
      </c>
      <c r="P228" s="94" t="s">
        <v>1002</v>
      </c>
    </row>
    <row r="229" spans="1:16" ht="17.45" customHeight="1" thickBot="1">
      <c r="A229" s="1017"/>
      <c r="B229" s="97" t="s">
        <v>994</v>
      </c>
      <c r="C229" s="994"/>
      <c r="D229" s="91"/>
      <c r="E229" s="93" t="s">
        <v>995</v>
      </c>
      <c r="F229" s="94" t="s">
        <v>1171</v>
      </c>
      <c r="G229" s="97" t="s">
        <v>994</v>
      </c>
      <c r="H229" s="994"/>
      <c r="I229" s="91" t="s">
        <v>1000</v>
      </c>
      <c r="J229" s="93" t="s">
        <v>1170</v>
      </c>
      <c r="K229" s="94" t="s">
        <v>1002</v>
      </c>
      <c r="L229" s="97" t="s">
        <v>994</v>
      </c>
      <c r="M229" s="994"/>
      <c r="N229" s="91"/>
      <c r="O229" s="93" t="s">
        <v>1172</v>
      </c>
      <c r="P229" s="109" t="s">
        <v>1173</v>
      </c>
    </row>
    <row r="230" spans="1:16">
      <c r="A230" s="1017"/>
      <c r="B230" s="998" t="s">
        <v>1174</v>
      </c>
      <c r="C230" s="994"/>
      <c r="D230" s="91" t="s">
        <v>1000</v>
      </c>
      <c r="E230" s="93" t="s">
        <v>1170</v>
      </c>
      <c r="F230" s="94" t="s">
        <v>1002</v>
      </c>
      <c r="G230" s="998" t="s">
        <v>1175</v>
      </c>
      <c r="H230" s="994"/>
      <c r="I230" s="91"/>
      <c r="J230" s="93" t="s">
        <v>1172</v>
      </c>
      <c r="K230" s="98" t="s">
        <v>1176</v>
      </c>
      <c r="L230" s="998" t="s">
        <v>1177</v>
      </c>
      <c r="M230" s="994"/>
      <c r="N230" s="91"/>
      <c r="O230" s="93"/>
      <c r="P230" s="109"/>
    </row>
    <row r="231" spans="1:16">
      <c r="A231" s="1017"/>
      <c r="B231" s="999"/>
      <c r="C231" s="994"/>
      <c r="D231" s="91"/>
      <c r="E231" s="93" t="s">
        <v>1172</v>
      </c>
      <c r="F231" s="109" t="s">
        <v>1176</v>
      </c>
      <c r="G231" s="999"/>
      <c r="H231" s="994"/>
      <c r="I231" s="91" t="s">
        <v>1126</v>
      </c>
      <c r="J231" s="93" t="s">
        <v>1006</v>
      </c>
      <c r="K231" s="94" t="s">
        <v>1178</v>
      </c>
      <c r="L231" s="999"/>
      <c r="M231" s="994"/>
      <c r="N231" s="91"/>
      <c r="O231" s="93"/>
      <c r="P231" s="94"/>
    </row>
    <row r="232" spans="1:16" ht="34.5" customHeight="1" thickBot="1">
      <c r="A232" s="1017"/>
      <c r="B232" s="997"/>
      <c r="C232" s="994"/>
      <c r="D232" s="91" t="s">
        <v>1097</v>
      </c>
      <c r="E232" s="93" t="s">
        <v>1006</v>
      </c>
      <c r="F232" s="94" t="s">
        <v>1179</v>
      </c>
      <c r="G232" s="997"/>
      <c r="H232" s="994"/>
      <c r="I232" s="91"/>
      <c r="J232" s="93"/>
      <c r="K232" s="94"/>
      <c r="L232" s="997"/>
      <c r="M232" s="994"/>
      <c r="N232" s="91"/>
      <c r="O232" s="93"/>
      <c r="P232" s="94"/>
    </row>
    <row r="233" spans="1:16">
      <c r="A233" s="1017"/>
      <c r="B233" s="1018" t="s">
        <v>1013</v>
      </c>
      <c r="C233" s="994"/>
      <c r="D233" s="91"/>
      <c r="E233" s="93"/>
      <c r="F233" s="94"/>
      <c r="G233" s="1018" t="s">
        <v>1013</v>
      </c>
      <c r="H233" s="994"/>
      <c r="I233" s="91"/>
      <c r="J233" s="93"/>
      <c r="K233" s="94"/>
      <c r="L233" s="1018" t="s">
        <v>1013</v>
      </c>
      <c r="M233" s="994"/>
      <c r="N233" s="91"/>
      <c r="O233" s="93"/>
      <c r="P233" s="94"/>
    </row>
    <row r="234" spans="1:16" ht="17.45" customHeight="1" thickBot="1">
      <c r="A234" s="1017"/>
      <c r="B234" s="1019"/>
      <c r="C234" s="994"/>
      <c r="D234" s="91"/>
      <c r="E234" s="93"/>
      <c r="F234" s="94"/>
      <c r="G234" s="1019"/>
      <c r="H234" s="994"/>
      <c r="I234" s="91"/>
      <c r="J234" s="93"/>
      <c r="K234" s="94"/>
      <c r="L234" s="1019"/>
      <c r="M234" s="994"/>
      <c r="N234" s="91"/>
      <c r="O234" s="93"/>
      <c r="P234" s="90"/>
    </row>
    <row r="235" spans="1:16" ht="17.45" customHeight="1" thickTop="1">
      <c r="A235" s="1017"/>
      <c r="B235" s="1015" t="s">
        <v>1014</v>
      </c>
      <c r="C235" s="994"/>
      <c r="D235" s="91"/>
      <c r="E235" s="93"/>
      <c r="F235" s="90"/>
      <c r="G235" s="1015" t="s">
        <v>1014</v>
      </c>
      <c r="H235" s="994"/>
      <c r="I235" s="91"/>
      <c r="J235" s="93"/>
      <c r="K235" s="90"/>
      <c r="L235" s="1015" t="s">
        <v>1014</v>
      </c>
      <c r="M235" s="994"/>
      <c r="N235" s="91"/>
      <c r="O235" s="93"/>
      <c r="P235" s="94"/>
    </row>
    <row r="236" spans="1:16" ht="17.45" customHeight="1" thickBot="1">
      <c r="A236" s="1017"/>
      <c r="B236" s="997"/>
      <c r="C236" s="994"/>
      <c r="D236" s="91"/>
      <c r="E236" s="93"/>
      <c r="F236" s="90"/>
      <c r="G236" s="997"/>
      <c r="H236" s="994"/>
      <c r="I236" s="91"/>
      <c r="J236" s="93"/>
      <c r="K236" s="90"/>
      <c r="L236" s="997"/>
      <c r="M236" s="994"/>
      <c r="N236" s="91"/>
      <c r="O236" s="93"/>
      <c r="P236" s="98"/>
    </row>
    <row r="237" spans="1:16">
      <c r="A237" s="1017"/>
      <c r="B237" s="1014">
        <v>5</v>
      </c>
      <c r="C237" s="994"/>
      <c r="D237" s="91"/>
      <c r="E237" s="93"/>
      <c r="F237" s="94"/>
      <c r="G237" s="1014">
        <v>2</v>
      </c>
      <c r="H237" s="994"/>
      <c r="I237" s="91"/>
      <c r="J237" s="93"/>
      <c r="K237" s="94"/>
      <c r="L237" s="1014">
        <v>3</v>
      </c>
      <c r="M237" s="994"/>
      <c r="N237" s="91"/>
      <c r="O237" s="93"/>
      <c r="P237" s="100"/>
    </row>
    <row r="238" spans="1:16" ht="17.45" customHeight="1" thickBot="1">
      <c r="A238" s="1017"/>
      <c r="B238" s="999"/>
      <c r="C238" s="994"/>
      <c r="D238" s="91"/>
      <c r="E238" s="93"/>
      <c r="F238" s="94"/>
      <c r="G238" s="999"/>
      <c r="H238" s="994"/>
      <c r="I238" s="91"/>
      <c r="J238" s="93"/>
      <c r="K238" s="94"/>
      <c r="L238" s="999"/>
      <c r="M238" s="994"/>
      <c r="N238" s="91"/>
      <c r="O238" s="93"/>
      <c r="P238" s="101"/>
    </row>
    <row r="239" spans="1:16">
      <c r="A239" s="1017"/>
      <c r="B239" s="1010" t="s">
        <v>1015</v>
      </c>
      <c r="C239" s="994"/>
      <c r="D239" s="91"/>
      <c r="E239" s="93"/>
      <c r="F239" s="90"/>
      <c r="G239" s="1010" t="s">
        <v>1015</v>
      </c>
      <c r="H239" s="994"/>
      <c r="I239" s="91"/>
      <c r="J239" s="93"/>
      <c r="K239" s="90"/>
      <c r="L239" s="1010" t="s">
        <v>1015</v>
      </c>
      <c r="M239" s="994"/>
      <c r="N239" s="91"/>
      <c r="O239" s="93"/>
      <c r="P239" s="96"/>
    </row>
    <row r="240" spans="1:16" ht="17.45" customHeight="1" thickBot="1">
      <c r="A240" s="1017"/>
      <c r="B240" s="997"/>
      <c r="C240" s="994"/>
      <c r="D240" s="91"/>
      <c r="E240" s="93"/>
      <c r="F240" s="98"/>
      <c r="G240" s="997"/>
      <c r="H240" s="994"/>
      <c r="I240" s="91"/>
      <c r="J240" s="93"/>
      <c r="K240" s="98"/>
      <c r="L240" s="997"/>
      <c r="M240" s="994"/>
      <c r="N240" s="91"/>
      <c r="O240" s="93"/>
      <c r="P240" s="101"/>
    </row>
    <row r="241" spans="1:16">
      <c r="A241" s="1017"/>
      <c r="B241" s="996">
        <v>5</v>
      </c>
      <c r="C241" s="994"/>
      <c r="D241" s="91"/>
      <c r="E241" s="93"/>
      <c r="F241" s="99"/>
      <c r="G241" s="996">
        <v>1</v>
      </c>
      <c r="H241" s="994"/>
      <c r="I241" s="91"/>
      <c r="J241" s="93"/>
      <c r="K241" s="100"/>
      <c r="L241" s="996">
        <v>3</v>
      </c>
      <c r="M241" s="994"/>
      <c r="N241" s="91"/>
      <c r="O241" s="93"/>
      <c r="P241" s="90"/>
    </row>
    <row r="242" spans="1:16" ht="17.45" customHeight="1" thickBot="1">
      <c r="A242" s="1017"/>
      <c r="B242" s="997"/>
      <c r="C242" s="994"/>
      <c r="D242" s="91"/>
      <c r="E242" s="93"/>
      <c r="F242" s="96"/>
      <c r="G242" s="997"/>
      <c r="H242" s="994"/>
      <c r="I242" s="91"/>
      <c r="J242" s="93"/>
      <c r="K242" s="101"/>
      <c r="L242" s="997"/>
      <c r="M242" s="994"/>
      <c r="N242" s="91"/>
      <c r="O242" s="93"/>
      <c r="P242" s="94"/>
    </row>
    <row r="243" spans="1:16">
      <c r="A243" s="1017"/>
      <c r="B243" s="1004" t="s">
        <v>1016</v>
      </c>
      <c r="C243" s="994"/>
      <c r="D243" s="91"/>
      <c r="E243" s="93"/>
      <c r="F243" s="100"/>
      <c r="G243" s="1004" t="s">
        <v>1016</v>
      </c>
      <c r="H243" s="994"/>
      <c r="I243" s="91"/>
      <c r="J243" s="93"/>
      <c r="K243" s="101"/>
      <c r="L243" s="1004" t="s">
        <v>1016</v>
      </c>
      <c r="M243" s="994"/>
      <c r="N243" s="91"/>
      <c r="O243" s="111"/>
      <c r="P243" s="94"/>
    </row>
    <row r="244" spans="1:16" ht="17.45" customHeight="1" thickBot="1">
      <c r="A244" s="1017"/>
      <c r="B244" s="997"/>
      <c r="C244" s="994"/>
      <c r="D244" s="91"/>
      <c r="E244" s="93"/>
      <c r="F244" s="101"/>
      <c r="G244" s="997"/>
      <c r="H244" s="994"/>
      <c r="I244" s="91"/>
      <c r="J244" s="93"/>
      <c r="K244" s="96"/>
      <c r="L244" s="997"/>
      <c r="M244" s="994"/>
      <c r="N244" s="110"/>
      <c r="O244" s="93"/>
      <c r="P244" s="109"/>
    </row>
    <row r="245" spans="1:16">
      <c r="A245" s="1017"/>
      <c r="B245" s="996">
        <v>29</v>
      </c>
      <c r="C245" s="994"/>
      <c r="D245" s="91"/>
      <c r="E245" s="93"/>
      <c r="F245" s="101"/>
      <c r="G245" s="996" t="s">
        <v>1129</v>
      </c>
      <c r="H245" s="994"/>
      <c r="I245" s="91"/>
      <c r="J245" s="93"/>
      <c r="K245" s="101"/>
      <c r="L245" s="996">
        <v>20</v>
      </c>
      <c r="M245" s="994"/>
      <c r="N245" s="110"/>
      <c r="O245" s="111"/>
      <c r="P245" s="94"/>
    </row>
    <row r="246" spans="1:16" ht="17.45" customHeight="1" thickBot="1">
      <c r="A246" s="1017"/>
      <c r="B246" s="997"/>
      <c r="C246" s="994"/>
      <c r="D246" s="91"/>
      <c r="E246" s="93"/>
      <c r="F246" s="96"/>
      <c r="G246" s="997"/>
      <c r="H246" s="994"/>
      <c r="I246" s="91"/>
      <c r="J246" s="93"/>
      <c r="K246" s="90"/>
      <c r="L246" s="997"/>
      <c r="M246" s="994"/>
      <c r="N246" s="91"/>
      <c r="O246" s="111"/>
      <c r="P246" s="101"/>
    </row>
    <row r="247" spans="1:16">
      <c r="A247" s="1017"/>
      <c r="B247" s="1004" t="s">
        <v>1018</v>
      </c>
      <c r="C247" s="994"/>
      <c r="D247" s="91"/>
      <c r="E247" s="93"/>
      <c r="F247" s="101"/>
      <c r="G247" s="1004" t="s">
        <v>1018</v>
      </c>
      <c r="H247" s="994"/>
      <c r="I247" s="91"/>
      <c r="J247" s="93"/>
      <c r="K247" s="94"/>
      <c r="L247" s="1004" t="s">
        <v>1018</v>
      </c>
      <c r="M247" s="994"/>
      <c r="N247" s="91"/>
      <c r="O247" s="93"/>
      <c r="P247" s="94"/>
    </row>
    <row r="248" spans="1:16" ht="17.45" customHeight="1" thickBot="1">
      <c r="A248" s="1017"/>
      <c r="B248" s="997"/>
      <c r="C248" s="994"/>
      <c r="D248" s="91"/>
      <c r="E248" s="93"/>
      <c r="F248" s="90"/>
      <c r="G248" s="997"/>
      <c r="H248" s="994"/>
      <c r="I248" s="91"/>
      <c r="J248" s="111"/>
      <c r="K248" s="94"/>
      <c r="L248" s="997"/>
      <c r="M248" s="994"/>
      <c r="N248" s="110"/>
      <c r="O248" s="111"/>
      <c r="P248" s="94"/>
    </row>
    <row r="249" spans="1:16">
      <c r="A249" s="1017"/>
      <c r="B249" s="996">
        <v>28</v>
      </c>
      <c r="C249" s="994"/>
      <c r="D249" s="91"/>
      <c r="E249" s="93"/>
      <c r="F249" s="94"/>
      <c r="G249" s="996" t="s">
        <v>1180</v>
      </c>
      <c r="H249" s="994"/>
      <c r="I249" s="91"/>
      <c r="J249" s="93"/>
      <c r="K249" s="94"/>
      <c r="L249" s="996">
        <v>20</v>
      </c>
      <c r="M249" s="994"/>
      <c r="N249" s="110"/>
      <c r="O249" s="111"/>
      <c r="P249" s="94"/>
    </row>
    <row r="250" spans="1:16" ht="17.45" customHeight="1" thickBot="1">
      <c r="A250" s="1017"/>
      <c r="B250" s="997"/>
      <c r="C250" s="994"/>
      <c r="D250" s="91"/>
      <c r="E250" s="93"/>
      <c r="F250" s="90"/>
      <c r="G250" s="997"/>
      <c r="H250" s="994"/>
      <c r="I250" s="91"/>
      <c r="J250" s="111"/>
      <c r="K250" s="94"/>
      <c r="L250" s="997"/>
      <c r="M250" s="994"/>
      <c r="N250" s="91"/>
      <c r="O250" s="111"/>
      <c r="P250" s="94"/>
    </row>
    <row r="251" spans="1:16">
      <c r="A251" s="1017"/>
      <c r="B251" s="1010" t="s">
        <v>1020</v>
      </c>
      <c r="C251" s="994"/>
      <c r="D251" s="91"/>
      <c r="E251" s="93"/>
      <c r="F251" s="90"/>
      <c r="G251" s="1010" t="s">
        <v>1020</v>
      </c>
      <c r="H251" s="994"/>
      <c r="I251" s="91"/>
      <c r="J251" s="111"/>
      <c r="K251" s="94"/>
      <c r="L251" s="1010" t="s">
        <v>1020</v>
      </c>
      <c r="M251" s="994"/>
      <c r="N251" s="110"/>
      <c r="O251" s="111"/>
      <c r="P251" s="94"/>
    </row>
    <row r="252" spans="1:16" ht="17.45" customHeight="1" thickBot="1">
      <c r="A252" s="1017"/>
      <c r="B252" s="997"/>
      <c r="C252" s="994"/>
      <c r="D252" s="91"/>
      <c r="E252" s="93"/>
      <c r="F252" s="90"/>
      <c r="G252" s="997"/>
      <c r="H252" s="994"/>
      <c r="I252" s="91"/>
      <c r="J252" s="111"/>
      <c r="K252" s="94"/>
      <c r="L252" s="997"/>
      <c r="M252" s="994"/>
      <c r="N252" s="91"/>
      <c r="O252" s="111"/>
      <c r="P252" s="94"/>
    </row>
    <row r="253" spans="1:16">
      <c r="A253" s="1017"/>
      <c r="B253" s="103" t="s">
        <v>1021</v>
      </c>
      <c r="C253" s="994"/>
      <c r="D253" s="91"/>
      <c r="E253" s="93"/>
      <c r="F253" s="94"/>
      <c r="G253" s="103" t="s">
        <v>1181</v>
      </c>
      <c r="H253" s="994"/>
      <c r="I253" s="91"/>
      <c r="J253" s="93"/>
      <c r="K253" s="109"/>
      <c r="L253" s="103" t="s">
        <v>1182</v>
      </c>
      <c r="M253" s="994"/>
      <c r="N253" s="110"/>
      <c r="O253" s="93"/>
      <c r="P253" s="109"/>
    </row>
    <row r="254" spans="1:16">
      <c r="A254" s="1017"/>
      <c r="B254" s="104" t="s">
        <v>1023</v>
      </c>
      <c r="C254" s="994"/>
      <c r="D254" s="91"/>
      <c r="E254" s="93"/>
      <c r="F254" s="90"/>
      <c r="G254" s="104" t="s">
        <v>1183</v>
      </c>
      <c r="H254" s="994"/>
      <c r="I254" s="91"/>
      <c r="J254" s="93"/>
      <c r="K254" s="94"/>
      <c r="L254" s="104" t="s">
        <v>1184</v>
      </c>
      <c r="M254" s="994"/>
      <c r="N254" s="110"/>
      <c r="O254" s="111"/>
      <c r="P254" s="94"/>
    </row>
    <row r="255" spans="1:16">
      <c r="A255" s="1017"/>
      <c r="B255" s="106"/>
      <c r="C255" s="994"/>
      <c r="D255" s="91"/>
      <c r="E255" s="93"/>
      <c r="F255" s="90"/>
      <c r="G255" s="106" t="s">
        <v>1021</v>
      </c>
      <c r="H255" s="994"/>
      <c r="I255" s="110"/>
      <c r="J255" s="111"/>
      <c r="K255" s="94"/>
      <c r="L255" s="106"/>
      <c r="M255" s="994"/>
      <c r="N255" s="110"/>
      <c r="O255" s="111"/>
      <c r="P255" s="101"/>
    </row>
    <row r="256" spans="1:16">
      <c r="A256" s="1017"/>
      <c r="B256" s="107"/>
      <c r="C256" s="994"/>
      <c r="D256" s="91"/>
      <c r="E256" s="93"/>
      <c r="F256" s="90"/>
      <c r="G256" s="107" t="s">
        <v>1024</v>
      </c>
      <c r="H256" s="994"/>
      <c r="I256" s="110"/>
      <c r="J256" s="111"/>
      <c r="K256" s="101"/>
      <c r="L256" s="107"/>
      <c r="M256" s="994"/>
      <c r="N256" s="108"/>
      <c r="O256" s="93"/>
      <c r="P256" s="94"/>
    </row>
    <row r="257" spans="1:16">
      <c r="A257" s="1017"/>
      <c r="B257" s="106"/>
      <c r="C257" s="994"/>
      <c r="D257" s="108"/>
      <c r="E257" s="93"/>
      <c r="F257" s="94"/>
      <c r="G257" s="106" t="s">
        <v>1185</v>
      </c>
      <c r="H257" s="994"/>
      <c r="I257" s="108"/>
      <c r="J257" s="93"/>
      <c r="K257" s="109"/>
      <c r="L257" s="106"/>
      <c r="M257" s="994"/>
      <c r="N257" s="91"/>
      <c r="O257" s="93"/>
      <c r="P257" s="109"/>
    </row>
    <row r="258" spans="1:16">
      <c r="A258" s="1017"/>
      <c r="B258" s="107"/>
      <c r="C258" s="994"/>
      <c r="D258" s="91"/>
      <c r="E258" s="93"/>
      <c r="F258" s="105"/>
      <c r="G258" s="107" t="s">
        <v>1027</v>
      </c>
      <c r="H258" s="994"/>
      <c r="I258" s="91"/>
      <c r="J258" s="93"/>
      <c r="K258" s="94"/>
      <c r="L258" s="107"/>
      <c r="M258" s="994"/>
      <c r="N258" s="110"/>
      <c r="O258" s="111"/>
      <c r="P258" s="94"/>
    </row>
    <row r="259" spans="1:16">
      <c r="A259" s="1017"/>
      <c r="B259" s="106"/>
      <c r="C259" s="994"/>
      <c r="D259" s="91"/>
      <c r="E259" s="93"/>
      <c r="F259" s="94"/>
      <c r="G259" s="106"/>
      <c r="H259" s="994"/>
      <c r="I259" s="110"/>
      <c r="J259" s="111"/>
      <c r="K259" s="94"/>
      <c r="L259" s="106"/>
      <c r="M259" s="994"/>
      <c r="N259" s="110"/>
      <c r="O259" s="111"/>
      <c r="P259" s="94"/>
    </row>
    <row r="260" spans="1:16" ht="17.45" customHeight="1" thickBot="1">
      <c r="A260" s="1017"/>
      <c r="B260" s="107"/>
      <c r="C260" s="995"/>
      <c r="D260" s="112"/>
      <c r="E260" s="113"/>
      <c r="F260" s="114"/>
      <c r="G260" s="107"/>
      <c r="H260" s="994"/>
      <c r="I260" s="112"/>
      <c r="J260" s="113"/>
      <c r="K260" s="114"/>
      <c r="L260" s="107"/>
      <c r="M260" s="994"/>
      <c r="N260" s="112"/>
      <c r="O260" s="113"/>
      <c r="P260" s="114"/>
    </row>
    <row r="261" spans="1:16">
      <c r="A261" s="1030" t="str">
        <f>TEXT(A215,"AAAA")</f>
        <v>星期日</v>
      </c>
      <c r="B261" s="106"/>
      <c r="C261" s="1008" t="s">
        <v>978</v>
      </c>
      <c r="D261" s="115"/>
      <c r="E261" s="116" t="s">
        <v>943</v>
      </c>
      <c r="F261" s="94" t="s">
        <v>1028</v>
      </c>
      <c r="G261" s="106"/>
      <c r="H261" s="993" t="s">
        <v>978</v>
      </c>
      <c r="I261" s="115"/>
      <c r="J261" s="116" t="s">
        <v>943</v>
      </c>
      <c r="K261" s="94" t="s">
        <v>1029</v>
      </c>
      <c r="L261" s="106"/>
      <c r="M261" s="1009" t="s">
        <v>978</v>
      </c>
      <c r="N261" s="115"/>
      <c r="O261" s="116" t="s">
        <v>943</v>
      </c>
      <c r="P261" s="94" t="s">
        <v>1133</v>
      </c>
    </row>
    <row r="262" spans="1:16">
      <c r="A262" s="1017"/>
      <c r="B262" s="107"/>
      <c r="C262" s="994"/>
      <c r="D262" s="117"/>
      <c r="E262" s="93" t="s">
        <v>948</v>
      </c>
      <c r="F262" s="94" t="s">
        <v>1031</v>
      </c>
      <c r="G262" s="107"/>
      <c r="H262" s="994"/>
      <c r="I262" s="91"/>
      <c r="J262" s="93" t="s">
        <v>948</v>
      </c>
      <c r="K262" s="94" t="s">
        <v>1032</v>
      </c>
      <c r="L262" s="107"/>
      <c r="M262" s="994"/>
      <c r="N262" s="91"/>
      <c r="O262" s="93" t="s">
        <v>948</v>
      </c>
      <c r="P262" s="94" t="s">
        <v>1186</v>
      </c>
    </row>
    <row r="263" spans="1:16">
      <c r="A263" s="1017"/>
      <c r="B263" s="106"/>
      <c r="C263" s="994"/>
      <c r="D263" s="117"/>
      <c r="E263" s="93" t="s">
        <v>952</v>
      </c>
      <c r="F263" s="94" t="s">
        <v>1187</v>
      </c>
      <c r="G263" s="106"/>
      <c r="H263" s="994"/>
      <c r="I263" s="91"/>
      <c r="J263" s="93" t="s">
        <v>952</v>
      </c>
      <c r="K263" s="94" t="s">
        <v>1188</v>
      </c>
      <c r="L263" s="106"/>
      <c r="M263" s="994"/>
      <c r="N263" s="91"/>
      <c r="O263" s="93" t="s">
        <v>952</v>
      </c>
      <c r="P263" s="94" t="s">
        <v>1189</v>
      </c>
    </row>
    <row r="264" spans="1:16">
      <c r="A264" s="1017"/>
      <c r="B264" s="107"/>
      <c r="C264" s="994"/>
      <c r="D264" s="117"/>
      <c r="E264" s="93" t="s">
        <v>956</v>
      </c>
      <c r="F264" s="94" t="s">
        <v>1190</v>
      </c>
      <c r="G264" s="107"/>
      <c r="H264" s="994"/>
      <c r="I264" s="91"/>
      <c r="J264" s="93" t="s">
        <v>956</v>
      </c>
      <c r="K264" s="94" t="s">
        <v>1191</v>
      </c>
      <c r="L264" s="107"/>
      <c r="M264" s="994"/>
      <c r="N264" s="91"/>
      <c r="O264" s="93" t="s">
        <v>956</v>
      </c>
      <c r="P264" s="94" t="s">
        <v>1192</v>
      </c>
    </row>
    <row r="265" spans="1:16">
      <c r="A265" s="1017"/>
      <c r="B265" s="106"/>
      <c r="C265" s="994"/>
      <c r="D265" s="117"/>
      <c r="E265" s="93" t="s">
        <v>959</v>
      </c>
      <c r="F265" s="94" t="s">
        <v>1040</v>
      </c>
      <c r="G265" s="106"/>
      <c r="H265" s="994"/>
      <c r="I265" s="91"/>
      <c r="J265" s="93" t="s">
        <v>959</v>
      </c>
      <c r="K265" s="94" t="s">
        <v>1041</v>
      </c>
      <c r="L265" s="106"/>
      <c r="M265" s="994"/>
      <c r="N265" s="91"/>
      <c r="O265" s="93" t="s">
        <v>959</v>
      </c>
      <c r="P265" s="94" t="s">
        <v>1141</v>
      </c>
    </row>
    <row r="266" spans="1:16">
      <c r="A266" s="1017"/>
      <c r="B266" s="107"/>
      <c r="C266" s="994"/>
      <c r="D266" s="117"/>
      <c r="E266" s="93" t="s">
        <v>1043</v>
      </c>
      <c r="F266" s="94" t="s">
        <v>1044</v>
      </c>
      <c r="G266" s="107"/>
      <c r="H266" s="994"/>
      <c r="I266" s="91"/>
      <c r="J266" s="93" t="s">
        <v>1043</v>
      </c>
      <c r="K266" s="94" t="s">
        <v>1044</v>
      </c>
      <c r="L266" s="107"/>
      <c r="M266" s="994"/>
      <c r="N266" s="91"/>
      <c r="O266" s="93" t="s">
        <v>1043</v>
      </c>
      <c r="P266" s="94" t="s">
        <v>1044</v>
      </c>
    </row>
    <row r="267" spans="1:16">
      <c r="A267" s="1017"/>
      <c r="B267" s="106"/>
      <c r="C267" s="994"/>
      <c r="D267" s="117"/>
      <c r="E267" s="93" t="s">
        <v>1045</v>
      </c>
      <c r="F267" s="90" t="s">
        <v>1046</v>
      </c>
      <c r="G267" s="106"/>
      <c r="H267" s="994"/>
      <c r="I267" s="91"/>
      <c r="J267" s="93" t="s">
        <v>1045</v>
      </c>
      <c r="K267" s="94" t="s">
        <v>1046</v>
      </c>
      <c r="L267" s="106"/>
      <c r="M267" s="994"/>
      <c r="N267" s="91"/>
      <c r="O267" s="93" t="s">
        <v>1045</v>
      </c>
      <c r="P267" s="94" t="s">
        <v>1046</v>
      </c>
    </row>
    <row r="268" spans="1:16">
      <c r="A268" s="1017"/>
      <c r="B268" s="107"/>
      <c r="C268" s="994"/>
      <c r="D268" s="91"/>
      <c r="E268" s="93"/>
      <c r="F268" s="94"/>
      <c r="G268" s="107"/>
      <c r="H268" s="994"/>
      <c r="I268" s="91"/>
      <c r="J268" s="93"/>
      <c r="K268" s="94"/>
      <c r="L268" s="107"/>
      <c r="M268" s="994"/>
      <c r="N268" s="91"/>
      <c r="O268" s="93"/>
      <c r="P268" s="94"/>
    </row>
    <row r="269" spans="1:16">
      <c r="A269" s="1017"/>
      <c r="B269" s="104"/>
      <c r="C269" s="994"/>
      <c r="D269" s="110"/>
      <c r="E269" s="111"/>
      <c r="F269" s="101"/>
      <c r="G269" s="104"/>
      <c r="H269" s="994"/>
      <c r="I269" s="110"/>
      <c r="J269" s="111"/>
      <c r="K269" s="94"/>
      <c r="L269" s="104"/>
      <c r="M269" s="994"/>
      <c r="N269" s="110"/>
      <c r="O269" s="111"/>
      <c r="P269" s="94"/>
    </row>
    <row r="270" spans="1:16" ht="17.45" customHeight="1" thickBot="1">
      <c r="A270" s="1017"/>
      <c r="B270" s="104"/>
      <c r="C270" s="995"/>
      <c r="D270" s="119" t="s">
        <v>1047</v>
      </c>
      <c r="E270" s="120" t="s">
        <v>1048</v>
      </c>
      <c r="F270" s="121"/>
      <c r="G270" s="104"/>
      <c r="H270" s="995"/>
      <c r="I270" s="119" t="s">
        <v>1047</v>
      </c>
      <c r="J270" s="120" t="s">
        <v>1048</v>
      </c>
      <c r="K270" s="94"/>
      <c r="L270" s="104"/>
      <c r="M270" s="995"/>
      <c r="N270" s="119" t="s">
        <v>1047</v>
      </c>
      <c r="O270" s="120" t="s">
        <v>1048</v>
      </c>
      <c r="P270" s="94"/>
    </row>
    <row r="271" spans="1:16">
      <c r="A271" s="102"/>
      <c r="B271" s="106"/>
      <c r="C271" s="1008" t="s">
        <v>1049</v>
      </c>
      <c r="D271" s="115"/>
      <c r="E271" s="116" t="s">
        <v>943</v>
      </c>
      <c r="F271" s="732" t="s">
        <v>1050</v>
      </c>
      <c r="G271" s="106"/>
      <c r="H271" s="993" t="s">
        <v>1049</v>
      </c>
      <c r="I271" s="115"/>
      <c r="J271" s="116" t="s">
        <v>943</v>
      </c>
      <c r="K271" s="122" t="s">
        <v>1050</v>
      </c>
      <c r="L271" s="106"/>
      <c r="M271" s="1009" t="s">
        <v>1049</v>
      </c>
      <c r="N271" s="115"/>
      <c r="O271" s="116" t="s">
        <v>943</v>
      </c>
      <c r="P271" s="122" t="s">
        <v>1050</v>
      </c>
    </row>
    <row r="272" spans="1:16">
      <c r="A272" s="102"/>
      <c r="B272" s="107"/>
      <c r="C272" s="994"/>
      <c r="D272" s="91"/>
      <c r="E272" s="93" t="s">
        <v>948</v>
      </c>
      <c r="F272" s="90" t="s">
        <v>1142</v>
      </c>
      <c r="G272" s="107"/>
      <c r="H272" s="994"/>
      <c r="I272" s="91"/>
      <c r="J272" s="93" t="s">
        <v>948</v>
      </c>
      <c r="K272" s="94" t="s">
        <v>1193</v>
      </c>
      <c r="L272" s="107"/>
      <c r="M272" s="994"/>
      <c r="N272" s="91"/>
      <c r="O272" s="93" t="s">
        <v>948</v>
      </c>
      <c r="P272" s="94" t="s">
        <v>1193</v>
      </c>
    </row>
    <row r="273" spans="1:16">
      <c r="A273" s="102"/>
      <c r="B273" s="123"/>
      <c r="C273" s="994"/>
      <c r="D273" s="91"/>
      <c r="E273" s="93" t="s">
        <v>952</v>
      </c>
      <c r="F273" s="90" t="s">
        <v>1053</v>
      </c>
      <c r="G273" s="123"/>
      <c r="H273" s="994"/>
      <c r="I273" s="91"/>
      <c r="J273" s="93" t="s">
        <v>952</v>
      </c>
      <c r="K273" s="94" t="s">
        <v>1053</v>
      </c>
      <c r="L273" s="123"/>
      <c r="M273" s="994"/>
      <c r="N273" s="91"/>
      <c r="O273" s="93" t="s">
        <v>952</v>
      </c>
      <c r="P273" s="125" t="s">
        <v>1053</v>
      </c>
    </row>
    <row r="274" spans="1:16" ht="33.950000000000003" customHeight="1">
      <c r="A274" s="102"/>
      <c r="B274" s="104"/>
      <c r="C274" s="994"/>
      <c r="D274" s="91"/>
      <c r="E274" s="93" t="s">
        <v>956</v>
      </c>
      <c r="F274" s="133" t="s">
        <v>1054</v>
      </c>
      <c r="G274" s="104"/>
      <c r="H274" s="994"/>
      <c r="I274" s="91"/>
      <c r="J274" s="93" t="s">
        <v>956</v>
      </c>
      <c r="K274" s="94" t="s">
        <v>1054</v>
      </c>
      <c r="L274" s="104"/>
      <c r="M274" s="994"/>
      <c r="N274" s="91"/>
      <c r="O274" s="93" t="s">
        <v>956</v>
      </c>
      <c r="P274" s="213" t="s">
        <v>1054</v>
      </c>
    </row>
    <row r="275" spans="1:16">
      <c r="A275" s="102"/>
      <c r="B275" s="106"/>
      <c r="C275" s="994"/>
      <c r="D275" s="91"/>
      <c r="E275" s="93"/>
      <c r="F275" s="90"/>
      <c r="G275" s="106"/>
      <c r="H275" s="994"/>
      <c r="I275" s="91"/>
      <c r="J275" s="93"/>
      <c r="K275" s="94"/>
      <c r="L275" s="106"/>
      <c r="M275" s="994"/>
      <c r="N275" s="91"/>
      <c r="O275" s="93"/>
      <c r="P275" s="94"/>
    </row>
    <row r="276" spans="1:16">
      <c r="A276" s="102"/>
      <c r="B276" s="107"/>
      <c r="C276" s="994"/>
      <c r="D276" s="91"/>
      <c r="E276" s="93"/>
      <c r="F276" s="124"/>
      <c r="G276" s="107"/>
      <c r="H276" s="994"/>
      <c r="I276" s="91"/>
      <c r="J276" s="93"/>
      <c r="K276" s="124"/>
      <c r="L276" s="107"/>
      <c r="M276" s="994"/>
      <c r="N276" s="91"/>
      <c r="O276" s="93"/>
      <c r="P276" s="124"/>
    </row>
    <row r="277" spans="1:16">
      <c r="A277" s="102"/>
      <c r="B277" s="106"/>
      <c r="C277" s="994"/>
      <c r="D277" s="91"/>
      <c r="E277" s="93"/>
      <c r="F277" s="125"/>
      <c r="G277" s="106"/>
      <c r="H277" s="994"/>
      <c r="I277" s="91"/>
      <c r="J277" s="93"/>
      <c r="K277" s="125"/>
      <c r="L277" s="106"/>
      <c r="M277" s="994"/>
      <c r="N277" s="91"/>
      <c r="O277" s="93"/>
      <c r="P277" s="125"/>
    </row>
    <row r="278" spans="1:16">
      <c r="A278" s="102"/>
      <c r="B278" s="107"/>
      <c r="C278" s="994"/>
      <c r="D278" s="214"/>
      <c r="E278" s="111"/>
      <c r="F278" s="213"/>
      <c r="G278" s="107"/>
      <c r="H278" s="994"/>
      <c r="I278" s="110"/>
      <c r="J278" s="111"/>
      <c r="K278" s="213"/>
      <c r="L278" s="107"/>
      <c r="M278" s="994"/>
      <c r="N278" s="110"/>
      <c r="O278" s="111"/>
      <c r="P278" s="213"/>
    </row>
    <row r="279" spans="1:16">
      <c r="A279" s="102"/>
      <c r="B279" s="106"/>
      <c r="C279" s="994"/>
      <c r="D279" s="214"/>
      <c r="E279" s="111"/>
      <c r="F279" s="213"/>
      <c r="G279" s="106"/>
      <c r="H279" s="994"/>
      <c r="I279" s="110"/>
      <c r="J279" s="111"/>
      <c r="K279" s="213"/>
      <c r="L279" s="106"/>
      <c r="M279" s="994"/>
      <c r="N279" s="110"/>
      <c r="O279" s="111"/>
      <c r="P279" s="213"/>
    </row>
    <row r="280" spans="1:16" ht="17.45" customHeight="1" thickBot="1">
      <c r="A280" s="102"/>
      <c r="B280" s="107"/>
      <c r="C280" s="995"/>
      <c r="D280" s="126"/>
      <c r="E280" s="127"/>
      <c r="F280" s="101"/>
      <c r="G280" s="107"/>
      <c r="H280" s="995"/>
      <c r="I280" s="110"/>
      <c r="J280" s="127"/>
      <c r="K280" s="101"/>
      <c r="L280" s="107"/>
      <c r="M280" s="995"/>
      <c r="N280" s="110"/>
      <c r="O280" s="128"/>
      <c r="P280" s="124"/>
    </row>
    <row r="281" spans="1:16">
      <c r="A281" s="129"/>
      <c r="B281" s="106"/>
      <c r="C281" s="1008" t="s">
        <v>1055</v>
      </c>
      <c r="D281" s="115" t="s">
        <v>1056</v>
      </c>
      <c r="E281" s="130" t="s">
        <v>943</v>
      </c>
      <c r="F281" s="122" t="s">
        <v>1194</v>
      </c>
      <c r="G281" s="106"/>
      <c r="H281" s="993" t="s">
        <v>1055</v>
      </c>
      <c r="I281" s="115" t="s">
        <v>1056</v>
      </c>
      <c r="J281" s="130" t="s">
        <v>943</v>
      </c>
      <c r="K281" s="122" t="s">
        <v>1195</v>
      </c>
      <c r="L281" s="106"/>
      <c r="M281" s="1009" t="s">
        <v>1055</v>
      </c>
      <c r="N281" s="115" t="s">
        <v>1056</v>
      </c>
      <c r="O281" s="130" t="s">
        <v>943</v>
      </c>
      <c r="P281" s="122" t="s">
        <v>1196</v>
      </c>
    </row>
    <row r="282" spans="1:16">
      <c r="A282" s="129"/>
      <c r="B282" s="107"/>
      <c r="C282" s="994"/>
      <c r="D282" s="91" t="s">
        <v>1060</v>
      </c>
      <c r="E282" s="93" t="s">
        <v>948</v>
      </c>
      <c r="F282" s="131" t="s">
        <v>1197</v>
      </c>
      <c r="G282" s="107"/>
      <c r="H282" s="994"/>
      <c r="I282" s="91" t="s">
        <v>1060</v>
      </c>
      <c r="J282" s="93" t="s">
        <v>948</v>
      </c>
      <c r="K282" s="131" t="s">
        <v>1197</v>
      </c>
      <c r="L282" s="107"/>
      <c r="M282" s="994"/>
      <c r="N282" s="91" t="s">
        <v>1060</v>
      </c>
      <c r="O282" s="93" t="s">
        <v>948</v>
      </c>
      <c r="P282" s="131" t="s">
        <v>1198</v>
      </c>
    </row>
    <row r="283" spans="1:16">
      <c r="A283" s="129"/>
      <c r="B283" s="132"/>
      <c r="C283" s="994"/>
      <c r="D283" s="91" t="s">
        <v>1063</v>
      </c>
      <c r="E283" s="93" t="s">
        <v>952</v>
      </c>
      <c r="F283" s="94" t="s">
        <v>1064</v>
      </c>
      <c r="G283" s="132"/>
      <c r="H283" s="994"/>
      <c r="I283" s="91" t="s">
        <v>1063</v>
      </c>
      <c r="J283" s="93" t="s">
        <v>952</v>
      </c>
      <c r="K283" s="94" t="s">
        <v>1064</v>
      </c>
      <c r="L283" s="132"/>
      <c r="M283" s="994"/>
      <c r="N283" s="91" t="s">
        <v>1063</v>
      </c>
      <c r="O283" s="93" t="s">
        <v>952</v>
      </c>
      <c r="P283" s="94" t="s">
        <v>1064</v>
      </c>
    </row>
    <row r="284" spans="1:16">
      <c r="A284" s="129"/>
      <c r="B284" s="107"/>
      <c r="C284" s="994"/>
      <c r="D284" s="91" t="s">
        <v>978</v>
      </c>
      <c r="E284" s="111" t="s">
        <v>956</v>
      </c>
      <c r="F284" s="101" t="s">
        <v>1065</v>
      </c>
      <c r="G284" s="107"/>
      <c r="H284" s="994"/>
      <c r="I284" s="91" t="s">
        <v>978</v>
      </c>
      <c r="J284" s="93" t="s">
        <v>956</v>
      </c>
      <c r="K284" s="101" t="s">
        <v>1065</v>
      </c>
      <c r="L284" s="107"/>
      <c r="M284" s="994"/>
      <c r="N284" s="91" t="s">
        <v>978</v>
      </c>
      <c r="O284" s="93" t="s">
        <v>956</v>
      </c>
      <c r="P284" s="101" t="s">
        <v>1065</v>
      </c>
    </row>
    <row r="285" spans="1:16">
      <c r="A285" s="129"/>
      <c r="B285" s="132"/>
      <c r="C285" s="994"/>
      <c r="D285" s="91" t="s">
        <v>1066</v>
      </c>
      <c r="E285" s="93" t="s">
        <v>959</v>
      </c>
      <c r="F285" s="94" t="s">
        <v>1067</v>
      </c>
      <c r="G285" s="132"/>
      <c r="H285" s="994"/>
      <c r="I285" s="91" t="s">
        <v>1066</v>
      </c>
      <c r="J285" s="111" t="s">
        <v>1199</v>
      </c>
      <c r="K285" s="133" t="s">
        <v>1067</v>
      </c>
      <c r="L285" s="132"/>
      <c r="M285" s="994"/>
      <c r="N285" s="91" t="s">
        <v>1066</v>
      </c>
      <c r="O285" s="111" t="s">
        <v>1199</v>
      </c>
      <c r="P285" s="133" t="s">
        <v>1067</v>
      </c>
    </row>
    <row r="286" spans="1:16">
      <c r="A286" s="129"/>
      <c r="B286" s="107"/>
      <c r="C286" s="994"/>
      <c r="D286" s="91"/>
      <c r="E286" s="93"/>
      <c r="F286" s="94"/>
      <c r="G286" s="107"/>
      <c r="H286" s="994"/>
      <c r="I286" s="91"/>
      <c r="J286" s="93" t="s">
        <v>1200</v>
      </c>
      <c r="K286" s="98" t="s">
        <v>1201</v>
      </c>
      <c r="L286" s="107"/>
      <c r="M286" s="994"/>
      <c r="N286" s="91"/>
      <c r="O286" s="93" t="s">
        <v>1200</v>
      </c>
      <c r="P286" s="109" t="s">
        <v>1201</v>
      </c>
    </row>
    <row r="287" spans="1:16">
      <c r="A287" s="129"/>
      <c r="B287" s="132"/>
      <c r="C287" s="994"/>
      <c r="D287" s="91"/>
      <c r="E287" s="111"/>
      <c r="F287" s="133"/>
      <c r="G287" s="132"/>
      <c r="H287" s="994"/>
      <c r="I287" s="91"/>
      <c r="J287" s="111"/>
      <c r="K287" s="133"/>
      <c r="L287" s="132"/>
      <c r="M287" s="994"/>
      <c r="N287" s="91"/>
      <c r="O287" s="111"/>
      <c r="P287" s="133"/>
    </row>
    <row r="288" spans="1:16">
      <c r="A288" s="129"/>
      <c r="B288" s="107"/>
      <c r="C288" s="994"/>
      <c r="D288" s="91"/>
      <c r="E288" s="93"/>
      <c r="F288" s="94"/>
      <c r="G288" s="107"/>
      <c r="H288" s="994"/>
      <c r="I288" s="91"/>
      <c r="J288" s="93"/>
      <c r="K288" s="94"/>
      <c r="L288" s="107"/>
      <c r="M288" s="994"/>
      <c r="N288" s="91"/>
      <c r="O288" s="93"/>
      <c r="P288" s="94"/>
    </row>
    <row r="289" spans="1:16">
      <c r="A289" s="129"/>
      <c r="B289" s="132"/>
      <c r="C289" s="994"/>
      <c r="D289" s="91"/>
      <c r="E289" s="93"/>
      <c r="F289" s="94"/>
      <c r="G289" s="132"/>
      <c r="H289" s="994"/>
      <c r="I289" s="91"/>
      <c r="J289" s="93"/>
      <c r="K289" s="94"/>
      <c r="L289" s="132"/>
      <c r="M289" s="994"/>
      <c r="N289" s="91"/>
      <c r="O289" s="93"/>
      <c r="P289" s="94"/>
    </row>
    <row r="290" spans="1:16" ht="17.45" customHeight="1" thickBot="1">
      <c r="A290" s="129"/>
      <c r="B290" s="107"/>
      <c r="C290" s="995"/>
      <c r="D290" s="112"/>
      <c r="E290" s="113"/>
      <c r="F290" s="114"/>
      <c r="G290" s="107"/>
      <c r="H290" s="995"/>
      <c r="I290" s="112"/>
      <c r="J290" s="127"/>
      <c r="K290" s="101"/>
      <c r="L290" s="107"/>
      <c r="M290" s="995"/>
      <c r="N290" s="112"/>
      <c r="O290" s="127"/>
      <c r="P290" s="101"/>
    </row>
    <row r="291" spans="1:16">
      <c r="A291" s="129"/>
      <c r="B291" s="132"/>
      <c r="C291" s="1011" t="s">
        <v>1068</v>
      </c>
      <c r="D291" s="134" t="s">
        <v>1069</v>
      </c>
      <c r="E291" s="135"/>
      <c r="F291" s="136" t="s">
        <v>1070</v>
      </c>
      <c r="G291" s="132"/>
      <c r="H291" s="1028" t="s">
        <v>1068</v>
      </c>
      <c r="I291" s="134" t="s">
        <v>1069</v>
      </c>
      <c r="J291" s="135"/>
      <c r="K291" s="136" t="s">
        <v>1070</v>
      </c>
      <c r="L291" s="132"/>
      <c r="M291" s="1013" t="s">
        <v>1068</v>
      </c>
      <c r="N291" s="134" t="s">
        <v>1069</v>
      </c>
      <c r="O291" s="135"/>
      <c r="P291" s="136" t="s">
        <v>1070</v>
      </c>
    </row>
    <row r="292" spans="1:16">
      <c r="A292" s="129"/>
      <c r="B292" s="107"/>
      <c r="C292" s="994"/>
      <c r="D292" s="117"/>
      <c r="E292" s="118"/>
      <c r="F292" s="137"/>
      <c r="G292" s="107"/>
      <c r="H292" s="994"/>
      <c r="I292" s="91" t="s">
        <v>278</v>
      </c>
      <c r="J292" s="93"/>
      <c r="K292" s="94" t="s">
        <v>1202</v>
      </c>
      <c r="L292" s="107"/>
      <c r="M292" s="994"/>
      <c r="N292" s="91" t="s">
        <v>278</v>
      </c>
      <c r="O292" s="93"/>
      <c r="P292" s="94" t="s">
        <v>1203</v>
      </c>
    </row>
    <row r="293" spans="1:16">
      <c r="A293" s="129"/>
      <c r="B293" s="132"/>
      <c r="C293" s="994"/>
      <c r="D293" s="91"/>
      <c r="E293" s="93"/>
      <c r="F293" s="94"/>
      <c r="G293" s="132"/>
      <c r="H293" s="994"/>
      <c r="I293" s="91" t="s">
        <v>278</v>
      </c>
      <c r="J293" s="93"/>
      <c r="K293" s="94" t="s">
        <v>1204</v>
      </c>
      <c r="L293" s="132"/>
      <c r="M293" s="994"/>
      <c r="N293" s="91" t="s">
        <v>34</v>
      </c>
      <c r="O293" s="93"/>
      <c r="P293" s="94" t="s">
        <v>1205</v>
      </c>
    </row>
    <row r="294" spans="1:16">
      <c r="A294" s="129"/>
      <c r="B294" s="107"/>
      <c r="C294" s="994"/>
      <c r="D294" s="110"/>
      <c r="E294" s="111"/>
      <c r="F294" s="101"/>
      <c r="G294" s="107"/>
      <c r="H294" s="994"/>
      <c r="I294" s="110" t="s">
        <v>34</v>
      </c>
      <c r="J294" s="111"/>
      <c r="K294" s="101" t="s">
        <v>1206</v>
      </c>
      <c r="L294" s="107"/>
      <c r="M294" s="994"/>
      <c r="N294" s="110" t="s">
        <v>1154</v>
      </c>
      <c r="O294" s="111"/>
      <c r="P294" s="94" t="s">
        <v>1207</v>
      </c>
    </row>
    <row r="295" spans="1:16">
      <c r="A295" s="1031"/>
      <c r="B295" s="132"/>
      <c r="C295" s="994"/>
      <c r="D295" s="91"/>
      <c r="E295" s="93"/>
      <c r="F295" s="94"/>
      <c r="G295" s="132"/>
      <c r="H295" s="994"/>
      <c r="I295" s="91" t="s">
        <v>1154</v>
      </c>
      <c r="J295" s="93"/>
      <c r="K295" s="101" t="s">
        <v>1208</v>
      </c>
      <c r="L295" s="132"/>
      <c r="M295" s="994"/>
      <c r="N295" s="91"/>
      <c r="O295" s="93"/>
      <c r="P295" s="94"/>
    </row>
    <row r="296" spans="1:16">
      <c r="A296" s="1017"/>
      <c r="B296" s="107"/>
      <c r="C296" s="994"/>
      <c r="D296" s="91"/>
      <c r="E296" s="93"/>
      <c r="F296" s="94"/>
      <c r="G296" s="107"/>
      <c r="H296" s="994"/>
      <c r="I296" s="91"/>
      <c r="J296" s="93"/>
      <c r="K296" s="94"/>
      <c r="L296" s="107"/>
      <c r="M296" s="994"/>
      <c r="N296" s="91"/>
      <c r="O296" s="93"/>
      <c r="P296" s="94"/>
    </row>
    <row r="297" spans="1:16">
      <c r="A297" s="1017"/>
      <c r="B297" s="132"/>
      <c r="C297" s="994"/>
      <c r="D297" s="110"/>
      <c r="E297" s="111"/>
      <c r="F297" s="101"/>
      <c r="G297" s="132"/>
      <c r="H297" s="994"/>
      <c r="I297" s="110"/>
      <c r="J297" s="111"/>
      <c r="K297" s="101"/>
      <c r="L297" s="132"/>
      <c r="M297" s="994"/>
      <c r="N297" s="110"/>
      <c r="O297" s="111"/>
      <c r="P297" s="101"/>
    </row>
    <row r="298" spans="1:16" ht="17.45" customHeight="1" thickBot="1">
      <c r="A298" s="1032"/>
      <c r="B298" s="138"/>
      <c r="C298" s="1012"/>
      <c r="D298" s="139"/>
      <c r="E298" s="140"/>
      <c r="F298" s="141"/>
      <c r="G298" s="138"/>
      <c r="H298" s="1012"/>
      <c r="I298" s="139"/>
      <c r="J298" s="140"/>
      <c r="K298" s="141"/>
      <c r="L298" s="138"/>
      <c r="M298" s="1012"/>
      <c r="N298" s="139"/>
      <c r="O298" s="140"/>
      <c r="P298" s="141"/>
    </row>
    <row r="299" spans="1:16" s="143" customFormat="1" ht="27" customHeight="1" thickTop="1" thickBot="1">
      <c r="A299" s="142"/>
      <c r="B299" s="1000" t="s">
        <v>1077</v>
      </c>
      <c r="C299" s="1001"/>
      <c r="D299" s="1001"/>
      <c r="E299" s="1001"/>
      <c r="F299" s="1001"/>
      <c r="G299" s="1025" t="s">
        <v>1078</v>
      </c>
      <c r="H299" s="1006"/>
      <c r="I299" s="1006"/>
      <c r="J299" s="1006"/>
      <c r="K299" s="1006"/>
      <c r="L299" s="1006"/>
      <c r="M299" s="1006"/>
      <c r="N299" s="1005" t="s">
        <v>1079</v>
      </c>
      <c r="O299" s="1006"/>
      <c r="P299" s="1006"/>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990">
        <f>A215</f>
        <v>46145</v>
      </c>
      <c r="B301" s="1020"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991"/>
      <c r="B302" s="1021"/>
      <c r="C302" s="170"/>
      <c r="D302" s="171"/>
      <c r="E302" s="172"/>
      <c r="F302" s="173"/>
      <c r="G302" s="170"/>
      <c r="H302" s="174"/>
      <c r="I302" s="172"/>
      <c r="J302" s="172"/>
      <c r="K302" s="175"/>
      <c r="L302" s="176"/>
      <c r="M302" s="177"/>
      <c r="N302" s="178"/>
      <c r="O302" s="172"/>
      <c r="P302" s="179"/>
    </row>
    <row r="303" spans="1:16" s="169" customFormat="1">
      <c r="A303" s="991"/>
      <c r="B303" s="1021"/>
      <c r="C303" s="170"/>
      <c r="D303" s="171"/>
      <c r="E303" s="172"/>
      <c r="F303" s="173"/>
      <c r="G303" s="170"/>
      <c r="H303" s="180"/>
      <c r="I303" s="172"/>
      <c r="J303" s="172"/>
      <c r="K303" s="175"/>
      <c r="L303" s="181"/>
      <c r="M303" s="177"/>
      <c r="N303" s="178"/>
      <c r="O303" s="172"/>
      <c r="P303" s="179"/>
    </row>
    <row r="304" spans="1:16" s="169" customFormat="1">
      <c r="A304" s="991"/>
      <c r="B304" s="1021"/>
      <c r="C304" s="170"/>
      <c r="D304" s="215"/>
      <c r="E304" s="172"/>
      <c r="F304" s="173"/>
      <c r="G304" s="170"/>
      <c r="H304" s="180"/>
      <c r="I304" s="172"/>
      <c r="J304" s="172"/>
      <c r="K304" s="184"/>
      <c r="L304" s="181"/>
      <c r="M304" s="177"/>
      <c r="N304" s="178"/>
      <c r="O304" s="172"/>
      <c r="P304" s="179"/>
    </row>
    <row r="305" spans="1:16" s="169" customFormat="1">
      <c r="A305" s="991"/>
      <c r="B305" s="1021"/>
      <c r="C305" s="170"/>
      <c r="D305" s="182"/>
      <c r="E305" s="172"/>
      <c r="F305" s="179"/>
      <c r="G305" s="170"/>
      <c r="H305" s="183"/>
      <c r="I305" s="172"/>
      <c r="J305" s="172"/>
      <c r="K305" s="184"/>
      <c r="L305" s="181"/>
      <c r="M305" s="177"/>
      <c r="N305" s="178"/>
      <c r="O305" s="172"/>
      <c r="P305" s="179"/>
    </row>
    <row r="306" spans="1:16" s="169" customFormat="1">
      <c r="A306" s="991"/>
      <c r="B306" s="1021"/>
      <c r="C306" s="170"/>
      <c r="D306" s="171"/>
      <c r="E306" s="172"/>
      <c r="F306" s="185"/>
      <c r="G306" s="195"/>
      <c r="H306" s="180"/>
      <c r="I306" s="188"/>
      <c r="J306" s="172"/>
      <c r="K306" s="175"/>
      <c r="L306" s="186"/>
      <c r="M306" s="187"/>
      <c r="N306" s="178"/>
      <c r="O306" s="172"/>
      <c r="P306" s="179"/>
    </row>
    <row r="307" spans="1:16" s="169" customFormat="1">
      <c r="A307" s="991"/>
      <c r="B307" s="1021"/>
      <c r="C307" s="170"/>
      <c r="D307" s="171"/>
      <c r="E307" s="172"/>
      <c r="F307" s="179"/>
      <c r="G307" s="170"/>
      <c r="H307" s="180"/>
      <c r="I307" s="188"/>
      <c r="J307" s="172"/>
      <c r="K307" s="175"/>
      <c r="L307" s="181"/>
      <c r="M307" s="177"/>
      <c r="N307" s="178"/>
      <c r="O307" s="172"/>
      <c r="P307" s="179"/>
    </row>
    <row r="308" spans="1:16" s="169" customFormat="1">
      <c r="A308" s="991"/>
      <c r="B308" s="1021"/>
      <c r="C308" s="170"/>
      <c r="D308" s="171"/>
      <c r="E308" s="172"/>
      <c r="F308" s="179"/>
      <c r="G308" s="216"/>
      <c r="H308" s="180"/>
      <c r="I308" s="172"/>
      <c r="J308" s="172"/>
      <c r="K308" s="175"/>
      <c r="L308" s="181"/>
      <c r="M308" s="177"/>
      <c r="N308" s="178"/>
      <c r="O308" s="172"/>
      <c r="P308" s="179"/>
    </row>
    <row r="309" spans="1:16" s="169" customFormat="1">
      <c r="A309" s="991"/>
      <c r="B309" s="1021"/>
      <c r="C309" s="170"/>
      <c r="D309" s="171"/>
      <c r="E309" s="172"/>
      <c r="F309" s="185"/>
      <c r="G309" s="170"/>
      <c r="H309" s="180"/>
      <c r="I309" s="188"/>
      <c r="J309" s="172"/>
      <c r="K309" s="175"/>
      <c r="L309" s="181"/>
      <c r="M309" s="177"/>
      <c r="N309" s="178"/>
      <c r="O309" s="172"/>
      <c r="P309" s="179"/>
    </row>
    <row r="310" spans="1:16" s="169" customFormat="1">
      <c r="A310" s="991"/>
      <c r="B310" s="1021"/>
      <c r="C310" s="170"/>
      <c r="D310" s="171"/>
      <c r="E310" s="172"/>
      <c r="F310" s="179"/>
      <c r="G310" s="170"/>
      <c r="H310" s="180"/>
      <c r="I310" s="188"/>
      <c r="J310" s="172"/>
      <c r="K310" s="175"/>
      <c r="L310" s="181"/>
      <c r="M310" s="177"/>
      <c r="N310" s="178"/>
      <c r="O310" s="172"/>
      <c r="P310" s="179"/>
    </row>
    <row r="311" spans="1:16" s="169" customFormat="1">
      <c r="A311" s="991"/>
      <c r="B311" s="1021"/>
      <c r="C311" s="189"/>
      <c r="D311" s="190"/>
      <c r="E311" s="191"/>
      <c r="F311" s="192"/>
      <c r="G311" s="170"/>
      <c r="H311" s="174"/>
      <c r="I311" s="172"/>
      <c r="J311" s="172"/>
      <c r="K311" s="175"/>
      <c r="L311" s="181"/>
      <c r="M311" s="177"/>
      <c r="N311" s="193"/>
      <c r="O311" s="191"/>
      <c r="P311" s="192"/>
    </row>
    <row r="312" spans="1:16" s="169" customFormat="1">
      <c r="A312" s="991"/>
      <c r="B312" s="1021"/>
      <c r="C312" s="189"/>
      <c r="D312" s="190"/>
      <c r="E312" s="191"/>
      <c r="F312" s="192"/>
      <c r="G312" s="195"/>
      <c r="H312" s="180"/>
      <c r="I312" s="188"/>
      <c r="J312" s="172"/>
      <c r="K312" s="175"/>
      <c r="L312" s="181"/>
      <c r="M312" s="177"/>
      <c r="N312" s="193"/>
      <c r="O312" s="191"/>
      <c r="P312" s="192"/>
    </row>
    <row r="313" spans="1:16" s="169" customFormat="1">
      <c r="A313" s="991"/>
      <c r="B313" s="1021"/>
      <c r="C313" s="189"/>
      <c r="D313" s="190"/>
      <c r="E313" s="191"/>
      <c r="F313" s="192"/>
      <c r="G313" s="170"/>
      <c r="H313" s="196"/>
      <c r="I313" s="188"/>
      <c r="J313" s="197"/>
      <c r="K313" s="194"/>
      <c r="L313" s="181"/>
      <c r="M313" s="177"/>
      <c r="N313" s="193"/>
      <c r="O313" s="191"/>
      <c r="P313" s="192"/>
    </row>
    <row r="314" spans="1:16" s="169" customFormat="1">
      <c r="A314" s="991"/>
      <c r="B314" s="1021"/>
      <c r="C314" s="189"/>
      <c r="D314" s="190"/>
      <c r="E314" s="191"/>
      <c r="F314" s="192"/>
      <c r="G314" s="170"/>
      <c r="H314" s="198"/>
      <c r="I314" s="172"/>
      <c r="J314" s="172"/>
      <c r="K314" s="175"/>
      <c r="L314" s="181"/>
      <c r="M314" s="177"/>
      <c r="N314" s="193"/>
      <c r="O314" s="191"/>
      <c r="P314" s="192"/>
    </row>
    <row r="315" spans="1:16" s="169" customFormat="1">
      <c r="A315" s="991"/>
      <c r="B315" s="1021"/>
      <c r="C315" s="189"/>
      <c r="D315" s="190"/>
      <c r="E315" s="191"/>
      <c r="F315" s="192"/>
      <c r="G315" s="195"/>
      <c r="H315" s="180"/>
      <c r="I315" s="197"/>
      <c r="J315" s="197"/>
      <c r="K315" s="194"/>
      <c r="L315" s="181"/>
      <c r="M315" s="177"/>
      <c r="N315" s="193"/>
      <c r="O315" s="191"/>
      <c r="P315" s="192"/>
    </row>
    <row r="316" spans="1:16" s="169" customFormat="1">
      <c r="A316" s="991"/>
      <c r="B316" s="1021"/>
      <c r="C316" s="189"/>
      <c r="D316" s="190"/>
      <c r="E316" s="191"/>
      <c r="F316" s="192"/>
      <c r="G316" s="170"/>
      <c r="H316" s="180"/>
      <c r="I316" s="197"/>
      <c r="J316" s="197"/>
      <c r="K316" s="194"/>
      <c r="L316" s="176"/>
      <c r="M316" s="177"/>
      <c r="N316" s="193"/>
      <c r="O316" s="191"/>
      <c r="P316" s="192"/>
    </row>
    <row r="317" spans="1:16" s="169" customFormat="1">
      <c r="A317" s="991"/>
      <c r="B317" s="1021"/>
      <c r="C317" s="189"/>
      <c r="D317" s="190"/>
      <c r="E317" s="191"/>
      <c r="F317" s="192"/>
      <c r="G317" s="189"/>
      <c r="H317" s="198"/>
      <c r="I317" s="199"/>
      <c r="J317" s="199"/>
      <c r="K317" s="200"/>
      <c r="L317" s="201"/>
      <c r="M317" s="187"/>
      <c r="N317" s="193"/>
      <c r="O317" s="191"/>
      <c r="P317" s="192"/>
    </row>
    <row r="318" spans="1:16" s="169" customFormat="1">
      <c r="A318" s="991"/>
      <c r="B318" s="1021"/>
      <c r="C318" s="189"/>
      <c r="D318" s="190"/>
      <c r="E318" s="191"/>
      <c r="F318" s="192"/>
      <c r="G318" s="189"/>
      <c r="H318" s="198"/>
      <c r="I318" s="199"/>
      <c r="J318" s="199"/>
      <c r="K318" s="200"/>
      <c r="L318" s="201"/>
      <c r="M318" s="187"/>
      <c r="N318" s="193"/>
      <c r="O318" s="191"/>
      <c r="P318" s="192"/>
    </row>
    <row r="319" spans="1:16" s="169" customFormat="1">
      <c r="A319" s="991"/>
      <c r="B319" s="1021"/>
      <c r="C319" s="189"/>
      <c r="D319" s="190"/>
      <c r="E319" s="191"/>
      <c r="F319" s="192"/>
      <c r="G319" s="189"/>
      <c r="H319" s="198"/>
      <c r="I319" s="199"/>
      <c r="J319" s="199"/>
      <c r="K319" s="200"/>
      <c r="L319" s="201"/>
      <c r="M319" s="187"/>
      <c r="N319" s="193"/>
      <c r="O319" s="191"/>
      <c r="P319" s="192"/>
    </row>
    <row r="320" spans="1:16" s="169" customFormat="1" ht="17.45" customHeight="1" thickBot="1">
      <c r="A320" s="992"/>
      <c r="B320" s="1022"/>
      <c r="C320" s="202"/>
      <c r="D320" s="203"/>
      <c r="E320" s="204"/>
      <c r="F320" s="205"/>
      <c r="G320" s="206"/>
      <c r="H320" s="207"/>
      <c r="I320" s="208"/>
      <c r="J320" s="208"/>
      <c r="K320" s="209"/>
      <c r="L320" s="210"/>
      <c r="M320" s="211"/>
      <c r="N320" s="212"/>
      <c r="O320" s="204"/>
      <c r="P320" s="205"/>
    </row>
    <row r="321" spans="1:16" s="68" customFormat="1" ht="18" customHeight="1" thickTop="1" thickBot="1">
      <c r="A321" s="1016">
        <f>A215+1</f>
        <v>46146</v>
      </c>
      <c r="B321" s="87" t="s">
        <v>940</v>
      </c>
      <c r="C321" s="1008" t="s">
        <v>941</v>
      </c>
      <c r="D321" s="88" t="s">
        <v>942</v>
      </c>
      <c r="E321" s="89" t="s">
        <v>943</v>
      </c>
      <c r="F321" s="90" t="s">
        <v>1101</v>
      </c>
      <c r="G321" s="87" t="s">
        <v>940</v>
      </c>
      <c r="H321" s="1023" t="s">
        <v>941</v>
      </c>
      <c r="I321" s="88" t="s">
        <v>942</v>
      </c>
      <c r="J321" s="89" t="s">
        <v>943</v>
      </c>
      <c r="K321" s="90" t="s">
        <v>1101</v>
      </c>
      <c r="L321" s="87" t="s">
        <v>940</v>
      </c>
      <c r="M321" s="1029" t="s">
        <v>941</v>
      </c>
      <c r="N321" s="88" t="s">
        <v>942</v>
      </c>
      <c r="O321" s="89" t="s">
        <v>943</v>
      </c>
      <c r="P321" s="90" t="s">
        <v>1211</v>
      </c>
    </row>
    <row r="322" spans="1:16" ht="18" customHeight="1">
      <c r="A322" s="1017"/>
      <c r="B322" s="1026" t="s">
        <v>1095</v>
      </c>
      <c r="C322" s="994"/>
      <c r="D322" s="91" t="s">
        <v>947</v>
      </c>
      <c r="E322" s="92" t="s">
        <v>948</v>
      </c>
      <c r="F322" s="90" t="s">
        <v>547</v>
      </c>
      <c r="G322" s="1026" t="s">
        <v>946</v>
      </c>
      <c r="H322" s="994"/>
      <c r="I322" s="91" t="s">
        <v>947</v>
      </c>
      <c r="J322" s="92" t="s">
        <v>948</v>
      </c>
      <c r="K322" s="90" t="s">
        <v>547</v>
      </c>
      <c r="L322" s="1026" t="s">
        <v>1102</v>
      </c>
      <c r="M322" s="994"/>
      <c r="N322" s="91" t="s">
        <v>947</v>
      </c>
      <c r="O322" s="92" t="s">
        <v>948</v>
      </c>
      <c r="P322" s="109" t="s">
        <v>56</v>
      </c>
    </row>
    <row r="323" spans="1:16" ht="17.45" customHeight="1" thickBot="1">
      <c r="A323" s="1017"/>
      <c r="B323" s="997"/>
      <c r="C323" s="994"/>
      <c r="D323" s="91" t="s">
        <v>951</v>
      </c>
      <c r="E323" s="93" t="s">
        <v>952</v>
      </c>
      <c r="F323" s="95" t="s">
        <v>1156</v>
      </c>
      <c r="G323" s="997"/>
      <c r="H323" s="994"/>
      <c r="I323" s="91" t="s">
        <v>951</v>
      </c>
      <c r="J323" s="93" t="s">
        <v>952</v>
      </c>
      <c r="K323" s="95" t="s">
        <v>1156</v>
      </c>
      <c r="L323" s="997"/>
      <c r="M323" s="994"/>
      <c r="N323" s="91" t="s">
        <v>951</v>
      </c>
      <c r="O323" s="93" t="s">
        <v>952</v>
      </c>
      <c r="P323" s="95" t="s">
        <v>1212</v>
      </c>
    </row>
    <row r="324" spans="1:16" ht="17.45" customHeight="1" thickBot="1">
      <c r="A324" s="1017"/>
      <c r="B324" s="87" t="s">
        <v>954</v>
      </c>
      <c r="C324" s="994"/>
      <c r="D324" s="91" t="s">
        <v>955</v>
      </c>
      <c r="E324" s="93" t="s">
        <v>956</v>
      </c>
      <c r="F324" s="94" t="s">
        <v>547</v>
      </c>
      <c r="G324" s="87" t="s">
        <v>954</v>
      </c>
      <c r="H324" s="994"/>
      <c r="I324" s="91" t="s">
        <v>955</v>
      </c>
      <c r="J324" s="93" t="s">
        <v>956</v>
      </c>
      <c r="K324" s="94" t="s">
        <v>547</v>
      </c>
      <c r="L324" s="87" t="s">
        <v>954</v>
      </c>
      <c r="M324" s="994"/>
      <c r="N324" s="91" t="s">
        <v>955</v>
      </c>
      <c r="O324" s="93" t="s">
        <v>956</v>
      </c>
      <c r="P324" s="94" t="s">
        <v>547</v>
      </c>
    </row>
    <row r="325" spans="1:16">
      <c r="A325" s="1017"/>
      <c r="B325" s="1027" t="s">
        <v>957</v>
      </c>
      <c r="C325" s="994"/>
      <c r="D325" s="91" t="s">
        <v>958</v>
      </c>
      <c r="E325" s="93" t="s">
        <v>959</v>
      </c>
      <c r="F325" s="94" t="s">
        <v>212</v>
      </c>
      <c r="G325" s="1027" t="s">
        <v>957</v>
      </c>
      <c r="H325" s="994"/>
      <c r="I325" s="91" t="s">
        <v>958</v>
      </c>
      <c r="J325" s="93" t="s">
        <v>959</v>
      </c>
      <c r="K325" s="109" t="s">
        <v>1213</v>
      </c>
      <c r="L325" s="1027"/>
      <c r="M325" s="994"/>
      <c r="N325" s="91" t="s">
        <v>958</v>
      </c>
      <c r="O325" s="93" t="s">
        <v>959</v>
      </c>
      <c r="P325" s="109" t="s">
        <v>1214</v>
      </c>
    </row>
    <row r="326" spans="1:16" ht="33.950000000000003" customHeight="1">
      <c r="A326" s="1017"/>
      <c r="B326" s="1003"/>
      <c r="C326" s="994"/>
      <c r="D326" s="91" t="s">
        <v>960</v>
      </c>
      <c r="E326" s="93" t="s">
        <v>1043</v>
      </c>
      <c r="F326" s="94" t="s">
        <v>1160</v>
      </c>
      <c r="G326" s="1003"/>
      <c r="H326" s="994"/>
      <c r="I326" s="91" t="s">
        <v>960</v>
      </c>
      <c r="J326" s="93" t="s">
        <v>1043</v>
      </c>
      <c r="K326" s="94" t="s">
        <v>1160</v>
      </c>
      <c r="L326" s="1003"/>
      <c r="M326" s="994"/>
      <c r="N326" s="91" t="s">
        <v>960</v>
      </c>
      <c r="O326" s="93" t="s">
        <v>1043</v>
      </c>
      <c r="P326" s="94" t="s">
        <v>1160</v>
      </c>
    </row>
    <row r="327" spans="1:16" ht="33.950000000000003" customHeight="1">
      <c r="A327" s="1017"/>
      <c r="B327" s="1002"/>
      <c r="C327" s="994"/>
      <c r="D327" s="91" t="s">
        <v>968</v>
      </c>
      <c r="E327" s="93" t="s">
        <v>969</v>
      </c>
      <c r="F327" s="90" t="s">
        <v>1215</v>
      </c>
      <c r="G327" s="1002"/>
      <c r="H327" s="994"/>
      <c r="I327" s="91" t="s">
        <v>968</v>
      </c>
      <c r="J327" s="93" t="s">
        <v>969</v>
      </c>
      <c r="K327" s="90" t="s">
        <v>1216</v>
      </c>
      <c r="L327" s="1002"/>
      <c r="M327" s="994"/>
      <c r="N327" s="91" t="s">
        <v>968</v>
      </c>
      <c r="O327" s="93" t="s">
        <v>969</v>
      </c>
      <c r="P327" s="90" t="s">
        <v>1217</v>
      </c>
    </row>
    <row r="328" spans="1:16">
      <c r="A328" s="1017"/>
      <c r="B328" s="1003"/>
      <c r="C328" s="994"/>
      <c r="D328" s="91"/>
      <c r="E328" s="93" t="s">
        <v>973</v>
      </c>
      <c r="F328" s="96" t="s">
        <v>974</v>
      </c>
      <c r="G328" s="1003"/>
      <c r="H328" s="994"/>
      <c r="I328" s="91"/>
      <c r="J328" s="93" t="s">
        <v>973</v>
      </c>
      <c r="K328" s="96" t="s">
        <v>974</v>
      </c>
      <c r="L328" s="1003"/>
      <c r="M328" s="994"/>
      <c r="N328" s="91"/>
      <c r="O328" s="93" t="s">
        <v>973</v>
      </c>
      <c r="P328" s="96" t="s">
        <v>974</v>
      </c>
    </row>
    <row r="329" spans="1:16">
      <c r="A329" s="1017"/>
      <c r="B329" s="1002"/>
      <c r="C329" s="994"/>
      <c r="D329" s="91"/>
      <c r="E329" s="93" t="s">
        <v>975</v>
      </c>
      <c r="F329" s="99" t="s">
        <v>976</v>
      </c>
      <c r="G329" s="1002"/>
      <c r="H329" s="994"/>
      <c r="I329" s="91"/>
      <c r="J329" s="93" t="s">
        <v>975</v>
      </c>
      <c r="K329" s="817" t="s">
        <v>976</v>
      </c>
      <c r="L329" s="1002"/>
      <c r="M329" s="994"/>
      <c r="N329" s="91"/>
      <c r="O329" s="93" t="s">
        <v>975</v>
      </c>
      <c r="P329" s="817" t="s">
        <v>976</v>
      </c>
    </row>
    <row r="330" spans="1:16" ht="17.45" customHeight="1" thickBot="1">
      <c r="A330" s="1017"/>
      <c r="B330" s="1003"/>
      <c r="C330" s="994"/>
      <c r="D330" s="91" t="s">
        <v>978</v>
      </c>
      <c r="E330" s="93" t="s">
        <v>979</v>
      </c>
      <c r="F330" s="96" t="s">
        <v>1218</v>
      </c>
      <c r="G330" s="1003"/>
      <c r="H330" s="994"/>
      <c r="I330" s="91" t="s">
        <v>978</v>
      </c>
      <c r="J330" s="93" t="s">
        <v>979</v>
      </c>
      <c r="K330" s="96" t="s">
        <v>1161</v>
      </c>
      <c r="L330" s="1003"/>
      <c r="M330" s="994"/>
      <c r="N330" s="91" t="s">
        <v>978</v>
      </c>
      <c r="O330" s="93" t="s">
        <v>979</v>
      </c>
      <c r="P330" s="96" t="s">
        <v>1112</v>
      </c>
    </row>
    <row r="331" spans="1:16" ht="17.45" customHeight="1" thickBot="1">
      <c r="A331" s="1017"/>
      <c r="B331" s="97" t="s">
        <v>977</v>
      </c>
      <c r="C331" s="994"/>
      <c r="D331" s="91"/>
      <c r="E331" s="93" t="s">
        <v>984</v>
      </c>
      <c r="F331" s="96" t="s">
        <v>1219</v>
      </c>
      <c r="G331" s="97" t="s">
        <v>977</v>
      </c>
      <c r="H331" s="994"/>
      <c r="I331" s="91"/>
      <c r="J331" s="93" t="s">
        <v>984</v>
      </c>
      <c r="K331" s="96" t="s">
        <v>1115</v>
      </c>
      <c r="L331" s="97" t="s">
        <v>977</v>
      </c>
      <c r="M331" s="994"/>
      <c r="N331" s="91"/>
      <c r="O331" s="93" t="s">
        <v>984</v>
      </c>
      <c r="P331" s="96" t="s">
        <v>1117</v>
      </c>
    </row>
    <row r="332" spans="1:16">
      <c r="A332" s="1017"/>
      <c r="B332" s="1007" t="s">
        <v>1220</v>
      </c>
      <c r="C332" s="994"/>
      <c r="D332" s="91"/>
      <c r="E332" s="93" t="s">
        <v>989</v>
      </c>
      <c r="F332" s="96" t="s">
        <v>1221</v>
      </c>
      <c r="G332" s="1007" t="s">
        <v>1222</v>
      </c>
      <c r="H332" s="994"/>
      <c r="I332" s="91"/>
      <c r="J332" s="93" t="s">
        <v>989</v>
      </c>
      <c r="K332" s="96" t="s">
        <v>1221</v>
      </c>
      <c r="L332" s="1007" t="s">
        <v>1223</v>
      </c>
      <c r="M332" s="994"/>
      <c r="N332" s="91"/>
      <c r="O332" s="93" t="s">
        <v>989</v>
      </c>
      <c r="P332" s="96" t="s">
        <v>1224</v>
      </c>
    </row>
    <row r="333" spans="1:16">
      <c r="A333" s="1017"/>
      <c r="B333" s="999"/>
      <c r="C333" s="994"/>
      <c r="D333" s="91"/>
      <c r="E333" s="93" t="s">
        <v>992</v>
      </c>
      <c r="F333" s="96" t="s">
        <v>1225</v>
      </c>
      <c r="G333" s="999"/>
      <c r="H333" s="994"/>
      <c r="I333" s="91"/>
      <c r="J333" s="93" t="s">
        <v>992</v>
      </c>
      <c r="K333" s="96" t="s">
        <v>1226</v>
      </c>
      <c r="L333" s="999"/>
      <c r="M333" s="994"/>
      <c r="N333" s="91"/>
      <c r="O333" s="93" t="s">
        <v>992</v>
      </c>
      <c r="P333" s="96" t="s">
        <v>1227</v>
      </c>
    </row>
    <row r="334" spans="1:16" ht="17.45" customHeight="1" thickBot="1">
      <c r="A334" s="1017"/>
      <c r="B334" s="997"/>
      <c r="C334" s="994"/>
      <c r="D334" s="91" t="s">
        <v>1000</v>
      </c>
      <c r="E334" s="93" t="s">
        <v>1170</v>
      </c>
      <c r="F334" s="94" t="s">
        <v>1002</v>
      </c>
      <c r="G334" s="997"/>
      <c r="H334" s="994"/>
      <c r="I334" s="91" t="s">
        <v>1000</v>
      </c>
      <c r="J334" s="93" t="s">
        <v>1170</v>
      </c>
      <c r="K334" s="94" t="s">
        <v>1002</v>
      </c>
      <c r="L334" s="997"/>
      <c r="M334" s="994"/>
      <c r="N334" s="91" t="s">
        <v>1000</v>
      </c>
      <c r="O334" s="93" t="s">
        <v>1170</v>
      </c>
      <c r="P334" s="94" t="s">
        <v>1002</v>
      </c>
    </row>
    <row r="335" spans="1:16" ht="34.5" customHeight="1" thickBot="1">
      <c r="A335" s="1017"/>
      <c r="B335" s="97" t="s">
        <v>994</v>
      </c>
      <c r="C335" s="994"/>
      <c r="D335" s="91"/>
      <c r="E335" s="93" t="s">
        <v>1172</v>
      </c>
      <c r="F335" s="94" t="s">
        <v>1228</v>
      </c>
      <c r="G335" s="97" t="s">
        <v>994</v>
      </c>
      <c r="H335" s="994"/>
      <c r="I335" s="91" t="s">
        <v>1229</v>
      </c>
      <c r="J335" s="93" t="s">
        <v>1230</v>
      </c>
      <c r="K335" s="109" t="s">
        <v>1231</v>
      </c>
      <c r="L335" s="97" t="s">
        <v>994</v>
      </c>
      <c r="M335" s="994"/>
      <c r="N335" s="91" t="s">
        <v>1229</v>
      </c>
      <c r="O335" s="93" t="s">
        <v>1006</v>
      </c>
      <c r="P335" s="109" t="s">
        <v>1232</v>
      </c>
    </row>
    <row r="336" spans="1:16">
      <c r="A336" s="1017"/>
      <c r="B336" s="998" t="s">
        <v>1233</v>
      </c>
      <c r="C336" s="994"/>
      <c r="D336" s="91"/>
      <c r="E336" s="93"/>
      <c r="F336" s="94"/>
      <c r="G336" s="998" t="s">
        <v>1234</v>
      </c>
      <c r="H336" s="994"/>
      <c r="I336" s="91"/>
      <c r="J336" s="93" t="s">
        <v>1235</v>
      </c>
      <c r="K336" s="94" t="s">
        <v>1236</v>
      </c>
      <c r="L336" s="998" t="s">
        <v>1237</v>
      </c>
      <c r="M336" s="994"/>
      <c r="N336" s="91"/>
      <c r="O336" s="93"/>
      <c r="P336" s="94"/>
    </row>
    <row r="337" spans="1:16">
      <c r="A337" s="1017"/>
      <c r="B337" s="999"/>
      <c r="C337" s="994"/>
      <c r="D337" s="91"/>
      <c r="E337" s="93"/>
      <c r="F337" s="94"/>
      <c r="G337" s="999"/>
      <c r="H337" s="994"/>
      <c r="I337" s="91"/>
      <c r="J337" s="93"/>
      <c r="K337" s="94"/>
      <c r="L337" s="999"/>
      <c r="M337" s="994"/>
      <c r="N337" s="91"/>
      <c r="O337" s="93"/>
      <c r="P337" s="94"/>
    </row>
    <row r="338" spans="1:16" ht="17.45" customHeight="1" thickBot="1">
      <c r="A338" s="1017"/>
      <c r="B338" s="997"/>
      <c r="C338" s="994"/>
      <c r="D338" s="91"/>
      <c r="E338" s="93"/>
      <c r="F338" s="94"/>
      <c r="G338" s="997"/>
      <c r="H338" s="994"/>
      <c r="I338" s="91"/>
      <c r="J338" s="93"/>
      <c r="K338" s="94"/>
      <c r="L338" s="997"/>
      <c r="M338" s="994"/>
      <c r="N338" s="91"/>
      <c r="O338" s="93"/>
      <c r="P338" s="94"/>
    </row>
    <row r="339" spans="1:16">
      <c r="A339" s="1017"/>
      <c r="B339" s="1018" t="s">
        <v>1013</v>
      </c>
      <c r="C339" s="994"/>
      <c r="D339" s="91"/>
      <c r="E339" s="93"/>
      <c r="F339" s="94"/>
      <c r="G339" s="1018" t="s">
        <v>1013</v>
      </c>
      <c r="H339" s="994"/>
      <c r="I339" s="91"/>
      <c r="J339" s="93"/>
      <c r="K339" s="94"/>
      <c r="L339" s="1018" t="s">
        <v>1013</v>
      </c>
      <c r="M339" s="994"/>
      <c r="N339" s="91"/>
      <c r="O339" s="93"/>
      <c r="P339" s="94"/>
    </row>
    <row r="340" spans="1:16" ht="17.45" customHeight="1" thickBot="1">
      <c r="A340" s="1017"/>
      <c r="B340" s="1019"/>
      <c r="C340" s="994"/>
      <c r="D340" s="91"/>
      <c r="E340" s="93"/>
      <c r="F340" s="94"/>
      <c r="G340" s="1019"/>
      <c r="H340" s="994"/>
      <c r="I340" s="91"/>
      <c r="J340" s="93"/>
      <c r="K340" s="94"/>
      <c r="L340" s="1019"/>
      <c r="M340" s="994"/>
      <c r="N340" s="91"/>
      <c r="O340" s="93"/>
      <c r="P340" s="94"/>
    </row>
    <row r="341" spans="1:16" ht="17.45" customHeight="1" thickTop="1">
      <c r="A341" s="1017"/>
      <c r="B341" s="1015" t="s">
        <v>1014</v>
      </c>
      <c r="C341" s="994"/>
      <c r="D341" s="91"/>
      <c r="E341" s="93"/>
      <c r="F341" s="90"/>
      <c r="G341" s="1015" t="s">
        <v>1014</v>
      </c>
      <c r="H341" s="994"/>
      <c r="I341" s="91"/>
      <c r="J341" s="93"/>
      <c r="K341" s="90"/>
      <c r="L341" s="1015" t="s">
        <v>1014</v>
      </c>
      <c r="M341" s="994"/>
      <c r="N341" s="91"/>
      <c r="O341" s="93"/>
      <c r="P341" s="90"/>
    </row>
    <row r="342" spans="1:16" ht="17.45" customHeight="1" thickBot="1">
      <c r="A342" s="1017"/>
      <c r="B342" s="997"/>
      <c r="C342" s="994"/>
      <c r="D342" s="91"/>
      <c r="E342" s="93"/>
      <c r="F342" s="90"/>
      <c r="G342" s="997"/>
      <c r="H342" s="994"/>
      <c r="I342" s="91"/>
      <c r="J342" s="93"/>
      <c r="K342" s="90"/>
      <c r="L342" s="997"/>
      <c r="M342" s="994"/>
      <c r="N342" s="91"/>
      <c r="O342" s="93"/>
      <c r="P342" s="90"/>
    </row>
    <row r="343" spans="1:16">
      <c r="A343" s="1017"/>
      <c r="B343" s="1014">
        <v>3</v>
      </c>
      <c r="C343" s="994"/>
      <c r="D343" s="91"/>
      <c r="E343" s="93"/>
      <c r="F343" s="94"/>
      <c r="G343" s="1014">
        <v>3</v>
      </c>
      <c r="H343" s="994"/>
      <c r="I343" s="91"/>
      <c r="J343" s="93"/>
      <c r="K343" s="94"/>
      <c r="L343" s="1014">
        <v>2</v>
      </c>
      <c r="M343" s="994"/>
      <c r="N343" s="91"/>
      <c r="O343" s="93"/>
      <c r="P343" s="94"/>
    </row>
    <row r="344" spans="1:16" ht="17.45" customHeight="1" thickBot="1">
      <c r="A344" s="1017"/>
      <c r="B344" s="999"/>
      <c r="C344" s="994"/>
      <c r="D344" s="91"/>
      <c r="E344" s="93"/>
      <c r="F344" s="94"/>
      <c r="G344" s="999"/>
      <c r="H344" s="994"/>
      <c r="I344" s="91"/>
      <c r="J344" s="93"/>
      <c r="K344" s="94"/>
      <c r="L344" s="999"/>
      <c r="M344" s="994"/>
      <c r="N344" s="91"/>
      <c r="O344" s="93"/>
      <c r="P344" s="94"/>
    </row>
    <row r="345" spans="1:16">
      <c r="A345" s="1017"/>
      <c r="B345" s="1010" t="s">
        <v>1015</v>
      </c>
      <c r="C345" s="994"/>
      <c r="D345" s="91"/>
      <c r="E345" s="93"/>
      <c r="F345" s="90"/>
      <c r="G345" s="1010" t="s">
        <v>1015</v>
      </c>
      <c r="H345" s="994"/>
      <c r="I345" s="91"/>
      <c r="J345" s="93"/>
      <c r="K345" s="90"/>
      <c r="L345" s="1010" t="s">
        <v>1015</v>
      </c>
      <c r="M345" s="994"/>
      <c r="N345" s="91"/>
      <c r="O345" s="93"/>
      <c r="P345" s="90"/>
    </row>
    <row r="346" spans="1:16" ht="17.45" customHeight="1" thickBot="1">
      <c r="A346" s="1017"/>
      <c r="B346" s="997"/>
      <c r="C346" s="994"/>
      <c r="D346" s="91"/>
      <c r="E346" s="93"/>
      <c r="F346" s="98"/>
      <c r="G346" s="997"/>
      <c r="H346" s="994"/>
      <c r="I346" s="91"/>
      <c r="J346" s="93"/>
      <c r="K346" s="98"/>
      <c r="L346" s="997"/>
      <c r="M346" s="994"/>
      <c r="N346" s="91"/>
      <c r="O346" s="93"/>
      <c r="P346" s="98"/>
    </row>
    <row r="347" spans="1:16">
      <c r="A347" s="1017"/>
      <c r="B347" s="996">
        <v>2</v>
      </c>
      <c r="C347" s="994"/>
      <c r="D347" s="91"/>
      <c r="E347" s="93"/>
      <c r="F347" s="99"/>
      <c r="G347" s="996">
        <v>3</v>
      </c>
      <c r="H347" s="994"/>
      <c r="I347" s="91"/>
      <c r="J347" s="93"/>
      <c r="K347" s="100"/>
      <c r="L347" s="996">
        <v>2</v>
      </c>
      <c r="M347" s="994"/>
      <c r="N347" s="91"/>
      <c r="O347" s="93"/>
      <c r="P347" s="100"/>
    </row>
    <row r="348" spans="1:16" ht="17.45" customHeight="1" thickBot="1">
      <c r="A348" s="1017"/>
      <c r="B348" s="997"/>
      <c r="C348" s="994"/>
      <c r="D348" s="91"/>
      <c r="E348" s="93"/>
      <c r="F348" s="96"/>
      <c r="G348" s="997"/>
      <c r="H348" s="994"/>
      <c r="I348" s="91"/>
      <c r="J348" s="93"/>
      <c r="K348" s="101"/>
      <c r="L348" s="997"/>
      <c r="M348" s="994"/>
      <c r="N348" s="91"/>
      <c r="O348" s="93"/>
      <c r="P348" s="101"/>
    </row>
    <row r="349" spans="1:16">
      <c r="A349" s="1017"/>
      <c r="B349" s="1004" t="s">
        <v>1016</v>
      </c>
      <c r="C349" s="994"/>
      <c r="D349" s="91"/>
      <c r="E349" s="93"/>
      <c r="F349" s="100"/>
      <c r="G349" s="1004" t="s">
        <v>1016</v>
      </c>
      <c r="H349" s="994"/>
      <c r="I349" s="91"/>
      <c r="J349" s="93"/>
      <c r="K349" s="101"/>
      <c r="L349" s="1004" t="s">
        <v>1016</v>
      </c>
      <c r="M349" s="994"/>
      <c r="N349" s="91"/>
      <c r="O349" s="93"/>
      <c r="P349" s="101"/>
    </row>
    <row r="350" spans="1:16" ht="17.45" customHeight="1" thickBot="1">
      <c r="A350" s="1017"/>
      <c r="B350" s="997"/>
      <c r="C350" s="994"/>
      <c r="D350" s="91"/>
      <c r="E350" s="93"/>
      <c r="F350" s="101"/>
      <c r="G350" s="997"/>
      <c r="H350" s="994"/>
      <c r="I350" s="91"/>
      <c r="J350" s="93"/>
      <c r="K350" s="96"/>
      <c r="L350" s="997"/>
      <c r="M350" s="994"/>
      <c r="N350" s="91"/>
      <c r="O350" s="93"/>
      <c r="P350" s="96"/>
    </row>
    <row r="351" spans="1:16">
      <c r="A351" s="1017"/>
      <c r="B351" s="996">
        <v>33</v>
      </c>
      <c r="C351" s="994"/>
      <c r="D351" s="91"/>
      <c r="E351" s="93"/>
      <c r="F351" s="101"/>
      <c r="G351" s="996" t="s">
        <v>1238</v>
      </c>
      <c r="H351" s="994"/>
      <c r="I351" s="91"/>
      <c r="J351" s="93"/>
      <c r="K351" s="101"/>
      <c r="L351" s="996">
        <v>21</v>
      </c>
      <c r="M351" s="994"/>
      <c r="N351" s="91"/>
      <c r="O351" s="93"/>
      <c r="P351" s="101"/>
    </row>
    <row r="352" spans="1:16" ht="17.45" customHeight="1" thickBot="1">
      <c r="A352" s="1017"/>
      <c r="B352" s="997"/>
      <c r="C352" s="994"/>
      <c r="D352" s="91"/>
      <c r="E352" s="93"/>
      <c r="F352" s="96"/>
      <c r="G352" s="997"/>
      <c r="H352" s="994"/>
      <c r="I352" s="91"/>
      <c r="J352" s="93"/>
      <c r="K352" s="90"/>
      <c r="L352" s="997"/>
      <c r="M352" s="994"/>
      <c r="N352" s="91"/>
      <c r="O352" s="93"/>
      <c r="P352" s="90"/>
    </row>
    <row r="353" spans="1:16">
      <c r="A353" s="1017"/>
      <c r="B353" s="1004" t="s">
        <v>1018</v>
      </c>
      <c r="C353" s="994"/>
      <c r="D353" s="91"/>
      <c r="E353" s="93"/>
      <c r="F353" s="101"/>
      <c r="G353" s="1004" t="s">
        <v>1018</v>
      </c>
      <c r="H353" s="994"/>
      <c r="I353" s="91"/>
      <c r="J353" s="93"/>
      <c r="K353" s="94"/>
      <c r="L353" s="1004" t="s">
        <v>1018</v>
      </c>
      <c r="M353" s="994"/>
      <c r="N353" s="91"/>
      <c r="O353" s="93"/>
      <c r="P353" s="94"/>
    </row>
    <row r="354" spans="1:16" ht="17.45" customHeight="1" thickBot="1">
      <c r="A354" s="1017"/>
      <c r="B354" s="997"/>
      <c r="C354" s="994"/>
      <c r="D354" s="91"/>
      <c r="E354" s="93"/>
      <c r="F354" s="90"/>
      <c r="G354" s="997"/>
      <c r="H354" s="994"/>
      <c r="I354" s="91"/>
      <c r="J354" s="111"/>
      <c r="K354" s="94"/>
      <c r="L354" s="997"/>
      <c r="M354" s="994"/>
      <c r="N354" s="91"/>
      <c r="O354" s="111"/>
      <c r="P354" s="94"/>
    </row>
    <row r="355" spans="1:16">
      <c r="A355" s="1017"/>
      <c r="B355" s="996">
        <v>32</v>
      </c>
      <c r="C355" s="994"/>
      <c r="D355" s="91"/>
      <c r="E355" s="93"/>
      <c r="F355" s="94"/>
      <c r="G355" s="996" t="s">
        <v>1239</v>
      </c>
      <c r="H355" s="994"/>
      <c r="I355" s="91"/>
      <c r="J355" s="93"/>
      <c r="K355" s="94"/>
      <c r="L355" s="996">
        <v>21</v>
      </c>
      <c r="M355" s="994"/>
      <c r="N355" s="91"/>
      <c r="O355" s="93"/>
      <c r="P355" s="94"/>
    </row>
    <row r="356" spans="1:16" ht="17.45" customHeight="1" thickBot="1">
      <c r="A356" s="1017"/>
      <c r="B356" s="997"/>
      <c r="C356" s="994"/>
      <c r="D356" s="91"/>
      <c r="E356" s="93"/>
      <c r="F356" s="90"/>
      <c r="G356" s="997"/>
      <c r="H356" s="994"/>
      <c r="I356" s="91"/>
      <c r="J356" s="111"/>
      <c r="K356" s="94"/>
      <c r="L356" s="997"/>
      <c r="M356" s="994"/>
      <c r="N356" s="91"/>
      <c r="O356" s="111"/>
      <c r="P356" s="94"/>
    </row>
    <row r="357" spans="1:16">
      <c r="A357" s="1017"/>
      <c r="B357" s="1010" t="s">
        <v>1020</v>
      </c>
      <c r="C357" s="994"/>
      <c r="D357" s="91"/>
      <c r="E357" s="93"/>
      <c r="F357" s="90"/>
      <c r="G357" s="1010" t="s">
        <v>1020</v>
      </c>
      <c r="H357" s="994"/>
      <c r="I357" s="91"/>
      <c r="J357" s="111"/>
      <c r="K357" s="94"/>
      <c r="L357" s="1010" t="s">
        <v>1020</v>
      </c>
      <c r="M357" s="994"/>
      <c r="N357" s="91"/>
      <c r="O357" s="111"/>
      <c r="P357" s="94"/>
    </row>
    <row r="358" spans="1:16" ht="17.45" customHeight="1" thickBot="1">
      <c r="A358" s="1017"/>
      <c r="B358" s="997"/>
      <c r="C358" s="994"/>
      <c r="D358" s="91"/>
      <c r="E358" s="93"/>
      <c r="F358" s="90"/>
      <c r="G358" s="997"/>
      <c r="H358" s="994"/>
      <c r="I358" s="91"/>
      <c r="J358" s="111"/>
      <c r="K358" s="94"/>
      <c r="L358" s="997"/>
      <c r="M358" s="994"/>
      <c r="N358" s="91"/>
      <c r="O358" s="111"/>
      <c r="P358" s="94"/>
    </row>
    <row r="359" spans="1:16">
      <c r="A359" s="1017"/>
      <c r="B359" s="103" t="s">
        <v>1021</v>
      </c>
      <c r="C359" s="994"/>
      <c r="D359" s="91"/>
      <c r="E359" s="93"/>
      <c r="F359" s="94"/>
      <c r="G359" s="103" t="s">
        <v>1021</v>
      </c>
      <c r="H359" s="994"/>
      <c r="I359" s="91"/>
      <c r="J359" s="93"/>
      <c r="K359" s="109"/>
      <c r="L359" s="103" t="s">
        <v>1240</v>
      </c>
      <c r="M359" s="994"/>
      <c r="N359" s="91"/>
      <c r="O359" s="93"/>
      <c r="P359" s="109"/>
    </row>
    <row r="360" spans="1:16">
      <c r="A360" s="1017"/>
      <c r="B360" s="106" t="s">
        <v>1241</v>
      </c>
      <c r="C360" s="994"/>
      <c r="D360" s="91"/>
      <c r="E360" s="93"/>
      <c r="F360" s="90"/>
      <c r="G360" s="104" t="s">
        <v>1242</v>
      </c>
      <c r="H360" s="994"/>
      <c r="I360" s="91"/>
      <c r="J360" s="93"/>
      <c r="K360" s="94"/>
      <c r="L360" s="104" t="s">
        <v>1243</v>
      </c>
      <c r="M360" s="994"/>
      <c r="N360" s="91"/>
      <c r="O360" s="93"/>
      <c r="P360" s="94"/>
    </row>
    <row r="361" spans="1:16">
      <c r="A361" s="1017"/>
      <c r="B361" s="106" t="s">
        <v>1244</v>
      </c>
      <c r="C361" s="994"/>
      <c r="D361" s="91"/>
      <c r="E361" s="93"/>
      <c r="F361" s="90"/>
      <c r="G361" s="106" t="s">
        <v>1245</v>
      </c>
      <c r="H361" s="994"/>
      <c r="I361" s="110"/>
      <c r="J361" s="111"/>
      <c r="K361" s="94"/>
      <c r="L361" s="106"/>
      <c r="M361" s="994"/>
      <c r="N361" s="110"/>
      <c r="O361" s="111"/>
      <c r="P361" s="94"/>
    </row>
    <row r="362" spans="1:16">
      <c r="A362" s="1017"/>
      <c r="B362" s="107"/>
      <c r="C362" s="994"/>
      <c r="D362" s="91"/>
      <c r="E362" s="93"/>
      <c r="F362" s="90"/>
      <c r="G362" s="107" t="s">
        <v>1027</v>
      </c>
      <c r="H362" s="994"/>
      <c r="I362" s="110"/>
      <c r="J362" s="111"/>
      <c r="K362" s="101"/>
      <c r="L362" s="107"/>
      <c r="M362" s="994"/>
      <c r="N362" s="110"/>
      <c r="O362" s="111"/>
      <c r="P362" s="101"/>
    </row>
    <row r="363" spans="1:16">
      <c r="A363" s="1017"/>
      <c r="B363" s="106"/>
      <c r="C363" s="994"/>
      <c r="D363" s="108"/>
      <c r="E363" s="93"/>
      <c r="F363" s="94"/>
      <c r="G363" s="106"/>
      <c r="H363" s="994"/>
      <c r="I363" s="108"/>
      <c r="J363" s="93"/>
      <c r="K363" s="109"/>
      <c r="L363" s="106"/>
      <c r="M363" s="994"/>
      <c r="N363" s="108"/>
      <c r="O363" s="93"/>
      <c r="P363" s="109"/>
    </row>
    <row r="364" spans="1:16">
      <c r="A364" s="1017"/>
      <c r="B364" s="107"/>
      <c r="C364" s="994"/>
      <c r="D364" s="91"/>
      <c r="E364" s="93"/>
      <c r="F364" s="105"/>
      <c r="G364" s="107"/>
      <c r="H364" s="994"/>
      <c r="I364" s="91"/>
      <c r="J364" s="93"/>
      <c r="K364" s="94"/>
      <c r="L364" s="107"/>
      <c r="M364" s="994"/>
      <c r="N364" s="91"/>
      <c r="O364" s="93"/>
      <c r="P364" s="94"/>
    </row>
    <row r="365" spans="1:16">
      <c r="A365" s="1017"/>
      <c r="B365" s="106"/>
      <c r="C365" s="994"/>
      <c r="D365" s="91"/>
      <c r="E365" s="93"/>
      <c r="F365" s="94"/>
      <c r="G365" s="106"/>
      <c r="H365" s="994"/>
      <c r="I365" s="110"/>
      <c r="J365" s="111"/>
      <c r="K365" s="94"/>
      <c r="L365" s="106"/>
      <c r="M365" s="994"/>
      <c r="N365" s="110"/>
      <c r="O365" s="111"/>
      <c r="P365" s="94"/>
    </row>
    <row r="366" spans="1:16" ht="17.45" customHeight="1" thickBot="1">
      <c r="A366" s="1017"/>
      <c r="B366" s="107"/>
      <c r="C366" s="995"/>
      <c r="D366" s="112"/>
      <c r="E366" s="113"/>
      <c r="F366" s="114"/>
      <c r="G366" s="107"/>
      <c r="H366" s="994"/>
      <c r="I366" s="112"/>
      <c r="J366" s="113"/>
      <c r="K366" s="114"/>
      <c r="L366" s="107"/>
      <c r="M366" s="994"/>
      <c r="N366" s="112"/>
      <c r="O366" s="113"/>
      <c r="P366" s="114"/>
    </row>
    <row r="367" spans="1:16">
      <c r="A367" s="1030" t="str">
        <f>TEXT(A321,"AAAA")</f>
        <v>星期一</v>
      </c>
      <c r="B367" s="106"/>
      <c r="C367" s="1008" t="s">
        <v>978</v>
      </c>
      <c r="D367" s="115"/>
      <c r="E367" s="116" t="s">
        <v>943</v>
      </c>
      <c r="F367" s="94" t="s">
        <v>1133</v>
      </c>
      <c r="G367" s="106"/>
      <c r="H367" s="993" t="s">
        <v>978</v>
      </c>
      <c r="I367" s="115"/>
      <c r="J367" s="116" t="s">
        <v>943</v>
      </c>
      <c r="K367" s="94" t="s">
        <v>1029</v>
      </c>
      <c r="L367" s="106"/>
      <c r="M367" s="1009" t="s">
        <v>978</v>
      </c>
      <c r="N367" s="115"/>
      <c r="O367" s="116" t="s">
        <v>943</v>
      </c>
      <c r="P367" s="94" t="s">
        <v>1133</v>
      </c>
    </row>
    <row r="368" spans="1:16">
      <c r="A368" s="1017"/>
      <c r="B368" s="107"/>
      <c r="C368" s="994"/>
      <c r="D368" s="117"/>
      <c r="E368" s="93" t="s">
        <v>948</v>
      </c>
      <c r="F368" s="94" t="s">
        <v>1246</v>
      </c>
      <c r="G368" s="107"/>
      <c r="H368" s="994"/>
      <c r="I368" s="91"/>
      <c r="J368" s="93" t="s">
        <v>948</v>
      </c>
      <c r="K368" s="94" t="s">
        <v>1032</v>
      </c>
      <c r="L368" s="107"/>
      <c r="M368" s="994"/>
      <c r="N368" s="91"/>
      <c r="O368" s="93" t="s">
        <v>948</v>
      </c>
      <c r="P368" s="94" t="s">
        <v>1134</v>
      </c>
    </row>
    <row r="369" spans="1:16">
      <c r="A369" s="1017"/>
      <c r="B369" s="106"/>
      <c r="C369" s="994"/>
      <c r="D369" s="117"/>
      <c r="E369" s="93" t="s">
        <v>952</v>
      </c>
      <c r="F369" s="94" t="s">
        <v>1247</v>
      </c>
      <c r="G369" s="106"/>
      <c r="H369" s="994"/>
      <c r="I369" s="91"/>
      <c r="J369" s="93" t="s">
        <v>952</v>
      </c>
      <c r="K369" s="94" t="s">
        <v>1248</v>
      </c>
      <c r="L369" s="106"/>
      <c r="M369" s="994"/>
      <c r="N369" s="91"/>
      <c r="O369" s="93" t="s">
        <v>952</v>
      </c>
      <c r="P369" s="94" t="s">
        <v>1249</v>
      </c>
    </row>
    <row r="370" spans="1:16">
      <c r="A370" s="1017"/>
      <c r="B370" s="107"/>
      <c r="C370" s="994"/>
      <c r="D370" s="117"/>
      <c r="E370" s="93" t="s">
        <v>956</v>
      </c>
      <c r="F370" s="94" t="s">
        <v>1250</v>
      </c>
      <c r="G370" s="107"/>
      <c r="H370" s="994"/>
      <c r="I370" s="91"/>
      <c r="J370" s="93" t="s">
        <v>956</v>
      </c>
      <c r="K370" s="94" t="s">
        <v>1139</v>
      </c>
      <c r="L370" s="107"/>
      <c r="M370" s="994"/>
      <c r="N370" s="91"/>
      <c r="O370" s="93" t="s">
        <v>956</v>
      </c>
      <c r="P370" s="94" t="s">
        <v>1251</v>
      </c>
    </row>
    <row r="371" spans="1:16">
      <c r="A371" s="1017"/>
      <c r="B371" s="106"/>
      <c r="C371" s="994"/>
      <c r="D371" s="117"/>
      <c r="E371" s="93" t="s">
        <v>959</v>
      </c>
      <c r="F371" s="94" t="s">
        <v>1141</v>
      </c>
      <c r="G371" s="106"/>
      <c r="H371" s="994"/>
      <c r="I371" s="91"/>
      <c r="J371" s="93" t="s">
        <v>959</v>
      </c>
      <c r="K371" s="94" t="s">
        <v>1041</v>
      </c>
      <c r="L371" s="106"/>
      <c r="M371" s="994"/>
      <c r="N371" s="91"/>
      <c r="O371" s="93" t="s">
        <v>959</v>
      </c>
      <c r="P371" s="94" t="s">
        <v>1141</v>
      </c>
    </row>
    <row r="372" spans="1:16">
      <c r="A372" s="1017"/>
      <c r="B372" s="107"/>
      <c r="C372" s="994"/>
      <c r="D372" s="117"/>
      <c r="E372" s="93" t="s">
        <v>1043</v>
      </c>
      <c r="F372" s="94" t="s">
        <v>1044</v>
      </c>
      <c r="G372" s="107"/>
      <c r="H372" s="994"/>
      <c r="I372" s="91"/>
      <c r="J372" s="93" t="s">
        <v>1043</v>
      </c>
      <c r="K372" s="94" t="s">
        <v>1044</v>
      </c>
      <c r="L372" s="107"/>
      <c r="M372" s="994"/>
      <c r="N372" s="91"/>
      <c r="O372" s="93" t="s">
        <v>1043</v>
      </c>
      <c r="P372" s="94" t="s">
        <v>1044</v>
      </c>
    </row>
    <row r="373" spans="1:16">
      <c r="A373" s="1017"/>
      <c r="B373" s="106"/>
      <c r="C373" s="994"/>
      <c r="D373" s="117"/>
      <c r="E373" s="93" t="s">
        <v>1045</v>
      </c>
      <c r="F373" s="94" t="s">
        <v>1046</v>
      </c>
      <c r="G373" s="106"/>
      <c r="H373" s="994"/>
      <c r="I373" s="91"/>
      <c r="J373" s="93" t="s">
        <v>1045</v>
      </c>
      <c r="K373" s="94" t="s">
        <v>1046</v>
      </c>
      <c r="L373" s="106"/>
      <c r="M373" s="994"/>
      <c r="N373" s="91"/>
      <c r="O373" s="93" t="s">
        <v>1045</v>
      </c>
      <c r="P373" s="94" t="s">
        <v>1046</v>
      </c>
    </row>
    <row r="374" spans="1:16">
      <c r="A374" s="1017"/>
      <c r="B374" s="107"/>
      <c r="C374" s="994"/>
      <c r="D374" s="91"/>
      <c r="E374" s="93"/>
      <c r="F374" s="94"/>
      <c r="G374" s="107"/>
      <c r="H374" s="994"/>
      <c r="I374" s="91"/>
      <c r="J374" s="93"/>
      <c r="K374" s="94"/>
      <c r="L374" s="107"/>
      <c r="M374" s="994"/>
      <c r="N374" s="91"/>
      <c r="O374" s="93"/>
      <c r="P374" s="94"/>
    </row>
    <row r="375" spans="1:16">
      <c r="A375" s="1017"/>
      <c r="B375" s="104"/>
      <c r="C375" s="994"/>
      <c r="D375" s="110"/>
      <c r="E375" s="111"/>
      <c r="F375" s="101"/>
      <c r="G375" s="104"/>
      <c r="H375" s="994"/>
      <c r="I375" s="110"/>
      <c r="J375" s="111"/>
      <c r="K375" s="94"/>
      <c r="L375" s="104"/>
      <c r="M375" s="994"/>
      <c r="N375" s="110"/>
      <c r="O375" s="111"/>
      <c r="P375" s="94"/>
    </row>
    <row r="376" spans="1:16" ht="17.45" customHeight="1" thickBot="1">
      <c r="A376" s="1017"/>
      <c r="B376" s="104"/>
      <c r="C376" s="995"/>
      <c r="D376" s="119" t="s">
        <v>1047</v>
      </c>
      <c r="E376" s="120" t="s">
        <v>1048</v>
      </c>
      <c r="F376" s="121"/>
      <c r="G376" s="104"/>
      <c r="H376" s="995"/>
      <c r="I376" s="119" t="s">
        <v>1047</v>
      </c>
      <c r="J376" s="120" t="s">
        <v>1048</v>
      </c>
      <c r="K376" s="94"/>
      <c r="L376" s="104"/>
      <c r="M376" s="995"/>
      <c r="N376" s="119" t="s">
        <v>1047</v>
      </c>
      <c r="O376" s="120" t="s">
        <v>1048</v>
      </c>
      <c r="P376" s="94"/>
    </row>
    <row r="377" spans="1:16">
      <c r="A377" s="102"/>
      <c r="B377" s="106"/>
      <c r="C377" s="1008" t="s">
        <v>1049</v>
      </c>
      <c r="D377" s="115"/>
      <c r="E377" s="116" t="s">
        <v>943</v>
      </c>
      <c r="F377" s="122" t="s">
        <v>1050</v>
      </c>
      <c r="G377" s="106"/>
      <c r="H377" s="993" t="s">
        <v>1049</v>
      </c>
      <c r="I377" s="115"/>
      <c r="J377" s="116" t="s">
        <v>943</v>
      </c>
      <c r="K377" s="122" t="s">
        <v>1050</v>
      </c>
      <c r="L377" s="106"/>
      <c r="M377" s="1009" t="s">
        <v>1049</v>
      </c>
      <c r="N377" s="115"/>
      <c r="O377" s="116" t="s">
        <v>943</v>
      </c>
      <c r="P377" s="122" t="s">
        <v>1050</v>
      </c>
    </row>
    <row r="378" spans="1:16">
      <c r="A378" s="102"/>
      <c r="B378" s="107"/>
      <c r="C378" s="994"/>
      <c r="D378" s="91"/>
      <c r="E378" s="93" t="s">
        <v>948</v>
      </c>
      <c r="F378" s="94" t="s">
        <v>1193</v>
      </c>
      <c r="G378" s="107"/>
      <c r="H378" s="994"/>
      <c r="I378" s="91"/>
      <c r="J378" s="93" t="s">
        <v>948</v>
      </c>
      <c r="K378" s="94" t="s">
        <v>1142</v>
      </c>
      <c r="L378" s="107"/>
      <c r="M378" s="994"/>
      <c r="N378" s="91"/>
      <c r="O378" s="93" t="s">
        <v>948</v>
      </c>
      <c r="P378" s="94" t="s">
        <v>1142</v>
      </c>
    </row>
    <row r="379" spans="1:16">
      <c r="A379" s="102"/>
      <c r="B379" s="123"/>
      <c r="C379" s="994"/>
      <c r="D379" s="91"/>
      <c r="E379" s="93" t="s">
        <v>952</v>
      </c>
      <c r="F379" s="94" t="s">
        <v>1053</v>
      </c>
      <c r="G379" s="123"/>
      <c r="H379" s="994"/>
      <c r="I379" s="91"/>
      <c r="J379" s="93" t="s">
        <v>952</v>
      </c>
      <c r="K379" s="94" t="s">
        <v>1053</v>
      </c>
      <c r="L379" s="123"/>
      <c r="M379" s="994"/>
      <c r="N379" s="91"/>
      <c r="O379" s="93" t="s">
        <v>952</v>
      </c>
      <c r="P379" s="94" t="s">
        <v>1053</v>
      </c>
    </row>
    <row r="380" spans="1:16" ht="33.950000000000003" customHeight="1">
      <c r="A380" s="102"/>
      <c r="B380" s="104"/>
      <c r="C380" s="994"/>
      <c r="D380" s="91"/>
      <c r="E380" s="93" t="s">
        <v>956</v>
      </c>
      <c r="F380" s="94" t="s">
        <v>1054</v>
      </c>
      <c r="G380" s="104"/>
      <c r="H380" s="994"/>
      <c r="I380" s="91"/>
      <c r="J380" s="93" t="s">
        <v>956</v>
      </c>
      <c r="K380" s="94" t="s">
        <v>1054</v>
      </c>
      <c r="L380" s="104"/>
      <c r="M380" s="994"/>
      <c r="N380" s="91"/>
      <c r="O380" s="93" t="s">
        <v>956</v>
      </c>
      <c r="P380" s="94" t="s">
        <v>1054</v>
      </c>
    </row>
    <row r="381" spans="1:16">
      <c r="A381" s="102"/>
      <c r="B381" s="106"/>
      <c r="C381" s="994"/>
      <c r="D381" s="91"/>
      <c r="E381" s="93"/>
      <c r="F381" s="94"/>
      <c r="G381" s="106"/>
      <c r="H381" s="994"/>
      <c r="I381" s="91"/>
      <c r="J381" s="93"/>
      <c r="K381" s="94"/>
      <c r="L381" s="106"/>
      <c r="M381" s="994"/>
      <c r="N381" s="91"/>
      <c r="O381" s="93"/>
      <c r="P381" s="94"/>
    </row>
    <row r="382" spans="1:16">
      <c r="A382" s="102"/>
      <c r="B382" s="107"/>
      <c r="C382" s="994"/>
      <c r="D382" s="91"/>
      <c r="E382" s="93"/>
      <c r="F382" s="124"/>
      <c r="G382" s="107"/>
      <c r="H382" s="994"/>
      <c r="I382" s="91"/>
      <c r="J382" s="93"/>
      <c r="K382" s="124"/>
      <c r="L382" s="107"/>
      <c r="M382" s="994"/>
      <c r="N382" s="91"/>
      <c r="O382" s="93"/>
      <c r="P382" s="124"/>
    </row>
    <row r="383" spans="1:16">
      <c r="A383" s="102"/>
      <c r="B383" s="106"/>
      <c r="C383" s="994"/>
      <c r="D383" s="91"/>
      <c r="E383" s="93"/>
      <c r="F383" s="125"/>
      <c r="G383" s="106"/>
      <c r="H383" s="994"/>
      <c r="I383" s="91"/>
      <c r="J383" s="93"/>
      <c r="K383" s="125"/>
      <c r="L383" s="106"/>
      <c r="M383" s="994"/>
      <c r="N383" s="91"/>
      <c r="O383" s="93"/>
      <c r="P383" s="125"/>
    </row>
    <row r="384" spans="1:16">
      <c r="A384" s="102"/>
      <c r="B384" s="107"/>
      <c r="C384" s="994"/>
      <c r="D384" s="214"/>
      <c r="E384" s="111"/>
      <c r="F384" s="213"/>
      <c r="G384" s="107"/>
      <c r="H384" s="994"/>
      <c r="I384" s="110"/>
      <c r="J384" s="111"/>
      <c r="K384" s="213"/>
      <c r="L384" s="107"/>
      <c r="M384" s="994"/>
      <c r="N384" s="110"/>
      <c r="O384" s="111"/>
      <c r="P384" s="213"/>
    </row>
    <row r="385" spans="1:16">
      <c r="A385" s="102"/>
      <c r="B385" s="106"/>
      <c r="C385" s="994"/>
      <c r="D385" s="214"/>
      <c r="E385" s="111"/>
      <c r="F385" s="213"/>
      <c r="G385" s="106"/>
      <c r="H385" s="994"/>
      <c r="I385" s="110"/>
      <c r="J385" s="111"/>
      <c r="K385" s="213"/>
      <c r="L385" s="106"/>
      <c r="M385" s="994"/>
      <c r="N385" s="110"/>
      <c r="O385" s="111"/>
      <c r="P385" s="213"/>
    </row>
    <row r="386" spans="1:16" ht="17.45" customHeight="1" thickBot="1">
      <c r="A386" s="102"/>
      <c r="B386" s="107"/>
      <c r="C386" s="995"/>
      <c r="D386" s="126"/>
      <c r="E386" s="127"/>
      <c r="F386" s="101"/>
      <c r="G386" s="107"/>
      <c r="H386" s="995"/>
      <c r="I386" s="110"/>
      <c r="J386" s="127"/>
      <c r="K386" s="101"/>
      <c r="L386" s="107"/>
      <c r="M386" s="995"/>
      <c r="N386" s="110"/>
      <c r="O386" s="127"/>
      <c r="P386" s="101"/>
    </row>
    <row r="387" spans="1:16">
      <c r="A387" s="129"/>
      <c r="B387" s="106"/>
      <c r="C387" s="1008" t="s">
        <v>1055</v>
      </c>
      <c r="D387" s="115" t="s">
        <v>1056</v>
      </c>
      <c r="E387" s="130" t="s">
        <v>943</v>
      </c>
      <c r="F387" s="122" t="s">
        <v>1252</v>
      </c>
      <c r="G387" s="106"/>
      <c r="H387" s="993" t="s">
        <v>1055</v>
      </c>
      <c r="I387" s="115" t="s">
        <v>1056</v>
      </c>
      <c r="J387" s="130" t="s">
        <v>943</v>
      </c>
      <c r="K387" s="122" t="s">
        <v>1253</v>
      </c>
      <c r="L387" s="106"/>
      <c r="M387" s="1009" t="s">
        <v>1055</v>
      </c>
      <c r="N387" s="115" t="s">
        <v>1056</v>
      </c>
      <c r="O387" s="130" t="s">
        <v>943</v>
      </c>
      <c r="P387" s="122" t="s">
        <v>1254</v>
      </c>
    </row>
    <row r="388" spans="1:16">
      <c r="A388" s="129"/>
      <c r="B388" s="107"/>
      <c r="C388" s="994"/>
      <c r="D388" s="91" t="s">
        <v>1060</v>
      </c>
      <c r="E388" s="93" t="s">
        <v>948</v>
      </c>
      <c r="F388" s="131" t="s">
        <v>1198</v>
      </c>
      <c r="G388" s="107"/>
      <c r="H388" s="994"/>
      <c r="I388" s="91" t="s">
        <v>1060</v>
      </c>
      <c r="J388" s="93" t="s">
        <v>948</v>
      </c>
      <c r="K388" s="131" t="s">
        <v>1255</v>
      </c>
      <c r="L388" s="107"/>
      <c r="M388" s="994"/>
      <c r="N388" s="91" t="s">
        <v>1060</v>
      </c>
      <c r="O388" s="93" t="s">
        <v>948</v>
      </c>
      <c r="P388" s="131" t="s">
        <v>1256</v>
      </c>
    </row>
    <row r="389" spans="1:16">
      <c r="A389" s="129"/>
      <c r="B389" s="132"/>
      <c r="C389" s="994"/>
      <c r="D389" s="91" t="s">
        <v>1063</v>
      </c>
      <c r="E389" s="93" t="s">
        <v>952</v>
      </c>
      <c r="F389" s="94" t="s">
        <v>1064</v>
      </c>
      <c r="G389" s="132"/>
      <c r="H389" s="994"/>
      <c r="I389" s="91" t="s">
        <v>1063</v>
      </c>
      <c r="J389" s="93" t="s">
        <v>952</v>
      </c>
      <c r="K389" s="94" t="s">
        <v>1064</v>
      </c>
      <c r="L389" s="132"/>
      <c r="M389" s="994"/>
      <c r="N389" s="91" t="s">
        <v>1063</v>
      </c>
      <c r="O389" s="93" t="s">
        <v>952</v>
      </c>
      <c r="P389" s="94" t="s">
        <v>1064</v>
      </c>
    </row>
    <row r="390" spans="1:16">
      <c r="A390" s="129"/>
      <c r="B390" s="107"/>
      <c r="C390" s="994"/>
      <c r="D390" s="91" t="s">
        <v>978</v>
      </c>
      <c r="E390" s="93" t="s">
        <v>956</v>
      </c>
      <c r="F390" s="101" t="s">
        <v>1065</v>
      </c>
      <c r="G390" s="107"/>
      <c r="H390" s="994"/>
      <c r="I390" s="91" t="s">
        <v>978</v>
      </c>
      <c r="J390" s="93" t="s">
        <v>956</v>
      </c>
      <c r="K390" s="101" t="s">
        <v>1065</v>
      </c>
      <c r="L390" s="107"/>
      <c r="M390" s="994"/>
      <c r="N390" s="91" t="s">
        <v>978</v>
      </c>
      <c r="O390" s="93" t="s">
        <v>956</v>
      </c>
      <c r="P390" s="101" t="s">
        <v>1065</v>
      </c>
    </row>
    <row r="391" spans="1:16">
      <c r="A391" s="129"/>
      <c r="B391" s="132"/>
      <c r="C391" s="994"/>
      <c r="D391" s="91"/>
      <c r="E391" s="111" t="s">
        <v>1199</v>
      </c>
      <c r="F391" s="133" t="s">
        <v>1067</v>
      </c>
      <c r="G391" s="132"/>
      <c r="H391" s="994"/>
      <c r="I391" s="91" t="s">
        <v>1066</v>
      </c>
      <c r="J391" s="111" t="s">
        <v>959</v>
      </c>
      <c r="K391" s="133" t="s">
        <v>1067</v>
      </c>
      <c r="L391" s="132"/>
      <c r="M391" s="994"/>
      <c r="N391" s="91" t="s">
        <v>1066</v>
      </c>
      <c r="O391" s="111" t="s">
        <v>1199</v>
      </c>
      <c r="P391" s="133" t="s">
        <v>1067</v>
      </c>
    </row>
    <row r="392" spans="1:16">
      <c r="A392" s="129"/>
      <c r="B392" s="107"/>
      <c r="C392" s="994"/>
      <c r="D392" s="91"/>
      <c r="E392" s="93" t="s">
        <v>1200</v>
      </c>
      <c r="F392" s="94" t="s">
        <v>1257</v>
      </c>
      <c r="G392" s="107"/>
      <c r="H392" s="994"/>
      <c r="I392" s="91"/>
      <c r="J392" s="93"/>
      <c r="K392" s="94"/>
      <c r="L392" s="107"/>
      <c r="M392" s="994"/>
      <c r="N392" s="91"/>
      <c r="O392" s="93" t="s">
        <v>1200</v>
      </c>
      <c r="P392" s="109" t="s">
        <v>1258</v>
      </c>
    </row>
    <row r="393" spans="1:16">
      <c r="A393" s="129"/>
      <c r="B393" s="132"/>
      <c r="C393" s="994"/>
      <c r="D393" s="91"/>
      <c r="E393" s="111"/>
      <c r="F393" s="133"/>
      <c r="G393" s="132"/>
      <c r="H393" s="994"/>
      <c r="I393" s="91"/>
      <c r="J393" s="111"/>
      <c r="K393" s="133"/>
      <c r="L393" s="132"/>
      <c r="M393" s="994"/>
      <c r="N393" s="91"/>
      <c r="O393" s="111"/>
      <c r="P393" s="133"/>
    </row>
    <row r="394" spans="1:16">
      <c r="A394" s="129"/>
      <c r="B394" s="107"/>
      <c r="C394" s="994"/>
      <c r="D394" s="91"/>
      <c r="E394" s="93"/>
      <c r="F394" s="94"/>
      <c r="G394" s="107"/>
      <c r="H394" s="994"/>
      <c r="I394" s="91"/>
      <c r="J394" s="93"/>
      <c r="K394" s="94"/>
      <c r="L394" s="107"/>
      <c r="M394" s="994"/>
      <c r="N394" s="91"/>
      <c r="O394" s="93"/>
      <c r="P394" s="94"/>
    </row>
    <row r="395" spans="1:16">
      <c r="A395" s="129"/>
      <c r="B395" s="132"/>
      <c r="C395" s="994"/>
      <c r="D395" s="91"/>
      <c r="E395" s="93"/>
      <c r="F395" s="94"/>
      <c r="G395" s="132"/>
      <c r="H395" s="994"/>
      <c r="I395" s="91"/>
      <c r="J395" s="93"/>
      <c r="K395" s="94"/>
      <c r="L395" s="132"/>
      <c r="M395" s="994"/>
      <c r="N395" s="91"/>
      <c r="O395" s="93"/>
      <c r="P395" s="94"/>
    </row>
    <row r="396" spans="1:16" ht="17.45" customHeight="1" thickBot="1">
      <c r="A396" s="129"/>
      <c r="B396" s="107"/>
      <c r="C396" s="995"/>
      <c r="D396" s="112"/>
      <c r="E396" s="113"/>
      <c r="F396" s="114"/>
      <c r="G396" s="107"/>
      <c r="H396" s="995"/>
      <c r="I396" s="112"/>
      <c r="J396" s="127"/>
      <c r="K396" s="101"/>
      <c r="L396" s="107"/>
      <c r="M396" s="995"/>
      <c r="N396" s="112"/>
      <c r="O396" s="127"/>
      <c r="P396" s="101"/>
    </row>
    <row r="397" spans="1:16">
      <c r="A397" s="129"/>
      <c r="B397" s="132"/>
      <c r="C397" s="1011" t="s">
        <v>1068</v>
      </c>
      <c r="D397" s="134" t="s">
        <v>1069</v>
      </c>
      <c r="E397" s="135"/>
      <c r="F397" s="136" t="s">
        <v>1070</v>
      </c>
      <c r="G397" s="132"/>
      <c r="H397" s="1028" t="s">
        <v>1068</v>
      </c>
      <c r="I397" s="134" t="s">
        <v>1069</v>
      </c>
      <c r="J397" s="135"/>
      <c r="K397" s="136" t="s">
        <v>1070</v>
      </c>
      <c r="L397" s="132"/>
      <c r="M397" s="1013" t="s">
        <v>1068</v>
      </c>
      <c r="N397" s="134" t="s">
        <v>1069</v>
      </c>
      <c r="O397" s="135"/>
      <c r="P397" s="136" t="s">
        <v>1070</v>
      </c>
    </row>
    <row r="398" spans="1:16">
      <c r="A398" s="129"/>
      <c r="B398" s="107"/>
      <c r="C398" s="994"/>
      <c r="D398" s="91" t="s">
        <v>278</v>
      </c>
      <c r="E398" s="93"/>
      <c r="F398" s="94" t="s">
        <v>1259</v>
      </c>
      <c r="G398" s="107"/>
      <c r="H398" s="994"/>
      <c r="I398" s="91"/>
      <c r="J398" s="93"/>
      <c r="K398" s="94"/>
      <c r="L398" s="107"/>
      <c r="M398" s="994"/>
      <c r="N398" s="91"/>
      <c r="O398" s="93"/>
      <c r="P398" s="94"/>
    </row>
    <row r="399" spans="1:16">
      <c r="A399" s="129"/>
      <c r="B399" s="132"/>
      <c r="C399" s="994"/>
      <c r="D399" s="91" t="s">
        <v>498</v>
      </c>
      <c r="E399" s="93"/>
      <c r="F399" s="94" t="s">
        <v>1260</v>
      </c>
      <c r="G399" s="132"/>
      <c r="H399" s="994"/>
      <c r="I399" s="91"/>
      <c r="J399" s="93"/>
      <c r="K399" s="94"/>
      <c r="L399" s="132"/>
      <c r="M399" s="994"/>
      <c r="N399" s="91"/>
      <c r="O399" s="93"/>
      <c r="P399" s="94"/>
    </row>
    <row r="400" spans="1:16">
      <c r="A400" s="129"/>
      <c r="B400" s="107"/>
      <c r="C400" s="994"/>
      <c r="D400" s="110" t="s">
        <v>311</v>
      </c>
      <c r="E400" s="111"/>
      <c r="F400" s="94" t="s">
        <v>1261</v>
      </c>
      <c r="G400" s="107"/>
      <c r="H400" s="994"/>
      <c r="I400" s="110"/>
      <c r="J400" s="111"/>
      <c r="K400" s="101"/>
      <c r="L400" s="107"/>
      <c r="M400" s="994"/>
      <c r="N400" s="110"/>
      <c r="O400" s="111"/>
      <c r="P400" s="101"/>
    </row>
    <row r="401" spans="1:16">
      <c r="A401" s="1031"/>
      <c r="B401" s="132"/>
      <c r="C401" s="994"/>
      <c r="D401" s="91"/>
      <c r="E401" s="93"/>
      <c r="F401" s="101"/>
      <c r="G401" s="132"/>
      <c r="H401" s="994"/>
      <c r="I401" s="91"/>
      <c r="J401" s="93"/>
      <c r="K401" s="94"/>
      <c r="L401" s="132"/>
      <c r="M401" s="994"/>
      <c r="N401" s="91"/>
      <c r="O401" s="93"/>
      <c r="P401" s="94"/>
    </row>
    <row r="402" spans="1:16">
      <c r="A402" s="1017"/>
      <c r="B402" s="107"/>
      <c r="C402" s="994"/>
      <c r="D402" s="91"/>
      <c r="E402" s="93"/>
      <c r="F402" s="94"/>
      <c r="G402" s="107"/>
      <c r="H402" s="994"/>
      <c r="I402" s="91"/>
      <c r="J402" s="93"/>
      <c r="K402" s="94"/>
      <c r="L402" s="107"/>
      <c r="M402" s="994"/>
      <c r="N402" s="91"/>
      <c r="O402" s="93"/>
      <c r="P402" s="94"/>
    </row>
    <row r="403" spans="1:16">
      <c r="A403" s="1017"/>
      <c r="B403" s="132"/>
      <c r="C403" s="994"/>
      <c r="D403" s="110"/>
      <c r="E403" s="111"/>
      <c r="F403" s="101"/>
      <c r="G403" s="132"/>
      <c r="H403" s="994"/>
      <c r="I403" s="110"/>
      <c r="J403" s="111"/>
      <c r="K403" s="101"/>
      <c r="L403" s="132"/>
      <c r="M403" s="994"/>
      <c r="N403" s="110"/>
      <c r="O403" s="111"/>
      <c r="P403" s="101"/>
    </row>
    <row r="404" spans="1:16" ht="17.45" customHeight="1" thickBot="1">
      <c r="A404" s="1032"/>
      <c r="B404" s="138"/>
      <c r="C404" s="1012"/>
      <c r="D404" s="139"/>
      <c r="E404" s="140"/>
      <c r="F404" s="141"/>
      <c r="G404" s="138"/>
      <c r="H404" s="1012"/>
      <c r="I404" s="139"/>
      <c r="J404" s="140"/>
      <c r="K404" s="141"/>
      <c r="L404" s="138"/>
      <c r="M404" s="1012"/>
      <c r="N404" s="139"/>
      <c r="O404" s="140"/>
      <c r="P404" s="141"/>
    </row>
    <row r="405" spans="1:16" s="143" customFormat="1" ht="27" customHeight="1" thickTop="1" thickBot="1">
      <c r="A405" s="142"/>
      <c r="B405" s="1000" t="s">
        <v>1077</v>
      </c>
      <c r="C405" s="1001"/>
      <c r="D405" s="1001"/>
      <c r="E405" s="1001"/>
      <c r="F405" s="1001"/>
      <c r="G405" s="1025" t="s">
        <v>1078</v>
      </c>
      <c r="H405" s="1006"/>
      <c r="I405" s="1006"/>
      <c r="J405" s="1006"/>
      <c r="K405" s="1006"/>
      <c r="L405" s="1006"/>
      <c r="M405" s="1006"/>
      <c r="N405" s="1005" t="s">
        <v>1079</v>
      </c>
      <c r="O405" s="1006"/>
      <c r="P405" s="1006"/>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990">
        <f>A321</f>
        <v>46146</v>
      </c>
      <c r="B407" s="1020"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991"/>
      <c r="B408" s="1021"/>
      <c r="C408" s="170"/>
      <c r="D408" s="171"/>
      <c r="E408" s="172"/>
      <c r="F408" s="173"/>
      <c r="G408" s="170"/>
      <c r="H408" s="174"/>
      <c r="I408" s="172"/>
      <c r="J408" s="172"/>
      <c r="K408" s="661"/>
      <c r="L408" s="176"/>
      <c r="M408" s="177"/>
      <c r="N408" s="178"/>
      <c r="O408" s="172"/>
      <c r="P408" s="179"/>
    </row>
    <row r="409" spans="1:16" s="169" customFormat="1">
      <c r="A409" s="991"/>
      <c r="B409" s="1021"/>
      <c r="C409" s="170"/>
      <c r="D409" s="171"/>
      <c r="E409" s="172"/>
      <c r="F409" s="173"/>
      <c r="G409" s="170"/>
      <c r="H409" s="180"/>
      <c r="I409" s="172"/>
      <c r="J409" s="172"/>
      <c r="K409" s="175"/>
      <c r="L409" s="181"/>
      <c r="M409" s="177"/>
      <c r="N409" s="178"/>
      <c r="O409" s="172"/>
      <c r="P409" s="179"/>
    </row>
    <row r="410" spans="1:16" s="169" customFormat="1">
      <c r="A410" s="991"/>
      <c r="B410" s="1021"/>
      <c r="C410" s="170"/>
      <c r="D410" s="215"/>
      <c r="E410" s="172"/>
      <c r="F410" s="173"/>
      <c r="G410" s="170"/>
      <c r="H410" s="180"/>
      <c r="I410" s="172"/>
      <c r="J410" s="172"/>
      <c r="K410" s="184"/>
      <c r="L410" s="181"/>
      <c r="M410" s="177"/>
      <c r="N410" s="178"/>
      <c r="O410" s="172"/>
      <c r="P410" s="179"/>
    </row>
    <row r="411" spans="1:16" s="169" customFormat="1">
      <c r="A411" s="991"/>
      <c r="B411" s="1021"/>
      <c r="C411" s="170"/>
      <c r="D411" s="182"/>
      <c r="E411" s="172"/>
      <c r="F411" s="179"/>
      <c r="G411" s="170"/>
      <c r="H411" s="183"/>
      <c r="I411" s="172"/>
      <c r="J411" s="172"/>
      <c r="K411" s="184"/>
      <c r="L411" s="181"/>
      <c r="M411" s="177"/>
      <c r="N411" s="178"/>
      <c r="O411" s="172"/>
      <c r="P411" s="179"/>
    </row>
    <row r="412" spans="1:16" s="169" customFormat="1">
      <c r="A412" s="991"/>
      <c r="B412" s="1021"/>
      <c r="C412" s="170"/>
      <c r="D412" s="171"/>
      <c r="E412" s="172"/>
      <c r="F412" s="185"/>
      <c r="G412" s="195"/>
      <c r="H412" s="180"/>
      <c r="I412" s="188"/>
      <c r="J412" s="172"/>
      <c r="K412" s="175"/>
      <c r="L412" s="186"/>
      <c r="M412" s="187"/>
      <c r="N412" s="178"/>
      <c r="O412" s="172"/>
      <c r="P412" s="179"/>
    </row>
    <row r="413" spans="1:16" s="169" customFormat="1">
      <c r="A413" s="991"/>
      <c r="B413" s="1021"/>
      <c r="C413" s="170"/>
      <c r="D413" s="171"/>
      <c r="E413" s="172"/>
      <c r="F413" s="179"/>
      <c r="G413" s="170"/>
      <c r="H413" s="180"/>
      <c r="I413" s="188"/>
      <c r="J413" s="172"/>
      <c r="K413" s="175"/>
      <c r="L413" s="181"/>
      <c r="M413" s="177"/>
      <c r="N413" s="178"/>
      <c r="O413" s="172"/>
      <c r="P413" s="179"/>
    </row>
    <row r="414" spans="1:16" s="169" customFormat="1">
      <c r="A414" s="991"/>
      <c r="B414" s="1021"/>
      <c r="C414" s="170"/>
      <c r="D414" s="171"/>
      <c r="E414" s="172"/>
      <c r="F414" s="179"/>
      <c r="G414" s="216"/>
      <c r="H414" s="180"/>
      <c r="I414" s="172"/>
      <c r="J414" s="172"/>
      <c r="K414" s="175"/>
      <c r="L414" s="181"/>
      <c r="M414" s="177"/>
      <c r="N414" s="178"/>
      <c r="O414" s="172"/>
      <c r="P414" s="179"/>
    </row>
    <row r="415" spans="1:16" s="169" customFormat="1">
      <c r="A415" s="991"/>
      <c r="B415" s="1021"/>
      <c r="C415" s="170"/>
      <c r="D415" s="171"/>
      <c r="E415" s="172"/>
      <c r="F415" s="185"/>
      <c r="G415" s="170"/>
      <c r="H415" s="180"/>
      <c r="I415" s="188"/>
      <c r="J415" s="172"/>
      <c r="K415" s="175"/>
      <c r="L415" s="181"/>
      <c r="M415" s="177"/>
      <c r="N415" s="178"/>
      <c r="O415" s="172"/>
      <c r="P415" s="179"/>
    </row>
    <row r="416" spans="1:16" s="169" customFormat="1">
      <c r="A416" s="991"/>
      <c r="B416" s="1021"/>
      <c r="C416" s="170"/>
      <c r="D416" s="171"/>
      <c r="E416" s="172"/>
      <c r="F416" s="179"/>
      <c r="G416" s="170"/>
      <c r="H416" s="180"/>
      <c r="I416" s="188"/>
      <c r="J416" s="172"/>
      <c r="K416" s="175"/>
      <c r="L416" s="181"/>
      <c r="M416" s="177"/>
      <c r="N416" s="178"/>
      <c r="O416" s="172"/>
      <c r="P416" s="179"/>
    </row>
    <row r="417" spans="1:16" s="169" customFormat="1">
      <c r="A417" s="991"/>
      <c r="B417" s="1021"/>
      <c r="C417" s="189"/>
      <c r="D417" s="190"/>
      <c r="E417" s="191"/>
      <c r="F417" s="192"/>
      <c r="G417" s="170"/>
      <c r="H417" s="174"/>
      <c r="I417" s="172"/>
      <c r="J417" s="172"/>
      <c r="K417" s="175"/>
      <c r="L417" s="181"/>
      <c r="M417" s="177"/>
      <c r="N417" s="193"/>
      <c r="O417" s="191"/>
      <c r="P417" s="192"/>
    </row>
    <row r="418" spans="1:16" s="169" customFormat="1">
      <c r="A418" s="991"/>
      <c r="B418" s="1021"/>
      <c r="C418" s="189"/>
      <c r="D418" s="190"/>
      <c r="E418" s="191"/>
      <c r="F418" s="192"/>
      <c r="G418" s="195"/>
      <c r="H418" s="180"/>
      <c r="I418" s="188"/>
      <c r="J418" s="172"/>
      <c r="K418" s="175"/>
      <c r="L418" s="181"/>
      <c r="M418" s="177"/>
      <c r="N418" s="193"/>
      <c r="O418" s="191"/>
      <c r="P418" s="192"/>
    </row>
    <row r="419" spans="1:16" s="169" customFormat="1">
      <c r="A419" s="991"/>
      <c r="B419" s="1021"/>
      <c r="C419" s="189"/>
      <c r="D419" s="190"/>
      <c r="E419" s="191"/>
      <c r="F419" s="192"/>
      <c r="G419" s="170"/>
      <c r="H419" s="196"/>
      <c r="I419" s="188"/>
      <c r="J419" s="197"/>
      <c r="K419" s="194"/>
      <c r="L419" s="181"/>
      <c r="M419" s="177"/>
      <c r="N419" s="193"/>
      <c r="O419" s="191"/>
      <c r="P419" s="192"/>
    </row>
    <row r="420" spans="1:16" s="169" customFormat="1">
      <c r="A420" s="991"/>
      <c r="B420" s="1021"/>
      <c r="C420" s="189"/>
      <c r="D420" s="190"/>
      <c r="E420" s="191"/>
      <c r="F420" s="192"/>
      <c r="G420" s="170"/>
      <c r="H420" s="198"/>
      <c r="I420" s="172"/>
      <c r="J420" s="172"/>
      <c r="K420" s="175"/>
      <c r="L420" s="181"/>
      <c r="M420" s="177"/>
      <c r="N420" s="193"/>
      <c r="O420" s="191"/>
      <c r="P420" s="192"/>
    </row>
    <row r="421" spans="1:16" s="169" customFormat="1">
      <c r="A421" s="991"/>
      <c r="B421" s="1021"/>
      <c r="C421" s="189"/>
      <c r="D421" s="190"/>
      <c r="E421" s="191"/>
      <c r="F421" s="192"/>
      <c r="G421" s="195"/>
      <c r="H421" s="180"/>
      <c r="I421" s="197"/>
      <c r="J421" s="197"/>
      <c r="K421" s="194"/>
      <c r="L421" s="181"/>
      <c r="M421" s="177"/>
      <c r="N421" s="193"/>
      <c r="O421" s="191"/>
      <c r="P421" s="192"/>
    </row>
    <row r="422" spans="1:16" s="169" customFormat="1">
      <c r="A422" s="991"/>
      <c r="B422" s="1021"/>
      <c r="C422" s="189"/>
      <c r="D422" s="190"/>
      <c r="E422" s="191"/>
      <c r="F422" s="192"/>
      <c r="G422" s="170"/>
      <c r="H422" s="180"/>
      <c r="I422" s="197"/>
      <c r="J422" s="197"/>
      <c r="K422" s="194"/>
      <c r="L422" s="176"/>
      <c r="M422" s="177"/>
      <c r="N422" s="193"/>
      <c r="O422" s="191"/>
      <c r="P422" s="192"/>
    </row>
    <row r="423" spans="1:16" s="169" customFormat="1">
      <c r="A423" s="991"/>
      <c r="B423" s="1021"/>
      <c r="C423" s="189"/>
      <c r="D423" s="190"/>
      <c r="E423" s="191"/>
      <c r="F423" s="192"/>
      <c r="G423" s="189"/>
      <c r="H423" s="198"/>
      <c r="I423" s="199"/>
      <c r="J423" s="199"/>
      <c r="K423" s="200"/>
      <c r="L423" s="201"/>
      <c r="M423" s="187"/>
      <c r="N423" s="193"/>
      <c r="O423" s="191"/>
      <c r="P423" s="192"/>
    </row>
    <row r="424" spans="1:16" s="169" customFormat="1">
      <c r="A424" s="991"/>
      <c r="B424" s="1021"/>
      <c r="C424" s="189"/>
      <c r="D424" s="190"/>
      <c r="E424" s="191"/>
      <c r="F424" s="192"/>
      <c r="G424" s="189"/>
      <c r="H424" s="198"/>
      <c r="I424" s="199"/>
      <c r="J424" s="199"/>
      <c r="K424" s="200"/>
      <c r="L424" s="201"/>
      <c r="M424" s="187"/>
      <c r="N424" s="193"/>
      <c r="O424" s="191"/>
      <c r="P424" s="192"/>
    </row>
    <row r="425" spans="1:16" s="169" customFormat="1">
      <c r="A425" s="991"/>
      <c r="B425" s="1021"/>
      <c r="C425" s="189"/>
      <c r="D425" s="190"/>
      <c r="E425" s="191"/>
      <c r="F425" s="192"/>
      <c r="G425" s="189"/>
      <c r="H425" s="198"/>
      <c r="I425" s="199"/>
      <c r="J425" s="199"/>
      <c r="K425" s="200"/>
      <c r="L425" s="201"/>
      <c r="M425" s="187"/>
      <c r="N425" s="193"/>
      <c r="O425" s="191"/>
      <c r="P425" s="192"/>
    </row>
    <row r="426" spans="1:16" s="169" customFormat="1" ht="17.45" customHeight="1" thickBot="1">
      <c r="A426" s="992"/>
      <c r="B426" s="1022"/>
      <c r="C426" s="202"/>
      <c r="D426" s="203"/>
      <c r="E426" s="204"/>
      <c r="F426" s="205"/>
      <c r="G426" s="206"/>
      <c r="H426" s="207"/>
      <c r="I426" s="208"/>
      <c r="J426" s="208"/>
      <c r="K426" s="209"/>
      <c r="L426" s="210"/>
      <c r="M426" s="211"/>
      <c r="N426" s="212"/>
      <c r="O426" s="204"/>
      <c r="P426" s="205"/>
    </row>
    <row r="427" spans="1:16" s="68" customFormat="1" ht="36.75" customHeight="1" thickTop="1" thickBot="1">
      <c r="A427" s="1016">
        <f>A321+1</f>
        <v>46147</v>
      </c>
      <c r="B427" s="87" t="s">
        <v>940</v>
      </c>
      <c r="C427" s="1036" t="s">
        <v>941</v>
      </c>
      <c r="D427" s="88" t="s">
        <v>942</v>
      </c>
      <c r="E427" s="89" t="s">
        <v>943</v>
      </c>
      <c r="F427" s="90" t="s">
        <v>1264</v>
      </c>
      <c r="G427" s="87" t="s">
        <v>940</v>
      </c>
      <c r="H427" s="1023" t="s">
        <v>941</v>
      </c>
      <c r="I427" s="88" t="s">
        <v>942</v>
      </c>
      <c r="J427" s="89" t="s">
        <v>943</v>
      </c>
      <c r="K427" s="90" t="s">
        <v>1265</v>
      </c>
      <c r="L427" s="87" t="s">
        <v>940</v>
      </c>
      <c r="M427" s="1029" t="s">
        <v>941</v>
      </c>
      <c r="N427" s="88" t="s">
        <v>942</v>
      </c>
      <c r="O427" s="89" t="s">
        <v>943</v>
      </c>
      <c r="P427" s="90" t="s">
        <v>1266</v>
      </c>
    </row>
    <row r="428" spans="1:16" ht="18" customHeight="1">
      <c r="A428" s="1017"/>
      <c r="B428" s="1026" t="s">
        <v>1267</v>
      </c>
      <c r="C428" s="994"/>
      <c r="D428" s="91" t="s">
        <v>947</v>
      </c>
      <c r="E428" s="92" t="s">
        <v>948</v>
      </c>
      <c r="F428" s="109" t="s">
        <v>56</v>
      </c>
      <c r="G428" s="1026" t="s">
        <v>950</v>
      </c>
      <c r="H428" s="994"/>
      <c r="I428" s="91" t="s">
        <v>947</v>
      </c>
      <c r="J428" s="92" t="s">
        <v>948</v>
      </c>
      <c r="K428" s="94" t="s">
        <v>56</v>
      </c>
      <c r="L428" s="1026" t="s">
        <v>949</v>
      </c>
      <c r="M428" s="994"/>
      <c r="N428" s="91" t="s">
        <v>947</v>
      </c>
      <c r="O428" s="92" t="s">
        <v>948</v>
      </c>
      <c r="P428" s="90" t="s">
        <v>56</v>
      </c>
    </row>
    <row r="429" spans="1:16" ht="17.45" customHeight="1" thickBot="1">
      <c r="A429" s="1017"/>
      <c r="B429" s="997"/>
      <c r="C429" s="994"/>
      <c r="D429" s="91" t="s">
        <v>951</v>
      </c>
      <c r="E429" s="93" t="s">
        <v>952</v>
      </c>
      <c r="F429" s="95" t="s">
        <v>1268</v>
      </c>
      <c r="G429" s="997"/>
      <c r="H429" s="994"/>
      <c r="I429" s="91" t="s">
        <v>951</v>
      </c>
      <c r="J429" s="93" t="s">
        <v>952</v>
      </c>
      <c r="K429" s="95" t="s">
        <v>1269</v>
      </c>
      <c r="L429" s="997"/>
      <c r="M429" s="994"/>
      <c r="N429" s="91" t="s">
        <v>951</v>
      </c>
      <c r="O429" s="93" t="s">
        <v>952</v>
      </c>
      <c r="P429" s="95" t="s">
        <v>1270</v>
      </c>
    </row>
    <row r="430" spans="1:16" ht="17.45" customHeight="1" thickBot="1">
      <c r="A430" s="1017"/>
      <c r="B430" s="87" t="s">
        <v>954</v>
      </c>
      <c r="C430" s="994"/>
      <c r="D430" s="91" t="s">
        <v>955</v>
      </c>
      <c r="E430" s="93" t="s">
        <v>956</v>
      </c>
      <c r="F430" s="94" t="s">
        <v>1271</v>
      </c>
      <c r="G430" s="87" t="s">
        <v>954</v>
      </c>
      <c r="H430" s="994"/>
      <c r="I430" s="91" t="s">
        <v>955</v>
      </c>
      <c r="J430" s="93" t="s">
        <v>956</v>
      </c>
      <c r="K430" s="94" t="s">
        <v>1271</v>
      </c>
      <c r="L430" s="87" t="s">
        <v>954</v>
      </c>
      <c r="M430" s="994"/>
      <c r="N430" s="91" t="s">
        <v>955</v>
      </c>
      <c r="O430" s="93" t="s">
        <v>956</v>
      </c>
      <c r="P430" s="94" t="s">
        <v>1271</v>
      </c>
    </row>
    <row r="431" spans="1:16">
      <c r="A431" s="1017"/>
      <c r="B431" s="1027" t="s">
        <v>1105</v>
      </c>
      <c r="C431" s="994"/>
      <c r="D431" s="91" t="s">
        <v>958</v>
      </c>
      <c r="E431" s="93" t="s">
        <v>959</v>
      </c>
      <c r="F431" s="90" t="s">
        <v>212</v>
      </c>
      <c r="G431" s="1027" t="s">
        <v>1105</v>
      </c>
      <c r="H431" s="994"/>
      <c r="I431" s="91" t="s">
        <v>958</v>
      </c>
      <c r="J431" s="93" t="s">
        <v>959</v>
      </c>
      <c r="K431" s="90" t="s">
        <v>212</v>
      </c>
      <c r="L431" s="1027" t="s">
        <v>1272</v>
      </c>
      <c r="M431" s="994"/>
      <c r="N431" s="91" t="s">
        <v>958</v>
      </c>
      <c r="O431" s="93" t="s">
        <v>959</v>
      </c>
      <c r="P431" s="94" t="s">
        <v>212</v>
      </c>
    </row>
    <row r="432" spans="1:16">
      <c r="A432" s="1017"/>
      <c r="B432" s="1003"/>
      <c r="C432" s="994"/>
      <c r="D432" s="91" t="s">
        <v>960</v>
      </c>
      <c r="E432" s="93" t="s">
        <v>1043</v>
      </c>
      <c r="F432" s="94" t="s">
        <v>1273</v>
      </c>
      <c r="G432" s="1003"/>
      <c r="H432" s="994"/>
      <c r="I432" s="91" t="s">
        <v>960</v>
      </c>
      <c r="J432" s="93" t="s">
        <v>1043</v>
      </c>
      <c r="K432" s="94" t="s">
        <v>547</v>
      </c>
      <c r="L432" s="1003"/>
      <c r="M432" s="994"/>
      <c r="N432" s="91" t="s">
        <v>960</v>
      </c>
      <c r="O432" s="93" t="s">
        <v>1043</v>
      </c>
      <c r="P432" s="94" t="s">
        <v>547</v>
      </c>
    </row>
    <row r="433" spans="1:16">
      <c r="A433" s="1017"/>
      <c r="B433" s="1002"/>
      <c r="C433" s="994"/>
      <c r="D433" s="91" t="s">
        <v>968</v>
      </c>
      <c r="E433" s="93" t="s">
        <v>969</v>
      </c>
      <c r="F433" s="90" t="s">
        <v>1217</v>
      </c>
      <c r="G433" s="1002"/>
      <c r="H433" s="994"/>
      <c r="I433" s="91" t="s">
        <v>968</v>
      </c>
      <c r="J433" s="93" t="s">
        <v>969</v>
      </c>
      <c r="K433" s="90" t="s">
        <v>1217</v>
      </c>
      <c r="L433" s="1002"/>
      <c r="M433" s="994"/>
      <c r="N433" s="91" t="s">
        <v>968</v>
      </c>
      <c r="O433" s="93" t="s">
        <v>969</v>
      </c>
      <c r="P433" s="96" t="s">
        <v>1217</v>
      </c>
    </row>
    <row r="434" spans="1:16" ht="17.45" customHeight="1" thickBot="1">
      <c r="A434" s="1017"/>
      <c r="B434" s="1003"/>
      <c r="C434" s="994"/>
      <c r="D434" s="91"/>
      <c r="E434" s="93" t="s">
        <v>973</v>
      </c>
      <c r="F434" s="96" t="s">
        <v>974</v>
      </c>
      <c r="G434" s="1003"/>
      <c r="H434" s="994"/>
      <c r="I434" s="91"/>
      <c r="J434" s="93" t="s">
        <v>973</v>
      </c>
      <c r="K434" s="96" t="s">
        <v>974</v>
      </c>
      <c r="L434" s="1003"/>
      <c r="M434" s="994"/>
      <c r="N434" s="91"/>
      <c r="O434" s="93" t="s">
        <v>973</v>
      </c>
      <c r="P434" s="96" t="s">
        <v>974</v>
      </c>
    </row>
    <row r="435" spans="1:16" ht="17.45" customHeight="1" thickBot="1">
      <c r="A435" s="1017"/>
      <c r="B435" s="97" t="s">
        <v>977</v>
      </c>
      <c r="C435" s="994"/>
      <c r="D435" s="91"/>
      <c r="E435" s="93" t="s">
        <v>975</v>
      </c>
      <c r="F435" s="817" t="s">
        <v>976</v>
      </c>
      <c r="G435" s="97" t="s">
        <v>977</v>
      </c>
      <c r="H435" s="994"/>
      <c r="I435" s="91"/>
      <c r="J435" s="93" t="s">
        <v>975</v>
      </c>
      <c r="K435" s="817" t="s">
        <v>976</v>
      </c>
      <c r="L435" s="97" t="s">
        <v>977</v>
      </c>
      <c r="M435" s="994"/>
      <c r="N435" s="91"/>
      <c r="O435" s="93" t="s">
        <v>975</v>
      </c>
      <c r="P435" s="96" t="s">
        <v>976</v>
      </c>
    </row>
    <row r="436" spans="1:16">
      <c r="A436" s="1017"/>
      <c r="B436" s="1007" t="s">
        <v>1274</v>
      </c>
      <c r="C436" s="994"/>
      <c r="D436" s="91" t="s">
        <v>978</v>
      </c>
      <c r="E436" s="93" t="s">
        <v>979</v>
      </c>
      <c r="F436" s="96" t="s">
        <v>1218</v>
      </c>
      <c r="G436" s="1007" t="s">
        <v>1275</v>
      </c>
      <c r="H436" s="994"/>
      <c r="I436" s="91" t="s">
        <v>978</v>
      </c>
      <c r="J436" s="93" t="s">
        <v>979</v>
      </c>
      <c r="K436" s="96" t="s">
        <v>1276</v>
      </c>
      <c r="L436" s="1007" t="s">
        <v>1277</v>
      </c>
      <c r="M436" s="994"/>
      <c r="N436" s="91" t="s">
        <v>978</v>
      </c>
      <c r="O436" s="93" t="s">
        <v>979</v>
      </c>
      <c r="P436" s="96" t="s">
        <v>1278</v>
      </c>
    </row>
    <row r="437" spans="1:16">
      <c r="A437" s="1017"/>
      <c r="B437" s="999"/>
      <c r="C437" s="994"/>
      <c r="D437" s="91"/>
      <c r="E437" s="93" t="s">
        <v>984</v>
      </c>
      <c r="F437" s="96" t="s">
        <v>1219</v>
      </c>
      <c r="G437" s="999"/>
      <c r="H437" s="994"/>
      <c r="I437" s="91"/>
      <c r="J437" s="93" t="s">
        <v>984</v>
      </c>
      <c r="K437" s="96" t="s">
        <v>1279</v>
      </c>
      <c r="L437" s="999"/>
      <c r="M437" s="994"/>
      <c r="N437" s="91"/>
      <c r="O437" s="93" t="s">
        <v>984</v>
      </c>
      <c r="P437" s="94" t="s">
        <v>1280</v>
      </c>
    </row>
    <row r="438" spans="1:16" ht="17.45" customHeight="1" thickBot="1">
      <c r="A438" s="1017"/>
      <c r="B438" s="997"/>
      <c r="C438" s="994"/>
      <c r="D438" s="91"/>
      <c r="E438" s="93" t="s">
        <v>989</v>
      </c>
      <c r="F438" s="96" t="s">
        <v>1281</v>
      </c>
      <c r="G438" s="997"/>
      <c r="H438" s="994"/>
      <c r="I438" s="91"/>
      <c r="J438" s="93" t="s">
        <v>989</v>
      </c>
      <c r="K438" s="96" t="s">
        <v>1282</v>
      </c>
      <c r="L438" s="997"/>
      <c r="M438" s="994"/>
      <c r="N438" s="91"/>
      <c r="O438" s="93" t="s">
        <v>989</v>
      </c>
      <c r="P438" s="94" t="s">
        <v>1282</v>
      </c>
    </row>
    <row r="439" spans="1:16" ht="17.45" customHeight="1" thickBot="1">
      <c r="A439" s="1017"/>
      <c r="B439" s="97" t="s">
        <v>994</v>
      </c>
      <c r="C439" s="994"/>
      <c r="D439" s="91"/>
      <c r="E439" s="93" t="s">
        <v>992</v>
      </c>
      <c r="F439" s="96" t="s">
        <v>996</v>
      </c>
      <c r="G439" s="97" t="s">
        <v>994</v>
      </c>
      <c r="H439" s="994"/>
      <c r="I439" s="91"/>
      <c r="J439" s="93" t="s">
        <v>992</v>
      </c>
      <c r="K439" s="96" t="s">
        <v>997</v>
      </c>
      <c r="L439" s="97" t="s">
        <v>994</v>
      </c>
      <c r="M439" s="994"/>
      <c r="N439" s="91"/>
      <c r="O439" s="93" t="s">
        <v>992</v>
      </c>
      <c r="P439" s="94" t="s">
        <v>1283</v>
      </c>
    </row>
    <row r="440" spans="1:16" ht="33.950000000000003" customHeight="1">
      <c r="A440" s="1017"/>
      <c r="B440" s="998" t="s">
        <v>1284</v>
      </c>
      <c r="C440" s="994"/>
      <c r="D440" s="91" t="s">
        <v>1000</v>
      </c>
      <c r="E440" s="93" t="s">
        <v>1170</v>
      </c>
      <c r="F440" s="94" t="s">
        <v>1002</v>
      </c>
      <c r="G440" s="998" t="s">
        <v>1285</v>
      </c>
      <c r="H440" s="994"/>
      <c r="I440" s="91" t="s">
        <v>1000</v>
      </c>
      <c r="J440" s="93" t="s">
        <v>1170</v>
      </c>
      <c r="K440" s="94" t="s">
        <v>1002</v>
      </c>
      <c r="L440" s="998" t="s">
        <v>1286</v>
      </c>
      <c r="M440" s="994"/>
      <c r="N440" s="91"/>
      <c r="O440" s="93" t="s">
        <v>995</v>
      </c>
      <c r="P440" s="98" t="s">
        <v>1287</v>
      </c>
    </row>
    <row r="441" spans="1:16" ht="33.950000000000003" customHeight="1">
      <c r="A441" s="1017"/>
      <c r="B441" s="999"/>
      <c r="C441" s="994"/>
      <c r="D441" s="91" t="s">
        <v>1097</v>
      </c>
      <c r="E441" s="93" t="s">
        <v>1006</v>
      </c>
      <c r="F441" s="109" t="s">
        <v>1288</v>
      </c>
      <c r="G441" s="999"/>
      <c r="H441" s="994"/>
      <c r="I441" s="91" t="s">
        <v>1097</v>
      </c>
      <c r="J441" s="93" t="s">
        <v>1006</v>
      </c>
      <c r="K441" s="109" t="s">
        <v>1289</v>
      </c>
      <c r="L441" s="999"/>
      <c r="M441" s="994"/>
      <c r="N441" s="91" t="s">
        <v>1000</v>
      </c>
      <c r="O441" s="93" t="s">
        <v>1001</v>
      </c>
      <c r="P441" s="94" t="s">
        <v>1002</v>
      </c>
    </row>
    <row r="442" spans="1:16" ht="34.5" customHeight="1" thickBot="1">
      <c r="A442" s="1017"/>
      <c r="B442" s="997"/>
      <c r="C442" s="994"/>
      <c r="D442" s="91" t="s">
        <v>1229</v>
      </c>
      <c r="E442" s="93" t="s">
        <v>1011</v>
      </c>
      <c r="F442" s="94" t="s">
        <v>1290</v>
      </c>
      <c r="G442" s="997"/>
      <c r="H442" s="994"/>
      <c r="I442" s="91" t="s">
        <v>1229</v>
      </c>
      <c r="J442" s="93" t="s">
        <v>1011</v>
      </c>
      <c r="K442" s="94" t="s">
        <v>1291</v>
      </c>
      <c r="L442" s="997"/>
      <c r="M442" s="994"/>
      <c r="N442" s="91" t="s">
        <v>1126</v>
      </c>
      <c r="O442" s="93" t="s">
        <v>1006</v>
      </c>
      <c r="P442" s="94" t="s">
        <v>1292</v>
      </c>
    </row>
    <row r="443" spans="1:16" ht="33.950000000000003" customHeight="1">
      <c r="A443" s="1017"/>
      <c r="B443" s="1018" t="s">
        <v>1013</v>
      </c>
      <c r="C443" s="994"/>
      <c r="D443" s="91" t="s">
        <v>1293</v>
      </c>
      <c r="E443" s="93" t="s">
        <v>1294</v>
      </c>
      <c r="F443" s="94" t="s">
        <v>1295</v>
      </c>
      <c r="G443" s="1018" t="s">
        <v>1013</v>
      </c>
      <c r="H443" s="994"/>
      <c r="I443" s="91"/>
      <c r="J443" s="93" t="s">
        <v>1296</v>
      </c>
      <c r="K443" s="94" t="s">
        <v>1297</v>
      </c>
      <c r="L443" s="1018" t="s">
        <v>1013</v>
      </c>
      <c r="M443" s="994"/>
      <c r="N443" s="91" t="s">
        <v>1293</v>
      </c>
      <c r="O443" s="93" t="s">
        <v>1294</v>
      </c>
      <c r="P443" s="109" t="s">
        <v>1298</v>
      </c>
    </row>
    <row r="444" spans="1:16" ht="34.5" customHeight="1" thickBot="1">
      <c r="A444" s="1017"/>
      <c r="B444" s="1019"/>
      <c r="C444" s="994"/>
      <c r="D444" s="91"/>
      <c r="E444" s="93"/>
      <c r="F444" s="94"/>
      <c r="G444" s="1019"/>
      <c r="H444" s="994"/>
      <c r="I444" s="91" t="s">
        <v>1293</v>
      </c>
      <c r="J444" s="93" t="s">
        <v>1294</v>
      </c>
      <c r="K444" s="94" t="s">
        <v>1299</v>
      </c>
      <c r="L444" s="1019"/>
      <c r="M444" s="994"/>
      <c r="N444" s="91"/>
      <c r="O444" s="93"/>
      <c r="P444" s="90"/>
    </row>
    <row r="445" spans="1:16" ht="17.45" customHeight="1" thickTop="1">
      <c r="A445" s="1017"/>
      <c r="B445" s="1015" t="s">
        <v>1014</v>
      </c>
      <c r="C445" s="994"/>
      <c r="D445" s="91"/>
      <c r="E445" s="93"/>
      <c r="F445" s="90"/>
      <c r="G445" s="1015" t="s">
        <v>1014</v>
      </c>
      <c r="H445" s="994"/>
      <c r="I445" s="91" t="s">
        <v>1300</v>
      </c>
      <c r="J445" s="93" t="s">
        <v>1301</v>
      </c>
      <c r="K445" s="90" t="s">
        <v>1302</v>
      </c>
      <c r="L445" s="1015" t="s">
        <v>1014</v>
      </c>
      <c r="M445" s="994"/>
      <c r="N445" s="91"/>
      <c r="O445" s="93"/>
      <c r="P445" s="94"/>
    </row>
    <row r="446" spans="1:16" ht="17.45" customHeight="1" thickBot="1">
      <c r="A446" s="1017"/>
      <c r="B446" s="997"/>
      <c r="C446" s="994"/>
      <c r="D446" s="91"/>
      <c r="E446" s="93"/>
      <c r="F446" s="90"/>
      <c r="G446" s="997"/>
      <c r="H446" s="994"/>
      <c r="I446" s="91"/>
      <c r="J446" s="93"/>
      <c r="K446" s="90"/>
      <c r="L446" s="997"/>
      <c r="M446" s="994"/>
      <c r="N446" s="91"/>
      <c r="O446" s="93"/>
      <c r="P446" s="98"/>
    </row>
    <row r="447" spans="1:16">
      <c r="A447" s="1017"/>
      <c r="B447" s="1014">
        <v>3</v>
      </c>
      <c r="C447" s="994"/>
      <c r="D447" s="91"/>
      <c r="E447" s="93"/>
      <c r="F447" s="94"/>
      <c r="G447" s="1014">
        <v>3</v>
      </c>
      <c r="H447" s="994"/>
      <c r="I447" s="91"/>
      <c r="J447" s="93"/>
      <c r="K447" s="94"/>
      <c r="L447" s="1014">
        <v>3</v>
      </c>
      <c r="M447" s="994"/>
      <c r="N447" s="91"/>
      <c r="O447" s="93"/>
      <c r="P447" s="100"/>
    </row>
    <row r="448" spans="1:16" ht="17.45" customHeight="1" thickBot="1">
      <c r="A448" s="1017"/>
      <c r="B448" s="999"/>
      <c r="C448" s="994"/>
      <c r="D448" s="91"/>
      <c r="E448" s="93"/>
      <c r="F448" s="94"/>
      <c r="G448" s="999"/>
      <c r="H448" s="994"/>
      <c r="I448" s="91"/>
      <c r="J448" s="93"/>
      <c r="K448" s="94"/>
      <c r="L448" s="999"/>
      <c r="M448" s="994"/>
      <c r="N448" s="91"/>
      <c r="O448" s="93"/>
      <c r="P448" s="101"/>
    </row>
    <row r="449" spans="1:16">
      <c r="A449" s="1017"/>
      <c r="B449" s="1010" t="s">
        <v>1015</v>
      </c>
      <c r="C449" s="994"/>
      <c r="D449" s="91"/>
      <c r="E449" s="93"/>
      <c r="F449" s="90"/>
      <c r="G449" s="1010" t="s">
        <v>1015</v>
      </c>
      <c r="H449" s="994"/>
      <c r="I449" s="91"/>
      <c r="J449" s="93"/>
      <c r="K449" s="90"/>
      <c r="L449" s="1010" t="s">
        <v>1015</v>
      </c>
      <c r="M449" s="994"/>
      <c r="N449" s="91"/>
      <c r="O449" s="93"/>
      <c r="P449" s="96"/>
    </row>
    <row r="450" spans="1:16" ht="17.45" customHeight="1" thickBot="1">
      <c r="A450" s="1017"/>
      <c r="B450" s="997"/>
      <c r="C450" s="994"/>
      <c r="D450" s="91"/>
      <c r="E450" s="93"/>
      <c r="F450" s="98"/>
      <c r="G450" s="997"/>
      <c r="H450" s="994"/>
      <c r="I450" s="91"/>
      <c r="J450" s="93"/>
      <c r="K450" s="98"/>
      <c r="L450" s="997"/>
      <c r="M450" s="994"/>
      <c r="N450" s="91"/>
      <c r="O450" s="93"/>
      <c r="P450" s="101"/>
    </row>
    <row r="451" spans="1:16">
      <c r="A451" s="1017"/>
      <c r="B451" s="996">
        <v>2</v>
      </c>
      <c r="C451" s="994"/>
      <c r="D451" s="91"/>
      <c r="E451" s="93"/>
      <c r="F451" s="99"/>
      <c r="G451" s="996">
        <v>3</v>
      </c>
      <c r="H451" s="994"/>
      <c r="I451" s="91"/>
      <c r="J451" s="93"/>
      <c r="K451" s="100"/>
      <c r="L451" s="996">
        <v>3</v>
      </c>
      <c r="M451" s="994"/>
      <c r="N451" s="91"/>
      <c r="O451" s="93"/>
      <c r="P451" s="90"/>
    </row>
    <row r="452" spans="1:16" ht="17.45" customHeight="1" thickBot="1">
      <c r="A452" s="1017"/>
      <c r="B452" s="997"/>
      <c r="C452" s="994"/>
      <c r="D452" s="91"/>
      <c r="E452" s="93"/>
      <c r="F452" s="96"/>
      <c r="G452" s="997"/>
      <c r="H452" s="994"/>
      <c r="I452" s="91"/>
      <c r="J452" s="93"/>
      <c r="K452" s="101"/>
      <c r="L452" s="997"/>
      <c r="M452" s="994"/>
      <c r="N452" s="91"/>
      <c r="O452" s="93"/>
      <c r="P452" s="94"/>
    </row>
    <row r="453" spans="1:16">
      <c r="A453" s="1017"/>
      <c r="B453" s="1004" t="s">
        <v>1016</v>
      </c>
      <c r="C453" s="994"/>
      <c r="D453" s="91"/>
      <c r="E453" s="93"/>
      <c r="F453" s="100"/>
      <c r="G453" s="1004" t="s">
        <v>1016</v>
      </c>
      <c r="H453" s="994"/>
      <c r="I453" s="91"/>
      <c r="J453" s="93"/>
      <c r="K453" s="101"/>
      <c r="L453" s="1004" t="s">
        <v>1016</v>
      </c>
      <c r="M453" s="994"/>
      <c r="N453" s="91"/>
      <c r="O453" s="111"/>
      <c r="P453" s="94"/>
    </row>
    <row r="454" spans="1:16" ht="17.45" customHeight="1" thickBot="1">
      <c r="A454" s="1017"/>
      <c r="B454" s="997"/>
      <c r="C454" s="994"/>
      <c r="D454" s="91"/>
      <c r="E454" s="93"/>
      <c r="F454" s="101"/>
      <c r="G454" s="997"/>
      <c r="H454" s="994"/>
      <c r="I454" s="91"/>
      <c r="J454" s="93"/>
      <c r="K454" s="96"/>
      <c r="L454" s="997"/>
      <c r="M454" s="994"/>
      <c r="N454" s="110"/>
      <c r="O454" s="93"/>
      <c r="P454" s="109"/>
    </row>
    <row r="455" spans="1:16">
      <c r="A455" s="1017"/>
      <c r="B455" s="996">
        <v>31</v>
      </c>
      <c r="C455" s="994"/>
      <c r="D455" s="91"/>
      <c r="E455" s="93"/>
      <c r="F455" s="101"/>
      <c r="G455" s="996" t="s">
        <v>1303</v>
      </c>
      <c r="H455" s="994"/>
      <c r="I455" s="91"/>
      <c r="J455" s="93"/>
      <c r="K455" s="101"/>
      <c r="L455" s="996">
        <v>20</v>
      </c>
      <c r="M455" s="994"/>
      <c r="N455" s="110"/>
      <c r="O455" s="111"/>
      <c r="P455" s="94"/>
    </row>
    <row r="456" spans="1:16" ht="17.45" customHeight="1" thickBot="1">
      <c r="A456" s="1017"/>
      <c r="B456" s="997"/>
      <c r="C456" s="994"/>
      <c r="D456" s="91"/>
      <c r="E456" s="93"/>
      <c r="F456" s="96"/>
      <c r="G456" s="997"/>
      <c r="H456" s="994"/>
      <c r="I456" s="91"/>
      <c r="J456" s="93"/>
      <c r="K456" s="90"/>
      <c r="L456" s="997"/>
      <c r="M456" s="994"/>
      <c r="N456" s="91"/>
      <c r="O456" s="111"/>
      <c r="P456" s="101"/>
    </row>
    <row r="457" spans="1:16">
      <c r="A457" s="1017"/>
      <c r="B457" s="1004" t="s">
        <v>1018</v>
      </c>
      <c r="C457" s="994"/>
      <c r="D457" s="91"/>
      <c r="E457" s="93"/>
      <c r="F457" s="101"/>
      <c r="G457" s="1004" t="s">
        <v>1018</v>
      </c>
      <c r="H457" s="994"/>
      <c r="I457" s="91"/>
      <c r="J457" s="93"/>
      <c r="K457" s="94"/>
      <c r="L457" s="1004" t="s">
        <v>1018</v>
      </c>
      <c r="M457" s="994"/>
      <c r="N457" s="91"/>
      <c r="O457" s="93"/>
      <c r="P457" s="94"/>
    </row>
    <row r="458" spans="1:16" ht="17.45" customHeight="1" thickBot="1">
      <c r="A458" s="1017"/>
      <c r="B458" s="997"/>
      <c r="C458" s="994"/>
      <c r="D458" s="91"/>
      <c r="E458" s="93"/>
      <c r="F458" s="90"/>
      <c r="G458" s="997"/>
      <c r="H458" s="994"/>
      <c r="I458" s="91"/>
      <c r="J458" s="111"/>
      <c r="K458" s="94"/>
      <c r="L458" s="997"/>
      <c r="M458" s="994"/>
      <c r="N458" s="110"/>
      <c r="O458" s="111"/>
      <c r="P458" s="94"/>
    </row>
    <row r="459" spans="1:16">
      <c r="A459" s="1017"/>
      <c r="B459" s="996">
        <v>29</v>
      </c>
      <c r="C459" s="994"/>
      <c r="D459" s="91"/>
      <c r="E459" s="93"/>
      <c r="F459" s="94"/>
      <c r="G459" s="996" t="s">
        <v>1180</v>
      </c>
      <c r="H459" s="994"/>
      <c r="I459" s="91"/>
      <c r="J459" s="93"/>
      <c r="K459" s="94"/>
      <c r="L459" s="996">
        <v>20</v>
      </c>
      <c r="M459" s="994"/>
      <c r="N459" s="110"/>
      <c r="O459" s="111"/>
      <c r="P459" s="94"/>
    </row>
    <row r="460" spans="1:16" ht="17.45" customHeight="1" thickBot="1">
      <c r="A460" s="1017"/>
      <c r="B460" s="997"/>
      <c r="C460" s="994"/>
      <c r="D460" s="91"/>
      <c r="E460" s="93"/>
      <c r="F460" s="90"/>
      <c r="G460" s="997"/>
      <c r="H460" s="994"/>
      <c r="I460" s="91"/>
      <c r="J460" s="111"/>
      <c r="K460" s="94"/>
      <c r="L460" s="997"/>
      <c r="M460" s="994"/>
      <c r="N460" s="91"/>
      <c r="O460" s="111"/>
      <c r="P460" s="94"/>
    </row>
    <row r="461" spans="1:16">
      <c r="A461" s="1017"/>
      <c r="B461" s="1010" t="s">
        <v>1020</v>
      </c>
      <c r="C461" s="994"/>
      <c r="D461" s="91"/>
      <c r="E461" s="93"/>
      <c r="F461" s="90"/>
      <c r="G461" s="1024" t="s">
        <v>1020</v>
      </c>
      <c r="H461" s="994"/>
      <c r="I461" s="91"/>
      <c r="J461" s="111"/>
      <c r="K461" s="94"/>
      <c r="L461" s="1024" t="s">
        <v>1020</v>
      </c>
      <c r="M461" s="994"/>
      <c r="N461" s="110"/>
      <c r="O461" s="111"/>
      <c r="P461" s="94"/>
    </row>
    <row r="462" spans="1:16" ht="17.45" customHeight="1" thickBot="1">
      <c r="A462" s="1017"/>
      <c r="B462" s="997"/>
      <c r="C462" s="994"/>
      <c r="D462" s="110"/>
      <c r="E462" s="111"/>
      <c r="F462" s="133"/>
      <c r="G462" s="999"/>
      <c r="H462" s="994"/>
      <c r="I462" s="110"/>
      <c r="J462" s="111"/>
      <c r="K462" s="101"/>
      <c r="L462" s="999"/>
      <c r="M462" s="994"/>
      <c r="N462" s="110"/>
      <c r="O462" s="111"/>
      <c r="P462" s="101"/>
    </row>
    <row r="463" spans="1:16">
      <c r="A463" s="1030" t="str">
        <f>TEXT(A427,"AAAA")</f>
        <v>星期二</v>
      </c>
      <c r="B463" s="106" t="s">
        <v>1021</v>
      </c>
      <c r="C463" s="1008" t="s">
        <v>978</v>
      </c>
      <c r="D463" s="916"/>
      <c r="E463" s="116" t="s">
        <v>943</v>
      </c>
      <c r="F463" s="122" t="s">
        <v>1133</v>
      </c>
      <c r="G463" s="103" t="s">
        <v>1245</v>
      </c>
      <c r="H463" s="993" t="s">
        <v>978</v>
      </c>
      <c r="I463" s="115"/>
      <c r="J463" s="116" t="s">
        <v>943</v>
      </c>
      <c r="K463" s="122" t="s">
        <v>1304</v>
      </c>
      <c r="L463" s="103" t="s">
        <v>1272</v>
      </c>
      <c r="M463" s="1009" t="s">
        <v>978</v>
      </c>
      <c r="N463" s="115"/>
      <c r="O463" s="116" t="s">
        <v>943</v>
      </c>
      <c r="P463" s="122" t="s">
        <v>1305</v>
      </c>
    </row>
    <row r="464" spans="1:16">
      <c r="A464" s="1017"/>
      <c r="B464" s="106" t="s">
        <v>1306</v>
      </c>
      <c r="C464" s="994"/>
      <c r="D464" s="917"/>
      <c r="E464" s="93" t="s">
        <v>948</v>
      </c>
      <c r="F464" s="94" t="s">
        <v>1246</v>
      </c>
      <c r="G464" s="107" t="s">
        <v>1307</v>
      </c>
      <c r="H464" s="994"/>
      <c r="I464" s="91"/>
      <c r="J464" s="93" t="s">
        <v>948</v>
      </c>
      <c r="K464" s="94" t="s">
        <v>1308</v>
      </c>
      <c r="L464" s="107"/>
      <c r="M464" s="994"/>
      <c r="N464" s="91"/>
      <c r="O464" s="93" t="s">
        <v>948</v>
      </c>
      <c r="P464" s="94" t="s">
        <v>1134</v>
      </c>
    </row>
    <row r="465" spans="1:16">
      <c r="A465" s="1017"/>
      <c r="B465" s="107" t="s">
        <v>1309</v>
      </c>
      <c r="C465" s="994"/>
      <c r="D465" s="917"/>
      <c r="E465" s="93" t="s">
        <v>952</v>
      </c>
      <c r="F465" s="94" t="s">
        <v>1247</v>
      </c>
      <c r="G465" s="106" t="s">
        <v>1310</v>
      </c>
      <c r="H465" s="994"/>
      <c r="I465" s="91"/>
      <c r="J465" s="93" t="s">
        <v>952</v>
      </c>
      <c r="K465" s="94" t="s">
        <v>1311</v>
      </c>
      <c r="L465" s="106"/>
      <c r="M465" s="994"/>
      <c r="N465" s="91"/>
      <c r="O465" s="93" t="s">
        <v>952</v>
      </c>
      <c r="P465" s="94" t="s">
        <v>1312</v>
      </c>
    </row>
    <row r="466" spans="1:16">
      <c r="A466" s="1017"/>
      <c r="B466" s="106" t="s">
        <v>1313</v>
      </c>
      <c r="C466" s="994"/>
      <c r="D466" s="917"/>
      <c r="E466" s="93" t="s">
        <v>956</v>
      </c>
      <c r="F466" s="94" t="s">
        <v>1250</v>
      </c>
      <c r="G466" s="107"/>
      <c r="H466" s="994"/>
      <c r="I466" s="91"/>
      <c r="J466" s="93" t="s">
        <v>956</v>
      </c>
      <c r="K466" s="94" t="s">
        <v>1314</v>
      </c>
      <c r="L466" s="107"/>
      <c r="M466" s="994"/>
      <c r="N466" s="91"/>
      <c r="O466" s="93" t="s">
        <v>956</v>
      </c>
      <c r="P466" s="94" t="s">
        <v>1250</v>
      </c>
    </row>
    <row r="467" spans="1:16">
      <c r="A467" s="1017"/>
      <c r="B467" s="106"/>
      <c r="C467" s="994"/>
      <c r="D467" s="917"/>
      <c r="E467" s="93" t="s">
        <v>959</v>
      </c>
      <c r="F467" s="94" t="s">
        <v>1040</v>
      </c>
      <c r="G467" s="106"/>
      <c r="H467" s="994"/>
      <c r="I467" s="91"/>
      <c r="J467" s="93" t="s">
        <v>959</v>
      </c>
      <c r="K467" s="94" t="s">
        <v>1041</v>
      </c>
      <c r="L467" s="106"/>
      <c r="M467" s="994"/>
      <c r="N467" s="91"/>
      <c r="O467" s="93" t="s">
        <v>959</v>
      </c>
      <c r="P467" s="94" t="s">
        <v>1141</v>
      </c>
    </row>
    <row r="468" spans="1:16">
      <c r="A468" s="1017"/>
      <c r="B468" s="107"/>
      <c r="C468" s="994"/>
      <c r="D468" s="917"/>
      <c r="E468" s="93" t="s">
        <v>1043</v>
      </c>
      <c r="F468" s="94" t="s">
        <v>1044</v>
      </c>
      <c r="G468" s="107"/>
      <c r="H468" s="994"/>
      <c r="I468" s="91"/>
      <c r="J468" s="93" t="s">
        <v>1043</v>
      </c>
      <c r="K468" s="94" t="s">
        <v>1044</v>
      </c>
      <c r="L468" s="107"/>
      <c r="M468" s="994"/>
      <c r="N468" s="91"/>
      <c r="O468" s="93" t="s">
        <v>1043</v>
      </c>
      <c r="P468" s="94" t="s">
        <v>1044</v>
      </c>
    </row>
    <row r="469" spans="1:16">
      <c r="A469" s="1017"/>
      <c r="B469" s="106"/>
      <c r="C469" s="994"/>
      <c r="D469" s="917"/>
      <c r="E469" s="93" t="s">
        <v>1045</v>
      </c>
      <c r="F469" s="94" t="s">
        <v>1046</v>
      </c>
      <c r="G469" s="106"/>
      <c r="H469" s="994"/>
      <c r="I469" s="91"/>
      <c r="J469" s="93" t="s">
        <v>1045</v>
      </c>
      <c r="K469" s="94" t="s">
        <v>1046</v>
      </c>
      <c r="L469" s="106"/>
      <c r="M469" s="994"/>
      <c r="N469" s="91"/>
      <c r="O469" s="93" t="s">
        <v>1045</v>
      </c>
      <c r="P469" s="94" t="s">
        <v>1046</v>
      </c>
    </row>
    <row r="470" spans="1:16">
      <c r="A470" s="1017"/>
      <c r="B470" s="107"/>
      <c r="C470" s="994"/>
      <c r="D470" s="108"/>
      <c r="E470" s="93"/>
      <c r="F470" s="94"/>
      <c r="G470" s="107"/>
      <c r="H470" s="994"/>
      <c r="I470" s="91"/>
      <c r="J470" s="93"/>
      <c r="K470" s="94"/>
      <c r="L470" s="107"/>
      <c r="M470" s="994"/>
      <c r="N470" s="91"/>
      <c r="O470" s="93"/>
      <c r="P470" s="94"/>
    </row>
    <row r="471" spans="1:16">
      <c r="A471" s="1017"/>
      <c r="B471" s="104"/>
      <c r="C471" s="994"/>
      <c r="D471" s="918"/>
      <c r="E471" s="111"/>
      <c r="F471" s="101"/>
      <c r="G471" s="104"/>
      <c r="H471" s="994"/>
      <c r="I471" s="110"/>
      <c r="J471" s="111"/>
      <c r="K471" s="94"/>
      <c r="L471" s="104"/>
      <c r="M471" s="994"/>
      <c r="N471" s="110"/>
      <c r="O471" s="111"/>
      <c r="P471" s="94"/>
    </row>
    <row r="472" spans="1:16" ht="17.45" customHeight="1" thickBot="1">
      <c r="A472" s="1017"/>
      <c r="B472" s="104"/>
      <c r="C472" s="995"/>
      <c r="D472" s="919" t="s">
        <v>1047</v>
      </c>
      <c r="E472" s="120" t="s">
        <v>1048</v>
      </c>
      <c r="F472" s="121"/>
      <c r="G472" s="104"/>
      <c r="H472" s="995"/>
      <c r="I472" s="119" t="s">
        <v>1047</v>
      </c>
      <c r="J472" s="120" t="s">
        <v>1048</v>
      </c>
      <c r="K472" s="94"/>
      <c r="L472" s="104"/>
      <c r="M472" s="995"/>
      <c r="N472" s="119" t="s">
        <v>1047</v>
      </c>
      <c r="O472" s="120" t="s">
        <v>1048</v>
      </c>
      <c r="P472" s="94"/>
    </row>
    <row r="473" spans="1:16">
      <c r="A473" s="102"/>
      <c r="B473" s="106"/>
      <c r="C473" s="1008" t="s">
        <v>1049</v>
      </c>
      <c r="D473" s="115"/>
      <c r="E473" s="116" t="s">
        <v>943</v>
      </c>
      <c r="F473" s="122" t="s">
        <v>1050</v>
      </c>
      <c r="G473" s="106"/>
      <c r="H473" s="993" t="s">
        <v>1049</v>
      </c>
      <c r="I473" s="115"/>
      <c r="J473" s="116" t="s">
        <v>943</v>
      </c>
      <c r="K473" s="122" t="s">
        <v>1050</v>
      </c>
      <c r="L473" s="106"/>
      <c r="M473" s="1009" t="s">
        <v>1049</v>
      </c>
      <c r="N473" s="115"/>
      <c r="O473" s="116" t="s">
        <v>943</v>
      </c>
      <c r="P473" s="122" t="s">
        <v>1050</v>
      </c>
    </row>
    <row r="474" spans="1:16">
      <c r="A474" s="102"/>
      <c r="B474" s="107"/>
      <c r="C474" s="994"/>
      <c r="D474" s="91"/>
      <c r="E474" s="93" t="s">
        <v>948</v>
      </c>
      <c r="F474" s="94" t="s">
        <v>1193</v>
      </c>
      <c r="G474" s="107"/>
      <c r="H474" s="994"/>
      <c r="I474" s="91"/>
      <c r="J474" s="93" t="s">
        <v>948</v>
      </c>
      <c r="K474" s="94" t="s">
        <v>1142</v>
      </c>
      <c r="L474" s="107"/>
      <c r="M474" s="994"/>
      <c r="N474" s="91"/>
      <c r="O474" s="93" t="s">
        <v>948</v>
      </c>
      <c r="P474" s="94" t="s">
        <v>1193</v>
      </c>
    </row>
    <row r="475" spans="1:16">
      <c r="A475" s="102"/>
      <c r="B475" s="123"/>
      <c r="C475" s="994"/>
      <c r="D475" s="91"/>
      <c r="E475" s="93" t="s">
        <v>952</v>
      </c>
      <c r="F475" s="94" t="s">
        <v>1053</v>
      </c>
      <c r="G475" s="123"/>
      <c r="H475" s="994"/>
      <c r="I475" s="91"/>
      <c r="J475" s="93" t="s">
        <v>952</v>
      </c>
      <c r="K475" s="94" t="s">
        <v>1053</v>
      </c>
      <c r="L475" s="123"/>
      <c r="M475" s="994"/>
      <c r="N475" s="91"/>
      <c r="O475" s="93" t="s">
        <v>952</v>
      </c>
      <c r="P475" s="125" t="s">
        <v>1053</v>
      </c>
    </row>
    <row r="476" spans="1:16" ht="33.950000000000003" customHeight="1">
      <c r="A476" s="102"/>
      <c r="B476" s="104"/>
      <c r="C476" s="994"/>
      <c r="D476" s="91"/>
      <c r="E476" s="93" t="s">
        <v>956</v>
      </c>
      <c r="F476" s="94" t="s">
        <v>1054</v>
      </c>
      <c r="G476" s="104"/>
      <c r="H476" s="994"/>
      <c r="I476" s="91"/>
      <c r="J476" s="93" t="s">
        <v>956</v>
      </c>
      <c r="K476" s="94" t="s">
        <v>1054</v>
      </c>
      <c r="L476" s="104"/>
      <c r="M476" s="994"/>
      <c r="N476" s="91"/>
      <c r="O476" s="93" t="s">
        <v>956</v>
      </c>
      <c r="P476" s="213" t="s">
        <v>1054</v>
      </c>
    </row>
    <row r="477" spans="1:16">
      <c r="A477" s="102"/>
      <c r="B477" s="106"/>
      <c r="C477" s="994"/>
      <c r="D477" s="91"/>
      <c r="E477" s="93"/>
      <c r="F477" s="94"/>
      <c r="G477" s="106"/>
      <c r="H477" s="994"/>
      <c r="I477" s="91"/>
      <c r="J477" s="93"/>
      <c r="K477" s="94"/>
      <c r="L477" s="106"/>
      <c r="M477" s="994"/>
      <c r="N477" s="91"/>
      <c r="O477" s="93"/>
      <c r="P477" s="94"/>
    </row>
    <row r="478" spans="1:16">
      <c r="A478" s="102"/>
      <c r="B478" s="107"/>
      <c r="C478" s="994"/>
      <c r="D478" s="91"/>
      <c r="E478" s="93"/>
      <c r="F478" s="124"/>
      <c r="G478" s="107"/>
      <c r="H478" s="994"/>
      <c r="I478" s="91"/>
      <c r="J478" s="93"/>
      <c r="K478" s="124"/>
      <c r="L478" s="107"/>
      <c r="M478" s="994"/>
      <c r="N478" s="91"/>
      <c r="O478" s="93"/>
      <c r="P478" s="124"/>
    </row>
    <row r="479" spans="1:16">
      <c r="A479" s="102"/>
      <c r="B479" s="106"/>
      <c r="C479" s="994"/>
      <c r="D479" s="91"/>
      <c r="E479" s="93"/>
      <c r="F479" s="125"/>
      <c r="G479" s="106"/>
      <c r="H479" s="994"/>
      <c r="I479" s="91"/>
      <c r="J479" s="93"/>
      <c r="K479" s="125"/>
      <c r="L479" s="106"/>
      <c r="M479" s="994"/>
      <c r="N479" s="91"/>
      <c r="O479" s="93"/>
      <c r="P479" s="125"/>
    </row>
    <row r="480" spans="1:16">
      <c r="A480" s="102"/>
      <c r="B480" s="107"/>
      <c r="C480" s="994"/>
      <c r="D480" s="214"/>
      <c r="E480" s="111"/>
      <c r="F480" s="213"/>
      <c r="G480" s="107"/>
      <c r="H480" s="994"/>
      <c r="I480" s="110"/>
      <c r="J480" s="111"/>
      <c r="K480" s="213"/>
      <c r="L480" s="107"/>
      <c r="M480" s="994"/>
      <c r="N480" s="110"/>
      <c r="O480" s="111"/>
      <c r="P480" s="213"/>
    </row>
    <row r="481" spans="1:16">
      <c r="A481" s="102"/>
      <c r="B481" s="106"/>
      <c r="C481" s="994"/>
      <c r="D481" s="214"/>
      <c r="E481" s="111"/>
      <c r="F481" s="213"/>
      <c r="G481" s="106"/>
      <c r="H481" s="994"/>
      <c r="I481" s="110"/>
      <c r="J481" s="111"/>
      <c r="K481" s="213"/>
      <c r="L481" s="106"/>
      <c r="M481" s="994"/>
      <c r="N481" s="110"/>
      <c r="O481" s="111"/>
      <c r="P481" s="213"/>
    </row>
    <row r="482" spans="1:16" ht="17.45" customHeight="1" thickBot="1">
      <c r="A482" s="102"/>
      <c r="B482" s="107"/>
      <c r="C482" s="995"/>
      <c r="D482" s="126"/>
      <c r="E482" s="127"/>
      <c r="F482" s="101"/>
      <c r="G482" s="107"/>
      <c r="H482" s="995"/>
      <c r="I482" s="110"/>
      <c r="J482" s="127"/>
      <c r="K482" s="101"/>
      <c r="L482" s="107"/>
      <c r="M482" s="995"/>
      <c r="N482" s="110"/>
      <c r="O482" s="128"/>
      <c r="P482" s="124"/>
    </row>
    <row r="483" spans="1:16">
      <c r="A483" s="129"/>
      <c r="B483" s="106"/>
      <c r="C483" s="1008" t="s">
        <v>1055</v>
      </c>
      <c r="D483" s="115" t="s">
        <v>1056</v>
      </c>
      <c r="E483" s="130" t="s">
        <v>943</v>
      </c>
      <c r="F483" s="122" t="s">
        <v>1252</v>
      </c>
      <c r="G483" s="106"/>
      <c r="H483" s="993" t="s">
        <v>1055</v>
      </c>
      <c r="I483" s="115" t="s">
        <v>1056</v>
      </c>
      <c r="J483" s="130" t="s">
        <v>943</v>
      </c>
      <c r="K483" s="122" t="s">
        <v>1315</v>
      </c>
      <c r="L483" s="106"/>
      <c r="M483" s="1009" t="s">
        <v>1055</v>
      </c>
      <c r="N483" s="115" t="s">
        <v>1056</v>
      </c>
      <c r="O483" s="130" t="s">
        <v>943</v>
      </c>
      <c r="P483" s="122" t="s">
        <v>1316</v>
      </c>
    </row>
    <row r="484" spans="1:16">
      <c r="A484" s="129"/>
      <c r="B484" s="107"/>
      <c r="C484" s="994"/>
      <c r="D484" s="91" t="s">
        <v>1060</v>
      </c>
      <c r="E484" s="93" t="s">
        <v>948</v>
      </c>
      <c r="F484" s="131" t="s">
        <v>1198</v>
      </c>
      <c r="G484" s="107"/>
      <c r="H484" s="994"/>
      <c r="I484" s="91" t="s">
        <v>1060</v>
      </c>
      <c r="J484" s="93" t="s">
        <v>948</v>
      </c>
      <c r="K484" s="131" t="s">
        <v>1198</v>
      </c>
      <c r="L484" s="107"/>
      <c r="M484" s="994"/>
      <c r="N484" s="91" t="s">
        <v>1060</v>
      </c>
      <c r="O484" s="93" t="s">
        <v>948</v>
      </c>
      <c r="P484" s="131" t="s">
        <v>1061</v>
      </c>
    </row>
    <row r="485" spans="1:16">
      <c r="A485" s="129"/>
      <c r="B485" s="132"/>
      <c r="C485" s="994"/>
      <c r="D485" s="91" t="s">
        <v>1063</v>
      </c>
      <c r="E485" s="93" t="s">
        <v>952</v>
      </c>
      <c r="F485" s="94" t="s">
        <v>1064</v>
      </c>
      <c r="G485" s="132"/>
      <c r="H485" s="994"/>
      <c r="I485" s="91" t="s">
        <v>1063</v>
      </c>
      <c r="J485" s="93" t="s">
        <v>952</v>
      </c>
      <c r="K485" s="94" t="s">
        <v>1064</v>
      </c>
      <c r="L485" s="132"/>
      <c r="M485" s="994"/>
      <c r="N485" s="91" t="s">
        <v>1063</v>
      </c>
      <c r="O485" s="93" t="s">
        <v>952</v>
      </c>
      <c r="P485" s="94" t="s">
        <v>1064</v>
      </c>
    </row>
    <row r="486" spans="1:16">
      <c r="A486" s="129"/>
      <c r="B486" s="107"/>
      <c r="C486" s="994"/>
      <c r="D486" s="91" t="s">
        <v>978</v>
      </c>
      <c r="E486" s="93" t="s">
        <v>956</v>
      </c>
      <c r="F486" s="101" t="s">
        <v>1065</v>
      </c>
      <c r="G486" s="107"/>
      <c r="H486" s="994"/>
      <c r="I486" s="91" t="s">
        <v>978</v>
      </c>
      <c r="J486" s="93" t="s">
        <v>956</v>
      </c>
      <c r="K486" s="101" t="s">
        <v>1065</v>
      </c>
      <c r="L486" s="107"/>
      <c r="M486" s="994"/>
      <c r="N486" s="91" t="s">
        <v>978</v>
      </c>
      <c r="O486" s="93" t="s">
        <v>956</v>
      </c>
      <c r="P486" s="101" t="s">
        <v>1065</v>
      </c>
    </row>
    <row r="487" spans="1:16">
      <c r="A487" s="129"/>
      <c r="B487" s="132"/>
      <c r="C487" s="994"/>
      <c r="D487" s="91"/>
      <c r="E487" s="111" t="s">
        <v>959</v>
      </c>
      <c r="F487" s="133" t="s">
        <v>1067</v>
      </c>
      <c r="G487" s="132"/>
      <c r="H487" s="994"/>
      <c r="I487" s="91"/>
      <c r="J487" s="111" t="s">
        <v>959</v>
      </c>
      <c r="K487" s="133" t="s">
        <v>1067</v>
      </c>
      <c r="L487" s="132"/>
      <c r="M487" s="994"/>
      <c r="N487" s="91" t="s">
        <v>1066</v>
      </c>
      <c r="O487" s="111" t="s">
        <v>1199</v>
      </c>
      <c r="P487" s="133" t="s">
        <v>1067</v>
      </c>
    </row>
    <row r="488" spans="1:16">
      <c r="A488" s="129"/>
      <c r="B488" s="107"/>
      <c r="C488" s="994"/>
      <c r="D488" s="91"/>
      <c r="E488" s="93"/>
      <c r="F488" s="94"/>
      <c r="G488" s="107"/>
      <c r="H488" s="994"/>
      <c r="I488" s="91"/>
      <c r="J488" s="93"/>
      <c r="K488" s="94"/>
      <c r="L488" s="107"/>
      <c r="M488" s="994"/>
      <c r="N488" s="91"/>
      <c r="O488" s="93" t="s">
        <v>1200</v>
      </c>
      <c r="P488" s="98" t="s">
        <v>1317</v>
      </c>
    </row>
    <row r="489" spans="1:16">
      <c r="A489" s="129"/>
      <c r="B489" s="132"/>
      <c r="C489" s="994"/>
      <c r="D489" s="91"/>
      <c r="E489" s="111"/>
      <c r="F489" s="133"/>
      <c r="G489" s="132"/>
      <c r="H489" s="994"/>
      <c r="I489" s="91"/>
      <c r="J489" s="111"/>
      <c r="K489" s="133"/>
      <c r="L489" s="132"/>
      <c r="M489" s="994"/>
      <c r="N489" s="91" t="s">
        <v>1318</v>
      </c>
      <c r="O489" s="111" t="s">
        <v>1043</v>
      </c>
      <c r="P489" s="124" t="s">
        <v>1319</v>
      </c>
    </row>
    <row r="490" spans="1:16">
      <c r="A490" s="129"/>
      <c r="B490" s="107"/>
      <c r="C490" s="994"/>
      <c r="D490" s="91"/>
      <c r="E490" s="93"/>
      <c r="F490" s="94"/>
      <c r="G490" s="107"/>
      <c r="H490" s="994"/>
      <c r="I490" s="91"/>
      <c r="J490" s="93"/>
      <c r="K490" s="94"/>
      <c r="L490" s="107"/>
      <c r="M490" s="994"/>
      <c r="N490" s="91"/>
      <c r="O490" s="93"/>
      <c r="P490" s="94"/>
    </row>
    <row r="491" spans="1:16">
      <c r="A491" s="129"/>
      <c r="B491" s="132"/>
      <c r="C491" s="994"/>
      <c r="D491" s="91"/>
      <c r="E491" s="93"/>
      <c r="F491" s="94"/>
      <c r="G491" s="132"/>
      <c r="H491" s="994"/>
      <c r="I491" s="91"/>
      <c r="J491" s="93"/>
      <c r="K491" s="94"/>
      <c r="L491" s="132"/>
      <c r="M491" s="994"/>
      <c r="N491" s="91"/>
      <c r="O491" s="93"/>
      <c r="P491" s="94"/>
    </row>
    <row r="492" spans="1:16" ht="17.45" customHeight="1" thickBot="1">
      <c r="A492" s="129"/>
      <c r="B492" s="107"/>
      <c r="C492" s="995"/>
      <c r="D492" s="112"/>
      <c r="E492" s="113"/>
      <c r="F492" s="114"/>
      <c r="G492" s="107"/>
      <c r="H492" s="995"/>
      <c r="I492" s="112"/>
      <c r="J492" s="127"/>
      <c r="K492" s="101"/>
      <c r="L492" s="107"/>
      <c r="M492" s="995"/>
      <c r="N492" s="112"/>
      <c r="O492" s="127"/>
      <c r="P492" s="101"/>
    </row>
    <row r="493" spans="1:16">
      <c r="A493" s="129"/>
      <c r="B493" s="132"/>
      <c r="C493" s="1011" t="s">
        <v>1068</v>
      </c>
      <c r="D493" s="134" t="s">
        <v>1069</v>
      </c>
      <c r="E493" s="135"/>
      <c r="F493" s="136" t="s">
        <v>1070</v>
      </c>
      <c r="G493" s="132"/>
      <c r="H493" s="1028" t="s">
        <v>1068</v>
      </c>
      <c r="I493" s="134" t="s">
        <v>1069</v>
      </c>
      <c r="J493" s="135"/>
      <c r="K493" s="136" t="s">
        <v>1070</v>
      </c>
      <c r="L493" s="132"/>
      <c r="M493" s="1013" t="s">
        <v>1068</v>
      </c>
      <c r="N493" s="134" t="s">
        <v>1069</v>
      </c>
      <c r="O493" s="135"/>
      <c r="P493" s="136" t="s">
        <v>1070</v>
      </c>
    </row>
    <row r="494" spans="1:16">
      <c r="A494" s="129"/>
      <c r="B494" s="107"/>
      <c r="C494" s="994"/>
      <c r="D494" s="117"/>
      <c r="E494" s="118"/>
      <c r="F494" s="137"/>
      <c r="G494" s="107"/>
      <c r="H494" s="994"/>
      <c r="I494" s="91"/>
      <c r="J494" s="93"/>
      <c r="K494" s="94"/>
      <c r="L494" s="107"/>
      <c r="M494" s="994"/>
      <c r="N494" s="91" t="s">
        <v>56</v>
      </c>
      <c r="O494" s="93"/>
      <c r="P494" s="94" t="s">
        <v>1320</v>
      </c>
    </row>
    <row r="495" spans="1:16">
      <c r="A495" s="129"/>
      <c r="B495" s="132"/>
      <c r="C495" s="994"/>
      <c r="D495" s="91"/>
      <c r="E495" s="93"/>
      <c r="F495" s="94"/>
      <c r="G495" s="132"/>
      <c r="H495" s="994"/>
      <c r="I495" s="91"/>
      <c r="J495" s="93"/>
      <c r="K495" s="94"/>
      <c r="L495" s="132"/>
      <c r="M495" s="994"/>
      <c r="N495" s="91" t="s">
        <v>278</v>
      </c>
      <c r="O495" s="93"/>
      <c r="P495" s="94" t="s">
        <v>1321</v>
      </c>
    </row>
    <row r="496" spans="1:16">
      <c r="A496" s="129"/>
      <c r="B496" s="107"/>
      <c r="C496" s="994"/>
      <c r="D496" s="110"/>
      <c r="E496" s="111"/>
      <c r="F496" s="101"/>
      <c r="G496" s="107"/>
      <c r="H496" s="994"/>
      <c r="I496" s="110"/>
      <c r="J496" s="111"/>
      <c r="K496" s="101"/>
      <c r="L496" s="107"/>
      <c r="M496" s="994"/>
      <c r="N496" s="110"/>
      <c r="O496" s="111"/>
      <c r="P496" s="101"/>
    </row>
    <row r="497" spans="1:16">
      <c r="A497" s="1031"/>
      <c r="B497" s="132"/>
      <c r="C497" s="994"/>
      <c r="D497" s="91"/>
      <c r="E497" s="93"/>
      <c r="F497" s="94"/>
      <c r="G497" s="132"/>
      <c r="H497" s="994"/>
      <c r="I497" s="91"/>
      <c r="J497" s="93"/>
      <c r="K497" s="94"/>
      <c r="L497" s="132"/>
      <c r="M497" s="994"/>
      <c r="N497" s="91"/>
      <c r="O497" s="93"/>
      <c r="P497" s="94"/>
    </row>
    <row r="498" spans="1:16">
      <c r="A498" s="1017"/>
      <c r="B498" s="107"/>
      <c r="C498" s="994"/>
      <c r="D498" s="91"/>
      <c r="E498" s="93"/>
      <c r="F498" s="94"/>
      <c r="G498" s="107"/>
      <c r="H498" s="994"/>
      <c r="I498" s="91"/>
      <c r="J498" s="93"/>
      <c r="K498" s="94"/>
      <c r="L498" s="107"/>
      <c r="M498" s="994"/>
      <c r="N498" s="91"/>
      <c r="O498" s="93"/>
      <c r="P498" s="94"/>
    </row>
    <row r="499" spans="1:16">
      <c r="A499" s="1017"/>
      <c r="B499" s="132"/>
      <c r="C499" s="994"/>
      <c r="D499" s="110"/>
      <c r="E499" s="111"/>
      <c r="F499" s="101"/>
      <c r="G499" s="132"/>
      <c r="H499" s="994"/>
      <c r="I499" s="110"/>
      <c r="J499" s="111"/>
      <c r="K499" s="101"/>
      <c r="L499" s="132"/>
      <c r="M499" s="994"/>
      <c r="N499" s="110"/>
      <c r="O499" s="111"/>
      <c r="P499" s="101"/>
    </row>
    <row r="500" spans="1:16" ht="17.45" customHeight="1" thickBot="1">
      <c r="A500" s="1032"/>
      <c r="B500" s="138"/>
      <c r="C500" s="1012"/>
      <c r="D500" s="139"/>
      <c r="E500" s="140"/>
      <c r="F500" s="141"/>
      <c r="G500" s="138"/>
      <c r="H500" s="1012"/>
      <c r="I500" s="139"/>
      <c r="J500" s="140"/>
      <c r="K500" s="141"/>
      <c r="L500" s="138"/>
      <c r="M500" s="1012"/>
      <c r="N500" s="139"/>
      <c r="O500" s="140"/>
      <c r="P500" s="141"/>
    </row>
    <row r="501" spans="1:16" s="143" customFormat="1" ht="27" customHeight="1" thickTop="1" thickBot="1">
      <c r="A501" s="142"/>
      <c r="B501" s="1000" t="s">
        <v>1077</v>
      </c>
      <c r="C501" s="1001"/>
      <c r="D501" s="1001"/>
      <c r="E501" s="1001"/>
      <c r="F501" s="1001"/>
      <c r="G501" s="1025" t="s">
        <v>1078</v>
      </c>
      <c r="H501" s="1006"/>
      <c r="I501" s="1006"/>
      <c r="J501" s="1006"/>
      <c r="K501" s="1006"/>
      <c r="L501" s="1006"/>
      <c r="M501" s="1006"/>
      <c r="N501" s="1005" t="s">
        <v>1079</v>
      </c>
      <c r="O501" s="1006"/>
      <c r="P501" s="1006"/>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990">
        <f>A427</f>
        <v>46147</v>
      </c>
      <c r="B503" s="1020"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991"/>
      <c r="B504" s="1021"/>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991"/>
      <c r="B505" s="1021"/>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991"/>
      <c r="B506" s="1021"/>
      <c r="C506" s="170"/>
      <c r="D506" s="215"/>
      <c r="E506" s="172"/>
      <c r="F506" s="173"/>
      <c r="G506" s="170"/>
      <c r="H506" s="180"/>
      <c r="I506" s="172"/>
      <c r="J506" s="172"/>
      <c r="K506" s="184"/>
      <c r="L506" s="181"/>
      <c r="M506" s="177"/>
      <c r="N506" s="178"/>
      <c r="O506" s="172"/>
      <c r="P506" s="179"/>
    </row>
    <row r="507" spans="1:16" s="169" customFormat="1">
      <c r="A507" s="991"/>
      <c r="B507" s="1021"/>
      <c r="C507" s="170"/>
      <c r="D507" s="182"/>
      <c r="E507" s="172"/>
      <c r="F507" s="179"/>
      <c r="G507" s="170"/>
      <c r="H507" s="183"/>
      <c r="I507" s="172"/>
      <c r="J507" s="172"/>
      <c r="K507" s="184"/>
      <c r="L507" s="181"/>
      <c r="M507" s="177"/>
      <c r="N507" s="178"/>
      <c r="O507" s="172"/>
      <c r="P507" s="179"/>
    </row>
    <row r="508" spans="1:16" s="169" customFormat="1">
      <c r="A508" s="991"/>
      <c r="B508" s="1021"/>
      <c r="C508" s="170"/>
      <c r="D508" s="171"/>
      <c r="E508" s="172"/>
      <c r="F508" s="185"/>
      <c r="G508" s="195"/>
      <c r="H508" s="180"/>
      <c r="I508" s="188"/>
      <c r="J508" s="172"/>
      <c r="K508" s="175"/>
      <c r="L508" s="186"/>
      <c r="M508" s="187"/>
      <c r="N508" s="178"/>
      <c r="O508" s="172"/>
      <c r="P508" s="179"/>
    </row>
    <row r="509" spans="1:16" s="169" customFormat="1">
      <c r="A509" s="991"/>
      <c r="B509" s="1021"/>
      <c r="C509" s="170"/>
      <c r="D509" s="171"/>
      <c r="E509" s="172"/>
      <c r="F509" s="179"/>
      <c r="G509" s="170"/>
      <c r="H509" s="180"/>
      <c r="I509" s="188"/>
      <c r="J509" s="172"/>
      <c r="K509" s="175"/>
      <c r="L509" s="181"/>
      <c r="M509" s="177"/>
      <c r="N509" s="178"/>
      <c r="O509" s="172"/>
      <c r="P509" s="179"/>
    </row>
    <row r="510" spans="1:16" s="169" customFormat="1">
      <c r="A510" s="991"/>
      <c r="B510" s="1021"/>
      <c r="C510" s="170"/>
      <c r="D510" s="171"/>
      <c r="E510" s="172"/>
      <c r="F510" s="179"/>
      <c r="G510" s="216"/>
      <c r="H510" s="180"/>
      <c r="I510" s="172"/>
      <c r="J510" s="172"/>
      <c r="K510" s="175"/>
      <c r="L510" s="181"/>
      <c r="M510" s="177"/>
      <c r="N510" s="178"/>
      <c r="O510" s="172"/>
      <c r="P510" s="179"/>
    </row>
    <row r="511" spans="1:16" s="169" customFormat="1">
      <c r="A511" s="991"/>
      <c r="B511" s="1021"/>
      <c r="C511" s="170"/>
      <c r="D511" s="171"/>
      <c r="E511" s="172"/>
      <c r="F511" s="185"/>
      <c r="G511" s="170"/>
      <c r="H511" s="180"/>
      <c r="I511" s="188"/>
      <c r="J511" s="172"/>
      <c r="K511" s="175"/>
      <c r="L511" s="181"/>
      <c r="M511" s="177"/>
      <c r="N511" s="178"/>
      <c r="O511" s="172"/>
      <c r="P511" s="179"/>
    </row>
    <row r="512" spans="1:16" s="169" customFormat="1">
      <c r="A512" s="991"/>
      <c r="B512" s="1021"/>
      <c r="C512" s="170"/>
      <c r="D512" s="171"/>
      <c r="E512" s="172"/>
      <c r="F512" s="179"/>
      <c r="G512" s="170"/>
      <c r="H512" s="180"/>
      <c r="I512" s="188"/>
      <c r="J512" s="172"/>
      <c r="K512" s="175"/>
      <c r="L512" s="181"/>
      <c r="M512" s="177"/>
      <c r="N512" s="178"/>
      <c r="O512" s="172"/>
      <c r="P512" s="179"/>
    </row>
    <row r="513" spans="1:16" s="169" customFormat="1">
      <c r="A513" s="991"/>
      <c r="B513" s="1021"/>
      <c r="C513" s="189"/>
      <c r="D513" s="190"/>
      <c r="E513" s="191"/>
      <c r="F513" s="192"/>
      <c r="G513" s="170"/>
      <c r="H513" s="174"/>
      <c r="I513" s="172"/>
      <c r="J513" s="172"/>
      <c r="K513" s="175"/>
      <c r="L513" s="181"/>
      <c r="M513" s="177"/>
      <c r="N513" s="193"/>
      <c r="O513" s="191"/>
      <c r="P513" s="192"/>
    </row>
    <row r="514" spans="1:16" s="169" customFormat="1">
      <c r="A514" s="991"/>
      <c r="B514" s="1021"/>
      <c r="C514" s="189"/>
      <c r="D514" s="190"/>
      <c r="E514" s="191"/>
      <c r="F514" s="192"/>
      <c r="G514" s="195"/>
      <c r="H514" s="180"/>
      <c r="I514" s="188"/>
      <c r="J514" s="172"/>
      <c r="K514" s="175"/>
      <c r="L514" s="181"/>
      <c r="M514" s="177"/>
      <c r="N514" s="193"/>
      <c r="O514" s="191"/>
      <c r="P514" s="192"/>
    </row>
    <row r="515" spans="1:16" s="169" customFormat="1">
      <c r="A515" s="991"/>
      <c r="B515" s="1021"/>
      <c r="C515" s="189"/>
      <c r="D515" s="190"/>
      <c r="E515" s="191"/>
      <c r="F515" s="192"/>
      <c r="G515" s="170"/>
      <c r="H515" s="196"/>
      <c r="I515" s="188"/>
      <c r="J515" s="197"/>
      <c r="K515" s="194"/>
      <c r="L515" s="181"/>
      <c r="M515" s="177"/>
      <c r="N515" s="193"/>
      <c r="O515" s="191"/>
      <c r="P515" s="192"/>
    </row>
    <row r="516" spans="1:16" s="169" customFormat="1">
      <c r="A516" s="991"/>
      <c r="B516" s="1021"/>
      <c r="C516" s="189"/>
      <c r="D516" s="190"/>
      <c r="E516" s="191"/>
      <c r="F516" s="192"/>
      <c r="G516" s="170"/>
      <c r="H516" s="198"/>
      <c r="I516" s="172"/>
      <c r="J516" s="172"/>
      <c r="K516" s="175"/>
      <c r="L516" s="181"/>
      <c r="M516" s="177"/>
      <c r="N516" s="193"/>
      <c r="O516" s="191"/>
      <c r="P516" s="192"/>
    </row>
    <row r="517" spans="1:16" s="169" customFormat="1">
      <c r="A517" s="991"/>
      <c r="B517" s="1021"/>
      <c r="C517" s="189"/>
      <c r="D517" s="190"/>
      <c r="E517" s="191"/>
      <c r="F517" s="192"/>
      <c r="G517" s="195"/>
      <c r="H517" s="180"/>
      <c r="I517" s="197"/>
      <c r="J517" s="197"/>
      <c r="K517" s="194"/>
      <c r="L517" s="181"/>
      <c r="M517" s="177"/>
      <c r="N517" s="193"/>
      <c r="O517" s="191"/>
      <c r="P517" s="192"/>
    </row>
    <row r="518" spans="1:16" s="169" customFormat="1">
      <c r="A518" s="991"/>
      <c r="B518" s="1021"/>
      <c r="C518" s="189"/>
      <c r="D518" s="190"/>
      <c r="E518" s="191"/>
      <c r="F518" s="192"/>
      <c r="G518" s="170"/>
      <c r="H518" s="180"/>
      <c r="I518" s="197"/>
      <c r="J518" s="197"/>
      <c r="K518" s="194"/>
      <c r="L518" s="176"/>
      <c r="M518" s="177"/>
      <c r="N518" s="193"/>
      <c r="O518" s="191"/>
      <c r="P518" s="192"/>
    </row>
    <row r="519" spans="1:16" s="169" customFormat="1">
      <c r="A519" s="991"/>
      <c r="B519" s="1021"/>
      <c r="C519" s="189"/>
      <c r="D519" s="190"/>
      <c r="E519" s="191"/>
      <c r="F519" s="192"/>
      <c r="G519" s="189"/>
      <c r="H519" s="198"/>
      <c r="I519" s="199"/>
      <c r="J519" s="199"/>
      <c r="K519" s="200"/>
      <c r="L519" s="201"/>
      <c r="M519" s="187"/>
      <c r="N519" s="193"/>
      <c r="O519" s="191"/>
      <c r="P519" s="192"/>
    </row>
    <row r="520" spans="1:16" s="169" customFormat="1">
      <c r="A520" s="991"/>
      <c r="B520" s="1021"/>
      <c r="C520" s="189"/>
      <c r="D520" s="190"/>
      <c r="E520" s="191"/>
      <c r="F520" s="192"/>
      <c r="G520" s="189"/>
      <c r="H520" s="198"/>
      <c r="I520" s="199"/>
      <c r="J520" s="199"/>
      <c r="K520" s="200"/>
      <c r="L520" s="201"/>
      <c r="M520" s="187"/>
      <c r="N520" s="193"/>
      <c r="O520" s="191"/>
      <c r="P520" s="192"/>
    </row>
    <row r="521" spans="1:16" s="169" customFormat="1">
      <c r="A521" s="991"/>
      <c r="B521" s="1021"/>
      <c r="C521" s="189"/>
      <c r="D521" s="190"/>
      <c r="E521" s="191"/>
      <c r="F521" s="192"/>
      <c r="G521" s="189"/>
      <c r="H521" s="198"/>
      <c r="I521" s="199"/>
      <c r="J521" s="199"/>
      <c r="K521" s="200"/>
      <c r="L521" s="201"/>
      <c r="M521" s="187"/>
      <c r="N521" s="193"/>
      <c r="O521" s="191"/>
      <c r="P521" s="192"/>
    </row>
    <row r="522" spans="1:16" s="169" customFormat="1" ht="17.45" customHeight="1" thickBot="1">
      <c r="A522" s="992"/>
      <c r="B522" s="1022"/>
      <c r="C522" s="202"/>
      <c r="D522" s="203"/>
      <c r="E522" s="204"/>
      <c r="F522" s="205"/>
      <c r="G522" s="206"/>
      <c r="H522" s="207"/>
      <c r="I522" s="208"/>
      <c r="J522" s="208"/>
      <c r="K522" s="209"/>
      <c r="L522" s="210"/>
      <c r="M522" s="211"/>
      <c r="N522" s="212"/>
      <c r="O522" s="204"/>
      <c r="P522" s="205"/>
    </row>
    <row r="523" spans="1:16" s="68" customFormat="1" ht="37.5" customHeight="1" thickTop="1" thickBot="1">
      <c r="A523" s="1016">
        <f>A427+1</f>
        <v>46148</v>
      </c>
      <c r="B523" s="87" t="s">
        <v>940</v>
      </c>
      <c r="C523" s="1036" t="s">
        <v>941</v>
      </c>
      <c r="D523" s="88" t="s">
        <v>942</v>
      </c>
      <c r="E523" s="89" t="s">
        <v>943</v>
      </c>
      <c r="F523" s="90" t="s">
        <v>1266</v>
      </c>
      <c r="G523" s="87" t="s">
        <v>940</v>
      </c>
      <c r="H523" s="1023" t="s">
        <v>941</v>
      </c>
      <c r="I523" s="88" t="s">
        <v>942</v>
      </c>
      <c r="J523" s="89" t="s">
        <v>943</v>
      </c>
      <c r="K523" s="90" t="s">
        <v>1266</v>
      </c>
      <c r="L523" s="87" t="s">
        <v>940</v>
      </c>
      <c r="M523" s="1029" t="s">
        <v>941</v>
      </c>
      <c r="N523" s="88" t="s">
        <v>942</v>
      </c>
      <c r="O523" s="89" t="s">
        <v>943</v>
      </c>
      <c r="P523" s="90" t="s">
        <v>1328</v>
      </c>
    </row>
    <row r="524" spans="1:16" ht="18" customHeight="1">
      <c r="A524" s="1017"/>
      <c r="B524" s="1026" t="s">
        <v>1089</v>
      </c>
      <c r="C524" s="994"/>
      <c r="D524" s="91" t="s">
        <v>947</v>
      </c>
      <c r="E524" s="92" t="s">
        <v>948</v>
      </c>
      <c r="F524" s="90" t="s">
        <v>547</v>
      </c>
      <c r="G524" s="1026" t="s">
        <v>950</v>
      </c>
      <c r="H524" s="994"/>
      <c r="I524" s="91" t="s">
        <v>947</v>
      </c>
      <c r="J524" s="92" t="s">
        <v>948</v>
      </c>
      <c r="K524" s="90" t="s">
        <v>547</v>
      </c>
      <c r="L524" s="1026" t="s">
        <v>949</v>
      </c>
      <c r="M524" s="994"/>
      <c r="N524" s="91" t="s">
        <v>947</v>
      </c>
      <c r="O524" s="92" t="s">
        <v>948</v>
      </c>
      <c r="P524" s="98" t="s">
        <v>1329</v>
      </c>
    </row>
    <row r="525" spans="1:16" ht="17.45" customHeight="1" thickBot="1">
      <c r="A525" s="1017"/>
      <c r="B525" s="997"/>
      <c r="C525" s="994"/>
      <c r="D525" s="91" t="s">
        <v>951</v>
      </c>
      <c r="E525" s="93" t="s">
        <v>952</v>
      </c>
      <c r="F525" s="95" t="s">
        <v>1330</v>
      </c>
      <c r="G525" s="997"/>
      <c r="H525" s="994"/>
      <c r="I525" s="91" t="s">
        <v>951</v>
      </c>
      <c r="J525" s="93" t="s">
        <v>952</v>
      </c>
      <c r="K525" s="95" t="s">
        <v>1331</v>
      </c>
      <c r="L525" s="997"/>
      <c r="M525" s="994"/>
      <c r="N525" s="91" t="s">
        <v>951</v>
      </c>
      <c r="O525" s="93" t="s">
        <v>952</v>
      </c>
      <c r="P525" s="929" t="s">
        <v>1332</v>
      </c>
    </row>
    <row r="526" spans="1:16" ht="17.45" customHeight="1" thickBot="1">
      <c r="A526" s="1017"/>
      <c r="B526" s="87" t="s">
        <v>954</v>
      </c>
      <c r="C526" s="994"/>
      <c r="D526" s="91" t="s">
        <v>955</v>
      </c>
      <c r="E526" s="93" t="s">
        <v>956</v>
      </c>
      <c r="F526" s="94" t="s">
        <v>1271</v>
      </c>
      <c r="G526" s="87" t="s">
        <v>954</v>
      </c>
      <c r="H526" s="994"/>
      <c r="I526" s="91" t="s">
        <v>955</v>
      </c>
      <c r="J526" s="93" t="s">
        <v>956</v>
      </c>
      <c r="K526" s="94" t="s">
        <v>1333</v>
      </c>
      <c r="L526" s="87" t="s">
        <v>954</v>
      </c>
      <c r="M526" s="994"/>
      <c r="N526" s="91" t="s">
        <v>955</v>
      </c>
      <c r="O526" s="93" t="s">
        <v>956</v>
      </c>
      <c r="P526" s="94" t="s">
        <v>1271</v>
      </c>
    </row>
    <row r="527" spans="1:16">
      <c r="A527" s="1017"/>
      <c r="B527" s="1027" t="s">
        <v>957</v>
      </c>
      <c r="C527" s="994"/>
      <c r="D527" s="91" t="s">
        <v>958</v>
      </c>
      <c r="E527" s="93" t="s">
        <v>959</v>
      </c>
      <c r="F527" s="94" t="s">
        <v>314</v>
      </c>
      <c r="G527" s="1027" t="s">
        <v>1105</v>
      </c>
      <c r="H527" s="994"/>
      <c r="I527" s="91" t="s">
        <v>958</v>
      </c>
      <c r="J527" s="93" t="s">
        <v>959</v>
      </c>
      <c r="K527" s="109" t="s">
        <v>1334</v>
      </c>
      <c r="L527" s="1027" t="s">
        <v>1272</v>
      </c>
      <c r="M527" s="994"/>
      <c r="N527" s="91" t="s">
        <v>958</v>
      </c>
      <c r="O527" s="93" t="s">
        <v>959</v>
      </c>
      <c r="P527" s="109" t="s">
        <v>1335</v>
      </c>
    </row>
    <row r="528" spans="1:16">
      <c r="A528" s="1017"/>
      <c r="B528" s="1003"/>
      <c r="C528" s="994"/>
      <c r="D528" s="91" t="s">
        <v>960</v>
      </c>
      <c r="E528" s="93" t="s">
        <v>1043</v>
      </c>
      <c r="F528" s="94" t="s">
        <v>547</v>
      </c>
      <c r="G528" s="1003"/>
      <c r="H528" s="994"/>
      <c r="I528" s="91" t="s">
        <v>960</v>
      </c>
      <c r="J528" s="93" t="s">
        <v>1043</v>
      </c>
      <c r="K528" s="94" t="s">
        <v>547</v>
      </c>
      <c r="L528" s="1003"/>
      <c r="M528" s="994"/>
      <c r="N528" s="91" t="s">
        <v>960</v>
      </c>
      <c r="O528" s="93" t="s">
        <v>1043</v>
      </c>
      <c r="P528" s="94" t="s">
        <v>547</v>
      </c>
    </row>
    <row r="529" spans="1:16">
      <c r="A529" s="1017"/>
      <c r="B529" s="1002"/>
      <c r="C529" s="994"/>
      <c r="D529" s="91" t="s">
        <v>968</v>
      </c>
      <c r="E529" s="93" t="s">
        <v>969</v>
      </c>
      <c r="F529" s="90" t="s">
        <v>1217</v>
      </c>
      <c r="G529" s="1002"/>
      <c r="H529" s="994"/>
      <c r="I529" s="91" t="s">
        <v>968</v>
      </c>
      <c r="J529" s="93" t="s">
        <v>969</v>
      </c>
      <c r="K529" s="90" t="s">
        <v>1217</v>
      </c>
      <c r="L529" s="1002"/>
      <c r="M529" s="994"/>
      <c r="N529" s="91" t="s">
        <v>968</v>
      </c>
      <c r="O529" s="93" t="s">
        <v>969</v>
      </c>
      <c r="P529" s="90" t="s">
        <v>1217</v>
      </c>
    </row>
    <row r="530" spans="1:16">
      <c r="A530" s="1017"/>
      <c r="B530" s="1003"/>
      <c r="C530" s="994"/>
      <c r="D530" s="91"/>
      <c r="E530" s="93" t="s">
        <v>973</v>
      </c>
      <c r="F530" s="96" t="s">
        <v>974</v>
      </c>
      <c r="G530" s="1003"/>
      <c r="H530" s="994"/>
      <c r="I530" s="91"/>
      <c r="J530" s="93" t="s">
        <v>973</v>
      </c>
      <c r="K530" s="96" t="s">
        <v>974</v>
      </c>
      <c r="L530" s="1003"/>
      <c r="M530" s="994"/>
      <c r="N530" s="91"/>
      <c r="O530" s="93" t="s">
        <v>973</v>
      </c>
      <c r="P530" s="90" t="s">
        <v>974</v>
      </c>
    </row>
    <row r="531" spans="1:16">
      <c r="A531" s="1017"/>
      <c r="B531" s="1002"/>
      <c r="C531" s="994"/>
      <c r="D531" s="91"/>
      <c r="E531" s="93" t="s">
        <v>975</v>
      </c>
      <c r="F531" s="99" t="s">
        <v>976</v>
      </c>
      <c r="G531" s="1002"/>
      <c r="H531" s="994"/>
      <c r="I531" s="91"/>
      <c r="J531" s="93" t="s">
        <v>975</v>
      </c>
      <c r="K531" s="817" t="s">
        <v>976</v>
      </c>
      <c r="L531" s="1002"/>
      <c r="M531" s="994"/>
      <c r="N531" s="91"/>
      <c r="O531" s="93" t="s">
        <v>975</v>
      </c>
      <c r="P531" s="96" t="s">
        <v>976</v>
      </c>
    </row>
    <row r="532" spans="1:16" ht="17.45" customHeight="1" thickBot="1">
      <c r="A532" s="1017"/>
      <c r="B532" s="1003"/>
      <c r="C532" s="994"/>
      <c r="D532" s="91" t="s">
        <v>978</v>
      </c>
      <c r="E532" s="93" t="s">
        <v>979</v>
      </c>
      <c r="F532" s="96" t="s">
        <v>1336</v>
      </c>
      <c r="G532" s="1003"/>
      <c r="H532" s="994"/>
      <c r="I532" s="91" t="s">
        <v>978</v>
      </c>
      <c r="J532" s="93" t="s">
        <v>979</v>
      </c>
      <c r="K532" s="96" t="s">
        <v>1337</v>
      </c>
      <c r="L532" s="1003"/>
      <c r="M532" s="994"/>
      <c r="N532" s="91" t="s">
        <v>978</v>
      </c>
      <c r="O532" s="93" t="s">
        <v>979</v>
      </c>
      <c r="P532" s="96" t="s">
        <v>1338</v>
      </c>
    </row>
    <row r="533" spans="1:16" ht="17.45" customHeight="1" thickBot="1">
      <c r="A533" s="1017"/>
      <c r="B533" s="97" t="s">
        <v>977</v>
      </c>
      <c r="C533" s="994"/>
      <c r="D533" s="91"/>
      <c r="E533" s="93" t="s">
        <v>984</v>
      </c>
      <c r="F533" s="96" t="s">
        <v>1339</v>
      </c>
      <c r="G533" s="97" t="s">
        <v>977</v>
      </c>
      <c r="H533" s="994"/>
      <c r="I533" s="91"/>
      <c r="J533" s="93" t="s">
        <v>984</v>
      </c>
      <c r="K533" s="96" t="s">
        <v>1115</v>
      </c>
      <c r="L533" s="97" t="s">
        <v>977</v>
      </c>
      <c r="M533" s="994"/>
      <c r="N533" s="91"/>
      <c r="O533" s="93" t="s">
        <v>984</v>
      </c>
      <c r="P533" s="96" t="s">
        <v>1117</v>
      </c>
    </row>
    <row r="534" spans="1:16">
      <c r="A534" s="1017"/>
      <c r="B534" s="1007" t="s">
        <v>1340</v>
      </c>
      <c r="C534" s="994"/>
      <c r="D534" s="91"/>
      <c r="E534" s="93" t="s">
        <v>989</v>
      </c>
      <c r="F534" s="96" t="s">
        <v>1282</v>
      </c>
      <c r="G534" s="1007" t="s">
        <v>1233</v>
      </c>
      <c r="H534" s="994"/>
      <c r="I534" s="91"/>
      <c r="J534" s="93" t="s">
        <v>989</v>
      </c>
      <c r="K534" s="96" t="s">
        <v>1341</v>
      </c>
      <c r="L534" s="1007" t="s">
        <v>1342</v>
      </c>
      <c r="M534" s="994"/>
      <c r="N534" s="91"/>
      <c r="O534" s="93" t="s">
        <v>989</v>
      </c>
      <c r="P534" s="96" t="s">
        <v>1341</v>
      </c>
    </row>
    <row r="535" spans="1:16">
      <c r="A535" s="1017"/>
      <c r="B535" s="999"/>
      <c r="C535" s="994"/>
      <c r="D535" s="91"/>
      <c r="E535" s="93" t="s">
        <v>992</v>
      </c>
      <c r="F535" s="96" t="s">
        <v>1343</v>
      </c>
      <c r="G535" s="999"/>
      <c r="H535" s="994"/>
      <c r="I535" s="91"/>
      <c r="J535" s="93" t="s">
        <v>992</v>
      </c>
      <c r="K535" s="96" t="s">
        <v>1344</v>
      </c>
      <c r="L535" s="999"/>
      <c r="M535" s="994"/>
      <c r="N535" s="91"/>
      <c r="O535" s="93" t="s">
        <v>992</v>
      </c>
      <c r="P535" s="94" t="s">
        <v>1283</v>
      </c>
    </row>
    <row r="536" spans="1:16" ht="34.5" customHeight="1" thickBot="1">
      <c r="A536" s="1017"/>
      <c r="B536" s="997"/>
      <c r="C536" s="994"/>
      <c r="D536" s="91"/>
      <c r="E536" s="93" t="s">
        <v>995</v>
      </c>
      <c r="F536" s="94" t="s">
        <v>1345</v>
      </c>
      <c r="G536" s="997"/>
      <c r="H536" s="994"/>
      <c r="I536" s="91"/>
      <c r="J536" s="93" t="s">
        <v>995</v>
      </c>
      <c r="K536" s="94" t="s">
        <v>1345</v>
      </c>
      <c r="L536" s="997"/>
      <c r="M536" s="994"/>
      <c r="N536" s="91"/>
      <c r="O536" s="93" t="s">
        <v>995</v>
      </c>
      <c r="P536" s="94" t="s">
        <v>1345</v>
      </c>
    </row>
    <row r="537" spans="1:16" ht="17.45" customHeight="1" thickBot="1">
      <c r="A537" s="1017"/>
      <c r="B537" s="97" t="s">
        <v>994</v>
      </c>
      <c r="C537" s="994"/>
      <c r="D537" s="91" t="s">
        <v>1000</v>
      </c>
      <c r="E537" s="93" t="s">
        <v>1001</v>
      </c>
      <c r="F537" s="94" t="s">
        <v>1002</v>
      </c>
      <c r="G537" s="97" t="s">
        <v>994</v>
      </c>
      <c r="H537" s="994"/>
      <c r="I537" s="91" t="s">
        <v>1000</v>
      </c>
      <c r="J537" s="93" t="s">
        <v>1001</v>
      </c>
      <c r="K537" s="94" t="s">
        <v>1002</v>
      </c>
      <c r="L537" s="97" t="s">
        <v>994</v>
      </c>
      <c r="M537" s="994"/>
      <c r="N537" s="91" t="s">
        <v>1000</v>
      </c>
      <c r="O537" s="93" t="s">
        <v>1001</v>
      </c>
      <c r="P537" s="94" t="s">
        <v>1002</v>
      </c>
    </row>
    <row r="538" spans="1:16" ht="33.950000000000003" customHeight="1">
      <c r="A538" s="1017"/>
      <c r="B538" s="998" t="s">
        <v>1346</v>
      </c>
      <c r="C538" s="994"/>
      <c r="D538" s="91" t="s">
        <v>1097</v>
      </c>
      <c r="E538" s="93" t="s">
        <v>1006</v>
      </c>
      <c r="F538" s="94" t="s">
        <v>1347</v>
      </c>
      <c r="G538" s="998" t="s">
        <v>1348</v>
      </c>
      <c r="H538" s="994"/>
      <c r="I538" s="91" t="s">
        <v>1097</v>
      </c>
      <c r="J538" s="93" t="s">
        <v>1006</v>
      </c>
      <c r="K538" s="94" t="s">
        <v>1349</v>
      </c>
      <c r="L538" s="998" t="s">
        <v>1350</v>
      </c>
      <c r="M538" s="994"/>
      <c r="N538" s="91" t="s">
        <v>1293</v>
      </c>
      <c r="O538" s="93" t="s">
        <v>1006</v>
      </c>
      <c r="P538" s="94" t="s">
        <v>1351</v>
      </c>
    </row>
    <row r="539" spans="1:16" ht="33.950000000000003" customHeight="1">
      <c r="A539" s="1017"/>
      <c r="B539" s="999"/>
      <c r="C539" s="994"/>
      <c r="D539" s="91" t="s">
        <v>1293</v>
      </c>
      <c r="E539" s="93" t="s">
        <v>1294</v>
      </c>
      <c r="F539" s="94" t="s">
        <v>1352</v>
      </c>
      <c r="G539" s="999"/>
      <c r="H539" s="994"/>
      <c r="I539" s="91" t="s">
        <v>1293</v>
      </c>
      <c r="J539" s="93" t="s">
        <v>1294</v>
      </c>
      <c r="K539" s="94" t="s">
        <v>1353</v>
      </c>
      <c r="L539" s="999"/>
      <c r="M539" s="994"/>
      <c r="N539" s="91" t="s">
        <v>1354</v>
      </c>
      <c r="O539" s="93" t="s">
        <v>1011</v>
      </c>
      <c r="P539" s="94" t="s">
        <v>1355</v>
      </c>
    </row>
    <row r="540" spans="1:16" ht="17.45" customHeight="1" thickBot="1">
      <c r="A540" s="1017"/>
      <c r="B540" s="997"/>
      <c r="C540" s="994"/>
      <c r="D540" s="91"/>
      <c r="E540" s="93"/>
      <c r="F540" s="94"/>
      <c r="G540" s="997"/>
      <c r="H540" s="994"/>
      <c r="I540" s="91" t="s">
        <v>1354</v>
      </c>
      <c r="J540" s="93" t="s">
        <v>1301</v>
      </c>
      <c r="K540" s="109" t="s">
        <v>1356</v>
      </c>
      <c r="L540" s="997"/>
      <c r="M540" s="994"/>
      <c r="N540" s="91"/>
      <c r="O540" s="93"/>
      <c r="P540" s="94"/>
    </row>
    <row r="541" spans="1:16">
      <c r="A541" s="1017"/>
      <c r="B541" s="1018" t="s">
        <v>1013</v>
      </c>
      <c r="C541" s="994"/>
      <c r="D541" s="91"/>
      <c r="E541" s="93"/>
      <c r="F541" s="94"/>
      <c r="G541" s="1018" t="s">
        <v>1013</v>
      </c>
      <c r="H541" s="994"/>
      <c r="I541" s="91" t="s">
        <v>1300</v>
      </c>
      <c r="J541" s="93" t="s">
        <v>1357</v>
      </c>
      <c r="K541" s="109" t="s">
        <v>1358</v>
      </c>
      <c r="L541" s="1018" t="s">
        <v>1013</v>
      </c>
      <c r="M541" s="994"/>
      <c r="N541" s="91"/>
      <c r="O541" s="93"/>
      <c r="P541" s="94"/>
    </row>
    <row r="542" spans="1:16" ht="17.45" customHeight="1" thickBot="1">
      <c r="A542" s="1017"/>
      <c r="B542" s="1019"/>
      <c r="C542" s="994"/>
      <c r="D542" s="91"/>
      <c r="E542" s="93"/>
      <c r="F542" s="94"/>
      <c r="G542" s="1019"/>
      <c r="H542" s="994"/>
      <c r="I542" s="91" t="s">
        <v>1359</v>
      </c>
      <c r="J542" s="93" t="s">
        <v>1360</v>
      </c>
      <c r="K542" s="94" t="s">
        <v>1361</v>
      </c>
      <c r="L542" s="1019"/>
      <c r="M542" s="994"/>
      <c r="N542" s="91"/>
      <c r="O542" s="93"/>
      <c r="P542" s="90"/>
    </row>
    <row r="543" spans="1:16" ht="17.45" customHeight="1" thickTop="1">
      <c r="A543" s="1017"/>
      <c r="B543" s="1015" t="s">
        <v>1014</v>
      </c>
      <c r="C543" s="994"/>
      <c r="D543" s="91"/>
      <c r="E543" s="93"/>
      <c r="F543" s="90"/>
      <c r="G543" s="1015" t="s">
        <v>1014</v>
      </c>
      <c r="H543" s="994"/>
      <c r="I543" s="91"/>
      <c r="J543" s="93"/>
      <c r="K543" s="90"/>
      <c r="L543" s="1015" t="s">
        <v>1014</v>
      </c>
      <c r="M543" s="994"/>
      <c r="N543" s="91"/>
      <c r="O543" s="93"/>
      <c r="P543" s="94"/>
    </row>
    <row r="544" spans="1:16" ht="17.45" customHeight="1" thickBot="1">
      <c r="A544" s="1017"/>
      <c r="B544" s="997"/>
      <c r="C544" s="994"/>
      <c r="D544" s="91"/>
      <c r="E544" s="93"/>
      <c r="F544" s="90"/>
      <c r="G544" s="997"/>
      <c r="H544" s="994"/>
      <c r="I544" s="91"/>
      <c r="J544" s="93"/>
      <c r="K544" s="90"/>
      <c r="L544" s="997"/>
      <c r="M544" s="994"/>
      <c r="N544" s="91"/>
      <c r="O544" s="93"/>
      <c r="P544" s="98"/>
    </row>
    <row r="545" spans="1:16">
      <c r="A545" s="1017"/>
      <c r="B545" s="1014">
        <v>5</v>
      </c>
      <c r="C545" s="994"/>
      <c r="D545" s="91"/>
      <c r="E545" s="93"/>
      <c r="F545" s="94"/>
      <c r="G545" s="1014">
        <v>2</v>
      </c>
      <c r="H545" s="994"/>
      <c r="I545" s="91"/>
      <c r="J545" s="93"/>
      <c r="K545" s="94"/>
      <c r="L545" s="1014">
        <v>3</v>
      </c>
      <c r="M545" s="994"/>
      <c r="N545" s="91"/>
      <c r="O545" s="93"/>
      <c r="P545" s="100"/>
    </row>
    <row r="546" spans="1:16" ht="17.45" customHeight="1" thickBot="1">
      <c r="A546" s="1017"/>
      <c r="B546" s="999"/>
      <c r="C546" s="994"/>
      <c r="D546" s="91"/>
      <c r="E546" s="93"/>
      <c r="F546" s="94"/>
      <c r="G546" s="999"/>
      <c r="H546" s="994"/>
      <c r="I546" s="91"/>
      <c r="J546" s="93"/>
      <c r="K546" s="94"/>
      <c r="L546" s="999"/>
      <c r="M546" s="994"/>
      <c r="N546" s="91"/>
      <c r="O546" s="93"/>
      <c r="P546" s="101"/>
    </row>
    <row r="547" spans="1:16">
      <c r="A547" s="1017"/>
      <c r="B547" s="1010" t="s">
        <v>1015</v>
      </c>
      <c r="C547" s="994"/>
      <c r="D547" s="91"/>
      <c r="E547" s="93"/>
      <c r="F547" s="90"/>
      <c r="G547" s="1010" t="s">
        <v>1015</v>
      </c>
      <c r="H547" s="994"/>
      <c r="I547" s="91"/>
      <c r="J547" s="93"/>
      <c r="K547" s="90"/>
      <c r="L547" s="1010" t="s">
        <v>1015</v>
      </c>
      <c r="M547" s="994"/>
      <c r="N547" s="91"/>
      <c r="O547" s="93"/>
      <c r="P547" s="96"/>
    </row>
    <row r="548" spans="1:16" ht="17.45" customHeight="1" thickBot="1">
      <c r="A548" s="1017"/>
      <c r="B548" s="997"/>
      <c r="C548" s="994"/>
      <c r="D548" s="91"/>
      <c r="E548" s="93"/>
      <c r="F548" s="98"/>
      <c r="G548" s="997"/>
      <c r="H548" s="994"/>
      <c r="I548" s="91"/>
      <c r="J548" s="93"/>
      <c r="K548" s="98"/>
      <c r="L548" s="997"/>
      <c r="M548" s="994"/>
      <c r="N548" s="91"/>
      <c r="O548" s="93"/>
      <c r="P548" s="101"/>
    </row>
    <row r="549" spans="1:16">
      <c r="A549" s="1017"/>
      <c r="B549" s="996">
        <v>5</v>
      </c>
      <c r="C549" s="994"/>
      <c r="D549" s="91"/>
      <c r="E549" s="93"/>
      <c r="F549" s="99"/>
      <c r="G549" s="996">
        <v>2</v>
      </c>
      <c r="H549" s="994"/>
      <c r="I549" s="91"/>
      <c r="J549" s="93"/>
      <c r="K549" s="100"/>
      <c r="L549" s="996">
        <v>3</v>
      </c>
      <c r="M549" s="994"/>
      <c r="N549" s="91"/>
      <c r="O549" s="93"/>
      <c r="P549" s="90"/>
    </row>
    <row r="550" spans="1:16" ht="17.45" customHeight="1" thickBot="1">
      <c r="A550" s="1017"/>
      <c r="B550" s="997"/>
      <c r="C550" s="994"/>
      <c r="D550" s="91"/>
      <c r="E550" s="93"/>
      <c r="F550" s="96"/>
      <c r="G550" s="997"/>
      <c r="H550" s="994"/>
      <c r="I550" s="91"/>
      <c r="J550" s="93"/>
      <c r="K550" s="101"/>
      <c r="L550" s="997"/>
      <c r="M550" s="994"/>
      <c r="N550" s="91"/>
      <c r="O550" s="93"/>
      <c r="P550" s="94"/>
    </row>
    <row r="551" spans="1:16">
      <c r="A551" s="1017"/>
      <c r="B551" s="1004" t="s">
        <v>1016</v>
      </c>
      <c r="C551" s="994"/>
      <c r="D551" s="91"/>
      <c r="E551" s="93"/>
      <c r="F551" s="100"/>
      <c r="G551" s="1004" t="s">
        <v>1016</v>
      </c>
      <c r="H551" s="994"/>
      <c r="I551" s="91"/>
      <c r="J551" s="93"/>
      <c r="K551" s="101"/>
      <c r="L551" s="1004" t="s">
        <v>1016</v>
      </c>
      <c r="M551" s="994"/>
      <c r="N551" s="91"/>
      <c r="O551" s="111"/>
      <c r="P551" s="94"/>
    </row>
    <row r="552" spans="1:16" ht="17.45" customHeight="1" thickBot="1">
      <c r="A552" s="1017"/>
      <c r="B552" s="997"/>
      <c r="C552" s="994"/>
      <c r="D552" s="91"/>
      <c r="E552" s="93"/>
      <c r="F552" s="101"/>
      <c r="G552" s="997"/>
      <c r="H552" s="994"/>
      <c r="I552" s="91"/>
      <c r="J552" s="93"/>
      <c r="K552" s="96"/>
      <c r="L552" s="997"/>
      <c r="M552" s="994"/>
      <c r="N552" s="110"/>
      <c r="O552" s="93"/>
      <c r="P552" s="109"/>
    </row>
    <row r="553" spans="1:16">
      <c r="A553" s="1017"/>
      <c r="B553" s="996">
        <v>27</v>
      </c>
      <c r="C553" s="994"/>
      <c r="D553" s="91"/>
      <c r="E553" s="93"/>
      <c r="F553" s="101"/>
      <c r="G553" s="996" t="s">
        <v>1019</v>
      </c>
      <c r="H553" s="994"/>
      <c r="I553" s="91"/>
      <c r="J553" s="93"/>
      <c r="K553" s="101"/>
      <c r="L553" s="996">
        <v>19</v>
      </c>
      <c r="M553" s="994"/>
      <c r="N553" s="110"/>
      <c r="O553" s="111"/>
      <c r="P553" s="94"/>
    </row>
    <row r="554" spans="1:16" ht="17.45" customHeight="1" thickBot="1">
      <c r="A554" s="1017"/>
      <c r="B554" s="997"/>
      <c r="C554" s="994"/>
      <c r="D554" s="91"/>
      <c r="E554" s="93"/>
      <c r="F554" s="96"/>
      <c r="G554" s="997"/>
      <c r="H554" s="994"/>
      <c r="I554" s="91"/>
      <c r="J554" s="93"/>
      <c r="K554" s="90"/>
      <c r="L554" s="997"/>
      <c r="M554" s="994"/>
      <c r="N554" s="91"/>
      <c r="O554" s="111"/>
      <c r="P554" s="101"/>
    </row>
    <row r="555" spans="1:16">
      <c r="A555" s="1017"/>
      <c r="B555" s="1004" t="s">
        <v>1018</v>
      </c>
      <c r="C555" s="994"/>
      <c r="D555" s="91"/>
      <c r="E555" s="93"/>
      <c r="F555" s="101"/>
      <c r="G555" s="1004" t="s">
        <v>1018</v>
      </c>
      <c r="H555" s="994"/>
      <c r="I555" s="91"/>
      <c r="J555" s="93"/>
      <c r="K555" s="94"/>
      <c r="L555" s="1004" t="s">
        <v>1018</v>
      </c>
      <c r="M555" s="994"/>
      <c r="N555" s="91"/>
      <c r="O555" s="93"/>
      <c r="P555" s="94"/>
    </row>
    <row r="556" spans="1:16" ht="17.45" customHeight="1" thickBot="1">
      <c r="A556" s="1017"/>
      <c r="B556" s="997"/>
      <c r="C556" s="994"/>
      <c r="D556" s="91"/>
      <c r="E556" s="93"/>
      <c r="F556" s="90"/>
      <c r="G556" s="997"/>
      <c r="H556" s="994"/>
      <c r="I556" s="91"/>
      <c r="J556" s="111"/>
      <c r="K556" s="94"/>
      <c r="L556" s="997"/>
      <c r="M556" s="994"/>
      <c r="N556" s="110"/>
      <c r="O556" s="111"/>
      <c r="P556" s="94"/>
    </row>
    <row r="557" spans="1:16">
      <c r="A557" s="1017"/>
      <c r="B557" s="996">
        <v>27</v>
      </c>
      <c r="C557" s="994"/>
      <c r="D557" s="91"/>
      <c r="E557" s="93"/>
      <c r="F557" s="94"/>
      <c r="G557" s="996" t="s">
        <v>1362</v>
      </c>
      <c r="H557" s="994"/>
      <c r="I557" s="91"/>
      <c r="J557" s="93"/>
      <c r="K557" s="94"/>
      <c r="L557" s="996">
        <v>19</v>
      </c>
      <c r="M557" s="994"/>
      <c r="N557" s="110"/>
      <c r="O557" s="111"/>
      <c r="P557" s="94"/>
    </row>
    <row r="558" spans="1:16" ht="17.45" customHeight="1" thickBot="1">
      <c r="A558" s="1017"/>
      <c r="B558" s="997"/>
      <c r="C558" s="994"/>
      <c r="D558" s="91"/>
      <c r="E558" s="93"/>
      <c r="F558" s="90"/>
      <c r="G558" s="997"/>
      <c r="H558" s="994"/>
      <c r="I558" s="91"/>
      <c r="J558" s="111"/>
      <c r="K558" s="94"/>
      <c r="L558" s="997"/>
      <c r="M558" s="994"/>
      <c r="N558" s="91"/>
      <c r="O558" s="111"/>
      <c r="P558" s="94"/>
    </row>
    <row r="559" spans="1:16">
      <c r="A559" s="1017"/>
      <c r="B559" s="1010" t="s">
        <v>1020</v>
      </c>
      <c r="C559" s="994"/>
      <c r="D559" s="91"/>
      <c r="E559" s="93"/>
      <c r="F559" s="90"/>
      <c r="G559" s="1024" t="s">
        <v>1020</v>
      </c>
      <c r="H559" s="994"/>
      <c r="I559" s="91"/>
      <c r="J559" s="111"/>
      <c r="K559" s="94"/>
      <c r="L559" s="1024" t="s">
        <v>1020</v>
      </c>
      <c r="M559" s="994"/>
      <c r="N559" s="110"/>
      <c r="O559" s="111"/>
      <c r="P559" s="94"/>
    </row>
    <row r="560" spans="1:16" ht="17.45" customHeight="1" thickBot="1">
      <c r="A560" s="1017"/>
      <c r="B560" s="997"/>
      <c r="C560" s="994"/>
      <c r="D560" s="110"/>
      <c r="E560" s="111"/>
      <c r="F560" s="133"/>
      <c r="G560" s="999"/>
      <c r="H560" s="994"/>
      <c r="I560" s="110"/>
      <c r="J560" s="111"/>
      <c r="K560" s="101"/>
      <c r="L560" s="999"/>
      <c r="M560" s="994"/>
      <c r="N560" s="110"/>
      <c r="O560" s="111"/>
      <c r="P560" s="101"/>
    </row>
    <row r="561" spans="1:16">
      <c r="A561" s="1030" t="str">
        <f>TEXT(A523,"AAAA")</f>
        <v>星期三</v>
      </c>
      <c r="B561" s="106" t="s">
        <v>1307</v>
      </c>
      <c r="C561" s="1008" t="s">
        <v>978</v>
      </c>
      <c r="D561" s="115"/>
      <c r="E561" s="116" t="s">
        <v>943</v>
      </c>
      <c r="F561" s="122" t="s">
        <v>1305</v>
      </c>
      <c r="G561" s="103" t="s">
        <v>1307</v>
      </c>
      <c r="H561" s="993" t="s">
        <v>978</v>
      </c>
      <c r="I561" s="115"/>
      <c r="J561" s="116" t="s">
        <v>943</v>
      </c>
      <c r="K561" s="122" t="s">
        <v>1363</v>
      </c>
      <c r="L561" s="103" t="s">
        <v>547</v>
      </c>
      <c r="M561" s="1009" t="s">
        <v>978</v>
      </c>
      <c r="N561" s="115"/>
      <c r="O561" s="116" t="s">
        <v>943</v>
      </c>
      <c r="P561" s="122" t="s">
        <v>1305</v>
      </c>
    </row>
    <row r="562" spans="1:16">
      <c r="A562" s="1017"/>
      <c r="B562" s="107" t="s">
        <v>1245</v>
      </c>
      <c r="C562" s="994"/>
      <c r="D562" s="117"/>
      <c r="E562" s="93" t="s">
        <v>948</v>
      </c>
      <c r="F562" s="94" t="s">
        <v>1364</v>
      </c>
      <c r="G562" s="107" t="s">
        <v>1245</v>
      </c>
      <c r="H562" s="994"/>
      <c r="I562" s="91"/>
      <c r="J562" s="93" t="s">
        <v>948</v>
      </c>
      <c r="K562" s="94" t="s">
        <v>1365</v>
      </c>
      <c r="L562" s="107"/>
      <c r="M562" s="994"/>
      <c r="N562" s="91"/>
      <c r="O562" s="93" t="s">
        <v>948</v>
      </c>
      <c r="P562" s="94" t="s">
        <v>1134</v>
      </c>
    </row>
    <row r="563" spans="1:16">
      <c r="A563" s="1017"/>
      <c r="B563" s="106" t="s">
        <v>1313</v>
      </c>
      <c r="C563" s="994"/>
      <c r="D563" s="117"/>
      <c r="E563" s="93" t="s">
        <v>952</v>
      </c>
      <c r="F563" s="94" t="s">
        <v>1366</v>
      </c>
      <c r="G563" s="106" t="s">
        <v>1313</v>
      </c>
      <c r="H563" s="994"/>
      <c r="I563" s="91"/>
      <c r="J563" s="93" t="s">
        <v>952</v>
      </c>
      <c r="K563" s="94" t="s">
        <v>1367</v>
      </c>
      <c r="L563" s="106"/>
      <c r="M563" s="994"/>
      <c r="N563" s="91"/>
      <c r="O563" s="93" t="s">
        <v>952</v>
      </c>
      <c r="P563" s="94" t="s">
        <v>1368</v>
      </c>
    </row>
    <row r="564" spans="1:16">
      <c r="A564" s="1017"/>
      <c r="B564" s="107"/>
      <c r="C564" s="994"/>
      <c r="D564" s="117"/>
      <c r="E564" s="93" t="s">
        <v>956</v>
      </c>
      <c r="F564" s="94" t="s">
        <v>1037</v>
      </c>
      <c r="G564" s="107" t="s">
        <v>1369</v>
      </c>
      <c r="H564" s="994"/>
      <c r="I564" s="91"/>
      <c r="J564" s="93" t="s">
        <v>956</v>
      </c>
      <c r="K564" s="94" t="s">
        <v>1139</v>
      </c>
      <c r="L564" s="107"/>
      <c r="M564" s="994"/>
      <c r="N564" s="91"/>
      <c r="O564" s="93" t="s">
        <v>956</v>
      </c>
      <c r="P564" s="94" t="s">
        <v>1370</v>
      </c>
    </row>
    <row r="565" spans="1:16">
      <c r="A565" s="1017"/>
      <c r="B565" s="106"/>
      <c r="C565" s="994"/>
      <c r="D565" s="117"/>
      <c r="E565" s="93" t="s">
        <v>959</v>
      </c>
      <c r="F565" s="94" t="s">
        <v>1141</v>
      </c>
      <c r="G565" s="106" t="s">
        <v>1371</v>
      </c>
      <c r="H565" s="994"/>
      <c r="I565" s="91"/>
      <c r="J565" s="93" t="s">
        <v>959</v>
      </c>
      <c r="K565" s="94" t="s">
        <v>1041</v>
      </c>
      <c r="L565" s="106"/>
      <c r="M565" s="994"/>
      <c r="N565" s="91"/>
      <c r="O565" s="93" t="s">
        <v>959</v>
      </c>
      <c r="P565" s="94" t="s">
        <v>1141</v>
      </c>
    </row>
    <row r="566" spans="1:16">
      <c r="A566" s="1017"/>
      <c r="B566" s="107"/>
      <c r="C566" s="994"/>
      <c r="D566" s="117"/>
      <c r="E566" s="93" t="s">
        <v>1043</v>
      </c>
      <c r="F566" s="94" t="s">
        <v>1044</v>
      </c>
      <c r="G566" s="107"/>
      <c r="H566" s="994"/>
      <c r="I566" s="91"/>
      <c r="J566" s="93" t="s">
        <v>1043</v>
      </c>
      <c r="K566" s="94" t="s">
        <v>1044</v>
      </c>
      <c r="L566" s="107"/>
      <c r="M566" s="994"/>
      <c r="N566" s="91"/>
      <c r="O566" s="93" t="s">
        <v>1043</v>
      </c>
      <c r="P566" s="94" t="s">
        <v>1044</v>
      </c>
    </row>
    <row r="567" spans="1:16">
      <c r="A567" s="1017"/>
      <c r="B567" s="106"/>
      <c r="C567" s="994"/>
      <c r="D567" s="117"/>
      <c r="E567" s="93" t="s">
        <v>1045</v>
      </c>
      <c r="F567" s="94" t="s">
        <v>1046</v>
      </c>
      <c r="G567" s="106"/>
      <c r="H567" s="994"/>
      <c r="I567" s="91"/>
      <c r="J567" s="93" t="s">
        <v>1045</v>
      </c>
      <c r="K567" s="94" t="s">
        <v>1046</v>
      </c>
      <c r="L567" s="106"/>
      <c r="M567" s="994"/>
      <c r="N567" s="91"/>
      <c r="O567" s="93" t="s">
        <v>1045</v>
      </c>
      <c r="P567" s="94" t="s">
        <v>1046</v>
      </c>
    </row>
    <row r="568" spans="1:16">
      <c r="A568" s="1017"/>
      <c r="B568" s="107"/>
      <c r="C568" s="994"/>
      <c r="D568" s="91"/>
      <c r="E568" s="93"/>
      <c r="F568" s="94"/>
      <c r="G568" s="107"/>
      <c r="H568" s="994"/>
      <c r="I568" s="91"/>
      <c r="J568" s="93"/>
      <c r="K568" s="94"/>
      <c r="L568" s="107"/>
      <c r="M568" s="994"/>
      <c r="N568" s="91"/>
      <c r="O568" s="93"/>
      <c r="P568" s="94"/>
    </row>
    <row r="569" spans="1:16">
      <c r="A569" s="1017"/>
      <c r="B569" s="104"/>
      <c r="C569" s="994"/>
      <c r="D569" s="110"/>
      <c r="E569" s="111"/>
      <c r="F569" s="101"/>
      <c r="G569" s="104"/>
      <c r="H569" s="994"/>
      <c r="I569" s="110"/>
      <c r="J569" s="111"/>
      <c r="K569" s="94"/>
      <c r="L569" s="104"/>
      <c r="M569" s="994"/>
      <c r="N569" s="110"/>
      <c r="O569" s="111"/>
      <c r="P569" s="94"/>
    </row>
    <row r="570" spans="1:16" ht="17.45" customHeight="1" thickBot="1">
      <c r="A570" s="1017"/>
      <c r="B570" s="104"/>
      <c r="C570" s="995"/>
      <c r="D570" s="119" t="s">
        <v>1047</v>
      </c>
      <c r="E570" s="120" t="s">
        <v>1048</v>
      </c>
      <c r="F570" s="121"/>
      <c r="G570" s="104"/>
      <c r="H570" s="995"/>
      <c r="I570" s="119" t="s">
        <v>1047</v>
      </c>
      <c r="J570" s="120" t="s">
        <v>1048</v>
      </c>
      <c r="K570" s="94"/>
      <c r="L570" s="104"/>
      <c r="M570" s="995"/>
      <c r="N570" s="119" t="s">
        <v>1047</v>
      </c>
      <c r="O570" s="120" t="s">
        <v>1048</v>
      </c>
      <c r="P570" s="94"/>
    </row>
    <row r="571" spans="1:16">
      <c r="A571" s="102"/>
      <c r="B571" s="106"/>
      <c r="C571" s="1008" t="s">
        <v>1049</v>
      </c>
      <c r="D571" s="115"/>
      <c r="E571" s="116" t="s">
        <v>943</v>
      </c>
      <c r="F571" s="122" t="s">
        <v>1050</v>
      </c>
      <c r="G571" s="106"/>
      <c r="H571" s="993" t="s">
        <v>1049</v>
      </c>
      <c r="I571" s="115"/>
      <c r="J571" s="116" t="s">
        <v>943</v>
      </c>
      <c r="K571" s="122" t="s">
        <v>1050</v>
      </c>
      <c r="L571" s="106"/>
      <c r="M571" s="1009" t="s">
        <v>1049</v>
      </c>
      <c r="N571" s="115"/>
      <c r="O571" s="116" t="s">
        <v>943</v>
      </c>
      <c r="P571" s="122" t="s">
        <v>1050</v>
      </c>
    </row>
    <row r="572" spans="1:16">
      <c r="A572" s="102"/>
      <c r="B572" s="107"/>
      <c r="C572" s="994"/>
      <c r="D572" s="91"/>
      <c r="E572" s="93" t="s">
        <v>948</v>
      </c>
      <c r="F572" s="94" t="s">
        <v>1193</v>
      </c>
      <c r="G572" s="107"/>
      <c r="H572" s="994"/>
      <c r="I572" s="91"/>
      <c r="J572" s="93" t="s">
        <v>948</v>
      </c>
      <c r="K572" s="94" t="s">
        <v>1142</v>
      </c>
      <c r="L572" s="107"/>
      <c r="M572" s="994"/>
      <c r="N572" s="91"/>
      <c r="O572" s="93" t="s">
        <v>948</v>
      </c>
      <c r="P572" s="94" t="s">
        <v>1052</v>
      </c>
    </row>
    <row r="573" spans="1:16">
      <c r="A573" s="102"/>
      <c r="B573" s="123"/>
      <c r="C573" s="994"/>
      <c r="D573" s="91"/>
      <c r="E573" s="93" t="s">
        <v>952</v>
      </c>
      <c r="F573" s="94" t="s">
        <v>1053</v>
      </c>
      <c r="G573" s="123"/>
      <c r="H573" s="994"/>
      <c r="I573" s="91"/>
      <c r="J573" s="93" t="s">
        <v>952</v>
      </c>
      <c r="K573" s="94" t="s">
        <v>1053</v>
      </c>
      <c r="L573" s="123"/>
      <c r="M573" s="994"/>
      <c r="N573" s="91"/>
      <c r="O573" s="93" t="s">
        <v>952</v>
      </c>
      <c r="P573" s="125" t="s">
        <v>1053</v>
      </c>
    </row>
    <row r="574" spans="1:16" ht="33.950000000000003" customHeight="1">
      <c r="A574" s="102"/>
      <c r="B574" s="104"/>
      <c r="C574" s="994"/>
      <c r="D574" s="91"/>
      <c r="E574" s="93" t="s">
        <v>956</v>
      </c>
      <c r="F574" s="94" t="s">
        <v>1054</v>
      </c>
      <c r="G574" s="104"/>
      <c r="H574" s="994"/>
      <c r="I574" s="91"/>
      <c r="J574" s="93" t="s">
        <v>956</v>
      </c>
      <c r="K574" s="94" t="s">
        <v>1054</v>
      </c>
      <c r="L574" s="104"/>
      <c r="M574" s="994"/>
      <c r="N574" s="91"/>
      <c r="O574" s="93" t="s">
        <v>956</v>
      </c>
      <c r="P574" s="213" t="s">
        <v>1054</v>
      </c>
    </row>
    <row r="575" spans="1:16">
      <c r="A575" s="102"/>
      <c r="B575" s="106"/>
      <c r="C575" s="994"/>
      <c r="D575" s="91"/>
      <c r="E575" s="93"/>
      <c r="F575" s="94"/>
      <c r="G575" s="106"/>
      <c r="H575" s="994"/>
      <c r="I575" s="91"/>
      <c r="J575" s="93"/>
      <c r="K575" s="94"/>
      <c r="L575" s="106"/>
      <c r="M575" s="994"/>
      <c r="N575" s="91"/>
      <c r="O575" s="93"/>
      <c r="P575" s="94"/>
    </row>
    <row r="576" spans="1:16">
      <c r="A576" s="102"/>
      <c r="B576" s="107"/>
      <c r="C576" s="994"/>
      <c r="D576" s="91"/>
      <c r="E576" s="93"/>
      <c r="F576" s="124"/>
      <c r="G576" s="107"/>
      <c r="H576" s="994"/>
      <c r="I576" s="91"/>
      <c r="J576" s="93"/>
      <c r="K576" s="124"/>
      <c r="L576" s="107"/>
      <c r="M576" s="994"/>
      <c r="N576" s="91"/>
      <c r="O576" s="93"/>
      <c r="P576" s="124" t="s">
        <v>1372</v>
      </c>
    </row>
    <row r="577" spans="1:16">
      <c r="A577" s="102"/>
      <c r="B577" s="106"/>
      <c r="C577" s="994"/>
      <c r="D577" s="91"/>
      <c r="E577" s="93"/>
      <c r="F577" s="125"/>
      <c r="G577" s="106"/>
      <c r="H577" s="994"/>
      <c r="I577" s="91"/>
      <c r="J577" s="93"/>
      <c r="K577" s="125"/>
      <c r="L577" s="106"/>
      <c r="M577" s="994"/>
      <c r="N577" s="91"/>
      <c r="O577" s="93"/>
      <c r="P577" s="125"/>
    </row>
    <row r="578" spans="1:16">
      <c r="A578" s="102"/>
      <c r="B578" s="107"/>
      <c r="C578" s="994"/>
      <c r="D578" s="214"/>
      <c r="E578" s="111"/>
      <c r="F578" s="213"/>
      <c r="G578" s="107"/>
      <c r="H578" s="994"/>
      <c r="I578" s="110"/>
      <c r="J578" s="111"/>
      <c r="K578" s="213"/>
      <c r="L578" s="107"/>
      <c r="M578" s="994"/>
      <c r="N578" s="110"/>
      <c r="O578" s="111"/>
      <c r="P578" s="213"/>
    </row>
    <row r="579" spans="1:16">
      <c r="A579" s="102"/>
      <c r="B579" s="106"/>
      <c r="C579" s="994"/>
      <c r="D579" s="214"/>
      <c r="E579" s="111"/>
      <c r="F579" s="213"/>
      <c r="G579" s="106"/>
      <c r="H579" s="994"/>
      <c r="I579" s="110"/>
      <c r="J579" s="111"/>
      <c r="K579" s="213"/>
      <c r="L579" s="106"/>
      <c r="M579" s="994"/>
      <c r="N579" s="110"/>
      <c r="O579" s="111"/>
      <c r="P579" s="213"/>
    </row>
    <row r="580" spans="1:16" ht="17.45" customHeight="1" thickBot="1">
      <c r="A580" s="102"/>
      <c r="B580" s="107"/>
      <c r="C580" s="995"/>
      <c r="D580" s="126"/>
      <c r="E580" s="127"/>
      <c r="F580" s="101"/>
      <c r="G580" s="107"/>
      <c r="H580" s="995"/>
      <c r="I580" s="110"/>
      <c r="J580" s="127"/>
      <c r="K580" s="101"/>
      <c r="L580" s="107"/>
      <c r="M580" s="995"/>
      <c r="N580" s="110"/>
      <c r="O580" s="128"/>
      <c r="P580" s="124"/>
    </row>
    <row r="581" spans="1:16">
      <c r="A581" s="129"/>
      <c r="B581" s="106"/>
      <c r="C581" s="1008" t="s">
        <v>1055</v>
      </c>
      <c r="D581" s="115" t="s">
        <v>1056</v>
      </c>
      <c r="E581" s="130" t="s">
        <v>943</v>
      </c>
      <c r="F581" s="122" t="s">
        <v>1373</v>
      </c>
      <c r="G581" s="106"/>
      <c r="H581" s="993" t="s">
        <v>1055</v>
      </c>
      <c r="I581" s="115" t="s">
        <v>1056</v>
      </c>
      <c r="J581" s="130" t="s">
        <v>943</v>
      </c>
      <c r="K581" s="122" t="s">
        <v>1374</v>
      </c>
      <c r="L581" s="106"/>
      <c r="M581" s="1009" t="s">
        <v>1055</v>
      </c>
      <c r="N581" s="115" t="s">
        <v>1056</v>
      </c>
      <c r="O581" s="130" t="s">
        <v>943</v>
      </c>
      <c r="P581" s="122" t="s">
        <v>1375</v>
      </c>
    </row>
    <row r="582" spans="1:16">
      <c r="A582" s="129"/>
      <c r="B582" s="107"/>
      <c r="C582" s="994"/>
      <c r="D582" s="91" t="s">
        <v>1060</v>
      </c>
      <c r="E582" s="93" t="s">
        <v>948</v>
      </c>
      <c r="F582" s="131" t="s">
        <v>1198</v>
      </c>
      <c r="G582" s="107"/>
      <c r="H582" s="994"/>
      <c r="I582" s="91" t="s">
        <v>1060</v>
      </c>
      <c r="J582" s="93" t="s">
        <v>948</v>
      </c>
      <c r="K582" s="131" t="s">
        <v>1198</v>
      </c>
      <c r="L582" s="107"/>
      <c r="M582" s="994"/>
      <c r="N582" s="91" t="s">
        <v>1060</v>
      </c>
      <c r="O582" s="93" t="s">
        <v>948</v>
      </c>
      <c r="P582" s="131" t="s">
        <v>1376</v>
      </c>
    </row>
    <row r="583" spans="1:16">
      <c r="A583" s="129"/>
      <c r="B583" s="132"/>
      <c r="C583" s="994"/>
      <c r="D583" s="91" t="s">
        <v>1063</v>
      </c>
      <c r="E583" s="93" t="s">
        <v>952</v>
      </c>
      <c r="F583" s="94" t="s">
        <v>1064</v>
      </c>
      <c r="G583" s="132"/>
      <c r="H583" s="994"/>
      <c r="I583" s="91" t="s">
        <v>1063</v>
      </c>
      <c r="J583" s="93" t="s">
        <v>952</v>
      </c>
      <c r="K583" s="94" t="s">
        <v>1064</v>
      </c>
      <c r="L583" s="132"/>
      <c r="M583" s="994"/>
      <c r="N583" s="91" t="s">
        <v>1063</v>
      </c>
      <c r="O583" s="93" t="s">
        <v>952</v>
      </c>
      <c r="P583" s="94" t="s">
        <v>1064</v>
      </c>
    </row>
    <row r="584" spans="1:16">
      <c r="A584" s="129"/>
      <c r="B584" s="107"/>
      <c r="C584" s="994"/>
      <c r="D584" s="91" t="s">
        <v>978</v>
      </c>
      <c r="E584" s="93" t="s">
        <v>956</v>
      </c>
      <c r="F584" s="101" t="s">
        <v>1065</v>
      </c>
      <c r="G584" s="107"/>
      <c r="H584" s="994"/>
      <c r="I584" s="91" t="s">
        <v>978</v>
      </c>
      <c r="J584" s="93" t="s">
        <v>956</v>
      </c>
      <c r="K584" s="101" t="s">
        <v>1065</v>
      </c>
      <c r="L584" s="107"/>
      <c r="M584" s="994"/>
      <c r="N584" s="91" t="s">
        <v>978</v>
      </c>
      <c r="O584" s="93" t="s">
        <v>956</v>
      </c>
      <c r="P584" s="101" t="s">
        <v>1065</v>
      </c>
    </row>
    <row r="585" spans="1:16">
      <c r="A585" s="129"/>
      <c r="B585" s="132"/>
      <c r="C585" s="994"/>
      <c r="D585" s="91" t="s">
        <v>1066</v>
      </c>
      <c r="E585" s="111" t="s">
        <v>1199</v>
      </c>
      <c r="F585" s="133" t="s">
        <v>1067</v>
      </c>
      <c r="G585" s="132"/>
      <c r="H585" s="994"/>
      <c r="I585" s="91" t="s">
        <v>1066</v>
      </c>
      <c r="J585" s="111" t="s">
        <v>1199</v>
      </c>
      <c r="K585" s="133" t="s">
        <v>1067</v>
      </c>
      <c r="L585" s="132"/>
      <c r="M585" s="994"/>
      <c r="N585" s="91" t="s">
        <v>1066</v>
      </c>
      <c r="O585" s="111" t="s">
        <v>959</v>
      </c>
      <c r="P585" s="133" t="s">
        <v>1067</v>
      </c>
    </row>
    <row r="586" spans="1:16">
      <c r="A586" s="129"/>
      <c r="B586" s="107"/>
      <c r="C586" s="994"/>
      <c r="D586" s="91"/>
      <c r="E586" s="93" t="s">
        <v>1200</v>
      </c>
      <c r="F586" s="94" t="s">
        <v>1377</v>
      </c>
      <c r="G586" s="107"/>
      <c r="H586" s="994"/>
      <c r="I586" s="91"/>
      <c r="J586" s="93"/>
      <c r="K586" s="94"/>
      <c r="L586" s="107"/>
      <c r="M586" s="994"/>
      <c r="N586" s="91"/>
      <c r="O586" s="93"/>
      <c r="P586" s="94"/>
    </row>
    <row r="587" spans="1:16">
      <c r="A587" s="129"/>
      <c r="B587" s="132"/>
      <c r="C587" s="994"/>
      <c r="D587" s="91" t="s">
        <v>1318</v>
      </c>
      <c r="E587" s="111" t="s">
        <v>1043</v>
      </c>
      <c r="F587" s="133" t="s">
        <v>1378</v>
      </c>
      <c r="G587" s="132"/>
      <c r="H587" s="994"/>
      <c r="I587" s="91"/>
      <c r="J587" s="111"/>
      <c r="K587" s="133"/>
      <c r="L587" s="132"/>
      <c r="M587" s="994"/>
      <c r="N587" s="91"/>
      <c r="O587" s="111"/>
      <c r="P587" s="133"/>
    </row>
    <row r="588" spans="1:16">
      <c r="A588" s="129"/>
      <c r="B588" s="107"/>
      <c r="C588" s="994"/>
      <c r="D588" s="91"/>
      <c r="E588" s="93"/>
      <c r="F588" s="94"/>
      <c r="G588" s="107"/>
      <c r="H588" s="994"/>
      <c r="I588" s="91"/>
      <c r="J588" s="93"/>
      <c r="K588" s="94"/>
      <c r="L588" s="107"/>
      <c r="M588" s="994"/>
      <c r="N588" s="91"/>
      <c r="O588" s="93"/>
      <c r="P588" s="94"/>
    </row>
    <row r="589" spans="1:16">
      <c r="A589" s="129"/>
      <c r="B589" s="132"/>
      <c r="C589" s="994"/>
      <c r="D589" s="91"/>
      <c r="E589" s="93"/>
      <c r="F589" s="94"/>
      <c r="G589" s="132"/>
      <c r="H589" s="994"/>
      <c r="I589" s="91"/>
      <c r="J589" s="93"/>
      <c r="K589" s="94"/>
      <c r="L589" s="132"/>
      <c r="M589" s="994"/>
      <c r="N589" s="91"/>
      <c r="O589" s="93"/>
      <c r="P589" s="94"/>
    </row>
    <row r="590" spans="1:16" ht="17.45" customHeight="1" thickBot="1">
      <c r="A590" s="129"/>
      <c r="B590" s="107"/>
      <c r="C590" s="995"/>
      <c r="D590" s="112"/>
      <c r="E590" s="113"/>
      <c r="F590" s="114"/>
      <c r="G590" s="107"/>
      <c r="H590" s="995"/>
      <c r="I590" s="112"/>
      <c r="J590" s="127"/>
      <c r="K590" s="101"/>
      <c r="L590" s="107"/>
      <c r="M590" s="995"/>
      <c r="N590" s="112"/>
      <c r="O590" s="127"/>
      <c r="P590" s="101"/>
    </row>
    <row r="591" spans="1:16">
      <c r="A591" s="129"/>
      <c r="B591" s="132"/>
      <c r="C591" s="1011" t="s">
        <v>1068</v>
      </c>
      <c r="D591" s="134" t="s">
        <v>1069</v>
      </c>
      <c r="E591" s="135"/>
      <c r="F591" s="136" t="s">
        <v>1070</v>
      </c>
      <c r="G591" s="132"/>
      <c r="H591" s="1028" t="s">
        <v>1068</v>
      </c>
      <c r="I591" s="134" t="s">
        <v>1069</v>
      </c>
      <c r="J591" s="135"/>
      <c r="K591" s="136" t="s">
        <v>1070</v>
      </c>
      <c r="L591" s="132"/>
      <c r="M591" s="1013" t="s">
        <v>1068</v>
      </c>
      <c r="N591" s="134" t="s">
        <v>1069</v>
      </c>
      <c r="O591" s="135"/>
      <c r="P591" s="136" t="s">
        <v>1070</v>
      </c>
    </row>
    <row r="592" spans="1:16">
      <c r="A592" s="129"/>
      <c r="B592" s="107"/>
      <c r="C592" s="994"/>
      <c r="D592" s="117"/>
      <c r="E592" s="118"/>
      <c r="F592" s="137"/>
      <c r="G592" s="107"/>
      <c r="H592" s="994"/>
      <c r="I592" s="91" t="s">
        <v>39</v>
      </c>
      <c r="J592" s="93" t="s">
        <v>1071</v>
      </c>
      <c r="K592" s="94" t="s">
        <v>1379</v>
      </c>
      <c r="L592" s="107"/>
      <c r="M592" s="994"/>
      <c r="N592" s="91"/>
      <c r="O592" s="93"/>
      <c r="P592" s="94"/>
    </row>
    <row r="593" spans="1:16">
      <c r="A593" s="129"/>
      <c r="B593" s="132"/>
      <c r="C593" s="994"/>
      <c r="D593" s="91"/>
      <c r="E593" s="93"/>
      <c r="F593" s="94"/>
      <c r="G593" s="132"/>
      <c r="H593" s="994"/>
      <c r="I593" s="91"/>
      <c r="J593" s="93"/>
      <c r="K593" s="94"/>
      <c r="L593" s="132"/>
      <c r="M593" s="994"/>
      <c r="N593" s="91"/>
      <c r="O593" s="93"/>
      <c r="P593" s="94"/>
    </row>
    <row r="594" spans="1:16">
      <c r="A594" s="129"/>
      <c r="B594" s="107"/>
      <c r="C594" s="994"/>
      <c r="D594" s="110"/>
      <c r="E594" s="111"/>
      <c r="F594" s="101"/>
      <c r="G594" s="107"/>
      <c r="H594" s="994"/>
      <c r="I594" s="110"/>
      <c r="J594" s="111"/>
      <c r="K594" s="101"/>
      <c r="L594" s="107"/>
      <c r="M594" s="994"/>
      <c r="N594" s="110"/>
      <c r="O594" s="111"/>
      <c r="P594" s="101"/>
    </row>
    <row r="595" spans="1:16">
      <c r="A595" s="1031"/>
      <c r="B595" s="132"/>
      <c r="C595" s="994"/>
      <c r="D595" s="91"/>
      <c r="E595" s="93"/>
      <c r="F595" s="94"/>
      <c r="G595" s="132"/>
      <c r="H595" s="994"/>
      <c r="I595" s="91"/>
      <c r="J595" s="93"/>
      <c r="K595" s="94"/>
      <c r="L595" s="132"/>
      <c r="M595" s="994"/>
      <c r="N595" s="91"/>
      <c r="O595" s="93"/>
      <c r="P595" s="94"/>
    </row>
    <row r="596" spans="1:16">
      <c r="A596" s="1017"/>
      <c r="B596" s="107"/>
      <c r="C596" s="994"/>
      <c r="D596" s="91"/>
      <c r="E596" s="93"/>
      <c r="F596" s="94"/>
      <c r="G596" s="107"/>
      <c r="H596" s="994"/>
      <c r="I596" s="91"/>
      <c r="J596" s="93"/>
      <c r="K596" s="94"/>
      <c r="L596" s="107"/>
      <c r="M596" s="994"/>
      <c r="N596" s="91"/>
      <c r="O596" s="93"/>
      <c r="P596" s="94"/>
    </row>
    <row r="597" spans="1:16">
      <c r="A597" s="1017"/>
      <c r="B597" s="132"/>
      <c r="C597" s="994"/>
      <c r="D597" s="110"/>
      <c r="E597" s="111"/>
      <c r="F597" s="101"/>
      <c r="G597" s="132"/>
      <c r="H597" s="994"/>
      <c r="I597" s="110"/>
      <c r="J597" s="111"/>
      <c r="K597" s="101"/>
      <c r="L597" s="132"/>
      <c r="M597" s="994"/>
      <c r="N597" s="110"/>
      <c r="O597" s="111"/>
      <c r="P597" s="101"/>
    </row>
    <row r="598" spans="1:16" ht="17.45" customHeight="1" thickBot="1">
      <c r="A598" s="1032"/>
      <c r="B598" s="138"/>
      <c r="C598" s="1012"/>
      <c r="D598" s="139"/>
      <c r="E598" s="140"/>
      <c r="F598" s="141"/>
      <c r="G598" s="138"/>
      <c r="H598" s="1012"/>
      <c r="I598" s="139"/>
      <c r="J598" s="140"/>
      <c r="K598" s="141"/>
      <c r="L598" s="138"/>
      <c r="M598" s="1012"/>
      <c r="N598" s="139"/>
      <c r="O598" s="140"/>
      <c r="P598" s="141"/>
    </row>
    <row r="599" spans="1:16" s="143" customFormat="1" ht="27" customHeight="1" thickTop="1" thickBot="1">
      <c r="A599" s="142"/>
      <c r="B599" s="1000" t="s">
        <v>1077</v>
      </c>
      <c r="C599" s="1001"/>
      <c r="D599" s="1001"/>
      <c r="E599" s="1001"/>
      <c r="F599" s="1001"/>
      <c r="G599" s="1025" t="s">
        <v>1078</v>
      </c>
      <c r="H599" s="1006"/>
      <c r="I599" s="1006"/>
      <c r="J599" s="1006"/>
      <c r="K599" s="1006"/>
      <c r="L599" s="1006"/>
      <c r="M599" s="1006"/>
      <c r="N599" s="1005" t="s">
        <v>1079</v>
      </c>
      <c r="O599" s="1006"/>
      <c r="P599" s="1006"/>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990">
        <f>A523</f>
        <v>46148</v>
      </c>
      <c r="B601" s="1020"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991"/>
      <c r="B602" s="1021"/>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991"/>
      <c r="B603" s="1021"/>
      <c r="C603" s="170"/>
      <c r="D603" s="171"/>
      <c r="E603" s="172"/>
      <c r="F603" s="173"/>
      <c r="G603" s="170"/>
      <c r="H603" s="180"/>
      <c r="I603" s="172"/>
      <c r="J603" s="172"/>
      <c r="K603" s="175"/>
      <c r="L603" s="181"/>
      <c r="M603" s="177"/>
      <c r="N603" s="178"/>
      <c r="O603" s="172"/>
      <c r="P603" s="179"/>
    </row>
    <row r="604" spans="1:16" s="169" customFormat="1">
      <c r="A604" s="991"/>
      <c r="B604" s="1021"/>
      <c r="C604" s="170"/>
      <c r="D604" s="215"/>
      <c r="E604" s="172"/>
      <c r="F604" s="173"/>
      <c r="G604" s="170"/>
      <c r="H604" s="180"/>
      <c r="I604" s="172"/>
      <c r="J604" s="172"/>
      <c r="K604" s="184"/>
      <c r="L604" s="181"/>
      <c r="M604" s="177"/>
      <c r="N604" s="178"/>
      <c r="O604" s="172"/>
      <c r="P604" s="179"/>
    </row>
    <row r="605" spans="1:16" s="169" customFormat="1">
      <c r="A605" s="991"/>
      <c r="B605" s="1021"/>
      <c r="C605" s="170"/>
      <c r="D605" s="182"/>
      <c r="E605" s="172"/>
      <c r="F605" s="179"/>
      <c r="G605" s="170"/>
      <c r="H605" s="183"/>
      <c r="I605" s="172"/>
      <c r="J605" s="172"/>
      <c r="K605" s="184"/>
      <c r="L605" s="181"/>
      <c r="M605" s="177"/>
      <c r="N605" s="178"/>
      <c r="O605" s="172"/>
      <c r="P605" s="179"/>
    </row>
    <row r="606" spans="1:16" s="169" customFormat="1">
      <c r="A606" s="991"/>
      <c r="B606" s="1021"/>
      <c r="C606" s="170"/>
      <c r="D606" s="171"/>
      <c r="E606" s="172"/>
      <c r="F606" s="185"/>
      <c r="G606" s="195"/>
      <c r="H606" s="180"/>
      <c r="I606" s="188"/>
      <c r="J606" s="172"/>
      <c r="K606" s="175"/>
      <c r="L606" s="186"/>
      <c r="M606" s="187"/>
      <c r="N606" s="178"/>
      <c r="O606" s="172"/>
      <c r="P606" s="179"/>
    </row>
    <row r="607" spans="1:16" s="169" customFormat="1">
      <c r="A607" s="991"/>
      <c r="B607" s="1021"/>
      <c r="C607" s="170"/>
      <c r="D607" s="171"/>
      <c r="E607" s="172"/>
      <c r="F607" s="179"/>
      <c r="G607" s="170"/>
      <c r="H607" s="180"/>
      <c r="I607" s="188"/>
      <c r="J607" s="172"/>
      <c r="K607" s="175"/>
      <c r="L607" s="181"/>
      <c r="M607" s="177"/>
      <c r="N607" s="178"/>
      <c r="O607" s="172"/>
      <c r="P607" s="179"/>
    </row>
    <row r="608" spans="1:16" s="169" customFormat="1">
      <c r="A608" s="991"/>
      <c r="B608" s="1021"/>
      <c r="C608" s="170"/>
      <c r="D608" s="171"/>
      <c r="E608" s="172"/>
      <c r="F608" s="179"/>
      <c r="G608" s="216"/>
      <c r="H608" s="180"/>
      <c r="I608" s="172"/>
      <c r="J608" s="172"/>
      <c r="K608" s="175"/>
      <c r="L608" s="181"/>
      <c r="M608" s="177"/>
      <c r="N608" s="178"/>
      <c r="O608" s="172"/>
      <c r="P608" s="179"/>
    </row>
    <row r="609" spans="1:16" s="169" customFormat="1">
      <c r="A609" s="991"/>
      <c r="B609" s="1021"/>
      <c r="C609" s="170"/>
      <c r="D609" s="171"/>
      <c r="E609" s="172"/>
      <c r="F609" s="185"/>
      <c r="G609" s="170"/>
      <c r="H609" s="180"/>
      <c r="I609" s="188"/>
      <c r="J609" s="172"/>
      <c r="K609" s="175"/>
      <c r="L609" s="181"/>
      <c r="M609" s="177"/>
      <c r="N609" s="178"/>
      <c r="O609" s="172"/>
      <c r="P609" s="179"/>
    </row>
    <row r="610" spans="1:16" s="169" customFormat="1">
      <c r="A610" s="991"/>
      <c r="B610" s="1021"/>
      <c r="C610" s="170"/>
      <c r="D610" s="171"/>
      <c r="E610" s="172"/>
      <c r="F610" s="179"/>
      <c r="G610" s="170"/>
      <c r="H610" s="180"/>
      <c r="I610" s="188"/>
      <c r="J610" s="172"/>
      <c r="K610" s="175"/>
      <c r="L610" s="181"/>
      <c r="M610" s="177"/>
      <c r="N610" s="178"/>
      <c r="O610" s="172"/>
      <c r="P610" s="179"/>
    </row>
    <row r="611" spans="1:16" s="169" customFormat="1">
      <c r="A611" s="991"/>
      <c r="B611" s="1021"/>
      <c r="C611" s="189"/>
      <c r="D611" s="190"/>
      <c r="E611" s="191"/>
      <c r="F611" s="192"/>
      <c r="G611" s="170"/>
      <c r="H611" s="174"/>
      <c r="I611" s="172"/>
      <c r="J611" s="172"/>
      <c r="K611" s="175"/>
      <c r="L611" s="181"/>
      <c r="M611" s="177"/>
      <c r="N611" s="193"/>
      <c r="O611" s="191"/>
      <c r="P611" s="192"/>
    </row>
    <row r="612" spans="1:16" s="169" customFormat="1">
      <c r="A612" s="991"/>
      <c r="B612" s="1021"/>
      <c r="C612" s="189"/>
      <c r="D612" s="190"/>
      <c r="E612" s="191"/>
      <c r="F612" s="192"/>
      <c r="G612" s="195"/>
      <c r="H612" s="180"/>
      <c r="I612" s="188"/>
      <c r="J612" s="172"/>
      <c r="K612" s="175"/>
      <c r="L612" s="181"/>
      <c r="M612" s="177"/>
      <c r="N612" s="193"/>
      <c r="O612" s="191"/>
      <c r="P612" s="192"/>
    </row>
    <row r="613" spans="1:16" s="169" customFormat="1">
      <c r="A613" s="991"/>
      <c r="B613" s="1021"/>
      <c r="C613" s="189"/>
      <c r="D613" s="190"/>
      <c r="E613" s="191"/>
      <c r="F613" s="192"/>
      <c r="G613" s="170"/>
      <c r="H613" s="196"/>
      <c r="I613" s="188"/>
      <c r="J613" s="197"/>
      <c r="K613" s="194"/>
      <c r="L613" s="181"/>
      <c r="M613" s="177"/>
      <c r="N613" s="193"/>
      <c r="O613" s="191"/>
      <c r="P613" s="192"/>
    </row>
    <row r="614" spans="1:16" s="169" customFormat="1">
      <c r="A614" s="991"/>
      <c r="B614" s="1021"/>
      <c r="C614" s="189"/>
      <c r="D614" s="190"/>
      <c r="E614" s="191"/>
      <c r="F614" s="192"/>
      <c r="G614" s="170"/>
      <c r="H614" s="198"/>
      <c r="I614" s="172"/>
      <c r="J614" s="172"/>
      <c r="K614" s="175"/>
      <c r="L614" s="181"/>
      <c r="M614" s="177"/>
      <c r="N614" s="193"/>
      <c r="O614" s="191"/>
      <c r="P614" s="192"/>
    </row>
    <row r="615" spans="1:16" s="169" customFormat="1">
      <c r="A615" s="991"/>
      <c r="B615" s="1021"/>
      <c r="C615" s="189"/>
      <c r="D615" s="190"/>
      <c r="E615" s="191"/>
      <c r="F615" s="192"/>
      <c r="G615" s="195"/>
      <c r="H615" s="180"/>
      <c r="I615" s="197"/>
      <c r="J615" s="197"/>
      <c r="K615" s="194"/>
      <c r="L615" s="181"/>
      <c r="M615" s="177"/>
      <c r="N615" s="193"/>
      <c r="O615" s="191"/>
      <c r="P615" s="192"/>
    </row>
    <row r="616" spans="1:16" s="169" customFormat="1">
      <c r="A616" s="991"/>
      <c r="B616" s="1021"/>
      <c r="C616" s="189"/>
      <c r="D616" s="190"/>
      <c r="E616" s="191"/>
      <c r="F616" s="192"/>
      <c r="G616" s="170"/>
      <c r="H616" s="180"/>
      <c r="I616" s="197"/>
      <c r="J616" s="197"/>
      <c r="K616" s="194"/>
      <c r="L616" s="176"/>
      <c r="M616" s="177"/>
      <c r="N616" s="193"/>
      <c r="O616" s="191"/>
      <c r="P616" s="192"/>
    </row>
    <row r="617" spans="1:16" s="169" customFormat="1">
      <c r="A617" s="991"/>
      <c r="B617" s="1021"/>
      <c r="C617" s="189"/>
      <c r="D617" s="190"/>
      <c r="E617" s="191"/>
      <c r="F617" s="192"/>
      <c r="G617" s="189"/>
      <c r="H617" s="198"/>
      <c r="I617" s="199"/>
      <c r="J617" s="199"/>
      <c r="K617" s="200"/>
      <c r="L617" s="201"/>
      <c r="M617" s="187"/>
      <c r="N617" s="193"/>
      <c r="O617" s="191"/>
      <c r="P617" s="192"/>
    </row>
    <row r="618" spans="1:16" s="169" customFormat="1">
      <c r="A618" s="991"/>
      <c r="B618" s="1021"/>
      <c r="C618" s="189"/>
      <c r="D618" s="190"/>
      <c r="E618" s="191"/>
      <c r="F618" s="192"/>
      <c r="G618" s="189"/>
      <c r="H618" s="198"/>
      <c r="I618" s="199"/>
      <c r="J618" s="199"/>
      <c r="K618" s="200"/>
      <c r="L618" s="201"/>
      <c r="M618" s="187"/>
      <c r="N618" s="193"/>
      <c r="O618" s="191"/>
      <c r="P618" s="192"/>
    </row>
    <row r="619" spans="1:16" s="169" customFormat="1">
      <c r="A619" s="991"/>
      <c r="B619" s="1021"/>
      <c r="C619" s="189"/>
      <c r="D619" s="190"/>
      <c r="E619" s="191"/>
      <c r="F619" s="192"/>
      <c r="G619" s="189"/>
      <c r="H619" s="198"/>
      <c r="I619" s="199"/>
      <c r="J619" s="199"/>
      <c r="K619" s="200"/>
      <c r="L619" s="201"/>
      <c r="M619" s="187"/>
      <c r="N619" s="193"/>
      <c r="O619" s="191"/>
      <c r="P619" s="192"/>
    </row>
    <row r="620" spans="1:16" s="169" customFormat="1" ht="17.45" customHeight="1" thickBot="1">
      <c r="A620" s="992"/>
      <c r="B620" s="1022"/>
      <c r="C620" s="202"/>
      <c r="D620" s="203"/>
      <c r="E620" s="204"/>
      <c r="F620" s="205"/>
      <c r="G620" s="206"/>
      <c r="H620" s="207"/>
      <c r="I620" s="208"/>
      <c r="J620" s="208"/>
      <c r="K620" s="209"/>
      <c r="L620" s="210"/>
      <c r="M620" s="211"/>
      <c r="N620" s="212"/>
      <c r="O620" s="204"/>
      <c r="P620" s="205"/>
    </row>
    <row r="621" spans="1:16" s="68" customFormat="1" ht="35.1" customHeight="1" thickTop="1" thickBot="1">
      <c r="A621" s="1016">
        <f>A523+1</f>
        <v>46149</v>
      </c>
      <c r="B621" s="87" t="s">
        <v>940</v>
      </c>
      <c r="C621" s="1036" t="s">
        <v>941</v>
      </c>
      <c r="D621" s="88" t="s">
        <v>942</v>
      </c>
      <c r="E621" s="89" t="s">
        <v>943</v>
      </c>
      <c r="F621" s="90" t="s">
        <v>1383</v>
      </c>
      <c r="G621" s="87" t="s">
        <v>940</v>
      </c>
      <c r="H621" s="1023" t="s">
        <v>941</v>
      </c>
      <c r="I621" s="88" t="s">
        <v>942</v>
      </c>
      <c r="J621" s="89" t="s">
        <v>943</v>
      </c>
      <c r="K621" s="90" t="s">
        <v>1384</v>
      </c>
      <c r="L621" s="87" t="s">
        <v>940</v>
      </c>
      <c r="M621" s="1029" t="s">
        <v>941</v>
      </c>
      <c r="N621" s="88" t="s">
        <v>942</v>
      </c>
      <c r="O621" s="89" t="s">
        <v>943</v>
      </c>
      <c r="P621" s="90" t="s">
        <v>1385</v>
      </c>
    </row>
    <row r="622" spans="1:16" ht="18" customHeight="1">
      <c r="A622" s="1017"/>
      <c r="B622" s="1026" t="s">
        <v>1095</v>
      </c>
      <c r="C622" s="994"/>
      <c r="D622" s="91" t="s">
        <v>947</v>
      </c>
      <c r="E622" s="92" t="s">
        <v>948</v>
      </c>
      <c r="F622" s="90" t="s">
        <v>1386</v>
      </c>
      <c r="G622" s="1026" t="s">
        <v>950</v>
      </c>
      <c r="H622" s="994"/>
      <c r="I622" s="91" t="s">
        <v>947</v>
      </c>
      <c r="J622" s="92" t="s">
        <v>948</v>
      </c>
      <c r="K622" s="90" t="s">
        <v>1386</v>
      </c>
      <c r="L622" s="1026" t="s">
        <v>949</v>
      </c>
      <c r="M622" s="994"/>
      <c r="N622" s="91" t="s">
        <v>947</v>
      </c>
      <c r="O622" s="92" t="s">
        <v>948</v>
      </c>
      <c r="P622" s="90" t="s">
        <v>1386</v>
      </c>
    </row>
    <row r="623" spans="1:16" ht="17.45" customHeight="1" thickBot="1">
      <c r="A623" s="1017"/>
      <c r="B623" s="997"/>
      <c r="C623" s="994"/>
      <c r="D623" s="91" t="s">
        <v>951</v>
      </c>
      <c r="E623" s="93" t="s">
        <v>952</v>
      </c>
      <c r="F623" s="95" t="s">
        <v>1332</v>
      </c>
      <c r="G623" s="997"/>
      <c r="H623" s="994"/>
      <c r="I623" s="91" t="s">
        <v>951</v>
      </c>
      <c r="J623" s="93" t="s">
        <v>952</v>
      </c>
      <c r="K623" s="95" t="s">
        <v>1387</v>
      </c>
      <c r="L623" s="997"/>
      <c r="M623" s="994"/>
      <c r="N623" s="91" t="s">
        <v>951</v>
      </c>
      <c r="O623" s="93" t="s">
        <v>952</v>
      </c>
      <c r="P623" s="95" t="s">
        <v>910</v>
      </c>
    </row>
    <row r="624" spans="1:16" ht="17.45" customHeight="1" thickBot="1">
      <c r="A624" s="1017"/>
      <c r="B624" s="87" t="s">
        <v>954</v>
      </c>
      <c r="C624" s="994"/>
      <c r="D624" s="91" t="s">
        <v>955</v>
      </c>
      <c r="E624" s="93" t="s">
        <v>956</v>
      </c>
      <c r="F624" s="94" t="s">
        <v>314</v>
      </c>
      <c r="G624" s="87" t="s">
        <v>954</v>
      </c>
      <c r="H624" s="994"/>
      <c r="I624" s="91" t="s">
        <v>955</v>
      </c>
      <c r="J624" s="93" t="s">
        <v>956</v>
      </c>
      <c r="K624" s="94" t="s">
        <v>314</v>
      </c>
      <c r="L624" s="87" t="s">
        <v>954</v>
      </c>
      <c r="M624" s="994"/>
      <c r="N624" s="91" t="s">
        <v>955</v>
      </c>
      <c r="O624" s="93" t="s">
        <v>956</v>
      </c>
      <c r="P624" s="94" t="s">
        <v>1388</v>
      </c>
    </row>
    <row r="625" spans="1:16">
      <c r="A625" s="1017"/>
      <c r="B625" s="1027" t="s">
        <v>957</v>
      </c>
      <c r="C625" s="994"/>
      <c r="D625" s="91" t="s">
        <v>958</v>
      </c>
      <c r="E625" s="93" t="s">
        <v>959</v>
      </c>
      <c r="F625" s="94" t="s">
        <v>314</v>
      </c>
      <c r="G625" s="1027" t="s">
        <v>957</v>
      </c>
      <c r="H625" s="994"/>
      <c r="I625" s="91" t="s">
        <v>958</v>
      </c>
      <c r="J625" s="93" t="s">
        <v>959</v>
      </c>
      <c r="K625" s="94" t="s">
        <v>314</v>
      </c>
      <c r="L625" s="1027" t="s">
        <v>1272</v>
      </c>
      <c r="M625" s="994"/>
      <c r="N625" s="91" t="s">
        <v>958</v>
      </c>
      <c r="O625" s="93" t="s">
        <v>959</v>
      </c>
      <c r="P625" s="94" t="s">
        <v>1388</v>
      </c>
    </row>
    <row r="626" spans="1:16">
      <c r="A626" s="1017"/>
      <c r="B626" s="1003"/>
      <c r="C626" s="994"/>
      <c r="D626" s="91" t="s">
        <v>960</v>
      </c>
      <c r="E626" s="93" t="s">
        <v>1043</v>
      </c>
      <c r="F626" s="94" t="s">
        <v>1389</v>
      </c>
      <c r="G626" s="1003"/>
      <c r="H626" s="994"/>
      <c r="I626" s="91" t="s">
        <v>960</v>
      </c>
      <c r="J626" s="93" t="s">
        <v>1043</v>
      </c>
      <c r="K626" s="94" t="s">
        <v>1389</v>
      </c>
      <c r="L626" s="1003"/>
      <c r="M626" s="994"/>
      <c r="N626" s="91" t="s">
        <v>960</v>
      </c>
      <c r="O626" s="93" t="s">
        <v>1043</v>
      </c>
      <c r="P626" s="94" t="s">
        <v>1389</v>
      </c>
    </row>
    <row r="627" spans="1:16" ht="51" customHeight="1">
      <c r="A627" s="1017"/>
      <c r="B627" s="1002"/>
      <c r="C627" s="994"/>
      <c r="D627" s="91" t="s">
        <v>968</v>
      </c>
      <c r="E627" s="93" t="s">
        <v>969</v>
      </c>
      <c r="F627" s="90" t="s">
        <v>1217</v>
      </c>
      <c r="G627" s="1002"/>
      <c r="H627" s="994"/>
      <c r="I627" s="91" t="s">
        <v>968</v>
      </c>
      <c r="J627" s="93" t="s">
        <v>969</v>
      </c>
      <c r="K627" s="90" t="s">
        <v>1390</v>
      </c>
      <c r="L627" s="1002"/>
      <c r="M627" s="994"/>
      <c r="N627" s="91" t="s">
        <v>968</v>
      </c>
      <c r="O627" s="93" t="s">
        <v>969</v>
      </c>
      <c r="P627" s="90" t="s">
        <v>1391</v>
      </c>
    </row>
    <row r="628" spans="1:16">
      <c r="A628" s="1017"/>
      <c r="B628" s="1003"/>
      <c r="C628" s="994"/>
      <c r="D628" s="91"/>
      <c r="E628" s="93" t="s">
        <v>973</v>
      </c>
      <c r="F628" s="96" t="s">
        <v>974</v>
      </c>
      <c r="G628" s="1003"/>
      <c r="H628" s="994"/>
      <c r="I628" s="91"/>
      <c r="J628" s="93" t="s">
        <v>973</v>
      </c>
      <c r="K628" s="96" t="s">
        <v>974</v>
      </c>
      <c r="L628" s="1003"/>
      <c r="M628" s="994"/>
      <c r="N628" s="91"/>
      <c r="O628" s="93" t="s">
        <v>973</v>
      </c>
      <c r="P628" s="90" t="s">
        <v>974</v>
      </c>
    </row>
    <row r="629" spans="1:16">
      <c r="A629" s="1017"/>
      <c r="B629" s="1002"/>
      <c r="C629" s="994"/>
      <c r="D629" s="91"/>
      <c r="E629" s="93" t="s">
        <v>975</v>
      </c>
      <c r="F629" s="99" t="s">
        <v>976</v>
      </c>
      <c r="G629" s="1002"/>
      <c r="H629" s="994"/>
      <c r="I629" s="91"/>
      <c r="J629" s="93" t="s">
        <v>975</v>
      </c>
      <c r="K629" s="817" t="s">
        <v>976</v>
      </c>
      <c r="L629" s="1002"/>
      <c r="M629" s="994"/>
      <c r="N629" s="91"/>
      <c r="O629" s="93" t="s">
        <v>975</v>
      </c>
      <c r="P629" s="96" t="s">
        <v>976</v>
      </c>
    </row>
    <row r="630" spans="1:16" ht="17.45" customHeight="1" thickBot="1">
      <c r="A630" s="1017"/>
      <c r="B630" s="1003"/>
      <c r="C630" s="994"/>
      <c r="D630" s="91" t="s">
        <v>978</v>
      </c>
      <c r="E630" s="93" t="s">
        <v>979</v>
      </c>
      <c r="F630" s="96" t="s">
        <v>1392</v>
      </c>
      <c r="G630" s="1003"/>
      <c r="H630" s="994"/>
      <c r="I630" s="91" t="s">
        <v>978</v>
      </c>
      <c r="J630" s="93" t="s">
        <v>979</v>
      </c>
      <c r="K630" s="96" t="s">
        <v>1393</v>
      </c>
      <c r="L630" s="1003"/>
      <c r="M630" s="994"/>
      <c r="N630" s="91" t="s">
        <v>978</v>
      </c>
      <c r="O630" s="93" t="s">
        <v>979</v>
      </c>
      <c r="P630" s="96" t="s">
        <v>1394</v>
      </c>
    </row>
    <row r="631" spans="1:16" ht="17.45" customHeight="1" thickBot="1">
      <c r="A631" s="1017"/>
      <c r="B631" s="97" t="s">
        <v>977</v>
      </c>
      <c r="C631" s="994"/>
      <c r="D631" s="91"/>
      <c r="E631" s="93" t="s">
        <v>984</v>
      </c>
      <c r="F631" s="96" t="s">
        <v>1219</v>
      </c>
      <c r="G631" s="97" t="s">
        <v>977</v>
      </c>
      <c r="H631" s="994"/>
      <c r="I631" s="91"/>
      <c r="J631" s="93" t="s">
        <v>984</v>
      </c>
      <c r="K631" s="96" t="s">
        <v>1395</v>
      </c>
      <c r="L631" s="97" t="s">
        <v>977</v>
      </c>
      <c r="M631" s="994"/>
      <c r="N631" s="91"/>
      <c r="O631" s="93" t="s">
        <v>984</v>
      </c>
      <c r="P631" s="96" t="s">
        <v>1396</v>
      </c>
    </row>
    <row r="632" spans="1:16">
      <c r="A632" s="1017"/>
      <c r="B632" s="1007" t="s">
        <v>1397</v>
      </c>
      <c r="C632" s="994"/>
      <c r="D632" s="91"/>
      <c r="E632" s="93" t="s">
        <v>989</v>
      </c>
      <c r="F632" s="96" t="s">
        <v>1398</v>
      </c>
      <c r="G632" s="1007" t="s">
        <v>1399</v>
      </c>
      <c r="H632" s="994"/>
      <c r="I632" s="91"/>
      <c r="J632" s="93" t="s">
        <v>989</v>
      </c>
      <c r="K632" s="96" t="s">
        <v>1282</v>
      </c>
      <c r="L632" s="1007" t="s">
        <v>1399</v>
      </c>
      <c r="M632" s="994"/>
      <c r="N632" s="91"/>
      <c r="O632" s="93" t="s">
        <v>989</v>
      </c>
      <c r="P632" s="96" t="s">
        <v>1282</v>
      </c>
    </row>
    <row r="633" spans="1:16">
      <c r="A633" s="1017"/>
      <c r="B633" s="999"/>
      <c r="C633" s="994"/>
      <c r="D633" s="91"/>
      <c r="E633" s="93" t="s">
        <v>992</v>
      </c>
      <c r="F633" s="96" t="s">
        <v>1283</v>
      </c>
      <c r="G633" s="999"/>
      <c r="H633" s="994"/>
      <c r="I633" s="91"/>
      <c r="J633" s="93" t="s">
        <v>992</v>
      </c>
      <c r="K633" s="96" t="s">
        <v>1344</v>
      </c>
      <c r="L633" s="999"/>
      <c r="M633" s="994"/>
      <c r="N633" s="91"/>
      <c r="O633" s="93" t="s">
        <v>992</v>
      </c>
      <c r="P633" s="94" t="s">
        <v>1283</v>
      </c>
    </row>
    <row r="634" spans="1:16" ht="34.5" customHeight="1" thickBot="1">
      <c r="A634" s="1017"/>
      <c r="B634" s="997"/>
      <c r="C634" s="994"/>
      <c r="D634" s="91"/>
      <c r="E634" s="93" t="s">
        <v>995</v>
      </c>
      <c r="F634" s="94" t="s">
        <v>1345</v>
      </c>
      <c r="G634" s="997"/>
      <c r="H634" s="994"/>
      <c r="I634" s="91"/>
      <c r="J634" s="93" t="s">
        <v>995</v>
      </c>
      <c r="K634" s="94" t="s">
        <v>1400</v>
      </c>
      <c r="L634" s="997"/>
      <c r="M634" s="994"/>
      <c r="N634" s="91"/>
      <c r="O634" s="93" t="s">
        <v>995</v>
      </c>
      <c r="P634" s="94" t="s">
        <v>1400</v>
      </c>
    </row>
    <row r="635" spans="1:16" ht="17.45" customHeight="1" thickBot="1">
      <c r="A635" s="1017"/>
      <c r="B635" s="97" t="s">
        <v>994</v>
      </c>
      <c r="C635" s="994"/>
      <c r="D635" s="91" t="s">
        <v>1000</v>
      </c>
      <c r="E635" s="93" t="s">
        <v>1001</v>
      </c>
      <c r="F635" s="94" t="s">
        <v>1002</v>
      </c>
      <c r="G635" s="97" t="s">
        <v>994</v>
      </c>
      <c r="H635" s="994"/>
      <c r="I635" s="91" t="s">
        <v>1000</v>
      </c>
      <c r="J635" s="93" t="s">
        <v>1001</v>
      </c>
      <c r="K635" s="94" t="s">
        <v>1002</v>
      </c>
      <c r="L635" s="97" t="s">
        <v>994</v>
      </c>
      <c r="M635" s="994"/>
      <c r="N635" s="91" t="s">
        <v>1000</v>
      </c>
      <c r="O635" s="93" t="s">
        <v>1001</v>
      </c>
      <c r="P635" s="94" t="s">
        <v>1002</v>
      </c>
    </row>
    <row r="636" spans="1:16" ht="33.950000000000003" customHeight="1">
      <c r="A636" s="1017"/>
      <c r="B636" s="998" t="s">
        <v>1401</v>
      </c>
      <c r="C636" s="994"/>
      <c r="D636" s="91" t="s">
        <v>1293</v>
      </c>
      <c r="E636" s="93" t="s">
        <v>1006</v>
      </c>
      <c r="F636" s="94" t="s">
        <v>1402</v>
      </c>
      <c r="G636" s="998" t="s">
        <v>1403</v>
      </c>
      <c r="H636" s="994"/>
      <c r="I636" s="91" t="s">
        <v>1293</v>
      </c>
      <c r="J636" s="93" t="s">
        <v>1006</v>
      </c>
      <c r="K636" s="94" t="s">
        <v>1404</v>
      </c>
      <c r="L636" s="998" t="s">
        <v>1405</v>
      </c>
      <c r="M636" s="994"/>
      <c r="N636" s="91" t="s">
        <v>1293</v>
      </c>
      <c r="O636" s="93" t="s">
        <v>1006</v>
      </c>
      <c r="P636" s="94" t="s">
        <v>1406</v>
      </c>
    </row>
    <row r="637" spans="1:16" ht="33.950000000000003" customHeight="1">
      <c r="A637" s="1017"/>
      <c r="B637" s="999"/>
      <c r="C637" s="994"/>
      <c r="D637" s="91" t="s">
        <v>1097</v>
      </c>
      <c r="E637" s="93" t="s">
        <v>1296</v>
      </c>
      <c r="F637" s="94" t="s">
        <v>1407</v>
      </c>
      <c r="G637" s="999"/>
      <c r="H637" s="994"/>
      <c r="I637" s="91" t="s">
        <v>1097</v>
      </c>
      <c r="J637" s="93" t="s">
        <v>1296</v>
      </c>
      <c r="K637" s="94" t="s">
        <v>1408</v>
      </c>
      <c r="L637" s="999"/>
      <c r="M637" s="994"/>
      <c r="N637" s="91" t="s">
        <v>1097</v>
      </c>
      <c r="O637" s="93" t="s">
        <v>1296</v>
      </c>
      <c r="P637" s="94" t="s">
        <v>1409</v>
      </c>
    </row>
    <row r="638" spans="1:16" ht="34.5" customHeight="1" thickBot="1">
      <c r="A638" s="1017"/>
      <c r="B638" s="997"/>
      <c r="C638" s="994"/>
      <c r="D638" s="91"/>
      <c r="E638" s="93" t="s">
        <v>1410</v>
      </c>
      <c r="F638" s="94" t="s">
        <v>1411</v>
      </c>
      <c r="G638" s="997"/>
      <c r="H638" s="994"/>
      <c r="I638" s="91"/>
      <c r="J638" s="93" t="s">
        <v>1410</v>
      </c>
      <c r="K638" s="94" t="s">
        <v>1412</v>
      </c>
      <c r="L638" s="997"/>
      <c r="M638" s="994"/>
      <c r="N638" s="91"/>
      <c r="O638" s="93" t="s">
        <v>1410</v>
      </c>
      <c r="P638" s="94" t="s">
        <v>1413</v>
      </c>
    </row>
    <row r="639" spans="1:16" ht="33.950000000000003" customHeight="1">
      <c r="A639" s="1017"/>
      <c r="B639" s="1018" t="s">
        <v>1013</v>
      </c>
      <c r="C639" s="994"/>
      <c r="D639" s="91"/>
      <c r="E639" s="93" t="s">
        <v>1414</v>
      </c>
      <c r="F639" s="94" t="s">
        <v>1415</v>
      </c>
      <c r="G639" s="1018" t="s">
        <v>1013</v>
      </c>
      <c r="H639" s="994"/>
      <c r="I639" s="91"/>
      <c r="J639" s="93" t="s">
        <v>1414</v>
      </c>
      <c r="K639" s="94" t="s">
        <v>1416</v>
      </c>
      <c r="L639" s="1018" t="s">
        <v>1013</v>
      </c>
      <c r="M639" s="994"/>
      <c r="N639" s="91"/>
      <c r="O639" s="93" t="s">
        <v>1414</v>
      </c>
      <c r="P639" s="94" t="s">
        <v>1417</v>
      </c>
    </row>
    <row r="640" spans="1:16" ht="34.5" customHeight="1" thickBot="1">
      <c r="A640" s="1017"/>
      <c r="B640" s="1019"/>
      <c r="C640" s="994"/>
      <c r="D640" s="91"/>
      <c r="E640" s="93"/>
      <c r="F640" s="94"/>
      <c r="G640" s="1019"/>
      <c r="H640" s="994"/>
      <c r="I640" s="91" t="s">
        <v>1359</v>
      </c>
      <c r="J640" s="93" t="s">
        <v>1294</v>
      </c>
      <c r="K640" s="94" t="s">
        <v>1418</v>
      </c>
      <c r="L640" s="1019"/>
      <c r="M640" s="994"/>
      <c r="N640" s="91" t="s">
        <v>1419</v>
      </c>
      <c r="O640" s="93" t="s">
        <v>1294</v>
      </c>
      <c r="P640" s="90" t="s">
        <v>1420</v>
      </c>
    </row>
    <row r="641" spans="1:16" ht="17.45" customHeight="1" thickTop="1">
      <c r="A641" s="1017"/>
      <c r="B641" s="1015" t="s">
        <v>1014</v>
      </c>
      <c r="C641" s="994"/>
      <c r="D641" s="91"/>
      <c r="E641" s="93"/>
      <c r="F641" s="90"/>
      <c r="G641" s="1015" t="s">
        <v>1014</v>
      </c>
      <c r="H641" s="994"/>
      <c r="I641" s="91"/>
      <c r="J641" s="93"/>
      <c r="K641" s="90"/>
      <c r="L641" s="1015" t="s">
        <v>1014</v>
      </c>
      <c r="M641" s="994"/>
      <c r="N641" s="91"/>
      <c r="O641" s="93"/>
      <c r="P641" s="94"/>
    </row>
    <row r="642" spans="1:16" ht="17.45" customHeight="1" thickBot="1">
      <c r="A642" s="1017"/>
      <c r="B642" s="997"/>
      <c r="C642" s="994"/>
      <c r="D642" s="91"/>
      <c r="E642" s="93"/>
      <c r="F642" s="90"/>
      <c r="G642" s="997"/>
      <c r="H642" s="994"/>
      <c r="I642" s="91"/>
      <c r="J642" s="93"/>
      <c r="K642" s="90"/>
      <c r="L642" s="997"/>
      <c r="M642" s="994"/>
      <c r="N642" s="91"/>
      <c r="O642" s="93"/>
      <c r="P642" s="98"/>
    </row>
    <row r="643" spans="1:16">
      <c r="A643" s="1017"/>
      <c r="B643" s="1014">
        <v>5</v>
      </c>
      <c r="C643" s="994"/>
      <c r="D643" s="91"/>
      <c r="E643" s="93"/>
      <c r="F643" s="94"/>
      <c r="G643" s="1014">
        <v>4</v>
      </c>
      <c r="H643" s="994"/>
      <c r="I643" s="91"/>
      <c r="J643" s="93"/>
      <c r="K643" s="94"/>
      <c r="L643" s="1014">
        <v>2</v>
      </c>
      <c r="M643" s="994"/>
      <c r="N643" s="91"/>
      <c r="O643" s="93"/>
      <c r="P643" s="100"/>
    </row>
    <row r="644" spans="1:16" ht="17.45" customHeight="1" thickBot="1">
      <c r="A644" s="1017"/>
      <c r="B644" s="999"/>
      <c r="C644" s="994"/>
      <c r="D644" s="91"/>
      <c r="E644" s="93"/>
      <c r="F644" s="94"/>
      <c r="G644" s="999"/>
      <c r="H644" s="994"/>
      <c r="I644" s="91"/>
      <c r="J644" s="93"/>
      <c r="K644" s="94"/>
      <c r="L644" s="999"/>
      <c r="M644" s="994"/>
      <c r="N644" s="91"/>
      <c r="O644" s="93"/>
      <c r="P644" s="101"/>
    </row>
    <row r="645" spans="1:16">
      <c r="A645" s="1017"/>
      <c r="B645" s="1010" t="s">
        <v>1015</v>
      </c>
      <c r="C645" s="994"/>
      <c r="D645" s="91"/>
      <c r="E645" s="93"/>
      <c r="F645" s="90"/>
      <c r="G645" s="1010" t="s">
        <v>1015</v>
      </c>
      <c r="H645" s="994"/>
      <c r="I645" s="91"/>
      <c r="J645" s="93"/>
      <c r="K645" s="90"/>
      <c r="L645" s="1010" t="s">
        <v>1015</v>
      </c>
      <c r="M645" s="994"/>
      <c r="N645" s="91"/>
      <c r="O645" s="93"/>
      <c r="P645" s="96"/>
    </row>
    <row r="646" spans="1:16" ht="17.45" customHeight="1" thickBot="1">
      <c r="A646" s="1017"/>
      <c r="B646" s="997"/>
      <c r="C646" s="994"/>
      <c r="D646" s="91"/>
      <c r="E646" s="93"/>
      <c r="F646" s="98"/>
      <c r="G646" s="997"/>
      <c r="H646" s="994"/>
      <c r="I646" s="91"/>
      <c r="J646" s="93"/>
      <c r="K646" s="98"/>
      <c r="L646" s="997"/>
      <c r="M646" s="994"/>
      <c r="N646" s="91"/>
      <c r="O646" s="93"/>
      <c r="P646" s="101"/>
    </row>
    <row r="647" spans="1:16">
      <c r="A647" s="1017"/>
      <c r="B647" s="996">
        <v>3</v>
      </c>
      <c r="C647" s="994"/>
      <c r="D647" s="91"/>
      <c r="E647" s="93"/>
      <c r="F647" s="99"/>
      <c r="G647" s="996">
        <v>4</v>
      </c>
      <c r="H647" s="994"/>
      <c r="I647" s="91"/>
      <c r="J647" s="93"/>
      <c r="K647" s="100"/>
      <c r="L647" s="996">
        <v>2</v>
      </c>
      <c r="M647" s="994"/>
      <c r="N647" s="91"/>
      <c r="O647" s="93"/>
      <c r="P647" s="90"/>
    </row>
    <row r="648" spans="1:16" ht="17.45" customHeight="1" thickBot="1">
      <c r="A648" s="1017"/>
      <c r="B648" s="997"/>
      <c r="C648" s="994"/>
      <c r="D648" s="91"/>
      <c r="E648" s="93"/>
      <c r="F648" s="96"/>
      <c r="G648" s="997"/>
      <c r="H648" s="994"/>
      <c r="I648" s="91"/>
      <c r="J648" s="93"/>
      <c r="K648" s="101"/>
      <c r="L648" s="997"/>
      <c r="M648" s="994"/>
      <c r="N648" s="91"/>
      <c r="O648" s="93"/>
      <c r="P648" s="94"/>
    </row>
    <row r="649" spans="1:16">
      <c r="A649" s="1017"/>
      <c r="B649" s="1004" t="s">
        <v>1016</v>
      </c>
      <c r="C649" s="994"/>
      <c r="D649" s="91"/>
      <c r="E649" s="93"/>
      <c r="F649" s="100"/>
      <c r="G649" s="1004" t="s">
        <v>1016</v>
      </c>
      <c r="H649" s="994"/>
      <c r="I649" s="91"/>
      <c r="J649" s="93"/>
      <c r="K649" s="101"/>
      <c r="L649" s="1004" t="s">
        <v>1016</v>
      </c>
      <c r="M649" s="994"/>
      <c r="N649" s="91"/>
      <c r="O649" s="111"/>
      <c r="P649" s="94"/>
    </row>
    <row r="650" spans="1:16" ht="17.45" customHeight="1" thickBot="1">
      <c r="A650" s="1017"/>
      <c r="B650" s="997"/>
      <c r="C650" s="994"/>
      <c r="D650" s="91"/>
      <c r="E650" s="93"/>
      <c r="F650" s="101"/>
      <c r="G650" s="997"/>
      <c r="H650" s="994"/>
      <c r="I650" s="91"/>
      <c r="J650" s="93"/>
      <c r="K650" s="96"/>
      <c r="L650" s="997"/>
      <c r="M650" s="994"/>
      <c r="N650" s="110"/>
      <c r="O650" s="93"/>
      <c r="P650" s="109"/>
    </row>
    <row r="651" spans="1:16">
      <c r="A651" s="1017"/>
      <c r="B651" s="996">
        <v>34</v>
      </c>
      <c r="C651" s="994"/>
      <c r="D651" s="91"/>
      <c r="E651" s="93"/>
      <c r="F651" s="101"/>
      <c r="G651" s="996" t="s">
        <v>1421</v>
      </c>
      <c r="H651" s="994"/>
      <c r="I651" s="91"/>
      <c r="J651" s="93"/>
      <c r="K651" s="101"/>
      <c r="L651" s="996">
        <v>21</v>
      </c>
      <c r="M651" s="994"/>
      <c r="N651" s="110"/>
      <c r="O651" s="111"/>
      <c r="P651" s="94"/>
    </row>
    <row r="652" spans="1:16" ht="17.45" customHeight="1" thickBot="1">
      <c r="A652" s="1017"/>
      <c r="B652" s="997"/>
      <c r="C652" s="994"/>
      <c r="D652" s="91"/>
      <c r="E652" s="93"/>
      <c r="F652" s="96"/>
      <c r="G652" s="997"/>
      <c r="H652" s="994"/>
      <c r="I652" s="91"/>
      <c r="J652" s="93"/>
      <c r="K652" s="90"/>
      <c r="L652" s="997"/>
      <c r="M652" s="994"/>
      <c r="N652" s="91"/>
      <c r="O652" s="111"/>
      <c r="P652" s="101"/>
    </row>
    <row r="653" spans="1:16">
      <c r="A653" s="1017"/>
      <c r="B653" s="1004" t="s">
        <v>1018</v>
      </c>
      <c r="C653" s="994"/>
      <c r="D653" s="91"/>
      <c r="E653" s="93"/>
      <c r="F653" s="101"/>
      <c r="G653" s="1004" t="s">
        <v>1018</v>
      </c>
      <c r="H653" s="994"/>
      <c r="I653" s="91"/>
      <c r="J653" s="93"/>
      <c r="K653" s="94"/>
      <c r="L653" s="1004" t="s">
        <v>1018</v>
      </c>
      <c r="M653" s="994"/>
      <c r="N653" s="91"/>
      <c r="O653" s="93"/>
      <c r="P653" s="94"/>
    </row>
    <row r="654" spans="1:16" ht="17.45" customHeight="1" thickBot="1">
      <c r="A654" s="1017"/>
      <c r="B654" s="997"/>
      <c r="C654" s="994"/>
      <c r="D654" s="91"/>
      <c r="E654" s="93"/>
      <c r="F654" s="90"/>
      <c r="G654" s="997"/>
      <c r="H654" s="994"/>
      <c r="I654" s="91"/>
      <c r="J654" s="111"/>
      <c r="K654" s="94"/>
      <c r="L654" s="997"/>
      <c r="M654" s="994"/>
      <c r="N654" s="110"/>
      <c r="O654" s="111"/>
      <c r="P654" s="94"/>
    </row>
    <row r="655" spans="1:16">
      <c r="A655" s="1017"/>
      <c r="B655" s="996">
        <v>33</v>
      </c>
      <c r="C655" s="994"/>
      <c r="D655" s="91"/>
      <c r="E655" s="93"/>
      <c r="F655" s="94"/>
      <c r="G655" s="996" t="s">
        <v>1422</v>
      </c>
      <c r="H655" s="994"/>
      <c r="I655" s="91"/>
      <c r="J655" s="93"/>
      <c r="K655" s="94"/>
      <c r="L655" s="996">
        <v>20</v>
      </c>
      <c r="M655" s="994"/>
      <c r="N655" s="110"/>
      <c r="O655" s="111"/>
      <c r="P655" s="94"/>
    </row>
    <row r="656" spans="1:16" ht="17.45" customHeight="1" thickBot="1">
      <c r="A656" s="1017"/>
      <c r="B656" s="997"/>
      <c r="C656" s="994"/>
      <c r="D656" s="91"/>
      <c r="E656" s="93"/>
      <c r="F656" s="90"/>
      <c r="G656" s="997"/>
      <c r="H656" s="994"/>
      <c r="I656" s="91"/>
      <c r="J656" s="111"/>
      <c r="K656" s="94"/>
      <c r="L656" s="997"/>
      <c r="M656" s="994"/>
      <c r="N656" s="91"/>
      <c r="O656" s="111"/>
      <c r="P656" s="94"/>
    </row>
    <row r="657" spans="1:16">
      <c r="A657" s="1017"/>
      <c r="B657" s="1010" t="s">
        <v>1020</v>
      </c>
      <c r="C657" s="994"/>
      <c r="D657" s="91"/>
      <c r="E657" s="93"/>
      <c r="F657" s="90"/>
      <c r="G657" s="1024" t="s">
        <v>1020</v>
      </c>
      <c r="H657" s="994"/>
      <c r="I657" s="91"/>
      <c r="J657" s="111"/>
      <c r="K657" s="94"/>
      <c r="L657" s="1024" t="s">
        <v>1020</v>
      </c>
      <c r="M657" s="994"/>
      <c r="N657" s="110"/>
      <c r="O657" s="111"/>
      <c r="P657" s="94"/>
    </row>
    <row r="658" spans="1:16" ht="17.45" customHeight="1" thickBot="1">
      <c r="A658" s="1017"/>
      <c r="B658" s="997"/>
      <c r="C658" s="994"/>
      <c r="D658" s="110"/>
      <c r="E658" s="111"/>
      <c r="F658" s="133"/>
      <c r="G658" s="999"/>
      <c r="H658" s="994"/>
      <c r="I658" s="110"/>
      <c r="J658" s="111"/>
      <c r="K658" s="101"/>
      <c r="L658" s="999"/>
      <c r="M658" s="994"/>
      <c r="N658" s="110"/>
      <c r="O658" s="111"/>
      <c r="P658" s="101"/>
    </row>
    <row r="659" spans="1:16">
      <c r="A659" s="1030" t="str">
        <f>TEXT(A621,"AAAA")</f>
        <v>星期四</v>
      </c>
      <c r="B659" s="106" t="s">
        <v>1021</v>
      </c>
      <c r="C659" s="1008" t="s">
        <v>978</v>
      </c>
      <c r="D659" s="115"/>
      <c r="E659" s="116" t="s">
        <v>943</v>
      </c>
      <c r="F659" s="122" t="s">
        <v>1423</v>
      </c>
      <c r="G659" s="106" t="s">
        <v>1021</v>
      </c>
      <c r="H659" s="993" t="s">
        <v>978</v>
      </c>
      <c r="I659" s="115"/>
      <c r="J659" s="116" t="s">
        <v>943</v>
      </c>
      <c r="K659" s="122" t="s">
        <v>1424</v>
      </c>
      <c r="L659" s="103" t="s">
        <v>1425</v>
      </c>
      <c r="M659" s="1009" t="s">
        <v>978</v>
      </c>
      <c r="N659" s="115"/>
      <c r="O659" s="116" t="s">
        <v>943</v>
      </c>
      <c r="P659" s="122" t="s">
        <v>1305</v>
      </c>
    </row>
    <row r="660" spans="1:16">
      <c r="A660" s="1017"/>
      <c r="B660" s="107" t="s">
        <v>1426</v>
      </c>
      <c r="C660" s="994"/>
      <c r="D660" s="117"/>
      <c r="E660" s="93" t="s">
        <v>948</v>
      </c>
      <c r="F660" s="94" t="s">
        <v>1427</v>
      </c>
      <c r="G660" s="107" t="s">
        <v>1024</v>
      </c>
      <c r="H660" s="994"/>
      <c r="I660" s="91"/>
      <c r="J660" s="93" t="s">
        <v>948</v>
      </c>
      <c r="K660" s="94" t="s">
        <v>1032</v>
      </c>
      <c r="L660" s="107" t="s">
        <v>1428</v>
      </c>
      <c r="M660" s="994"/>
      <c r="N660" s="91"/>
      <c r="O660" s="93" t="s">
        <v>948</v>
      </c>
      <c r="P660" s="94" t="s">
        <v>1134</v>
      </c>
    </row>
    <row r="661" spans="1:16">
      <c r="A661" s="1017"/>
      <c r="B661" s="106" t="s">
        <v>1429</v>
      </c>
      <c r="C661" s="994"/>
      <c r="D661" s="117"/>
      <c r="E661" s="93" t="s">
        <v>952</v>
      </c>
      <c r="F661" s="94" t="s">
        <v>1368</v>
      </c>
      <c r="G661" s="107" t="s">
        <v>1430</v>
      </c>
      <c r="H661" s="994"/>
      <c r="I661" s="91"/>
      <c r="J661" s="93" t="s">
        <v>952</v>
      </c>
      <c r="K661" s="94" t="s">
        <v>1431</v>
      </c>
      <c r="L661" s="106"/>
      <c r="M661" s="994"/>
      <c r="N661" s="91"/>
      <c r="O661" s="93" t="s">
        <v>952</v>
      </c>
      <c r="P661" s="94" t="s">
        <v>1432</v>
      </c>
    </row>
    <row r="662" spans="1:16">
      <c r="A662" s="1017"/>
      <c r="B662" s="107" t="s">
        <v>1433</v>
      </c>
      <c r="C662" s="994"/>
      <c r="D662" s="117"/>
      <c r="E662" s="93" t="s">
        <v>956</v>
      </c>
      <c r="F662" s="94" t="s">
        <v>1250</v>
      </c>
      <c r="G662" s="106" t="s">
        <v>1371</v>
      </c>
      <c r="H662" s="994"/>
      <c r="I662" s="91"/>
      <c r="J662" s="93" t="s">
        <v>956</v>
      </c>
      <c r="K662" s="94" t="s">
        <v>1191</v>
      </c>
      <c r="L662" s="107"/>
      <c r="M662" s="994"/>
      <c r="N662" s="91"/>
      <c r="O662" s="93" t="s">
        <v>956</v>
      </c>
      <c r="P662" s="94" t="s">
        <v>1251</v>
      </c>
    </row>
    <row r="663" spans="1:16">
      <c r="A663" s="1017"/>
      <c r="B663" s="106" t="s">
        <v>1309</v>
      </c>
      <c r="C663" s="994"/>
      <c r="D663" s="117"/>
      <c r="E663" s="93" t="s">
        <v>959</v>
      </c>
      <c r="F663" s="94" t="s">
        <v>1141</v>
      </c>
      <c r="G663" s="106" t="s">
        <v>1425</v>
      </c>
      <c r="H663" s="994"/>
      <c r="I663" s="91"/>
      <c r="J663" s="93" t="s">
        <v>959</v>
      </c>
      <c r="K663" s="94" t="s">
        <v>1041</v>
      </c>
      <c r="L663" s="106"/>
      <c r="M663" s="994"/>
      <c r="N663" s="91"/>
      <c r="O663" s="93" t="s">
        <v>959</v>
      </c>
      <c r="P663" s="94" t="s">
        <v>1141</v>
      </c>
    </row>
    <row r="664" spans="1:16">
      <c r="A664" s="1017"/>
      <c r="B664" s="107" t="s">
        <v>1434</v>
      </c>
      <c r="C664" s="994"/>
      <c r="D664" s="117"/>
      <c r="E664" s="93" t="s">
        <v>1043</v>
      </c>
      <c r="F664" s="94" t="s">
        <v>1044</v>
      </c>
      <c r="G664" s="107" t="s">
        <v>1435</v>
      </c>
      <c r="H664" s="994"/>
      <c r="I664" s="91"/>
      <c r="J664" s="93" t="s">
        <v>1043</v>
      </c>
      <c r="K664" s="94" t="s">
        <v>1044</v>
      </c>
      <c r="L664" s="107"/>
      <c r="M664" s="994"/>
      <c r="N664" s="91"/>
      <c r="O664" s="93" t="s">
        <v>1043</v>
      </c>
      <c r="P664" s="94" t="s">
        <v>1044</v>
      </c>
    </row>
    <row r="665" spans="1:16">
      <c r="A665" s="1017"/>
      <c r="B665" s="106"/>
      <c r="C665" s="994"/>
      <c r="D665" s="117"/>
      <c r="E665" s="93" t="s">
        <v>1045</v>
      </c>
      <c r="F665" s="94" t="s">
        <v>1046</v>
      </c>
      <c r="G665" s="106"/>
      <c r="H665" s="994"/>
      <c r="I665" s="91"/>
      <c r="J665" s="93" t="s">
        <v>1045</v>
      </c>
      <c r="K665" s="94" t="s">
        <v>1046</v>
      </c>
      <c r="L665" s="106"/>
      <c r="M665" s="994"/>
      <c r="N665" s="91"/>
      <c r="O665" s="93" t="s">
        <v>1045</v>
      </c>
      <c r="P665" s="94" t="s">
        <v>1046</v>
      </c>
    </row>
    <row r="666" spans="1:16">
      <c r="A666" s="1017"/>
      <c r="B666" s="107"/>
      <c r="C666" s="994"/>
      <c r="D666" s="91"/>
      <c r="E666" s="93"/>
      <c r="F666" s="94"/>
      <c r="G666" s="107"/>
      <c r="H666" s="994"/>
      <c r="I666" s="91"/>
      <c r="J666" s="93"/>
      <c r="K666" s="94"/>
      <c r="L666" s="107"/>
      <c r="M666" s="994"/>
      <c r="N666" s="91"/>
      <c r="O666" s="93"/>
      <c r="P666" s="94"/>
    </row>
    <row r="667" spans="1:16">
      <c r="A667" s="1017"/>
      <c r="B667" s="104"/>
      <c r="C667" s="994"/>
      <c r="D667" s="110"/>
      <c r="E667" s="111"/>
      <c r="F667" s="101"/>
      <c r="G667" s="104"/>
      <c r="H667" s="994"/>
      <c r="I667" s="110"/>
      <c r="J667" s="111"/>
      <c r="K667" s="94"/>
      <c r="L667" s="104"/>
      <c r="M667" s="994"/>
      <c r="N667" s="110"/>
      <c r="O667" s="111"/>
      <c r="P667" s="94"/>
    </row>
    <row r="668" spans="1:16" ht="17.45" customHeight="1" thickBot="1">
      <c r="A668" s="1017"/>
      <c r="B668" s="104"/>
      <c r="C668" s="995"/>
      <c r="D668" s="119" t="s">
        <v>1047</v>
      </c>
      <c r="E668" s="120" t="s">
        <v>1048</v>
      </c>
      <c r="F668" s="121"/>
      <c r="G668" s="104"/>
      <c r="H668" s="995"/>
      <c r="I668" s="119" t="s">
        <v>1047</v>
      </c>
      <c r="J668" s="120" t="s">
        <v>1048</v>
      </c>
      <c r="K668" s="94"/>
      <c r="L668" s="104"/>
      <c r="M668" s="995"/>
      <c r="N668" s="119" t="s">
        <v>1047</v>
      </c>
      <c r="O668" s="120" t="s">
        <v>1048</v>
      </c>
      <c r="P668" s="94"/>
    </row>
    <row r="669" spans="1:16">
      <c r="A669" s="102"/>
      <c r="B669" s="106"/>
      <c r="C669" s="1008" t="s">
        <v>1049</v>
      </c>
      <c r="D669" s="115"/>
      <c r="E669" s="116" t="s">
        <v>943</v>
      </c>
      <c r="F669" s="122" t="s">
        <v>1050</v>
      </c>
      <c r="G669" s="106"/>
      <c r="H669" s="993" t="s">
        <v>1049</v>
      </c>
      <c r="I669" s="115"/>
      <c r="J669" s="116" t="s">
        <v>943</v>
      </c>
      <c r="K669" s="122" t="s">
        <v>1050</v>
      </c>
      <c r="L669" s="106"/>
      <c r="M669" s="1009" t="s">
        <v>1049</v>
      </c>
      <c r="N669" s="115"/>
      <c r="O669" s="116" t="s">
        <v>943</v>
      </c>
      <c r="P669" s="122" t="s">
        <v>1050</v>
      </c>
    </row>
    <row r="670" spans="1:16">
      <c r="A670" s="102"/>
      <c r="B670" s="107"/>
      <c r="C670" s="994"/>
      <c r="D670" s="91"/>
      <c r="E670" s="93" t="s">
        <v>948</v>
      </c>
      <c r="F670" s="94" t="s">
        <v>1052</v>
      </c>
      <c r="G670" s="107"/>
      <c r="H670" s="994"/>
      <c r="I670" s="91"/>
      <c r="J670" s="93" t="s">
        <v>948</v>
      </c>
      <c r="K670" s="94" t="s">
        <v>1193</v>
      </c>
      <c r="L670" s="107"/>
      <c r="M670" s="994"/>
      <c r="N670" s="91"/>
      <c r="O670" s="93" t="s">
        <v>948</v>
      </c>
      <c r="P670" s="94" t="s">
        <v>1193</v>
      </c>
    </row>
    <row r="671" spans="1:16">
      <c r="A671" s="102"/>
      <c r="B671" s="123"/>
      <c r="C671" s="994"/>
      <c r="D671" s="91"/>
      <c r="E671" s="93" t="s">
        <v>952</v>
      </c>
      <c r="F671" s="94" t="s">
        <v>1053</v>
      </c>
      <c r="G671" s="123"/>
      <c r="H671" s="994"/>
      <c r="I671" s="91"/>
      <c r="J671" s="93" t="s">
        <v>952</v>
      </c>
      <c r="K671" s="94" t="s">
        <v>1053</v>
      </c>
      <c r="L671" s="123"/>
      <c r="M671" s="994"/>
      <c r="N671" s="91"/>
      <c r="O671" s="93" t="s">
        <v>952</v>
      </c>
      <c r="P671" s="125" t="s">
        <v>1053</v>
      </c>
    </row>
    <row r="672" spans="1:16" ht="33.950000000000003" customHeight="1">
      <c r="A672" s="102"/>
      <c r="B672" s="104"/>
      <c r="C672" s="994"/>
      <c r="D672" s="91"/>
      <c r="E672" s="93" t="s">
        <v>956</v>
      </c>
      <c r="F672" s="94" t="s">
        <v>1054</v>
      </c>
      <c r="G672" s="104"/>
      <c r="H672" s="994"/>
      <c r="I672" s="91"/>
      <c r="J672" s="93" t="s">
        <v>956</v>
      </c>
      <c r="K672" s="94" t="s">
        <v>1054</v>
      </c>
      <c r="L672" s="104"/>
      <c r="M672" s="994"/>
      <c r="N672" s="91"/>
      <c r="O672" s="93" t="s">
        <v>956</v>
      </c>
      <c r="P672" s="213" t="s">
        <v>1054</v>
      </c>
    </row>
    <row r="673" spans="1:16">
      <c r="A673" s="102"/>
      <c r="B673" s="106"/>
      <c r="C673" s="994"/>
      <c r="D673" s="91"/>
      <c r="E673" s="93"/>
      <c r="F673" s="94"/>
      <c r="G673" s="106"/>
      <c r="H673" s="994"/>
      <c r="I673" s="91"/>
      <c r="J673" s="93"/>
      <c r="K673" s="94"/>
      <c r="L673" s="106"/>
      <c r="M673" s="994"/>
      <c r="N673" s="91"/>
      <c r="O673" s="93"/>
      <c r="P673" s="94"/>
    </row>
    <row r="674" spans="1:16">
      <c r="A674" s="102"/>
      <c r="B674" s="107"/>
      <c r="C674" s="994"/>
      <c r="D674" s="91"/>
      <c r="E674" s="93"/>
      <c r="F674" s="124" t="s">
        <v>1372</v>
      </c>
      <c r="G674" s="107"/>
      <c r="H674" s="994"/>
      <c r="I674" s="91"/>
      <c r="J674" s="93"/>
      <c r="K674" s="124"/>
      <c r="L674" s="107"/>
      <c r="M674" s="994"/>
      <c r="N674" s="91"/>
      <c r="O674" s="93"/>
      <c r="P674" s="124"/>
    </row>
    <row r="675" spans="1:16">
      <c r="A675" s="102"/>
      <c r="B675" s="106"/>
      <c r="C675" s="994"/>
      <c r="D675" s="91"/>
      <c r="E675" s="93"/>
      <c r="F675" s="125"/>
      <c r="G675" s="106"/>
      <c r="H675" s="994"/>
      <c r="I675" s="91"/>
      <c r="J675" s="93"/>
      <c r="K675" s="125"/>
      <c r="L675" s="106"/>
      <c r="M675" s="994"/>
      <c r="N675" s="91"/>
      <c r="O675" s="93"/>
      <c r="P675" s="125"/>
    </row>
    <row r="676" spans="1:16">
      <c r="A676" s="102"/>
      <c r="B676" s="107"/>
      <c r="C676" s="994"/>
      <c r="D676" s="214"/>
      <c r="E676" s="111"/>
      <c r="F676" s="213"/>
      <c r="G676" s="107"/>
      <c r="H676" s="994"/>
      <c r="I676" s="110"/>
      <c r="J676" s="111"/>
      <c r="K676" s="213"/>
      <c r="L676" s="107"/>
      <c r="M676" s="994"/>
      <c r="N676" s="110"/>
      <c r="O676" s="111"/>
      <c r="P676" s="213"/>
    </row>
    <row r="677" spans="1:16">
      <c r="A677" s="102"/>
      <c r="B677" s="106"/>
      <c r="C677" s="994"/>
      <c r="D677" s="214"/>
      <c r="E677" s="111"/>
      <c r="F677" s="213"/>
      <c r="G677" s="106"/>
      <c r="H677" s="994"/>
      <c r="I677" s="110"/>
      <c r="J677" s="111"/>
      <c r="K677" s="213"/>
      <c r="L677" s="106"/>
      <c r="M677" s="994"/>
      <c r="N677" s="110"/>
      <c r="O677" s="111"/>
      <c r="P677" s="213"/>
    </row>
    <row r="678" spans="1:16" ht="17.45" customHeight="1" thickBot="1">
      <c r="A678" s="102"/>
      <c r="B678" s="107"/>
      <c r="C678" s="995"/>
      <c r="D678" s="126"/>
      <c r="E678" s="127"/>
      <c r="F678" s="101"/>
      <c r="G678" s="107"/>
      <c r="H678" s="995"/>
      <c r="I678" s="110"/>
      <c r="J678" s="127"/>
      <c r="K678" s="101"/>
      <c r="L678" s="107"/>
      <c r="M678" s="995"/>
      <c r="N678" s="110"/>
      <c r="O678" s="128"/>
      <c r="P678" s="124"/>
    </row>
    <row r="679" spans="1:16">
      <c r="A679" s="129"/>
      <c r="B679" s="106"/>
      <c r="C679" s="1008" t="s">
        <v>1055</v>
      </c>
      <c r="D679" s="115" t="s">
        <v>1056</v>
      </c>
      <c r="E679" s="130" t="s">
        <v>943</v>
      </c>
      <c r="F679" s="122" t="s">
        <v>1375</v>
      </c>
      <c r="G679" s="106"/>
      <c r="H679" s="993" t="s">
        <v>1055</v>
      </c>
      <c r="I679" s="115" t="s">
        <v>1056</v>
      </c>
      <c r="J679" s="130" t="s">
        <v>943</v>
      </c>
      <c r="K679" s="122" t="s">
        <v>1436</v>
      </c>
      <c r="L679" s="106"/>
      <c r="M679" s="1009" t="s">
        <v>1055</v>
      </c>
      <c r="N679" s="115" t="s">
        <v>1056</v>
      </c>
      <c r="O679" s="130" t="s">
        <v>943</v>
      </c>
      <c r="P679" s="122" t="s">
        <v>1437</v>
      </c>
    </row>
    <row r="680" spans="1:16">
      <c r="A680" s="129"/>
      <c r="B680" s="107"/>
      <c r="C680" s="994"/>
      <c r="D680" s="91" t="s">
        <v>1060</v>
      </c>
      <c r="E680" s="93" t="s">
        <v>948</v>
      </c>
      <c r="F680" s="131" t="s">
        <v>1376</v>
      </c>
      <c r="G680" s="107"/>
      <c r="H680" s="994"/>
      <c r="I680" s="91" t="s">
        <v>1060</v>
      </c>
      <c r="J680" s="93" t="s">
        <v>948</v>
      </c>
      <c r="K680" s="131" t="s">
        <v>1376</v>
      </c>
      <c r="L680" s="107"/>
      <c r="M680" s="994"/>
      <c r="N680" s="91" t="s">
        <v>1060</v>
      </c>
      <c r="O680" s="93" t="s">
        <v>948</v>
      </c>
      <c r="P680" s="131" t="s">
        <v>1438</v>
      </c>
    </row>
    <row r="681" spans="1:16">
      <c r="A681" s="129"/>
      <c r="B681" s="132"/>
      <c r="C681" s="994"/>
      <c r="D681" s="91" t="s">
        <v>1063</v>
      </c>
      <c r="E681" s="93" t="s">
        <v>952</v>
      </c>
      <c r="F681" s="94" t="s">
        <v>1064</v>
      </c>
      <c r="G681" s="132"/>
      <c r="H681" s="994"/>
      <c r="I681" s="91" t="s">
        <v>1063</v>
      </c>
      <c r="J681" s="93" t="s">
        <v>952</v>
      </c>
      <c r="K681" s="94" t="s">
        <v>1064</v>
      </c>
      <c r="L681" s="132"/>
      <c r="M681" s="994"/>
      <c r="N681" s="91" t="s">
        <v>1063</v>
      </c>
      <c r="O681" s="93" t="s">
        <v>952</v>
      </c>
      <c r="P681" s="94" t="s">
        <v>1064</v>
      </c>
    </row>
    <row r="682" spans="1:16">
      <c r="A682" s="129"/>
      <c r="B682" s="107"/>
      <c r="C682" s="994"/>
      <c r="D682" s="91" t="s">
        <v>978</v>
      </c>
      <c r="E682" s="93" t="s">
        <v>956</v>
      </c>
      <c r="F682" s="101" t="s">
        <v>1065</v>
      </c>
      <c r="G682" s="107"/>
      <c r="H682" s="994"/>
      <c r="I682" s="91" t="s">
        <v>978</v>
      </c>
      <c r="J682" s="93" t="s">
        <v>956</v>
      </c>
      <c r="K682" s="101" t="s">
        <v>1065</v>
      </c>
      <c r="L682" s="107"/>
      <c r="M682" s="994"/>
      <c r="N682" s="91" t="s">
        <v>978</v>
      </c>
      <c r="O682" s="93" t="s">
        <v>956</v>
      </c>
      <c r="P682" s="101" t="s">
        <v>1065</v>
      </c>
    </row>
    <row r="683" spans="1:16">
      <c r="A683" s="129"/>
      <c r="B683" s="132"/>
      <c r="C683" s="994"/>
      <c r="D683" s="91" t="s">
        <v>1066</v>
      </c>
      <c r="E683" s="111" t="s">
        <v>959</v>
      </c>
      <c r="F683" s="133" t="s">
        <v>1067</v>
      </c>
      <c r="G683" s="132"/>
      <c r="H683" s="994"/>
      <c r="I683" s="91" t="s">
        <v>1066</v>
      </c>
      <c r="J683" s="111" t="s">
        <v>959</v>
      </c>
      <c r="K683" s="133" t="s">
        <v>1067</v>
      </c>
      <c r="L683" s="132"/>
      <c r="M683" s="994"/>
      <c r="N683" s="91" t="s">
        <v>1066</v>
      </c>
      <c r="O683" s="111" t="s">
        <v>959</v>
      </c>
      <c r="P683" s="133" t="s">
        <v>1067</v>
      </c>
    </row>
    <row r="684" spans="1:16">
      <c r="A684" s="129"/>
      <c r="B684" s="107"/>
      <c r="C684" s="994"/>
      <c r="D684" s="91"/>
      <c r="E684" s="93"/>
      <c r="F684" s="94"/>
      <c r="G684" s="107"/>
      <c r="H684" s="994"/>
      <c r="I684" s="91"/>
      <c r="J684" s="93"/>
      <c r="K684" s="94"/>
      <c r="L684" s="107"/>
      <c r="M684" s="994"/>
      <c r="N684" s="91"/>
      <c r="O684" s="93"/>
      <c r="P684" s="94"/>
    </row>
    <row r="685" spans="1:16">
      <c r="A685" s="129"/>
      <c r="B685" s="132"/>
      <c r="C685" s="994"/>
      <c r="D685" s="91"/>
      <c r="E685" s="111"/>
      <c r="F685" s="133"/>
      <c r="G685" s="132"/>
      <c r="H685" s="994"/>
      <c r="I685" s="91"/>
      <c r="J685" s="111"/>
      <c r="K685" s="133"/>
      <c r="L685" s="132"/>
      <c r="M685" s="994"/>
      <c r="N685" s="91"/>
      <c r="O685" s="111"/>
      <c r="P685" s="133"/>
    </row>
    <row r="686" spans="1:16">
      <c r="A686" s="129"/>
      <c r="B686" s="107"/>
      <c r="C686" s="994"/>
      <c r="D686" s="91"/>
      <c r="E686" s="93"/>
      <c r="F686" s="94"/>
      <c r="G686" s="107"/>
      <c r="H686" s="994"/>
      <c r="I686" s="91"/>
      <c r="J686" s="93"/>
      <c r="K686" s="94"/>
      <c r="L686" s="107"/>
      <c r="M686" s="994"/>
      <c r="N686" s="91"/>
      <c r="O686" s="93"/>
      <c r="P686" s="94"/>
    </row>
    <row r="687" spans="1:16">
      <c r="A687" s="129"/>
      <c r="B687" s="132"/>
      <c r="C687" s="994"/>
      <c r="D687" s="91"/>
      <c r="E687" s="93"/>
      <c r="F687" s="94"/>
      <c r="G687" s="132"/>
      <c r="H687" s="994"/>
      <c r="I687" s="91"/>
      <c r="J687" s="93"/>
      <c r="K687" s="94"/>
      <c r="L687" s="132"/>
      <c r="M687" s="994"/>
      <c r="N687" s="91"/>
      <c r="O687" s="93"/>
      <c r="P687" s="94"/>
    </row>
    <row r="688" spans="1:16" ht="17.45" customHeight="1" thickBot="1">
      <c r="A688" s="129"/>
      <c r="B688" s="107"/>
      <c r="C688" s="995"/>
      <c r="D688" s="112"/>
      <c r="E688" s="113"/>
      <c r="F688" s="114"/>
      <c r="G688" s="107"/>
      <c r="H688" s="995"/>
      <c r="I688" s="112"/>
      <c r="J688" s="127"/>
      <c r="K688" s="101"/>
      <c r="L688" s="107"/>
      <c r="M688" s="995"/>
      <c r="N688" s="112"/>
      <c r="O688" s="127"/>
      <c r="P688" s="101"/>
    </row>
    <row r="689" spans="1:16">
      <c r="A689" s="129"/>
      <c r="B689" s="132"/>
      <c r="C689" s="1011" t="s">
        <v>1068</v>
      </c>
      <c r="D689" s="134" t="s">
        <v>1069</v>
      </c>
      <c r="E689" s="135"/>
      <c r="F689" s="136" t="s">
        <v>1070</v>
      </c>
      <c r="G689" s="132"/>
      <c r="H689" s="1028" t="s">
        <v>1068</v>
      </c>
      <c r="I689" s="134" t="s">
        <v>1069</v>
      </c>
      <c r="J689" s="135"/>
      <c r="K689" s="136" t="s">
        <v>1070</v>
      </c>
      <c r="L689" s="132"/>
      <c r="M689" s="1013" t="s">
        <v>1068</v>
      </c>
      <c r="N689" s="134" t="s">
        <v>1069</v>
      </c>
      <c r="O689" s="135"/>
      <c r="P689" s="136" t="s">
        <v>1070</v>
      </c>
    </row>
    <row r="690" spans="1:16">
      <c r="A690" s="129"/>
      <c r="B690" s="107"/>
      <c r="C690" s="994"/>
      <c r="D690" s="117"/>
      <c r="E690" s="118"/>
      <c r="F690" s="137"/>
      <c r="G690" s="107"/>
      <c r="H690" s="994"/>
      <c r="I690" s="91"/>
      <c r="J690" s="93"/>
      <c r="K690" s="94"/>
      <c r="L690" s="107"/>
      <c r="M690" s="994"/>
      <c r="N690" s="91" t="s">
        <v>1439</v>
      </c>
      <c r="O690" s="93" t="s">
        <v>1071</v>
      </c>
      <c r="P690" s="94" t="s">
        <v>1440</v>
      </c>
    </row>
    <row r="691" spans="1:16">
      <c r="A691" s="129"/>
      <c r="B691" s="132"/>
      <c r="C691" s="994"/>
      <c r="D691" s="91"/>
      <c r="E691" s="93"/>
      <c r="F691" s="94"/>
      <c r="G691" s="132"/>
      <c r="H691" s="994"/>
      <c r="I691" s="91"/>
      <c r="J691" s="93"/>
      <c r="K691" s="94"/>
      <c r="L691" s="132"/>
      <c r="M691" s="994"/>
      <c r="N691" s="91" t="s">
        <v>34</v>
      </c>
      <c r="O691" s="93" t="s">
        <v>1075</v>
      </c>
      <c r="P691" s="94" t="s">
        <v>1441</v>
      </c>
    </row>
    <row r="692" spans="1:16">
      <c r="A692" s="129"/>
      <c r="B692" s="107"/>
      <c r="C692" s="994"/>
      <c r="D692" s="110"/>
      <c r="E692" s="111"/>
      <c r="F692" s="101"/>
      <c r="G692" s="107"/>
      <c r="H692" s="994"/>
      <c r="I692" s="110"/>
      <c r="J692" s="111"/>
      <c r="K692" s="101"/>
      <c r="L692" s="107"/>
      <c r="M692" s="994"/>
      <c r="N692" s="110" t="s">
        <v>212</v>
      </c>
      <c r="O692" s="111" t="s">
        <v>1075</v>
      </c>
      <c r="P692" s="101" t="s">
        <v>1442</v>
      </c>
    </row>
    <row r="693" spans="1:16">
      <c r="A693" s="1031"/>
      <c r="B693" s="132"/>
      <c r="C693" s="994"/>
      <c r="D693" s="91"/>
      <c r="E693" s="93"/>
      <c r="F693" s="94"/>
      <c r="G693" s="132"/>
      <c r="H693" s="994"/>
      <c r="I693" s="91"/>
      <c r="J693" s="93"/>
      <c r="K693" s="94"/>
      <c r="L693" s="132"/>
      <c r="M693" s="994"/>
      <c r="N693" s="91"/>
      <c r="O693" s="93"/>
      <c r="P693" s="94"/>
    </row>
    <row r="694" spans="1:16">
      <c r="A694" s="1017"/>
      <c r="B694" s="107"/>
      <c r="C694" s="994"/>
      <c r="D694" s="91"/>
      <c r="E694" s="93"/>
      <c r="F694" s="94"/>
      <c r="G694" s="107"/>
      <c r="H694" s="994"/>
      <c r="I694" s="91"/>
      <c r="J694" s="93"/>
      <c r="K694" s="94"/>
      <c r="L694" s="107"/>
      <c r="M694" s="994"/>
      <c r="N694" s="91"/>
      <c r="O694" s="93"/>
      <c r="P694" s="94"/>
    </row>
    <row r="695" spans="1:16">
      <c r="A695" s="1017"/>
      <c r="B695" s="132"/>
      <c r="C695" s="994"/>
      <c r="D695" s="110"/>
      <c r="E695" s="111"/>
      <c r="F695" s="101"/>
      <c r="G695" s="132"/>
      <c r="H695" s="994"/>
      <c r="I695" s="110"/>
      <c r="J695" s="111"/>
      <c r="K695" s="101"/>
      <c r="L695" s="132"/>
      <c r="M695" s="994"/>
      <c r="N695" s="110"/>
      <c r="O695" s="111"/>
      <c r="P695" s="101"/>
    </row>
    <row r="696" spans="1:16" ht="17.45" customHeight="1" thickBot="1">
      <c r="A696" s="1032"/>
      <c r="B696" s="138"/>
      <c r="C696" s="1012"/>
      <c r="D696" s="139"/>
      <c r="E696" s="140"/>
      <c r="F696" s="141"/>
      <c r="G696" s="138"/>
      <c r="H696" s="1012"/>
      <c r="I696" s="139"/>
      <c r="J696" s="140"/>
      <c r="K696" s="141"/>
      <c r="L696" s="138"/>
      <c r="M696" s="1012"/>
      <c r="N696" s="139"/>
      <c r="O696" s="140"/>
      <c r="P696" s="141"/>
    </row>
    <row r="697" spans="1:16" s="143" customFormat="1" ht="27" customHeight="1" thickTop="1" thickBot="1">
      <c r="A697" s="142"/>
      <c r="B697" s="1000" t="s">
        <v>1077</v>
      </c>
      <c r="C697" s="1001"/>
      <c r="D697" s="1001"/>
      <c r="E697" s="1001"/>
      <c r="F697" s="1001"/>
      <c r="G697" s="1025" t="s">
        <v>1078</v>
      </c>
      <c r="H697" s="1006"/>
      <c r="I697" s="1006"/>
      <c r="J697" s="1006"/>
      <c r="K697" s="1006"/>
      <c r="L697" s="1006"/>
      <c r="M697" s="1006"/>
      <c r="N697" s="1005" t="s">
        <v>1079</v>
      </c>
      <c r="O697" s="1006"/>
      <c r="P697" s="1006"/>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990">
        <f>A621</f>
        <v>46149</v>
      </c>
      <c r="B699" s="1020"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991"/>
      <c r="B700" s="1021"/>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991"/>
      <c r="B701" s="1021"/>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991"/>
      <c r="B702" s="1021"/>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991"/>
      <c r="B703" s="1021"/>
      <c r="C703" s="170"/>
      <c r="D703" s="182"/>
      <c r="E703" s="172"/>
      <c r="F703" s="179"/>
      <c r="G703" s="170"/>
      <c r="H703" s="183"/>
      <c r="I703" s="172"/>
      <c r="J703" s="172"/>
      <c r="K703" s="184"/>
      <c r="L703" s="181"/>
      <c r="M703" s="177"/>
      <c r="N703" s="178"/>
      <c r="O703" s="172"/>
      <c r="P703" s="179"/>
    </row>
    <row r="704" spans="1:16" s="169" customFormat="1">
      <c r="A704" s="991"/>
      <c r="B704" s="1021"/>
      <c r="C704" s="170"/>
      <c r="D704" s="171"/>
      <c r="E704" s="172"/>
      <c r="F704" s="185"/>
      <c r="G704" s="195"/>
      <c r="H704" s="180"/>
      <c r="I704" s="188"/>
      <c r="J704" s="172"/>
      <c r="K704" s="175"/>
      <c r="L704" s="186"/>
      <c r="M704" s="187"/>
      <c r="N704" s="178"/>
      <c r="O704" s="172"/>
      <c r="P704" s="179"/>
    </row>
    <row r="705" spans="1:16" s="169" customFormat="1">
      <c r="A705" s="991"/>
      <c r="B705" s="1021"/>
      <c r="C705" s="170"/>
      <c r="D705" s="171"/>
      <c r="E705" s="172"/>
      <c r="F705" s="179"/>
      <c r="G705" s="170"/>
      <c r="H705" s="180"/>
      <c r="I705" s="188"/>
      <c r="J705" s="172"/>
      <c r="K705" s="175"/>
      <c r="L705" s="181"/>
      <c r="M705" s="177"/>
      <c r="N705" s="178"/>
      <c r="O705" s="172"/>
      <c r="P705" s="179"/>
    </row>
    <row r="706" spans="1:16" s="169" customFormat="1">
      <c r="A706" s="991"/>
      <c r="B706" s="1021"/>
      <c r="C706" s="170"/>
      <c r="D706" s="171"/>
      <c r="E706" s="172"/>
      <c r="F706" s="179"/>
      <c r="G706" s="216"/>
      <c r="H706" s="180"/>
      <c r="I706" s="172"/>
      <c r="J706" s="172"/>
      <c r="K706" s="175"/>
      <c r="L706" s="181"/>
      <c r="M706" s="177"/>
      <c r="N706" s="178"/>
      <c r="O706" s="172"/>
      <c r="P706" s="179"/>
    </row>
    <row r="707" spans="1:16" s="169" customFormat="1">
      <c r="A707" s="991"/>
      <c r="B707" s="1021"/>
      <c r="C707" s="170"/>
      <c r="D707" s="171"/>
      <c r="E707" s="172"/>
      <c r="F707" s="185"/>
      <c r="G707" s="170"/>
      <c r="H707" s="180"/>
      <c r="I707" s="188"/>
      <c r="J707" s="172"/>
      <c r="K707" s="175"/>
      <c r="L707" s="181"/>
      <c r="M707" s="177"/>
      <c r="N707" s="178"/>
      <c r="O707" s="172"/>
      <c r="P707" s="179"/>
    </row>
    <row r="708" spans="1:16" s="169" customFormat="1">
      <c r="A708" s="991"/>
      <c r="B708" s="1021"/>
      <c r="C708" s="170"/>
      <c r="D708" s="171"/>
      <c r="E708" s="172"/>
      <c r="F708" s="179"/>
      <c r="G708" s="170"/>
      <c r="H708" s="180"/>
      <c r="I708" s="188"/>
      <c r="J708" s="172"/>
      <c r="K708" s="175"/>
      <c r="L708" s="181"/>
      <c r="M708" s="177"/>
      <c r="N708" s="178"/>
      <c r="O708" s="172"/>
      <c r="P708" s="179"/>
    </row>
    <row r="709" spans="1:16" s="169" customFormat="1">
      <c r="A709" s="991"/>
      <c r="B709" s="1021"/>
      <c r="C709" s="189"/>
      <c r="D709" s="190"/>
      <c r="E709" s="191"/>
      <c r="F709" s="192"/>
      <c r="G709" s="170"/>
      <c r="H709" s="174"/>
      <c r="I709" s="172"/>
      <c r="J709" s="172"/>
      <c r="K709" s="175"/>
      <c r="L709" s="181"/>
      <c r="M709" s="177"/>
      <c r="N709" s="193"/>
      <c r="O709" s="191"/>
      <c r="P709" s="192"/>
    </row>
    <row r="710" spans="1:16" s="169" customFormat="1">
      <c r="A710" s="991"/>
      <c r="B710" s="1021"/>
      <c r="C710" s="189"/>
      <c r="D710" s="190"/>
      <c r="E710" s="191"/>
      <c r="F710" s="192"/>
      <c r="G710" s="195"/>
      <c r="H710" s="180"/>
      <c r="I710" s="188"/>
      <c r="J710" s="172"/>
      <c r="K710" s="175"/>
      <c r="L710" s="181"/>
      <c r="M710" s="177"/>
      <c r="N710" s="193"/>
      <c r="O710" s="191"/>
      <c r="P710" s="192"/>
    </row>
    <row r="711" spans="1:16" s="169" customFormat="1">
      <c r="A711" s="991"/>
      <c r="B711" s="1021"/>
      <c r="C711" s="189"/>
      <c r="D711" s="190"/>
      <c r="E711" s="191"/>
      <c r="F711" s="192"/>
      <c r="G711" s="170"/>
      <c r="H711" s="196"/>
      <c r="I711" s="188"/>
      <c r="J711" s="197"/>
      <c r="K711" s="194"/>
      <c r="L711" s="181"/>
      <c r="M711" s="177"/>
      <c r="N711" s="193"/>
      <c r="O711" s="191"/>
      <c r="P711" s="192"/>
    </row>
    <row r="712" spans="1:16" s="169" customFormat="1">
      <c r="A712" s="991"/>
      <c r="B712" s="1021"/>
      <c r="C712" s="189"/>
      <c r="D712" s="190"/>
      <c r="E712" s="191"/>
      <c r="F712" s="192"/>
      <c r="G712" s="170"/>
      <c r="H712" s="198"/>
      <c r="I712" s="172"/>
      <c r="J712" s="172"/>
      <c r="K712" s="175"/>
      <c r="L712" s="181"/>
      <c r="M712" s="177"/>
      <c r="N712" s="193"/>
      <c r="O712" s="191"/>
      <c r="P712" s="192"/>
    </row>
    <row r="713" spans="1:16" s="169" customFormat="1">
      <c r="A713" s="991"/>
      <c r="B713" s="1021"/>
      <c r="C713" s="189"/>
      <c r="D713" s="190"/>
      <c r="E713" s="191"/>
      <c r="F713" s="192"/>
      <c r="G713" s="195"/>
      <c r="H713" s="180"/>
      <c r="I713" s="197"/>
      <c r="J713" s="197"/>
      <c r="K713" s="194"/>
      <c r="L713" s="181"/>
      <c r="M713" s="177"/>
      <c r="N713" s="193"/>
      <c r="O713" s="191"/>
      <c r="P713" s="192"/>
    </row>
    <row r="714" spans="1:16" s="169" customFormat="1">
      <c r="A714" s="991"/>
      <c r="B714" s="1021"/>
      <c r="C714" s="189"/>
      <c r="D714" s="190"/>
      <c r="E714" s="191"/>
      <c r="F714" s="192"/>
      <c r="G714" s="170"/>
      <c r="H714" s="180"/>
      <c r="I714" s="197"/>
      <c r="J714" s="197"/>
      <c r="K714" s="194"/>
      <c r="L714" s="176"/>
      <c r="M714" s="177"/>
      <c r="N714" s="193"/>
      <c r="O714" s="191"/>
      <c r="P714" s="192"/>
    </row>
    <row r="715" spans="1:16" s="169" customFormat="1">
      <c r="A715" s="991"/>
      <c r="B715" s="1021"/>
      <c r="C715" s="189"/>
      <c r="D715" s="190"/>
      <c r="E715" s="191"/>
      <c r="F715" s="192"/>
      <c r="G715" s="189"/>
      <c r="H715" s="198"/>
      <c r="I715" s="199"/>
      <c r="J715" s="199"/>
      <c r="K715" s="200"/>
      <c r="L715" s="201"/>
      <c r="M715" s="187"/>
      <c r="N715" s="193"/>
      <c r="O715" s="191"/>
      <c r="P715" s="192"/>
    </row>
    <row r="716" spans="1:16" s="169" customFormat="1">
      <c r="A716" s="991"/>
      <c r="B716" s="1021"/>
      <c r="C716" s="189"/>
      <c r="D716" s="190"/>
      <c r="E716" s="191"/>
      <c r="F716" s="192"/>
      <c r="G716" s="189"/>
      <c r="H716" s="198"/>
      <c r="I716" s="199"/>
      <c r="J716" s="199"/>
      <c r="K716" s="200"/>
      <c r="L716" s="201"/>
      <c r="M716" s="187"/>
      <c r="N716" s="193"/>
      <c r="O716" s="191"/>
      <c r="P716" s="192"/>
    </row>
    <row r="717" spans="1:16" s="169" customFormat="1">
      <c r="A717" s="991"/>
      <c r="B717" s="1021"/>
      <c r="C717" s="189"/>
      <c r="D717" s="190"/>
      <c r="E717" s="191"/>
      <c r="F717" s="192"/>
      <c r="G717" s="189"/>
      <c r="H717" s="198"/>
      <c r="I717" s="199"/>
      <c r="J717" s="199"/>
      <c r="K717" s="200"/>
      <c r="L717" s="201"/>
      <c r="M717" s="187"/>
      <c r="N717" s="193"/>
      <c r="O717" s="191"/>
      <c r="P717" s="192"/>
    </row>
    <row r="718" spans="1:16" s="169" customFormat="1" ht="17.45" customHeight="1" thickBot="1">
      <c r="A718" s="992"/>
      <c r="B718" s="1022"/>
      <c r="C718" s="202"/>
      <c r="D718" s="203"/>
      <c r="E718" s="204"/>
      <c r="F718" s="205"/>
      <c r="G718" s="206"/>
      <c r="H718" s="207"/>
      <c r="I718" s="208"/>
      <c r="J718" s="208"/>
      <c r="K718" s="209"/>
      <c r="L718" s="210"/>
      <c r="M718" s="211"/>
      <c r="N718" s="212"/>
      <c r="O718" s="204"/>
      <c r="P718" s="205"/>
    </row>
    <row r="719" spans="1:16" s="68" customFormat="1" ht="18" customHeight="1" thickTop="1" thickBot="1">
      <c r="A719" s="1016">
        <f>A621+1</f>
        <v>46150</v>
      </c>
      <c r="B719" s="87" t="s">
        <v>940</v>
      </c>
      <c r="C719" s="1036" t="s">
        <v>941</v>
      </c>
      <c r="D719" s="88" t="s">
        <v>942</v>
      </c>
      <c r="E719" s="89" t="s">
        <v>943</v>
      </c>
      <c r="F719" s="90" t="s">
        <v>1385</v>
      </c>
      <c r="G719" s="87" t="s">
        <v>940</v>
      </c>
      <c r="H719" s="1023" t="s">
        <v>941</v>
      </c>
      <c r="I719" s="88" t="s">
        <v>942</v>
      </c>
      <c r="J719" s="89" t="s">
        <v>943</v>
      </c>
      <c r="K719" s="90" t="s">
        <v>1449</v>
      </c>
      <c r="L719" s="87" t="s">
        <v>940</v>
      </c>
      <c r="M719" s="1029" t="s">
        <v>941</v>
      </c>
      <c r="N719" s="88" t="s">
        <v>942</v>
      </c>
      <c r="O719" s="89" t="s">
        <v>943</v>
      </c>
      <c r="P719" s="90" t="s">
        <v>1449</v>
      </c>
    </row>
    <row r="720" spans="1:16" ht="18" customHeight="1">
      <c r="A720" s="1017"/>
      <c r="B720" s="1026" t="s">
        <v>1267</v>
      </c>
      <c r="C720" s="994"/>
      <c r="D720" s="91" t="s">
        <v>947</v>
      </c>
      <c r="E720" s="92" t="s">
        <v>948</v>
      </c>
      <c r="F720" s="90" t="s">
        <v>1386</v>
      </c>
      <c r="G720" s="1026" t="s">
        <v>950</v>
      </c>
      <c r="H720" s="994"/>
      <c r="I720" s="91" t="s">
        <v>947</v>
      </c>
      <c r="J720" s="92" t="s">
        <v>948</v>
      </c>
      <c r="K720" s="90" t="s">
        <v>50</v>
      </c>
      <c r="L720" s="1026" t="s">
        <v>946</v>
      </c>
      <c r="M720" s="994"/>
      <c r="N720" s="91" t="s">
        <v>947</v>
      </c>
      <c r="O720" s="92" t="s">
        <v>948</v>
      </c>
      <c r="P720" s="90" t="s">
        <v>50</v>
      </c>
    </row>
    <row r="721" spans="1:16" ht="17.45" customHeight="1" thickBot="1">
      <c r="A721" s="1017"/>
      <c r="B721" s="997"/>
      <c r="C721" s="994"/>
      <c r="D721" s="91" t="s">
        <v>951</v>
      </c>
      <c r="E721" s="93" t="s">
        <v>952</v>
      </c>
      <c r="F721" s="95" t="s">
        <v>910</v>
      </c>
      <c r="G721" s="997"/>
      <c r="H721" s="994"/>
      <c r="I721" s="91" t="s">
        <v>951</v>
      </c>
      <c r="J721" s="93" t="s">
        <v>952</v>
      </c>
      <c r="K721" s="95" t="s">
        <v>910</v>
      </c>
      <c r="L721" s="997"/>
      <c r="M721" s="994"/>
      <c r="N721" s="91" t="s">
        <v>951</v>
      </c>
      <c r="O721" s="93" t="s">
        <v>952</v>
      </c>
      <c r="P721" s="95" t="s">
        <v>910</v>
      </c>
    </row>
    <row r="722" spans="1:16" ht="17.45" customHeight="1" thickBot="1">
      <c r="A722" s="1017"/>
      <c r="B722" s="87" t="s">
        <v>954</v>
      </c>
      <c r="C722" s="994"/>
      <c r="D722" s="91" t="s">
        <v>955</v>
      </c>
      <c r="E722" s="93" t="s">
        <v>956</v>
      </c>
      <c r="F722" s="94" t="s">
        <v>1388</v>
      </c>
      <c r="G722" s="87" t="s">
        <v>954</v>
      </c>
      <c r="H722" s="994"/>
      <c r="I722" s="91" t="s">
        <v>955</v>
      </c>
      <c r="J722" s="93" t="s">
        <v>956</v>
      </c>
      <c r="K722" s="109" t="s">
        <v>1450</v>
      </c>
      <c r="L722" s="87" t="s">
        <v>954</v>
      </c>
      <c r="M722" s="994"/>
      <c r="N722" s="91" t="s">
        <v>955</v>
      </c>
      <c r="O722" s="93" t="s">
        <v>956</v>
      </c>
      <c r="P722" s="109" t="s">
        <v>1450</v>
      </c>
    </row>
    <row r="723" spans="1:16">
      <c r="A723" s="1017"/>
      <c r="B723" s="1027" t="s">
        <v>1451</v>
      </c>
      <c r="C723" s="994"/>
      <c r="D723" s="91" t="s">
        <v>958</v>
      </c>
      <c r="E723" s="93" t="s">
        <v>959</v>
      </c>
      <c r="F723" s="94" t="s">
        <v>1388</v>
      </c>
      <c r="G723" s="1027" t="s">
        <v>1105</v>
      </c>
      <c r="H723" s="994"/>
      <c r="I723" s="91" t="s">
        <v>958</v>
      </c>
      <c r="J723" s="93" t="s">
        <v>959</v>
      </c>
      <c r="K723" s="94" t="s">
        <v>547</v>
      </c>
      <c r="L723" s="1027" t="s">
        <v>547</v>
      </c>
      <c r="M723" s="994"/>
      <c r="N723" s="91" t="s">
        <v>958</v>
      </c>
      <c r="O723" s="93" t="s">
        <v>959</v>
      </c>
      <c r="P723" s="94" t="s">
        <v>547</v>
      </c>
    </row>
    <row r="724" spans="1:16">
      <c r="A724" s="1017"/>
      <c r="B724" s="1003"/>
      <c r="C724" s="994"/>
      <c r="D724" s="91" t="s">
        <v>960</v>
      </c>
      <c r="E724" s="93" t="s">
        <v>961</v>
      </c>
      <c r="F724" s="94" t="s">
        <v>1389</v>
      </c>
      <c r="G724" s="1003"/>
      <c r="H724" s="994"/>
      <c r="I724" s="91" t="s">
        <v>960</v>
      </c>
      <c r="J724" s="93" t="s">
        <v>961</v>
      </c>
      <c r="K724" s="94" t="s">
        <v>1389</v>
      </c>
      <c r="L724" s="1003"/>
      <c r="M724" s="994"/>
      <c r="N724" s="91" t="s">
        <v>960</v>
      </c>
      <c r="O724" s="93" t="s">
        <v>961</v>
      </c>
      <c r="P724" s="94" t="s">
        <v>1389</v>
      </c>
    </row>
    <row r="725" spans="1:16">
      <c r="A725" s="1017"/>
      <c r="B725" s="1002"/>
      <c r="C725" s="994"/>
      <c r="D725" s="91"/>
      <c r="E725" s="93" t="s">
        <v>966</v>
      </c>
      <c r="F725" s="90" t="s">
        <v>1452</v>
      </c>
      <c r="G725" s="1002"/>
      <c r="H725" s="994"/>
      <c r="I725" s="91"/>
      <c r="J725" s="93" t="s">
        <v>966</v>
      </c>
      <c r="K725" s="90" t="s">
        <v>1452</v>
      </c>
      <c r="L725" s="1002"/>
      <c r="M725" s="994"/>
      <c r="N725" s="91"/>
      <c r="O725" s="93" t="s">
        <v>966</v>
      </c>
      <c r="P725" s="90" t="s">
        <v>1452</v>
      </c>
    </row>
    <row r="726" spans="1:16" ht="33.950000000000003" customHeight="1">
      <c r="A726" s="1017"/>
      <c r="B726" s="1003"/>
      <c r="C726" s="994"/>
      <c r="D726" s="91" t="s">
        <v>968</v>
      </c>
      <c r="E726" s="93" t="s">
        <v>969</v>
      </c>
      <c r="F726" s="90" t="s">
        <v>1391</v>
      </c>
      <c r="G726" s="1003"/>
      <c r="H726" s="994"/>
      <c r="I726" s="91" t="s">
        <v>968</v>
      </c>
      <c r="J726" s="93" t="s">
        <v>969</v>
      </c>
      <c r="K726" s="90" t="s">
        <v>1453</v>
      </c>
      <c r="L726" s="1003"/>
      <c r="M726" s="994"/>
      <c r="N726" s="91" t="s">
        <v>968</v>
      </c>
      <c r="O726" s="93" t="s">
        <v>969</v>
      </c>
      <c r="P726" s="90" t="s">
        <v>1454</v>
      </c>
    </row>
    <row r="727" spans="1:16">
      <c r="A727" s="1017"/>
      <c r="B727" s="1002"/>
      <c r="C727" s="994"/>
      <c r="D727" s="91"/>
      <c r="E727" s="93" t="s">
        <v>973</v>
      </c>
      <c r="F727" s="96" t="s">
        <v>974</v>
      </c>
      <c r="G727" s="1002"/>
      <c r="H727" s="994"/>
      <c r="I727" s="91"/>
      <c r="J727" s="93" t="s">
        <v>973</v>
      </c>
      <c r="K727" s="96" t="s">
        <v>974</v>
      </c>
      <c r="L727" s="1002"/>
      <c r="M727" s="994"/>
      <c r="N727" s="91"/>
      <c r="O727" s="93" t="s">
        <v>973</v>
      </c>
      <c r="P727" s="96" t="s">
        <v>974</v>
      </c>
    </row>
    <row r="728" spans="1:16" ht="17.45" customHeight="1" thickBot="1">
      <c r="A728" s="1017"/>
      <c r="B728" s="1003"/>
      <c r="C728" s="994"/>
      <c r="D728" s="91"/>
      <c r="E728" s="93" t="s">
        <v>975</v>
      </c>
      <c r="F728" s="99" t="s">
        <v>976</v>
      </c>
      <c r="G728" s="1003"/>
      <c r="H728" s="994"/>
      <c r="I728" s="91"/>
      <c r="J728" s="93" t="s">
        <v>975</v>
      </c>
      <c r="K728" s="817" t="s">
        <v>976</v>
      </c>
      <c r="L728" s="1003"/>
      <c r="M728" s="994"/>
      <c r="N728" s="91"/>
      <c r="O728" s="93" t="s">
        <v>975</v>
      </c>
      <c r="P728" s="817" t="s">
        <v>976</v>
      </c>
    </row>
    <row r="729" spans="1:16" ht="17.45" customHeight="1" thickBot="1">
      <c r="A729" s="1017"/>
      <c r="B729" s="97" t="s">
        <v>977</v>
      </c>
      <c r="C729" s="994"/>
      <c r="D729" s="91" t="s">
        <v>978</v>
      </c>
      <c r="E729" s="93" t="s">
        <v>979</v>
      </c>
      <c r="F729" s="96" t="s">
        <v>1392</v>
      </c>
      <c r="G729" s="97" t="s">
        <v>977</v>
      </c>
      <c r="H729" s="994"/>
      <c r="I729" s="91" t="s">
        <v>978</v>
      </c>
      <c r="J729" s="93" t="s">
        <v>979</v>
      </c>
      <c r="K729" s="96" t="s">
        <v>1455</v>
      </c>
      <c r="L729" s="97" t="s">
        <v>977</v>
      </c>
      <c r="M729" s="994"/>
      <c r="N729" s="91" t="s">
        <v>978</v>
      </c>
      <c r="O729" s="93" t="s">
        <v>979</v>
      </c>
      <c r="P729" s="96" t="s">
        <v>1456</v>
      </c>
    </row>
    <row r="730" spans="1:16">
      <c r="A730" s="1017"/>
      <c r="B730" s="1007" t="s">
        <v>1457</v>
      </c>
      <c r="C730" s="994"/>
      <c r="D730" s="91"/>
      <c r="E730" s="93" t="s">
        <v>984</v>
      </c>
      <c r="F730" s="96" t="s">
        <v>1219</v>
      </c>
      <c r="G730" s="1007" t="s">
        <v>1399</v>
      </c>
      <c r="H730" s="994"/>
      <c r="I730" s="91"/>
      <c r="J730" s="93" t="s">
        <v>984</v>
      </c>
      <c r="K730" s="96" t="s">
        <v>1458</v>
      </c>
      <c r="L730" s="1007" t="s">
        <v>1459</v>
      </c>
      <c r="M730" s="994"/>
      <c r="N730" s="91"/>
      <c r="O730" s="93" t="s">
        <v>984</v>
      </c>
      <c r="P730" s="96" t="s">
        <v>1117</v>
      </c>
    </row>
    <row r="731" spans="1:16">
      <c r="A731" s="1017"/>
      <c r="B731" s="999"/>
      <c r="C731" s="994"/>
      <c r="D731" s="91"/>
      <c r="E731" s="93" t="s">
        <v>989</v>
      </c>
      <c r="F731" s="96" t="s">
        <v>1398</v>
      </c>
      <c r="G731" s="999"/>
      <c r="H731" s="994"/>
      <c r="I731" s="91"/>
      <c r="J731" s="93" t="s">
        <v>989</v>
      </c>
      <c r="K731" s="96" t="s">
        <v>1460</v>
      </c>
      <c r="L731" s="999"/>
      <c r="M731" s="994"/>
      <c r="N731" s="91"/>
      <c r="O731" s="93" t="s">
        <v>989</v>
      </c>
      <c r="P731" s="96" t="s">
        <v>1460</v>
      </c>
    </row>
    <row r="732" spans="1:16" ht="17.45" customHeight="1" thickBot="1">
      <c r="A732" s="1017"/>
      <c r="B732" s="997"/>
      <c r="C732" s="994"/>
      <c r="D732" s="91"/>
      <c r="E732" s="93" t="s">
        <v>992</v>
      </c>
      <c r="F732" s="96" t="s">
        <v>1461</v>
      </c>
      <c r="G732" s="997"/>
      <c r="H732" s="994"/>
      <c r="I732" s="91"/>
      <c r="J732" s="93" t="s">
        <v>992</v>
      </c>
      <c r="K732" s="96" t="s">
        <v>1462</v>
      </c>
      <c r="L732" s="997"/>
      <c r="M732" s="994"/>
      <c r="N732" s="91"/>
      <c r="O732" s="93" t="s">
        <v>992</v>
      </c>
      <c r="P732" s="96" t="s">
        <v>1463</v>
      </c>
    </row>
    <row r="733" spans="1:16" ht="34.5" customHeight="1" thickBot="1">
      <c r="A733" s="1017"/>
      <c r="B733" s="97" t="s">
        <v>994</v>
      </c>
      <c r="C733" s="994"/>
      <c r="D733" s="91"/>
      <c r="E733" s="93" t="s">
        <v>995</v>
      </c>
      <c r="F733" s="94" t="s">
        <v>1464</v>
      </c>
      <c r="G733" s="97" t="s">
        <v>994</v>
      </c>
      <c r="H733" s="994"/>
      <c r="I733" s="91" t="s">
        <v>1000</v>
      </c>
      <c r="J733" s="93" t="s">
        <v>1001</v>
      </c>
      <c r="K733" s="94" t="s">
        <v>1002</v>
      </c>
      <c r="L733" s="97" t="s">
        <v>994</v>
      </c>
      <c r="M733" s="994"/>
      <c r="N733" s="91" t="s">
        <v>1000</v>
      </c>
      <c r="O733" s="93" t="s">
        <v>1170</v>
      </c>
      <c r="P733" s="94" t="s">
        <v>1002</v>
      </c>
    </row>
    <row r="734" spans="1:16" ht="33.950000000000003" customHeight="1">
      <c r="A734" s="1017"/>
      <c r="B734" s="998" t="s">
        <v>1465</v>
      </c>
      <c r="C734" s="994"/>
      <c r="D734" s="91" t="s">
        <v>1000</v>
      </c>
      <c r="E734" s="93" t="s">
        <v>1001</v>
      </c>
      <c r="F734" s="94" t="s">
        <v>1002</v>
      </c>
      <c r="G734" s="998" t="s">
        <v>1466</v>
      </c>
      <c r="H734" s="994"/>
      <c r="I734" s="91" t="s">
        <v>1293</v>
      </c>
      <c r="J734" s="93" t="s">
        <v>1230</v>
      </c>
      <c r="K734" s="94" t="s">
        <v>1467</v>
      </c>
      <c r="L734" s="998" t="s">
        <v>1468</v>
      </c>
      <c r="M734" s="994"/>
      <c r="N734" s="91"/>
      <c r="O734" s="902" t="s">
        <v>1172</v>
      </c>
      <c r="P734" s="109" t="s">
        <v>1469</v>
      </c>
    </row>
    <row r="735" spans="1:16" ht="33.950000000000003" customHeight="1">
      <c r="A735" s="1017"/>
      <c r="B735" s="999"/>
      <c r="C735" s="994"/>
      <c r="D735" s="91" t="s">
        <v>1293</v>
      </c>
      <c r="E735" s="93" t="s">
        <v>1230</v>
      </c>
      <c r="F735" s="94" t="s">
        <v>1470</v>
      </c>
      <c r="G735" s="999"/>
      <c r="H735" s="994"/>
      <c r="I735" s="91"/>
      <c r="J735" s="93" t="s">
        <v>1235</v>
      </c>
      <c r="K735" s="94" t="s">
        <v>1471</v>
      </c>
      <c r="L735" s="999"/>
      <c r="M735" s="994"/>
      <c r="N735" s="91" t="s">
        <v>1293</v>
      </c>
      <c r="O735" s="93" t="s">
        <v>1230</v>
      </c>
      <c r="P735" s="94" t="s">
        <v>1467</v>
      </c>
    </row>
    <row r="736" spans="1:16" ht="34.5" customHeight="1" thickBot="1">
      <c r="A736" s="1017"/>
      <c r="B736" s="997"/>
      <c r="C736" s="994"/>
      <c r="D736" s="91"/>
      <c r="E736" s="93" t="s">
        <v>1235</v>
      </c>
      <c r="F736" s="94" t="s">
        <v>1472</v>
      </c>
      <c r="G736" s="997"/>
      <c r="H736" s="994"/>
      <c r="I736" s="91" t="s">
        <v>1097</v>
      </c>
      <c r="J736" s="93" t="s">
        <v>1011</v>
      </c>
      <c r="K736" s="94" t="s">
        <v>1473</v>
      </c>
      <c r="L736" s="997"/>
      <c r="M736" s="994"/>
      <c r="N736" s="91"/>
      <c r="O736" s="93" t="s">
        <v>1235</v>
      </c>
      <c r="P736" s="94" t="s">
        <v>1474</v>
      </c>
    </row>
    <row r="737" spans="1:16" ht="33.950000000000003" customHeight="1">
      <c r="A737" s="1017"/>
      <c r="B737" s="1018" t="s">
        <v>1013</v>
      </c>
      <c r="C737" s="994"/>
      <c r="D737" s="91" t="s">
        <v>1097</v>
      </c>
      <c r="E737" s="93" t="s">
        <v>1011</v>
      </c>
      <c r="F737" s="94" t="s">
        <v>1475</v>
      </c>
      <c r="G737" s="1018" t="s">
        <v>1013</v>
      </c>
      <c r="H737" s="994"/>
      <c r="I737" s="91" t="s">
        <v>1476</v>
      </c>
      <c r="J737" s="93" t="s">
        <v>1294</v>
      </c>
      <c r="K737" s="94" t="s">
        <v>1477</v>
      </c>
      <c r="L737" s="1018" t="s">
        <v>1013</v>
      </c>
      <c r="M737" s="994"/>
      <c r="N737" s="91" t="s">
        <v>1097</v>
      </c>
      <c r="O737" s="93" t="s">
        <v>1011</v>
      </c>
      <c r="P737" s="94" t="s">
        <v>1478</v>
      </c>
    </row>
    <row r="738" spans="1:16" ht="34.5" customHeight="1" thickBot="1">
      <c r="A738" s="1017"/>
      <c r="B738" s="1019"/>
      <c r="C738" s="994"/>
      <c r="D738" s="91" t="s">
        <v>1476</v>
      </c>
      <c r="E738" s="93" t="s">
        <v>1294</v>
      </c>
      <c r="F738" s="94" t="s">
        <v>1479</v>
      </c>
      <c r="G738" s="1019"/>
      <c r="H738" s="994"/>
      <c r="I738" s="91" t="s">
        <v>1480</v>
      </c>
      <c r="J738" s="93" t="s">
        <v>1301</v>
      </c>
      <c r="K738" s="94" t="s">
        <v>1481</v>
      </c>
      <c r="L738" s="1019"/>
      <c r="M738" s="994"/>
      <c r="N738" s="91"/>
      <c r="O738" s="93"/>
      <c r="P738" s="94"/>
    </row>
    <row r="739" spans="1:16" ht="17.45" customHeight="1" thickTop="1">
      <c r="A739" s="1017"/>
      <c r="B739" s="1015" t="s">
        <v>1014</v>
      </c>
      <c r="C739" s="994"/>
      <c r="D739" s="91" t="s">
        <v>1480</v>
      </c>
      <c r="E739" s="93" t="s">
        <v>1301</v>
      </c>
      <c r="F739" s="94" t="s">
        <v>1482</v>
      </c>
      <c r="G739" s="1015" t="s">
        <v>1014</v>
      </c>
      <c r="H739" s="994"/>
      <c r="I739" s="91"/>
      <c r="J739" s="93"/>
      <c r="K739" s="94"/>
      <c r="L739" s="1015" t="s">
        <v>1014</v>
      </c>
      <c r="M739" s="994"/>
      <c r="N739" s="91"/>
      <c r="O739" s="93"/>
      <c r="P739" s="94"/>
    </row>
    <row r="740" spans="1:16" ht="17.45" customHeight="1" thickBot="1">
      <c r="A740" s="1017"/>
      <c r="B740" s="997"/>
      <c r="C740" s="994"/>
      <c r="D740" s="91"/>
      <c r="E740" s="93"/>
      <c r="F740" s="90"/>
      <c r="G740" s="997"/>
      <c r="H740" s="994"/>
      <c r="I740" s="91"/>
      <c r="J740" s="93"/>
      <c r="K740" s="90"/>
      <c r="L740" s="997"/>
      <c r="M740" s="994"/>
      <c r="N740" s="91"/>
      <c r="O740" s="93"/>
      <c r="P740" s="98"/>
    </row>
    <row r="741" spans="1:16">
      <c r="A741" s="1017"/>
      <c r="B741" s="1014">
        <v>5</v>
      </c>
      <c r="C741" s="994"/>
      <c r="D741" s="91"/>
      <c r="E741" s="93"/>
      <c r="F741" s="94"/>
      <c r="G741" s="1014">
        <v>4</v>
      </c>
      <c r="H741" s="994"/>
      <c r="I741" s="91"/>
      <c r="J741" s="93"/>
      <c r="K741" s="94"/>
      <c r="L741" s="1014">
        <v>2</v>
      </c>
      <c r="M741" s="994"/>
      <c r="N741" s="91"/>
      <c r="O741" s="93"/>
      <c r="P741" s="100"/>
    </row>
    <row r="742" spans="1:16" ht="17.45" customHeight="1" thickBot="1">
      <c r="A742" s="1017"/>
      <c r="B742" s="999"/>
      <c r="C742" s="994"/>
      <c r="D742" s="91"/>
      <c r="E742" s="93"/>
      <c r="F742" s="94"/>
      <c r="G742" s="999"/>
      <c r="H742" s="994"/>
      <c r="I742" s="91"/>
      <c r="J742" s="93"/>
      <c r="K742" s="94"/>
      <c r="L742" s="999"/>
      <c r="M742" s="994"/>
      <c r="N742" s="91"/>
      <c r="O742" s="93"/>
      <c r="P742" s="101"/>
    </row>
    <row r="743" spans="1:16">
      <c r="A743" s="1017"/>
      <c r="B743" s="1010" t="s">
        <v>1015</v>
      </c>
      <c r="C743" s="994"/>
      <c r="D743" s="91"/>
      <c r="E743" s="93"/>
      <c r="F743" s="90"/>
      <c r="G743" s="1010" t="s">
        <v>1015</v>
      </c>
      <c r="H743" s="994"/>
      <c r="I743" s="91"/>
      <c r="J743" s="93"/>
      <c r="K743" s="90"/>
      <c r="L743" s="1010" t="s">
        <v>1015</v>
      </c>
      <c r="M743" s="994"/>
      <c r="N743" s="91"/>
      <c r="O743" s="93"/>
      <c r="P743" s="96"/>
    </row>
    <row r="744" spans="1:16" ht="17.45" customHeight="1" thickBot="1">
      <c r="A744" s="1017"/>
      <c r="B744" s="997"/>
      <c r="C744" s="994"/>
      <c r="D744" s="91"/>
      <c r="E744" s="93"/>
      <c r="F744" s="98"/>
      <c r="G744" s="997"/>
      <c r="H744" s="994"/>
      <c r="I744" s="91"/>
      <c r="J744" s="93"/>
      <c r="K744" s="98"/>
      <c r="L744" s="997"/>
      <c r="M744" s="994"/>
      <c r="N744" s="91"/>
      <c r="O744" s="93"/>
      <c r="P744" s="101"/>
    </row>
    <row r="745" spans="1:16">
      <c r="A745" s="1017"/>
      <c r="B745" s="996">
        <v>5</v>
      </c>
      <c r="C745" s="994"/>
      <c r="D745" s="91"/>
      <c r="E745" s="93"/>
      <c r="F745" s="99"/>
      <c r="G745" s="996">
        <v>4</v>
      </c>
      <c r="H745" s="994"/>
      <c r="I745" s="91"/>
      <c r="J745" s="93"/>
      <c r="K745" s="100"/>
      <c r="L745" s="996">
        <v>2</v>
      </c>
      <c r="M745" s="994"/>
      <c r="N745" s="91"/>
      <c r="O745" s="93"/>
      <c r="P745" s="90"/>
    </row>
    <row r="746" spans="1:16" ht="17.45" customHeight="1" thickBot="1">
      <c r="A746" s="1017"/>
      <c r="B746" s="997"/>
      <c r="C746" s="994"/>
      <c r="D746" s="91"/>
      <c r="E746" s="93"/>
      <c r="F746" s="96"/>
      <c r="G746" s="997"/>
      <c r="H746" s="994"/>
      <c r="I746" s="91"/>
      <c r="J746" s="93"/>
      <c r="K746" s="101"/>
      <c r="L746" s="997"/>
      <c r="M746" s="994"/>
      <c r="N746" s="91"/>
      <c r="O746" s="93"/>
      <c r="P746" s="94"/>
    </row>
    <row r="747" spans="1:16">
      <c r="A747" s="1017"/>
      <c r="B747" s="1004" t="s">
        <v>1016</v>
      </c>
      <c r="C747" s="994"/>
      <c r="D747" s="91"/>
      <c r="E747" s="93"/>
      <c r="F747" s="100"/>
      <c r="G747" s="1004" t="s">
        <v>1016</v>
      </c>
      <c r="H747" s="994"/>
      <c r="I747" s="91"/>
      <c r="J747" s="93"/>
      <c r="K747" s="101"/>
      <c r="L747" s="1004" t="s">
        <v>1016</v>
      </c>
      <c r="M747" s="994"/>
      <c r="N747" s="91"/>
      <c r="O747" s="111"/>
      <c r="P747" s="94"/>
    </row>
    <row r="748" spans="1:16" ht="17.45" customHeight="1" thickBot="1">
      <c r="A748" s="1017"/>
      <c r="B748" s="997"/>
      <c r="C748" s="994"/>
      <c r="D748" s="91"/>
      <c r="E748" s="93"/>
      <c r="F748" s="101"/>
      <c r="G748" s="997"/>
      <c r="H748" s="994"/>
      <c r="I748" s="91"/>
      <c r="J748" s="93"/>
      <c r="K748" s="96"/>
      <c r="L748" s="997"/>
      <c r="M748" s="994"/>
      <c r="N748" s="110"/>
      <c r="O748" s="93"/>
      <c r="P748" s="109"/>
    </row>
    <row r="749" spans="1:16">
      <c r="A749" s="1017"/>
      <c r="B749" s="996">
        <v>28</v>
      </c>
      <c r="C749" s="994"/>
      <c r="D749" s="91"/>
      <c r="E749" s="93"/>
      <c r="F749" s="101"/>
      <c r="G749" s="996" t="s">
        <v>1483</v>
      </c>
      <c r="H749" s="994"/>
      <c r="I749" s="91"/>
      <c r="J749" s="93"/>
      <c r="K749" s="101"/>
      <c r="L749" s="996">
        <v>20</v>
      </c>
      <c r="M749" s="994"/>
      <c r="N749" s="110"/>
      <c r="O749" s="111"/>
      <c r="P749" s="94"/>
    </row>
    <row r="750" spans="1:16" ht="17.45" customHeight="1" thickBot="1">
      <c r="A750" s="1017"/>
      <c r="B750" s="997"/>
      <c r="C750" s="994"/>
      <c r="D750" s="91"/>
      <c r="E750" s="93"/>
      <c r="F750" s="96"/>
      <c r="G750" s="997"/>
      <c r="H750" s="994"/>
      <c r="I750" s="91"/>
      <c r="J750" s="93"/>
      <c r="K750" s="90"/>
      <c r="L750" s="997"/>
      <c r="M750" s="994"/>
      <c r="N750" s="91"/>
      <c r="O750" s="111"/>
      <c r="P750" s="101"/>
    </row>
    <row r="751" spans="1:16">
      <c r="A751" s="1017"/>
      <c r="B751" s="1004" t="s">
        <v>1018</v>
      </c>
      <c r="C751" s="994"/>
      <c r="D751" s="91"/>
      <c r="E751" s="93"/>
      <c r="F751" s="101"/>
      <c r="G751" s="1004" t="s">
        <v>1018</v>
      </c>
      <c r="H751" s="994"/>
      <c r="I751" s="91"/>
      <c r="J751" s="93"/>
      <c r="K751" s="94"/>
      <c r="L751" s="1004" t="s">
        <v>1018</v>
      </c>
      <c r="M751" s="994"/>
      <c r="N751" s="91"/>
      <c r="O751" s="93"/>
      <c r="P751" s="94"/>
    </row>
    <row r="752" spans="1:16" ht="17.45" customHeight="1" thickBot="1">
      <c r="A752" s="1017"/>
      <c r="B752" s="997"/>
      <c r="C752" s="994"/>
      <c r="D752" s="91"/>
      <c r="E752" s="93"/>
      <c r="F752" s="90"/>
      <c r="G752" s="997"/>
      <c r="H752" s="994"/>
      <c r="I752" s="91"/>
      <c r="J752" s="111"/>
      <c r="K752" s="94"/>
      <c r="L752" s="997"/>
      <c r="M752" s="994"/>
      <c r="N752" s="110"/>
      <c r="O752" s="111"/>
      <c r="P752" s="94"/>
    </row>
    <row r="753" spans="1:16">
      <c r="A753" s="1017"/>
      <c r="B753" s="996">
        <v>28</v>
      </c>
      <c r="C753" s="994"/>
      <c r="D753" s="91"/>
      <c r="E753" s="93"/>
      <c r="F753" s="94"/>
      <c r="G753" s="996" t="s">
        <v>1484</v>
      </c>
      <c r="H753" s="994"/>
      <c r="I753" s="91"/>
      <c r="J753" s="93"/>
      <c r="K753" s="94"/>
      <c r="L753" s="996">
        <v>20</v>
      </c>
      <c r="M753" s="994"/>
      <c r="N753" s="110"/>
      <c r="O753" s="111"/>
      <c r="P753" s="94"/>
    </row>
    <row r="754" spans="1:16" ht="17.45" customHeight="1" thickBot="1">
      <c r="A754" s="1017"/>
      <c r="B754" s="997"/>
      <c r="C754" s="994"/>
      <c r="D754" s="91"/>
      <c r="E754" s="93"/>
      <c r="F754" s="90"/>
      <c r="G754" s="997"/>
      <c r="H754" s="994"/>
      <c r="I754" s="91"/>
      <c r="J754" s="111"/>
      <c r="K754" s="94"/>
      <c r="L754" s="997"/>
      <c r="M754" s="994"/>
      <c r="N754" s="91"/>
      <c r="O754" s="111"/>
      <c r="P754" s="94"/>
    </row>
    <row r="755" spans="1:16">
      <c r="A755" s="1017"/>
      <c r="B755" s="1010" t="s">
        <v>1020</v>
      </c>
      <c r="C755" s="994"/>
      <c r="D755" s="91"/>
      <c r="E755" s="93"/>
      <c r="F755" s="90"/>
      <c r="G755" s="1024" t="s">
        <v>1020</v>
      </c>
      <c r="H755" s="994"/>
      <c r="I755" s="91"/>
      <c r="J755" s="111"/>
      <c r="K755" s="94"/>
      <c r="L755" s="1024" t="s">
        <v>1020</v>
      </c>
      <c r="M755" s="994"/>
      <c r="N755" s="110"/>
      <c r="O755" s="111"/>
      <c r="P755" s="94"/>
    </row>
    <row r="756" spans="1:16" ht="17.45" customHeight="1" thickBot="1">
      <c r="A756" s="1017"/>
      <c r="B756" s="997"/>
      <c r="C756" s="994"/>
      <c r="D756" s="110"/>
      <c r="E756" s="111"/>
      <c r="F756" s="133"/>
      <c r="G756" s="999"/>
      <c r="H756" s="994"/>
      <c r="I756" s="110"/>
      <c r="J756" s="111"/>
      <c r="K756" s="101"/>
      <c r="L756" s="999"/>
      <c r="M756" s="994"/>
      <c r="N756" s="110"/>
      <c r="O756" s="111"/>
      <c r="P756" s="101"/>
    </row>
    <row r="757" spans="1:16">
      <c r="A757" s="1030" t="str">
        <f>TEXT(A719,"AAAA")</f>
        <v>星期五</v>
      </c>
      <c r="B757" s="106" t="s">
        <v>1021</v>
      </c>
      <c r="C757" s="1008" t="s">
        <v>978</v>
      </c>
      <c r="D757" s="916"/>
      <c r="E757" s="116" t="s">
        <v>943</v>
      </c>
      <c r="F757" s="122" t="s">
        <v>1423</v>
      </c>
      <c r="G757" s="106" t="s">
        <v>1021</v>
      </c>
      <c r="H757" s="993" t="s">
        <v>978</v>
      </c>
      <c r="I757" s="115"/>
      <c r="J757" s="116" t="s">
        <v>943</v>
      </c>
      <c r="K757" s="122" t="s">
        <v>1423</v>
      </c>
      <c r="L757" s="103" t="s">
        <v>547</v>
      </c>
      <c r="M757" s="1009" t="s">
        <v>978</v>
      </c>
      <c r="N757" s="115"/>
      <c r="O757" s="116" t="s">
        <v>943</v>
      </c>
      <c r="P757" s="122" t="s">
        <v>1305</v>
      </c>
    </row>
    <row r="758" spans="1:16">
      <c r="A758" s="1017"/>
      <c r="B758" s="107" t="s">
        <v>1426</v>
      </c>
      <c r="C758" s="994"/>
      <c r="D758" s="917"/>
      <c r="E758" s="93" t="s">
        <v>948</v>
      </c>
      <c r="F758" s="94" t="s">
        <v>1427</v>
      </c>
      <c r="G758" s="107" t="s">
        <v>1024</v>
      </c>
      <c r="H758" s="994"/>
      <c r="I758" s="91"/>
      <c r="J758" s="93" t="s">
        <v>948</v>
      </c>
      <c r="K758" s="94" t="s">
        <v>1427</v>
      </c>
      <c r="L758" s="107"/>
      <c r="M758" s="994"/>
      <c r="N758" s="91"/>
      <c r="O758" s="93" t="s">
        <v>948</v>
      </c>
      <c r="P758" s="94" t="s">
        <v>1134</v>
      </c>
    </row>
    <row r="759" spans="1:16">
      <c r="A759" s="1017"/>
      <c r="B759" s="106"/>
      <c r="C759" s="994"/>
      <c r="D759" s="917"/>
      <c r="E759" s="93" t="s">
        <v>952</v>
      </c>
      <c r="F759" s="94" t="s">
        <v>1368</v>
      </c>
      <c r="G759" s="106" t="s">
        <v>1485</v>
      </c>
      <c r="H759" s="994"/>
      <c r="I759" s="91"/>
      <c r="J759" s="93" t="s">
        <v>952</v>
      </c>
      <c r="K759" s="94" t="s">
        <v>1486</v>
      </c>
      <c r="L759" s="106"/>
      <c r="M759" s="994"/>
      <c r="N759" s="91"/>
      <c r="O759" s="93" t="s">
        <v>952</v>
      </c>
      <c r="P759" s="94" t="s">
        <v>1487</v>
      </c>
    </row>
    <row r="760" spans="1:16">
      <c r="A760" s="1017"/>
      <c r="B760" s="107"/>
      <c r="C760" s="994"/>
      <c r="D760" s="917"/>
      <c r="E760" s="93" t="s">
        <v>956</v>
      </c>
      <c r="F760" s="94" t="s">
        <v>1250</v>
      </c>
      <c r="G760" s="107" t="s">
        <v>1488</v>
      </c>
      <c r="H760" s="994"/>
      <c r="I760" s="91"/>
      <c r="J760" s="93" t="s">
        <v>956</v>
      </c>
      <c r="K760" s="94" t="s">
        <v>1489</v>
      </c>
      <c r="L760" s="107"/>
      <c r="M760" s="994"/>
      <c r="N760" s="91"/>
      <c r="O760" s="93" t="s">
        <v>956</v>
      </c>
      <c r="P760" s="94" t="s">
        <v>1192</v>
      </c>
    </row>
    <row r="761" spans="1:16">
      <c r="A761" s="1017"/>
      <c r="B761" s="106"/>
      <c r="C761" s="994"/>
      <c r="D761" s="917"/>
      <c r="E761" s="93" t="s">
        <v>959</v>
      </c>
      <c r="F761" s="94" t="s">
        <v>1141</v>
      </c>
      <c r="G761" s="106" t="s">
        <v>1245</v>
      </c>
      <c r="H761" s="994"/>
      <c r="I761" s="91"/>
      <c r="J761" s="93" t="s">
        <v>959</v>
      </c>
      <c r="K761" s="94" t="s">
        <v>1041</v>
      </c>
      <c r="L761" s="106"/>
      <c r="M761" s="994"/>
      <c r="N761" s="91"/>
      <c r="O761" s="93" t="s">
        <v>959</v>
      </c>
      <c r="P761" s="94" t="s">
        <v>1141</v>
      </c>
    </row>
    <row r="762" spans="1:16">
      <c r="A762" s="1017"/>
      <c r="B762" s="107"/>
      <c r="C762" s="994"/>
      <c r="D762" s="917"/>
      <c r="E762" s="93" t="s">
        <v>1043</v>
      </c>
      <c r="F762" s="94" t="s">
        <v>1044</v>
      </c>
      <c r="G762" s="107" t="s">
        <v>1371</v>
      </c>
      <c r="H762" s="994"/>
      <c r="I762" s="91"/>
      <c r="J762" s="93" t="s">
        <v>1043</v>
      </c>
      <c r="K762" s="94" t="s">
        <v>1044</v>
      </c>
      <c r="L762" s="107"/>
      <c r="M762" s="994"/>
      <c r="N762" s="91"/>
      <c r="O762" s="93" t="s">
        <v>1043</v>
      </c>
      <c r="P762" s="94" t="s">
        <v>1044</v>
      </c>
    </row>
    <row r="763" spans="1:16">
      <c r="A763" s="1017"/>
      <c r="B763" s="106"/>
      <c r="C763" s="994"/>
      <c r="D763" s="917"/>
      <c r="E763" s="93" t="s">
        <v>1045</v>
      </c>
      <c r="F763" s="94" t="s">
        <v>1046</v>
      </c>
      <c r="G763" s="106"/>
      <c r="H763" s="994"/>
      <c r="I763" s="91"/>
      <c r="J763" s="93" t="s">
        <v>1045</v>
      </c>
      <c r="K763" s="94" t="s">
        <v>1046</v>
      </c>
      <c r="L763" s="106"/>
      <c r="M763" s="994"/>
      <c r="N763" s="91"/>
      <c r="O763" s="93" t="s">
        <v>1045</v>
      </c>
      <c r="P763" s="94" t="s">
        <v>1046</v>
      </c>
    </row>
    <row r="764" spans="1:16">
      <c r="A764" s="1017"/>
      <c r="B764" s="107"/>
      <c r="C764" s="994"/>
      <c r="D764" s="108"/>
      <c r="E764" s="93"/>
      <c r="F764" s="94"/>
      <c r="G764" s="107"/>
      <c r="H764" s="994"/>
      <c r="I764" s="91"/>
      <c r="J764" s="93"/>
      <c r="K764" s="94"/>
      <c r="L764" s="107"/>
      <c r="M764" s="994"/>
      <c r="N764" s="91"/>
      <c r="O764" s="93"/>
      <c r="P764" s="94"/>
    </row>
    <row r="765" spans="1:16">
      <c r="A765" s="1017"/>
      <c r="B765" s="104"/>
      <c r="C765" s="994"/>
      <c r="D765" s="918"/>
      <c r="E765" s="111"/>
      <c r="F765" s="101"/>
      <c r="G765" s="104"/>
      <c r="H765" s="994"/>
      <c r="I765" s="110"/>
      <c r="J765" s="111"/>
      <c r="K765" s="94"/>
      <c r="L765" s="104"/>
      <c r="M765" s="994"/>
      <c r="N765" s="110"/>
      <c r="O765" s="111"/>
      <c r="P765" s="94"/>
    </row>
    <row r="766" spans="1:16" ht="17.45" customHeight="1" thickBot="1">
      <c r="A766" s="1017"/>
      <c r="B766" s="104"/>
      <c r="C766" s="995"/>
      <c r="D766" s="919" t="s">
        <v>1047</v>
      </c>
      <c r="E766" s="120" t="s">
        <v>1048</v>
      </c>
      <c r="F766" s="121"/>
      <c r="G766" s="104"/>
      <c r="H766" s="995"/>
      <c r="I766" s="119" t="s">
        <v>1047</v>
      </c>
      <c r="J766" s="120" t="s">
        <v>1048</v>
      </c>
      <c r="K766" s="94"/>
      <c r="L766" s="104"/>
      <c r="M766" s="995"/>
      <c r="N766" s="119" t="s">
        <v>1047</v>
      </c>
      <c r="O766" s="120" t="s">
        <v>1048</v>
      </c>
      <c r="P766" s="94"/>
    </row>
    <row r="767" spans="1:16">
      <c r="A767" s="102"/>
      <c r="B767" s="106"/>
      <c r="C767" s="1008" t="s">
        <v>1049</v>
      </c>
      <c r="D767" s="115"/>
      <c r="E767" s="116" t="s">
        <v>943</v>
      </c>
      <c r="F767" s="122" t="s">
        <v>1050</v>
      </c>
      <c r="G767" s="106"/>
      <c r="H767" s="993" t="s">
        <v>1049</v>
      </c>
      <c r="I767" s="115"/>
      <c r="J767" s="116" t="s">
        <v>943</v>
      </c>
      <c r="K767" s="122" t="s">
        <v>1050</v>
      </c>
      <c r="L767" s="106"/>
      <c r="M767" s="1009" t="s">
        <v>1049</v>
      </c>
      <c r="N767" s="115"/>
      <c r="O767" s="116" t="s">
        <v>943</v>
      </c>
      <c r="P767" s="122" t="s">
        <v>1050</v>
      </c>
    </row>
    <row r="768" spans="1:16">
      <c r="A768" s="102"/>
      <c r="B768" s="107"/>
      <c r="C768" s="994"/>
      <c r="D768" s="91"/>
      <c r="E768" s="93" t="s">
        <v>948</v>
      </c>
      <c r="F768" s="94" t="s">
        <v>1052</v>
      </c>
      <c r="G768" s="107"/>
      <c r="H768" s="994"/>
      <c r="I768" s="91"/>
      <c r="J768" s="93" t="s">
        <v>948</v>
      </c>
      <c r="K768" s="94" t="s">
        <v>1193</v>
      </c>
      <c r="L768" s="107"/>
      <c r="M768" s="994"/>
      <c r="N768" s="91"/>
      <c r="O768" s="93" t="s">
        <v>948</v>
      </c>
      <c r="P768" s="94" t="s">
        <v>1142</v>
      </c>
    </row>
    <row r="769" spans="1:16">
      <c r="A769" s="102"/>
      <c r="B769" s="123"/>
      <c r="C769" s="994"/>
      <c r="D769" s="91"/>
      <c r="E769" s="93" t="s">
        <v>952</v>
      </c>
      <c r="F769" s="94" t="s">
        <v>1053</v>
      </c>
      <c r="G769" s="123"/>
      <c r="H769" s="994"/>
      <c r="I769" s="91"/>
      <c r="J769" s="93" t="s">
        <v>952</v>
      </c>
      <c r="K769" s="94" t="s">
        <v>1053</v>
      </c>
      <c r="L769" s="123"/>
      <c r="M769" s="994"/>
      <c r="N769" s="91"/>
      <c r="O769" s="93" t="s">
        <v>952</v>
      </c>
      <c r="P769" s="125" t="s">
        <v>1053</v>
      </c>
    </row>
    <row r="770" spans="1:16" ht="33.950000000000003" customHeight="1">
      <c r="A770" s="102"/>
      <c r="B770" s="104"/>
      <c r="C770" s="994"/>
      <c r="D770" s="91"/>
      <c r="E770" s="93" t="s">
        <v>956</v>
      </c>
      <c r="F770" s="94" t="s">
        <v>1054</v>
      </c>
      <c r="G770" s="104"/>
      <c r="H770" s="994"/>
      <c r="I770" s="91"/>
      <c r="J770" s="93" t="s">
        <v>956</v>
      </c>
      <c r="K770" s="94" t="s">
        <v>1054</v>
      </c>
      <c r="L770" s="104"/>
      <c r="M770" s="994"/>
      <c r="N770" s="91"/>
      <c r="O770" s="93" t="s">
        <v>956</v>
      </c>
      <c r="P770" s="213" t="s">
        <v>1054</v>
      </c>
    </row>
    <row r="771" spans="1:16">
      <c r="A771" s="102"/>
      <c r="B771" s="106"/>
      <c r="C771" s="994"/>
      <c r="D771" s="91"/>
      <c r="E771" s="93" t="s">
        <v>959</v>
      </c>
      <c r="F771" s="94" t="s">
        <v>1490</v>
      </c>
      <c r="G771" s="106"/>
      <c r="H771" s="994"/>
      <c r="I771" s="91"/>
      <c r="J771" s="93" t="s">
        <v>959</v>
      </c>
      <c r="K771" s="94" t="s">
        <v>1490</v>
      </c>
      <c r="L771" s="106"/>
      <c r="M771" s="994"/>
      <c r="N771" s="91"/>
      <c r="O771" s="93"/>
      <c r="P771" s="94"/>
    </row>
    <row r="772" spans="1:16">
      <c r="A772" s="102"/>
      <c r="B772" s="107"/>
      <c r="C772" s="994"/>
      <c r="D772" s="91"/>
      <c r="E772" s="93"/>
      <c r="F772" s="124"/>
      <c r="G772" s="107"/>
      <c r="H772" s="994"/>
      <c r="I772" s="91"/>
      <c r="J772" s="93"/>
      <c r="K772" s="124"/>
      <c r="L772" s="107"/>
      <c r="M772" s="994"/>
      <c r="N772" s="91"/>
      <c r="O772" s="93"/>
      <c r="P772" s="124"/>
    </row>
    <row r="773" spans="1:16">
      <c r="A773" s="102"/>
      <c r="B773" s="106"/>
      <c r="C773" s="994"/>
      <c r="D773" s="91"/>
      <c r="E773" s="93"/>
      <c r="F773" s="125"/>
      <c r="G773" s="106"/>
      <c r="H773" s="994"/>
      <c r="I773" s="91"/>
      <c r="J773" s="93"/>
      <c r="K773" s="125"/>
      <c r="L773" s="106"/>
      <c r="M773" s="994"/>
      <c r="N773" s="91"/>
      <c r="O773" s="93"/>
      <c r="P773" s="125"/>
    </row>
    <row r="774" spans="1:16">
      <c r="A774" s="102"/>
      <c r="B774" s="107"/>
      <c r="C774" s="994"/>
      <c r="D774" s="214"/>
      <c r="E774" s="111"/>
      <c r="F774" s="213"/>
      <c r="G774" s="107"/>
      <c r="H774" s="994"/>
      <c r="I774" s="110"/>
      <c r="J774" s="111"/>
      <c r="K774" s="213"/>
      <c r="L774" s="107"/>
      <c r="M774" s="994"/>
      <c r="N774" s="110"/>
      <c r="O774" s="111"/>
      <c r="P774" s="213"/>
    </row>
    <row r="775" spans="1:16">
      <c r="A775" s="102"/>
      <c r="B775" s="106"/>
      <c r="C775" s="994"/>
      <c r="D775" s="214"/>
      <c r="E775" s="111"/>
      <c r="F775" s="213"/>
      <c r="G775" s="106"/>
      <c r="H775" s="994"/>
      <c r="I775" s="110"/>
      <c r="J775" s="111"/>
      <c r="K775" s="213"/>
      <c r="L775" s="106"/>
      <c r="M775" s="994"/>
      <c r="N775" s="110"/>
      <c r="O775" s="111"/>
      <c r="P775" s="213"/>
    </row>
    <row r="776" spans="1:16" ht="17.45" customHeight="1" thickBot="1">
      <c r="A776" s="102"/>
      <c r="B776" s="107"/>
      <c r="C776" s="995"/>
      <c r="D776" s="126"/>
      <c r="E776" s="127"/>
      <c r="F776" s="101"/>
      <c r="G776" s="107"/>
      <c r="H776" s="995"/>
      <c r="I776" s="110"/>
      <c r="J776" s="127"/>
      <c r="K776" s="101"/>
      <c r="L776" s="107"/>
      <c r="M776" s="995"/>
      <c r="N776" s="110"/>
      <c r="O776" s="128"/>
      <c r="P776" s="124"/>
    </row>
    <row r="777" spans="1:16">
      <c r="A777" s="129"/>
      <c r="B777" s="106"/>
      <c r="C777" s="1008" t="s">
        <v>1055</v>
      </c>
      <c r="D777" s="115" t="s">
        <v>1056</v>
      </c>
      <c r="E777" s="130" t="s">
        <v>943</v>
      </c>
      <c r="F777" s="122" t="s">
        <v>1491</v>
      </c>
      <c r="G777" s="106"/>
      <c r="H777" s="993" t="s">
        <v>1055</v>
      </c>
      <c r="I777" s="115" t="s">
        <v>1056</v>
      </c>
      <c r="J777" s="130" t="s">
        <v>943</v>
      </c>
      <c r="K777" s="122" t="s">
        <v>1492</v>
      </c>
      <c r="L777" s="106"/>
      <c r="M777" s="1009" t="s">
        <v>1055</v>
      </c>
      <c r="N777" s="115" t="s">
        <v>1056</v>
      </c>
      <c r="O777" s="130" t="s">
        <v>943</v>
      </c>
      <c r="P777" s="122" t="s">
        <v>1493</v>
      </c>
    </row>
    <row r="778" spans="1:16">
      <c r="A778" s="129"/>
      <c r="B778" s="107"/>
      <c r="C778" s="994"/>
      <c r="D778" s="91" t="s">
        <v>1060</v>
      </c>
      <c r="E778" s="93" t="s">
        <v>948</v>
      </c>
      <c r="F778" s="131" t="s">
        <v>1438</v>
      </c>
      <c r="G778" s="107"/>
      <c r="H778" s="994"/>
      <c r="I778" s="91" t="s">
        <v>1060</v>
      </c>
      <c r="J778" s="93" t="s">
        <v>948</v>
      </c>
      <c r="K778" s="131" t="s">
        <v>1438</v>
      </c>
      <c r="L778" s="107"/>
      <c r="M778" s="994"/>
      <c r="N778" s="91" t="s">
        <v>1060</v>
      </c>
      <c r="O778" s="93" t="s">
        <v>948</v>
      </c>
      <c r="P778" s="131" t="s">
        <v>1494</v>
      </c>
    </row>
    <row r="779" spans="1:16">
      <c r="A779" s="129"/>
      <c r="B779" s="132"/>
      <c r="C779" s="994"/>
      <c r="D779" s="91" t="s">
        <v>1063</v>
      </c>
      <c r="E779" s="93" t="s">
        <v>952</v>
      </c>
      <c r="F779" s="94" t="s">
        <v>1064</v>
      </c>
      <c r="G779" s="132"/>
      <c r="H779" s="994"/>
      <c r="I779" s="91" t="s">
        <v>1063</v>
      </c>
      <c r="J779" s="93" t="s">
        <v>952</v>
      </c>
      <c r="K779" s="94" t="s">
        <v>1064</v>
      </c>
      <c r="L779" s="132"/>
      <c r="M779" s="994"/>
      <c r="N779" s="91" t="s">
        <v>1063</v>
      </c>
      <c r="O779" s="93" t="s">
        <v>952</v>
      </c>
      <c r="P779" s="94" t="s">
        <v>1064</v>
      </c>
    </row>
    <row r="780" spans="1:16">
      <c r="A780" s="129"/>
      <c r="B780" s="107"/>
      <c r="C780" s="994"/>
      <c r="D780" s="91" t="s">
        <v>978</v>
      </c>
      <c r="E780" s="93" t="s">
        <v>956</v>
      </c>
      <c r="F780" s="101" t="s">
        <v>1065</v>
      </c>
      <c r="G780" s="107"/>
      <c r="H780" s="994"/>
      <c r="I780" s="91" t="s">
        <v>978</v>
      </c>
      <c r="J780" s="93" t="s">
        <v>956</v>
      </c>
      <c r="K780" s="101" t="s">
        <v>1065</v>
      </c>
      <c r="L780" s="107"/>
      <c r="M780" s="994"/>
      <c r="N780" s="91" t="s">
        <v>978</v>
      </c>
      <c r="O780" s="93" t="s">
        <v>956</v>
      </c>
      <c r="P780" s="101" t="s">
        <v>1065</v>
      </c>
    </row>
    <row r="781" spans="1:16">
      <c r="A781" s="129"/>
      <c r="B781" s="132"/>
      <c r="C781" s="994"/>
      <c r="D781" s="91" t="s">
        <v>1066</v>
      </c>
      <c r="E781" s="111" t="s">
        <v>959</v>
      </c>
      <c r="F781" s="133" t="s">
        <v>1067</v>
      </c>
      <c r="G781" s="132"/>
      <c r="H781" s="994"/>
      <c r="I781" s="91" t="s">
        <v>1066</v>
      </c>
      <c r="J781" s="111" t="s">
        <v>959</v>
      </c>
      <c r="K781" s="133" t="s">
        <v>1067</v>
      </c>
      <c r="L781" s="132"/>
      <c r="M781" s="994"/>
      <c r="N781" s="91" t="s">
        <v>1066</v>
      </c>
      <c r="O781" s="111" t="s">
        <v>1199</v>
      </c>
      <c r="P781" s="133" t="s">
        <v>1067</v>
      </c>
    </row>
    <row r="782" spans="1:16">
      <c r="A782" s="129"/>
      <c r="B782" s="107"/>
      <c r="C782" s="994"/>
      <c r="D782" s="91"/>
      <c r="E782" s="93"/>
      <c r="F782" s="94"/>
      <c r="G782" s="107"/>
      <c r="H782" s="994"/>
      <c r="I782" s="91"/>
      <c r="J782" s="93"/>
      <c r="K782" s="94"/>
      <c r="L782" s="107"/>
      <c r="M782" s="994"/>
      <c r="N782" s="901"/>
      <c r="O782" s="902" t="s">
        <v>1200</v>
      </c>
      <c r="P782" s="109" t="s">
        <v>1495</v>
      </c>
    </row>
    <row r="783" spans="1:16">
      <c r="A783" s="129"/>
      <c r="B783" s="132"/>
      <c r="C783" s="994"/>
      <c r="D783" s="91"/>
      <c r="E783" s="111"/>
      <c r="F783" s="133"/>
      <c r="G783" s="132"/>
      <c r="H783" s="994"/>
      <c r="I783" s="91"/>
      <c r="J783" s="111"/>
      <c r="K783" s="133"/>
      <c r="L783" s="132"/>
      <c r="M783" s="994"/>
      <c r="N783" s="91"/>
      <c r="O783" s="111"/>
      <c r="P783" s="133"/>
    </row>
    <row r="784" spans="1:16">
      <c r="A784" s="129"/>
      <c r="B784" s="107"/>
      <c r="C784" s="994"/>
      <c r="D784" s="91"/>
      <c r="E784" s="93"/>
      <c r="F784" s="94"/>
      <c r="G784" s="107"/>
      <c r="H784" s="994"/>
      <c r="I784" s="91"/>
      <c r="J784" s="93"/>
      <c r="K784" s="94"/>
      <c r="L784" s="107"/>
      <c r="M784" s="994"/>
      <c r="N784" s="91"/>
      <c r="O784" s="93"/>
      <c r="P784" s="94"/>
    </row>
    <row r="785" spans="1:16">
      <c r="A785" s="129"/>
      <c r="B785" s="132"/>
      <c r="C785" s="994"/>
      <c r="D785" s="91"/>
      <c r="E785" s="93"/>
      <c r="F785" s="94"/>
      <c r="G785" s="132"/>
      <c r="H785" s="994"/>
      <c r="I785" s="91"/>
      <c r="J785" s="93"/>
      <c r="K785" s="94"/>
      <c r="L785" s="132"/>
      <c r="M785" s="994"/>
      <c r="N785" s="91"/>
      <c r="O785" s="93"/>
      <c r="P785" s="94"/>
    </row>
    <row r="786" spans="1:16" ht="17.45" customHeight="1" thickBot="1">
      <c r="A786" s="129"/>
      <c r="B786" s="107"/>
      <c r="C786" s="995"/>
      <c r="D786" s="112"/>
      <c r="E786" s="113"/>
      <c r="F786" s="114"/>
      <c r="G786" s="107"/>
      <c r="H786" s="995"/>
      <c r="I786" s="112"/>
      <c r="J786" s="127"/>
      <c r="K786" s="101"/>
      <c r="L786" s="107"/>
      <c r="M786" s="995"/>
      <c r="N786" s="112"/>
      <c r="O786" s="127"/>
      <c r="P786" s="101"/>
    </row>
    <row r="787" spans="1:16">
      <c r="A787" s="129"/>
      <c r="B787" s="132"/>
      <c r="C787" s="1011" t="s">
        <v>1068</v>
      </c>
      <c r="D787" s="134" t="s">
        <v>1069</v>
      </c>
      <c r="E787" s="135"/>
      <c r="F787" s="136" t="s">
        <v>1070</v>
      </c>
      <c r="G787" s="132"/>
      <c r="H787" s="1028" t="s">
        <v>1068</v>
      </c>
      <c r="I787" s="134" t="s">
        <v>1069</v>
      </c>
      <c r="J787" s="135"/>
      <c r="K787" s="136" t="s">
        <v>1070</v>
      </c>
      <c r="L787" s="132"/>
      <c r="M787" s="1013" t="s">
        <v>1068</v>
      </c>
      <c r="N787" s="134" t="s">
        <v>1069</v>
      </c>
      <c r="O787" s="135"/>
      <c r="P787" s="136" t="s">
        <v>1070</v>
      </c>
    </row>
    <row r="788" spans="1:16">
      <c r="A788" s="129"/>
      <c r="B788" s="107"/>
      <c r="C788" s="994"/>
      <c r="D788" s="117"/>
      <c r="E788" s="118"/>
      <c r="F788" s="137"/>
      <c r="G788" s="107"/>
      <c r="H788" s="994"/>
      <c r="I788" s="91"/>
      <c r="J788" s="93"/>
      <c r="K788" s="94"/>
      <c r="L788" s="107"/>
      <c r="M788" s="994"/>
      <c r="N788" s="91" t="s">
        <v>34</v>
      </c>
      <c r="O788" s="93"/>
      <c r="P788" s="94" t="s">
        <v>1496</v>
      </c>
    </row>
    <row r="789" spans="1:16">
      <c r="A789" s="129"/>
      <c r="B789" s="132"/>
      <c r="C789" s="994"/>
      <c r="D789" s="91"/>
      <c r="E789" s="93"/>
      <c r="F789" s="94"/>
      <c r="G789" s="132"/>
      <c r="H789" s="994"/>
      <c r="I789" s="91"/>
      <c r="J789" s="93"/>
      <c r="K789" s="94"/>
      <c r="L789" s="132"/>
      <c r="M789" s="994"/>
      <c r="N789" s="91" t="s">
        <v>28</v>
      </c>
      <c r="O789" s="93"/>
      <c r="P789" s="94" t="s">
        <v>1497</v>
      </c>
    </row>
    <row r="790" spans="1:16">
      <c r="A790" s="129"/>
      <c r="B790" s="107"/>
      <c r="C790" s="994"/>
      <c r="D790" s="110"/>
      <c r="E790" s="111"/>
      <c r="F790" s="101"/>
      <c r="G790" s="107"/>
      <c r="H790" s="994"/>
      <c r="I790" s="110"/>
      <c r="J790" s="111"/>
      <c r="K790" s="101"/>
      <c r="L790" s="107"/>
      <c r="M790" s="994"/>
      <c r="N790" s="110" t="s">
        <v>76</v>
      </c>
      <c r="O790" s="111"/>
      <c r="P790" s="101" t="s">
        <v>1498</v>
      </c>
    </row>
    <row r="791" spans="1:16">
      <c r="A791" s="1031"/>
      <c r="B791" s="132"/>
      <c r="C791" s="994"/>
      <c r="D791" s="91"/>
      <c r="E791" s="93"/>
      <c r="F791" s="94"/>
      <c r="G791" s="132"/>
      <c r="H791" s="994"/>
      <c r="I791" s="91"/>
      <c r="J791" s="93"/>
      <c r="K791" s="94"/>
      <c r="L791" s="132"/>
      <c r="M791" s="994"/>
      <c r="N791" s="91"/>
      <c r="O791" s="93"/>
      <c r="P791" s="94"/>
    </row>
    <row r="792" spans="1:16">
      <c r="A792" s="1017"/>
      <c r="B792" s="107"/>
      <c r="C792" s="994"/>
      <c r="D792" s="91"/>
      <c r="E792" s="93"/>
      <c r="F792" s="94"/>
      <c r="G792" s="107"/>
      <c r="H792" s="994"/>
      <c r="I792" s="91"/>
      <c r="J792" s="93"/>
      <c r="K792" s="94"/>
      <c r="L792" s="107"/>
      <c r="M792" s="994"/>
      <c r="N792" s="91"/>
      <c r="O792" s="93"/>
      <c r="P792" s="94"/>
    </row>
    <row r="793" spans="1:16">
      <c r="A793" s="1017"/>
      <c r="B793" s="132"/>
      <c r="C793" s="994"/>
      <c r="D793" s="110"/>
      <c r="E793" s="111"/>
      <c r="F793" s="101"/>
      <c r="G793" s="132"/>
      <c r="H793" s="994"/>
      <c r="I793" s="110"/>
      <c r="J793" s="111"/>
      <c r="K793" s="101"/>
      <c r="L793" s="132"/>
      <c r="M793" s="994"/>
      <c r="N793" s="110"/>
      <c r="O793" s="111"/>
      <c r="P793" s="101"/>
    </row>
    <row r="794" spans="1:16" ht="17.45" customHeight="1" thickBot="1">
      <c r="A794" s="1032"/>
      <c r="B794" s="138"/>
      <c r="C794" s="1012"/>
      <c r="D794" s="139"/>
      <c r="E794" s="140"/>
      <c r="F794" s="141"/>
      <c r="G794" s="138"/>
      <c r="H794" s="1012"/>
      <c r="I794" s="139"/>
      <c r="J794" s="140"/>
      <c r="K794" s="141"/>
      <c r="L794" s="138"/>
      <c r="M794" s="1012"/>
      <c r="N794" s="139"/>
      <c r="O794" s="140"/>
      <c r="P794" s="141"/>
    </row>
    <row r="795" spans="1:16" s="143" customFormat="1" ht="27" customHeight="1" thickTop="1" thickBot="1">
      <c r="A795" s="142"/>
      <c r="B795" s="1000" t="s">
        <v>1077</v>
      </c>
      <c r="C795" s="1001"/>
      <c r="D795" s="1001"/>
      <c r="E795" s="1001"/>
      <c r="F795" s="1001"/>
      <c r="G795" s="1025" t="s">
        <v>1078</v>
      </c>
      <c r="H795" s="1006"/>
      <c r="I795" s="1006"/>
      <c r="J795" s="1006"/>
      <c r="K795" s="1006"/>
      <c r="L795" s="1006"/>
      <c r="M795" s="1006"/>
      <c r="N795" s="1005" t="s">
        <v>1079</v>
      </c>
      <c r="O795" s="1006"/>
      <c r="P795" s="1006"/>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990">
        <f>A719</f>
        <v>46150</v>
      </c>
      <c r="B797" s="1020"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991"/>
      <c r="B798" s="1021"/>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991"/>
      <c r="B799" s="1021"/>
      <c r="C799" s="170"/>
      <c r="D799" s="171"/>
      <c r="E799" s="172"/>
      <c r="F799" s="173"/>
      <c r="G799" s="170"/>
      <c r="H799" s="180"/>
      <c r="I799" s="172"/>
      <c r="J799" s="172"/>
      <c r="K799" s="175"/>
      <c r="L799" s="181"/>
      <c r="M799" s="177"/>
      <c r="N799" s="178"/>
      <c r="O799" s="172"/>
      <c r="P799" s="179"/>
    </row>
    <row r="800" spans="1:16" s="169" customFormat="1">
      <c r="A800" s="991"/>
      <c r="B800" s="1021"/>
      <c r="C800" s="170"/>
      <c r="D800" s="215"/>
      <c r="E800" s="172"/>
      <c r="F800" s="173"/>
      <c r="G800" s="170"/>
      <c r="H800" s="180"/>
      <c r="I800" s="172"/>
      <c r="J800" s="172"/>
      <c r="K800" s="184"/>
      <c r="L800" s="181"/>
      <c r="M800" s="177"/>
      <c r="N800" s="178"/>
      <c r="O800" s="172"/>
      <c r="P800" s="179"/>
    </row>
    <row r="801" spans="1:16" s="169" customFormat="1">
      <c r="A801" s="991"/>
      <c r="B801" s="1021"/>
      <c r="C801" s="170"/>
      <c r="D801" s="182"/>
      <c r="E801" s="172"/>
      <c r="F801" s="179"/>
      <c r="G801" s="170"/>
      <c r="H801" s="183"/>
      <c r="I801" s="172"/>
      <c r="J801" s="172"/>
      <c r="K801" s="184"/>
      <c r="L801" s="181"/>
      <c r="M801" s="177"/>
      <c r="N801" s="178"/>
      <c r="O801" s="172"/>
      <c r="P801" s="179"/>
    </row>
    <row r="802" spans="1:16" s="169" customFormat="1">
      <c r="A802" s="991"/>
      <c r="B802" s="1021"/>
      <c r="C802" s="170"/>
      <c r="D802" s="171"/>
      <c r="E802" s="172"/>
      <c r="F802" s="185"/>
      <c r="G802" s="195"/>
      <c r="H802" s="180"/>
      <c r="I802" s="188"/>
      <c r="J802" s="172"/>
      <c r="K802" s="175"/>
      <c r="L802" s="186"/>
      <c r="M802" s="187"/>
      <c r="N802" s="178"/>
      <c r="O802" s="172"/>
      <c r="P802" s="179"/>
    </row>
    <row r="803" spans="1:16" s="169" customFormat="1">
      <c r="A803" s="991"/>
      <c r="B803" s="1021"/>
      <c r="C803" s="170"/>
      <c r="D803" s="171"/>
      <c r="E803" s="172"/>
      <c r="F803" s="179"/>
      <c r="G803" s="170"/>
      <c r="H803" s="180"/>
      <c r="I803" s="188"/>
      <c r="J803" s="172"/>
      <c r="K803" s="175"/>
      <c r="L803" s="181"/>
      <c r="M803" s="177"/>
      <c r="N803" s="178"/>
      <c r="O803" s="172"/>
      <c r="P803" s="179"/>
    </row>
    <row r="804" spans="1:16" s="169" customFormat="1">
      <c r="A804" s="991"/>
      <c r="B804" s="1021"/>
      <c r="C804" s="170"/>
      <c r="D804" s="171"/>
      <c r="E804" s="172"/>
      <c r="F804" s="179"/>
      <c r="G804" s="216"/>
      <c r="H804" s="180"/>
      <c r="I804" s="172"/>
      <c r="J804" s="172"/>
      <c r="K804" s="175"/>
      <c r="L804" s="181"/>
      <c r="M804" s="177"/>
      <c r="N804" s="178"/>
      <c r="O804" s="172"/>
      <c r="P804" s="179"/>
    </row>
    <row r="805" spans="1:16" s="169" customFormat="1">
      <c r="A805" s="991"/>
      <c r="B805" s="1021"/>
      <c r="C805" s="170"/>
      <c r="D805" s="171"/>
      <c r="E805" s="172"/>
      <c r="F805" s="185"/>
      <c r="G805" s="170"/>
      <c r="H805" s="180"/>
      <c r="I805" s="188"/>
      <c r="J805" s="172"/>
      <c r="K805" s="175"/>
      <c r="L805" s="181"/>
      <c r="M805" s="177"/>
      <c r="N805" s="178"/>
      <c r="O805" s="172"/>
      <c r="P805" s="179"/>
    </row>
    <row r="806" spans="1:16" s="169" customFormat="1">
      <c r="A806" s="991"/>
      <c r="B806" s="1021"/>
      <c r="C806" s="170"/>
      <c r="D806" s="171"/>
      <c r="E806" s="172"/>
      <c r="F806" s="179"/>
      <c r="G806" s="170"/>
      <c r="H806" s="180"/>
      <c r="I806" s="188"/>
      <c r="J806" s="172"/>
      <c r="K806" s="175"/>
      <c r="L806" s="181"/>
      <c r="M806" s="177"/>
      <c r="N806" s="178"/>
      <c r="O806" s="172"/>
      <c r="P806" s="179"/>
    </row>
    <row r="807" spans="1:16" s="169" customFormat="1">
      <c r="A807" s="991"/>
      <c r="B807" s="1021"/>
      <c r="C807" s="189"/>
      <c r="D807" s="190"/>
      <c r="E807" s="191"/>
      <c r="F807" s="192"/>
      <c r="G807" s="170"/>
      <c r="H807" s="174"/>
      <c r="I807" s="172"/>
      <c r="J807" s="172"/>
      <c r="K807" s="175"/>
      <c r="L807" s="181"/>
      <c r="M807" s="177"/>
      <c r="N807" s="193"/>
      <c r="O807" s="191"/>
      <c r="P807" s="192"/>
    </row>
    <row r="808" spans="1:16" s="169" customFormat="1">
      <c r="A808" s="991"/>
      <c r="B808" s="1021"/>
      <c r="C808" s="189"/>
      <c r="D808" s="190"/>
      <c r="E808" s="191"/>
      <c r="F808" s="192"/>
      <c r="G808" s="195"/>
      <c r="H808" s="180"/>
      <c r="I808" s="188"/>
      <c r="J808" s="172"/>
      <c r="K808" s="175"/>
      <c r="L808" s="181"/>
      <c r="M808" s="177"/>
      <c r="N808" s="193"/>
      <c r="O808" s="191"/>
      <c r="P808" s="192"/>
    </row>
    <row r="809" spans="1:16" s="169" customFormat="1">
      <c r="A809" s="991"/>
      <c r="B809" s="1021"/>
      <c r="C809" s="189"/>
      <c r="D809" s="190"/>
      <c r="E809" s="191"/>
      <c r="F809" s="192"/>
      <c r="G809" s="170"/>
      <c r="H809" s="196"/>
      <c r="I809" s="188"/>
      <c r="J809" s="197"/>
      <c r="K809" s="194"/>
      <c r="L809" s="181"/>
      <c r="M809" s="177"/>
      <c r="N809" s="193"/>
      <c r="O809" s="191"/>
      <c r="P809" s="192"/>
    </row>
    <row r="810" spans="1:16" s="169" customFormat="1">
      <c r="A810" s="991"/>
      <c r="B810" s="1021"/>
      <c r="C810" s="189"/>
      <c r="D810" s="190"/>
      <c r="E810" s="191"/>
      <c r="F810" s="192"/>
      <c r="G810" s="170"/>
      <c r="H810" s="198"/>
      <c r="I810" s="172"/>
      <c r="J810" s="172"/>
      <c r="K810" s="175"/>
      <c r="L810" s="181"/>
      <c r="M810" s="177"/>
      <c r="N810" s="193"/>
      <c r="O810" s="191"/>
      <c r="P810" s="192"/>
    </row>
    <row r="811" spans="1:16" s="169" customFormat="1">
      <c r="A811" s="991"/>
      <c r="B811" s="1021"/>
      <c r="C811" s="189"/>
      <c r="D811" s="190"/>
      <c r="E811" s="191"/>
      <c r="F811" s="192"/>
      <c r="G811" s="195"/>
      <c r="H811" s="180"/>
      <c r="I811" s="197"/>
      <c r="J811" s="197"/>
      <c r="K811" s="194"/>
      <c r="L811" s="181"/>
      <c r="M811" s="177"/>
      <c r="N811" s="193"/>
      <c r="O811" s="191"/>
      <c r="P811" s="192"/>
    </row>
    <row r="812" spans="1:16" s="169" customFormat="1">
      <c r="A812" s="991"/>
      <c r="B812" s="1021"/>
      <c r="C812" s="189"/>
      <c r="D812" s="190"/>
      <c r="E812" s="191"/>
      <c r="F812" s="192"/>
      <c r="G812" s="170"/>
      <c r="H812" s="180"/>
      <c r="I812" s="197"/>
      <c r="J812" s="197"/>
      <c r="K812" s="194"/>
      <c r="L812" s="176"/>
      <c r="M812" s="177"/>
      <c r="N812" s="193"/>
      <c r="O812" s="191"/>
      <c r="P812" s="192"/>
    </row>
    <row r="813" spans="1:16" s="169" customFormat="1">
      <c r="A813" s="991"/>
      <c r="B813" s="1021"/>
      <c r="C813" s="189"/>
      <c r="D813" s="190"/>
      <c r="E813" s="191"/>
      <c r="F813" s="192"/>
      <c r="G813" s="189"/>
      <c r="H813" s="198"/>
      <c r="I813" s="199"/>
      <c r="J813" s="199"/>
      <c r="K813" s="200"/>
      <c r="L813" s="201"/>
      <c r="M813" s="187"/>
      <c r="N813" s="193"/>
      <c r="O813" s="191"/>
      <c r="P813" s="192"/>
    </row>
    <row r="814" spans="1:16" s="169" customFormat="1">
      <c r="A814" s="991"/>
      <c r="B814" s="1021"/>
      <c r="C814" s="189"/>
      <c r="D814" s="190"/>
      <c r="E814" s="191"/>
      <c r="F814" s="192"/>
      <c r="G814" s="189"/>
      <c r="H814" s="198"/>
      <c r="I814" s="199"/>
      <c r="J814" s="199"/>
      <c r="K814" s="200"/>
      <c r="L814" s="201"/>
      <c r="M814" s="187"/>
      <c r="N814" s="193"/>
      <c r="O814" s="191"/>
      <c r="P814" s="192"/>
    </row>
    <row r="815" spans="1:16" s="169" customFormat="1">
      <c r="A815" s="991"/>
      <c r="B815" s="1021"/>
      <c r="C815" s="189"/>
      <c r="D815" s="190"/>
      <c r="E815" s="191"/>
      <c r="F815" s="192"/>
      <c r="G815" s="189"/>
      <c r="H815" s="198"/>
      <c r="I815" s="199"/>
      <c r="J815" s="199"/>
      <c r="K815" s="200"/>
      <c r="L815" s="201"/>
      <c r="M815" s="187"/>
      <c r="N815" s="193"/>
      <c r="O815" s="191"/>
      <c r="P815" s="192"/>
    </row>
    <row r="816" spans="1:16" s="169" customFormat="1" ht="17.45" customHeight="1" thickBot="1">
      <c r="A816" s="992"/>
      <c r="B816" s="1022"/>
      <c r="C816" s="202"/>
      <c r="D816" s="203"/>
      <c r="E816" s="204"/>
      <c r="F816" s="205"/>
      <c r="G816" s="206"/>
      <c r="H816" s="207"/>
      <c r="I816" s="208"/>
      <c r="J816" s="208"/>
      <c r="K816" s="209"/>
      <c r="L816" s="210"/>
      <c r="M816" s="211"/>
      <c r="N816" s="212"/>
      <c r="O816" s="204"/>
      <c r="P816" s="205"/>
    </row>
    <row r="817" spans="1:16" s="68" customFormat="1" ht="18" customHeight="1" thickTop="1" thickBot="1">
      <c r="A817" s="1016">
        <f>A719+1</f>
        <v>46151</v>
      </c>
      <c r="B817" s="87" t="s">
        <v>940</v>
      </c>
      <c r="C817" s="1036" t="s">
        <v>941</v>
      </c>
      <c r="D817" s="88" t="s">
        <v>942</v>
      </c>
      <c r="E817" s="89" t="s">
        <v>943</v>
      </c>
      <c r="F817" s="90" t="s">
        <v>1449</v>
      </c>
      <c r="G817" s="87" t="s">
        <v>940</v>
      </c>
      <c r="H817" s="1023" t="s">
        <v>941</v>
      </c>
      <c r="I817" s="88" t="s">
        <v>942</v>
      </c>
      <c r="J817" s="89" t="s">
        <v>943</v>
      </c>
      <c r="K817" s="90" t="s">
        <v>1449</v>
      </c>
      <c r="L817" s="87" t="s">
        <v>940</v>
      </c>
      <c r="M817" s="1029" t="s">
        <v>941</v>
      </c>
      <c r="N817" s="88" t="s">
        <v>942</v>
      </c>
      <c r="O817" s="89" t="s">
        <v>943</v>
      </c>
      <c r="P817" s="90" t="s">
        <v>1449</v>
      </c>
    </row>
    <row r="818" spans="1:16" ht="18" customHeight="1">
      <c r="A818" s="1017"/>
      <c r="B818" s="1026" t="s">
        <v>1102</v>
      </c>
      <c r="C818" s="994"/>
      <c r="D818" s="91" t="s">
        <v>947</v>
      </c>
      <c r="E818" s="92" t="s">
        <v>948</v>
      </c>
      <c r="F818" s="90" t="s">
        <v>547</v>
      </c>
      <c r="G818" s="1026" t="s">
        <v>950</v>
      </c>
      <c r="H818" s="994"/>
      <c r="I818" s="91" t="s">
        <v>947</v>
      </c>
      <c r="J818" s="92" t="s">
        <v>948</v>
      </c>
      <c r="K818" s="90" t="s">
        <v>547</v>
      </c>
      <c r="L818" s="1026" t="s">
        <v>946</v>
      </c>
      <c r="M818" s="994"/>
      <c r="N818" s="91" t="s">
        <v>947</v>
      </c>
      <c r="O818" s="92" t="s">
        <v>948</v>
      </c>
      <c r="P818" s="90" t="s">
        <v>547</v>
      </c>
    </row>
    <row r="819" spans="1:16" ht="17.45" customHeight="1" thickBot="1">
      <c r="A819" s="1017"/>
      <c r="B819" s="997"/>
      <c r="C819" s="994"/>
      <c r="D819" s="91" t="s">
        <v>951</v>
      </c>
      <c r="E819" s="93" t="s">
        <v>952</v>
      </c>
      <c r="F819" s="95" t="s">
        <v>1501</v>
      </c>
      <c r="G819" s="997"/>
      <c r="H819" s="994"/>
      <c r="I819" s="91" t="s">
        <v>951</v>
      </c>
      <c r="J819" s="93" t="s">
        <v>952</v>
      </c>
      <c r="K819" s="95" t="s">
        <v>1501</v>
      </c>
      <c r="L819" s="997"/>
      <c r="M819" s="994"/>
      <c r="N819" s="91" t="s">
        <v>951</v>
      </c>
      <c r="O819" s="93" t="s">
        <v>952</v>
      </c>
      <c r="P819" s="95" t="s">
        <v>1501</v>
      </c>
    </row>
    <row r="820" spans="1:16" ht="17.45" customHeight="1" thickBot="1">
      <c r="A820" s="1017"/>
      <c r="B820" s="87" t="s">
        <v>954</v>
      </c>
      <c r="C820" s="994"/>
      <c r="D820" s="91" t="s">
        <v>955</v>
      </c>
      <c r="E820" s="93" t="s">
        <v>956</v>
      </c>
      <c r="F820" s="94" t="s">
        <v>547</v>
      </c>
      <c r="G820" s="87" t="s">
        <v>954</v>
      </c>
      <c r="H820" s="994"/>
      <c r="I820" s="91" t="s">
        <v>955</v>
      </c>
      <c r="J820" s="93" t="s">
        <v>956</v>
      </c>
      <c r="K820" s="94" t="s">
        <v>547</v>
      </c>
      <c r="L820" s="87" t="s">
        <v>954</v>
      </c>
      <c r="M820" s="994"/>
      <c r="N820" s="91" t="s">
        <v>955</v>
      </c>
      <c r="O820" s="93" t="s">
        <v>956</v>
      </c>
      <c r="P820" s="94" t="s">
        <v>547</v>
      </c>
    </row>
    <row r="821" spans="1:16">
      <c r="A821" s="1017"/>
      <c r="B821" s="1027" t="s">
        <v>965</v>
      </c>
      <c r="C821" s="994"/>
      <c r="D821" s="91" t="s">
        <v>958</v>
      </c>
      <c r="E821" s="93" t="s">
        <v>959</v>
      </c>
      <c r="F821" s="94" t="s">
        <v>547</v>
      </c>
      <c r="G821" s="1027" t="s">
        <v>965</v>
      </c>
      <c r="H821" s="994"/>
      <c r="I821" s="91" t="s">
        <v>958</v>
      </c>
      <c r="J821" s="93" t="s">
        <v>959</v>
      </c>
      <c r="K821" s="94" t="s">
        <v>547</v>
      </c>
      <c r="L821" s="1027" t="s">
        <v>547</v>
      </c>
      <c r="M821" s="994"/>
      <c r="N821" s="91" t="s">
        <v>958</v>
      </c>
      <c r="O821" s="93" t="s">
        <v>959</v>
      </c>
      <c r="P821" s="94" t="s">
        <v>547</v>
      </c>
    </row>
    <row r="822" spans="1:16">
      <c r="A822" s="1017"/>
      <c r="B822" s="1003"/>
      <c r="C822" s="994"/>
      <c r="D822" s="91" t="s">
        <v>960</v>
      </c>
      <c r="E822" s="93" t="s">
        <v>961</v>
      </c>
      <c r="F822" s="94" t="s">
        <v>1389</v>
      </c>
      <c r="G822" s="1003"/>
      <c r="H822" s="994"/>
      <c r="I822" s="91" t="s">
        <v>960</v>
      </c>
      <c r="J822" s="93" t="s">
        <v>961</v>
      </c>
      <c r="K822" s="94" t="s">
        <v>1389</v>
      </c>
      <c r="L822" s="1003"/>
      <c r="M822" s="994"/>
      <c r="N822" s="91" t="s">
        <v>960</v>
      </c>
      <c r="O822" s="93" t="s">
        <v>961</v>
      </c>
      <c r="P822" s="94" t="s">
        <v>1389</v>
      </c>
    </row>
    <row r="823" spans="1:16" ht="33.950000000000003" customHeight="1">
      <c r="A823" s="1017"/>
      <c r="B823" s="1002"/>
      <c r="C823" s="994"/>
      <c r="D823" s="91"/>
      <c r="E823" s="93" t="s">
        <v>966</v>
      </c>
      <c r="F823" s="90" t="s">
        <v>1502</v>
      </c>
      <c r="G823" s="1002"/>
      <c r="H823" s="994"/>
      <c r="I823" s="91"/>
      <c r="J823" s="93" t="s">
        <v>966</v>
      </c>
      <c r="K823" s="90" t="s">
        <v>1503</v>
      </c>
      <c r="L823" s="1002"/>
      <c r="M823" s="994"/>
      <c r="N823" s="91" t="s">
        <v>968</v>
      </c>
      <c r="O823" s="93" t="s">
        <v>969</v>
      </c>
      <c r="P823" s="96" t="s">
        <v>1504</v>
      </c>
    </row>
    <row r="824" spans="1:16" ht="33.950000000000003" customHeight="1">
      <c r="A824" s="1017"/>
      <c r="B824" s="1003"/>
      <c r="C824" s="994"/>
      <c r="D824" s="91" t="s">
        <v>968</v>
      </c>
      <c r="E824" s="93" t="s">
        <v>969</v>
      </c>
      <c r="F824" s="96" t="s">
        <v>1504</v>
      </c>
      <c r="G824" s="1003"/>
      <c r="H824" s="994"/>
      <c r="I824" s="91" t="s">
        <v>968</v>
      </c>
      <c r="J824" s="93" t="s">
        <v>969</v>
      </c>
      <c r="K824" s="96" t="s">
        <v>1504</v>
      </c>
      <c r="L824" s="1003"/>
      <c r="M824" s="994"/>
      <c r="N824" s="91"/>
      <c r="O824" s="93" t="s">
        <v>973</v>
      </c>
      <c r="P824" s="817" t="s">
        <v>974</v>
      </c>
    </row>
    <row r="825" spans="1:16">
      <c r="A825" s="1017"/>
      <c r="B825" s="1002"/>
      <c r="C825" s="994"/>
      <c r="D825" s="91"/>
      <c r="E825" s="93" t="s">
        <v>973</v>
      </c>
      <c r="F825" s="817" t="s">
        <v>974</v>
      </c>
      <c r="G825" s="1002"/>
      <c r="H825" s="994"/>
      <c r="I825" s="91"/>
      <c r="J825" s="93" t="s">
        <v>973</v>
      </c>
      <c r="K825" s="817" t="s">
        <v>974</v>
      </c>
      <c r="L825" s="1002"/>
      <c r="M825" s="994"/>
      <c r="N825" s="91"/>
      <c r="O825" s="93" t="s">
        <v>975</v>
      </c>
      <c r="P825" s="96" t="s">
        <v>976</v>
      </c>
    </row>
    <row r="826" spans="1:16" ht="17.45" customHeight="1" thickBot="1">
      <c r="A826" s="1017"/>
      <c r="B826" s="1003"/>
      <c r="C826" s="994"/>
      <c r="D826" s="91"/>
      <c r="E826" s="93" t="s">
        <v>975</v>
      </c>
      <c r="F826" s="96" t="s">
        <v>976</v>
      </c>
      <c r="G826" s="1003"/>
      <c r="H826" s="994"/>
      <c r="I826" s="91"/>
      <c r="J826" s="93" t="s">
        <v>975</v>
      </c>
      <c r="K826" s="96" t="s">
        <v>976</v>
      </c>
      <c r="L826" s="1003"/>
      <c r="M826" s="994"/>
      <c r="N826" s="91" t="s">
        <v>978</v>
      </c>
      <c r="O826" s="93" t="s">
        <v>979</v>
      </c>
      <c r="P826" s="96" t="s">
        <v>1505</v>
      </c>
    </row>
    <row r="827" spans="1:16" ht="17.45" customHeight="1" thickBot="1">
      <c r="A827" s="1017"/>
      <c r="B827" s="97" t="s">
        <v>977</v>
      </c>
      <c r="C827" s="994"/>
      <c r="D827" s="91" t="s">
        <v>978</v>
      </c>
      <c r="E827" s="93" t="s">
        <v>979</v>
      </c>
      <c r="F827" s="96" t="s">
        <v>1506</v>
      </c>
      <c r="G827" s="97" t="s">
        <v>977</v>
      </c>
      <c r="H827" s="994"/>
      <c r="I827" s="91" t="s">
        <v>978</v>
      </c>
      <c r="J827" s="93" t="s">
        <v>979</v>
      </c>
      <c r="K827" s="96" t="s">
        <v>1507</v>
      </c>
      <c r="L827" s="97" t="s">
        <v>977</v>
      </c>
      <c r="M827" s="994"/>
      <c r="N827" s="91"/>
      <c r="O827" s="93" t="s">
        <v>984</v>
      </c>
      <c r="P827" s="96" t="s">
        <v>1117</v>
      </c>
    </row>
    <row r="828" spans="1:16">
      <c r="A828" s="1017"/>
      <c r="B828" s="1007" t="s">
        <v>1508</v>
      </c>
      <c r="C828" s="994"/>
      <c r="D828" s="91"/>
      <c r="E828" s="93" t="s">
        <v>984</v>
      </c>
      <c r="F828" s="96" t="s">
        <v>1509</v>
      </c>
      <c r="G828" s="1007" t="s">
        <v>1510</v>
      </c>
      <c r="H828" s="994"/>
      <c r="I828" s="91"/>
      <c r="J828" s="93" t="s">
        <v>984</v>
      </c>
      <c r="K828" s="96" t="s">
        <v>1115</v>
      </c>
      <c r="L828" s="1007" t="s">
        <v>1116</v>
      </c>
      <c r="M828" s="994"/>
      <c r="N828" s="91"/>
      <c r="O828" s="93" t="s">
        <v>989</v>
      </c>
      <c r="P828" s="96" t="s">
        <v>1511</v>
      </c>
    </row>
    <row r="829" spans="1:16">
      <c r="A829" s="1017"/>
      <c r="B829" s="999"/>
      <c r="C829" s="994"/>
      <c r="D829" s="91"/>
      <c r="E829" s="93" t="s">
        <v>989</v>
      </c>
      <c r="F829" s="96" t="s">
        <v>1512</v>
      </c>
      <c r="G829" s="999"/>
      <c r="H829" s="994"/>
      <c r="I829" s="91"/>
      <c r="J829" s="93" t="s">
        <v>989</v>
      </c>
      <c r="K829" s="96" t="s">
        <v>1513</v>
      </c>
      <c r="L829" s="999"/>
      <c r="M829" s="994"/>
      <c r="N829" s="91"/>
      <c r="O829" s="93" t="s">
        <v>992</v>
      </c>
      <c r="P829" s="94" t="s">
        <v>1514</v>
      </c>
    </row>
    <row r="830" spans="1:16" ht="34.5" customHeight="1" thickBot="1">
      <c r="A830" s="1017"/>
      <c r="B830" s="997"/>
      <c r="C830" s="994"/>
      <c r="D830" s="91"/>
      <c r="E830" s="93" t="s">
        <v>992</v>
      </c>
      <c r="F830" s="94" t="s">
        <v>1515</v>
      </c>
      <c r="G830" s="997"/>
      <c r="H830" s="994"/>
      <c r="I830" s="91"/>
      <c r="J830" s="93" t="s">
        <v>992</v>
      </c>
      <c r="K830" s="94" t="s">
        <v>1516</v>
      </c>
      <c r="L830" s="997"/>
      <c r="M830" s="994"/>
      <c r="N830" s="91"/>
      <c r="O830" s="93" t="s">
        <v>995</v>
      </c>
      <c r="P830" s="94" t="s">
        <v>1517</v>
      </c>
    </row>
    <row r="831" spans="1:16" ht="34.5" customHeight="1" thickBot="1">
      <c r="A831" s="1017"/>
      <c r="B831" s="97" t="s">
        <v>994</v>
      </c>
      <c r="C831" s="994"/>
      <c r="D831" s="91"/>
      <c r="E831" s="93" t="s">
        <v>995</v>
      </c>
      <c r="F831" s="94" t="s">
        <v>1518</v>
      </c>
      <c r="G831" s="97" t="s">
        <v>994</v>
      </c>
      <c r="H831" s="994"/>
      <c r="I831" s="91"/>
      <c r="J831" s="93" t="s">
        <v>995</v>
      </c>
      <c r="K831" s="94" t="s">
        <v>1519</v>
      </c>
      <c r="L831" s="97" t="s">
        <v>994</v>
      </c>
      <c r="M831" s="994"/>
      <c r="N831" s="91" t="s">
        <v>1000</v>
      </c>
      <c r="O831" s="93" t="s">
        <v>1170</v>
      </c>
      <c r="P831" s="94" t="s">
        <v>1002</v>
      </c>
    </row>
    <row r="832" spans="1:16" ht="33.950000000000003" customHeight="1">
      <c r="A832" s="1017"/>
      <c r="B832" s="998" t="s">
        <v>1520</v>
      </c>
      <c r="C832" s="994"/>
      <c r="D832" s="91" t="s">
        <v>1000</v>
      </c>
      <c r="E832" s="93" t="s">
        <v>1170</v>
      </c>
      <c r="F832" s="94" t="s">
        <v>1002</v>
      </c>
      <c r="G832" s="998" t="s">
        <v>1521</v>
      </c>
      <c r="H832" s="994"/>
      <c r="I832" s="91" t="s">
        <v>1000</v>
      </c>
      <c r="J832" s="93" t="s">
        <v>1170</v>
      </c>
      <c r="K832" s="94" t="s">
        <v>1002</v>
      </c>
      <c r="L832" s="998" t="s">
        <v>1522</v>
      </c>
      <c r="M832" s="994"/>
      <c r="N832" s="91" t="s">
        <v>1293</v>
      </c>
      <c r="O832" s="93" t="s">
        <v>1230</v>
      </c>
      <c r="P832" s="94" t="s">
        <v>1523</v>
      </c>
    </row>
    <row r="833" spans="1:16" ht="33.950000000000003" customHeight="1">
      <c r="A833" s="1017"/>
      <c r="B833" s="999"/>
      <c r="C833" s="994"/>
      <c r="D833" s="91"/>
      <c r="E833" s="93" t="s">
        <v>1172</v>
      </c>
      <c r="F833" s="109" t="s">
        <v>1524</v>
      </c>
      <c r="G833" s="999"/>
      <c r="H833" s="994"/>
      <c r="I833" s="91" t="s">
        <v>1293</v>
      </c>
      <c r="J833" s="93" t="s">
        <v>1230</v>
      </c>
      <c r="K833" s="94" t="s">
        <v>1525</v>
      </c>
      <c r="L833" s="999"/>
      <c r="M833" s="994"/>
      <c r="N833" s="91" t="s">
        <v>1526</v>
      </c>
      <c r="O833" s="93" t="s">
        <v>943</v>
      </c>
      <c r="P833" s="109" t="s">
        <v>1527</v>
      </c>
    </row>
    <row r="834" spans="1:16" ht="34.5" customHeight="1" thickBot="1">
      <c r="A834" s="1017"/>
      <c r="B834" s="997"/>
      <c r="C834" s="994"/>
      <c r="D834" s="91" t="s">
        <v>1293</v>
      </c>
      <c r="E834" s="93" t="s">
        <v>1230</v>
      </c>
      <c r="F834" s="94" t="s">
        <v>1467</v>
      </c>
      <c r="G834" s="997"/>
      <c r="H834" s="994"/>
      <c r="I834" s="91" t="s">
        <v>1526</v>
      </c>
      <c r="J834" s="93" t="s">
        <v>943</v>
      </c>
      <c r="K834" s="109" t="s">
        <v>1528</v>
      </c>
      <c r="L834" s="997"/>
      <c r="M834" s="994"/>
      <c r="N834" s="91"/>
      <c r="O834" s="93"/>
      <c r="P834" s="94"/>
    </row>
    <row r="835" spans="1:16" ht="33.950000000000003" customHeight="1">
      <c r="A835" s="1017"/>
      <c r="B835" s="1018" t="s">
        <v>1013</v>
      </c>
      <c r="C835" s="994"/>
      <c r="D835" s="91"/>
      <c r="E835" s="93" t="s">
        <v>1235</v>
      </c>
      <c r="F835" s="94" t="s">
        <v>1529</v>
      </c>
      <c r="G835" s="1018" t="s">
        <v>1013</v>
      </c>
      <c r="H835" s="994"/>
      <c r="I835" s="91"/>
      <c r="J835" s="93"/>
      <c r="K835" s="94"/>
      <c r="L835" s="1018" t="s">
        <v>1013</v>
      </c>
      <c r="M835" s="994"/>
      <c r="N835" s="91"/>
      <c r="O835" s="93"/>
      <c r="P835" s="90"/>
    </row>
    <row r="836" spans="1:16" ht="17.45" customHeight="1" thickBot="1">
      <c r="A836" s="1017"/>
      <c r="B836" s="1019"/>
      <c r="C836" s="994"/>
      <c r="D836" s="91"/>
      <c r="E836" s="93"/>
      <c r="F836" s="94"/>
      <c r="G836" s="1019"/>
      <c r="H836" s="994"/>
      <c r="I836" s="91"/>
      <c r="J836" s="93"/>
      <c r="K836" s="94"/>
      <c r="L836" s="1019"/>
      <c r="M836" s="994"/>
      <c r="N836" s="91"/>
      <c r="O836" s="93"/>
      <c r="P836" s="90"/>
    </row>
    <row r="837" spans="1:16" ht="17.45" customHeight="1" thickTop="1">
      <c r="A837" s="1017"/>
      <c r="B837" s="1015" t="s">
        <v>1014</v>
      </c>
      <c r="C837" s="994"/>
      <c r="D837" s="91"/>
      <c r="E837" s="93"/>
      <c r="F837" s="90"/>
      <c r="G837" s="1015" t="s">
        <v>1014</v>
      </c>
      <c r="H837" s="994"/>
      <c r="I837" s="91"/>
      <c r="J837" s="93"/>
      <c r="K837" s="90"/>
      <c r="L837" s="1015" t="s">
        <v>1014</v>
      </c>
      <c r="M837" s="994"/>
      <c r="N837" s="91"/>
      <c r="O837" s="93"/>
      <c r="P837" s="94"/>
    </row>
    <row r="838" spans="1:16" ht="17.45" customHeight="1" thickBot="1">
      <c r="A838" s="1017"/>
      <c r="B838" s="997"/>
      <c r="C838" s="994"/>
      <c r="D838" s="91"/>
      <c r="E838" s="93"/>
      <c r="F838" s="90"/>
      <c r="G838" s="997"/>
      <c r="H838" s="994"/>
      <c r="I838" s="91"/>
      <c r="J838" s="93"/>
      <c r="K838" s="90"/>
      <c r="L838" s="997"/>
      <c r="M838" s="994"/>
      <c r="N838" s="91"/>
      <c r="O838" s="93"/>
      <c r="P838" s="98"/>
    </row>
    <row r="839" spans="1:16">
      <c r="A839" s="1017"/>
      <c r="B839" s="1014">
        <v>2</v>
      </c>
      <c r="C839" s="994"/>
      <c r="D839" s="91"/>
      <c r="E839" s="93"/>
      <c r="F839" s="94"/>
      <c r="G839" s="1014">
        <v>3</v>
      </c>
      <c r="H839" s="994"/>
      <c r="I839" s="91"/>
      <c r="J839" s="93"/>
      <c r="K839" s="94"/>
      <c r="L839" s="1014">
        <v>3</v>
      </c>
      <c r="M839" s="994"/>
      <c r="N839" s="91"/>
      <c r="O839" s="93"/>
      <c r="P839" s="100"/>
    </row>
    <row r="840" spans="1:16" ht="17.45" customHeight="1" thickBot="1">
      <c r="A840" s="1017"/>
      <c r="B840" s="999"/>
      <c r="C840" s="994"/>
      <c r="D840" s="91"/>
      <c r="E840" s="93"/>
      <c r="F840" s="94"/>
      <c r="G840" s="999"/>
      <c r="H840" s="994"/>
      <c r="I840" s="91"/>
      <c r="J840" s="93"/>
      <c r="K840" s="94"/>
      <c r="L840" s="999"/>
      <c r="M840" s="994"/>
      <c r="N840" s="91"/>
      <c r="O840" s="93"/>
      <c r="P840" s="101"/>
    </row>
    <row r="841" spans="1:16">
      <c r="A841" s="1017"/>
      <c r="B841" s="1010" t="s">
        <v>1015</v>
      </c>
      <c r="C841" s="994"/>
      <c r="D841" s="91"/>
      <c r="E841" s="93"/>
      <c r="F841" s="90"/>
      <c r="G841" s="1010" t="s">
        <v>1015</v>
      </c>
      <c r="H841" s="994"/>
      <c r="I841" s="91"/>
      <c r="J841" s="93"/>
      <c r="K841" s="90"/>
      <c r="L841" s="1010" t="s">
        <v>1015</v>
      </c>
      <c r="M841" s="994"/>
      <c r="N841" s="91"/>
      <c r="O841" s="93"/>
      <c r="P841" s="96"/>
    </row>
    <row r="842" spans="1:16" ht="17.45" customHeight="1" thickBot="1">
      <c r="A842" s="1017"/>
      <c r="B842" s="997"/>
      <c r="C842" s="994"/>
      <c r="D842" s="91"/>
      <c r="E842" s="93"/>
      <c r="F842" s="98"/>
      <c r="G842" s="997"/>
      <c r="H842" s="994"/>
      <c r="I842" s="91"/>
      <c r="J842" s="93"/>
      <c r="K842" s="98"/>
      <c r="L842" s="997"/>
      <c r="M842" s="994"/>
      <c r="N842" s="91"/>
      <c r="O842" s="93"/>
      <c r="P842" s="101"/>
    </row>
    <row r="843" spans="1:16">
      <c r="A843" s="1017"/>
      <c r="B843" s="996">
        <v>2</v>
      </c>
      <c r="C843" s="994"/>
      <c r="D843" s="91"/>
      <c r="E843" s="93"/>
      <c r="F843" s="99"/>
      <c r="G843" s="996">
        <v>3</v>
      </c>
      <c r="H843" s="994"/>
      <c r="I843" s="91"/>
      <c r="J843" s="93"/>
      <c r="K843" s="100"/>
      <c r="L843" s="996">
        <v>3</v>
      </c>
      <c r="M843" s="994"/>
      <c r="N843" s="91"/>
      <c r="O843" s="93"/>
      <c r="P843" s="90"/>
    </row>
    <row r="844" spans="1:16" ht="17.45" customHeight="1" thickBot="1">
      <c r="A844" s="1017"/>
      <c r="B844" s="997"/>
      <c r="C844" s="994"/>
      <c r="D844" s="91"/>
      <c r="E844" s="93"/>
      <c r="F844" s="96"/>
      <c r="G844" s="997"/>
      <c r="H844" s="994"/>
      <c r="I844" s="91"/>
      <c r="J844" s="93"/>
      <c r="K844" s="101"/>
      <c r="L844" s="997"/>
      <c r="M844" s="994"/>
      <c r="N844" s="91"/>
      <c r="O844" s="93"/>
      <c r="P844" s="94"/>
    </row>
    <row r="845" spans="1:16">
      <c r="A845" s="1017"/>
      <c r="B845" s="1004" t="s">
        <v>1016</v>
      </c>
      <c r="C845" s="994"/>
      <c r="D845" s="91"/>
      <c r="E845" s="93"/>
      <c r="F845" s="100"/>
      <c r="G845" s="1004" t="s">
        <v>1016</v>
      </c>
      <c r="H845" s="994"/>
      <c r="I845" s="91"/>
      <c r="J845" s="93"/>
      <c r="K845" s="101"/>
      <c r="L845" s="1004" t="s">
        <v>1016</v>
      </c>
      <c r="M845" s="994"/>
      <c r="N845" s="91"/>
      <c r="O845" s="111"/>
      <c r="P845" s="94"/>
    </row>
    <row r="846" spans="1:16" ht="17.45" customHeight="1" thickBot="1">
      <c r="A846" s="1017"/>
      <c r="B846" s="997"/>
      <c r="C846" s="994"/>
      <c r="D846" s="91"/>
      <c r="E846" s="93"/>
      <c r="F846" s="101"/>
      <c r="G846" s="997"/>
      <c r="H846" s="994"/>
      <c r="I846" s="91"/>
      <c r="J846" s="93"/>
      <c r="K846" s="96"/>
      <c r="L846" s="997"/>
      <c r="M846" s="994"/>
      <c r="N846" s="110"/>
      <c r="O846" s="93"/>
      <c r="P846" s="109"/>
    </row>
    <row r="847" spans="1:16">
      <c r="A847" s="1017"/>
      <c r="B847" s="996">
        <v>32</v>
      </c>
      <c r="C847" s="994"/>
      <c r="D847" s="91"/>
      <c r="E847" s="93"/>
      <c r="F847" s="101"/>
      <c r="G847" s="996" t="s">
        <v>1422</v>
      </c>
      <c r="H847" s="994"/>
      <c r="I847" s="91"/>
      <c r="J847" s="93"/>
      <c r="K847" s="101"/>
      <c r="L847" s="996">
        <v>20</v>
      </c>
      <c r="M847" s="994"/>
      <c r="N847" s="110"/>
      <c r="O847" s="111"/>
      <c r="P847" s="94"/>
    </row>
    <row r="848" spans="1:16" ht="17.45" customHeight="1" thickBot="1">
      <c r="A848" s="1017"/>
      <c r="B848" s="997"/>
      <c r="C848" s="994"/>
      <c r="D848" s="91"/>
      <c r="E848" s="93"/>
      <c r="F848" s="96"/>
      <c r="G848" s="997"/>
      <c r="H848" s="994"/>
      <c r="I848" s="91"/>
      <c r="J848" s="93"/>
      <c r="K848" s="90"/>
      <c r="L848" s="997"/>
      <c r="M848" s="994"/>
      <c r="N848" s="91"/>
      <c r="O848" s="111"/>
      <c r="P848" s="101"/>
    </row>
    <row r="849" spans="1:16">
      <c r="A849" s="1017"/>
      <c r="B849" s="1004" t="s">
        <v>1018</v>
      </c>
      <c r="C849" s="994"/>
      <c r="D849" s="91"/>
      <c r="E849" s="93"/>
      <c r="F849" s="101"/>
      <c r="G849" s="1004" t="s">
        <v>1018</v>
      </c>
      <c r="H849" s="994"/>
      <c r="I849" s="91"/>
      <c r="J849" s="93"/>
      <c r="K849" s="94"/>
      <c r="L849" s="1004" t="s">
        <v>1018</v>
      </c>
      <c r="M849" s="994"/>
      <c r="N849" s="91"/>
      <c r="O849" s="93"/>
      <c r="P849" s="94"/>
    </row>
    <row r="850" spans="1:16" ht="17.45" customHeight="1" thickBot="1">
      <c r="A850" s="1017"/>
      <c r="B850" s="997"/>
      <c r="C850" s="994"/>
      <c r="D850" s="91"/>
      <c r="E850" s="93"/>
      <c r="F850" s="90"/>
      <c r="G850" s="997"/>
      <c r="H850" s="994"/>
      <c r="I850" s="91"/>
      <c r="J850" s="111"/>
      <c r="K850" s="94"/>
      <c r="L850" s="997"/>
      <c r="M850" s="994"/>
      <c r="N850" s="110"/>
      <c r="O850" s="111"/>
      <c r="P850" s="94"/>
    </row>
    <row r="851" spans="1:16">
      <c r="A851" s="1017"/>
      <c r="B851" s="996">
        <v>32</v>
      </c>
      <c r="C851" s="994"/>
      <c r="D851" s="91"/>
      <c r="E851" s="93"/>
      <c r="F851" s="94"/>
      <c r="G851" s="996" t="s">
        <v>1303</v>
      </c>
      <c r="H851" s="994"/>
      <c r="I851" s="91"/>
      <c r="J851" s="93"/>
      <c r="K851" s="94"/>
      <c r="L851" s="996">
        <v>20</v>
      </c>
      <c r="M851" s="994"/>
      <c r="N851" s="110"/>
      <c r="O851" s="111"/>
      <c r="P851" s="94"/>
    </row>
    <row r="852" spans="1:16" ht="17.45" customHeight="1" thickBot="1">
      <c r="A852" s="1017"/>
      <c r="B852" s="997"/>
      <c r="C852" s="994"/>
      <c r="D852" s="91"/>
      <c r="E852" s="93"/>
      <c r="F852" s="90"/>
      <c r="G852" s="997"/>
      <c r="H852" s="994"/>
      <c r="I852" s="91"/>
      <c r="J852" s="111"/>
      <c r="K852" s="94"/>
      <c r="L852" s="997"/>
      <c r="M852" s="994"/>
      <c r="N852" s="91"/>
      <c r="O852" s="111"/>
      <c r="P852" s="94"/>
    </row>
    <row r="853" spans="1:16">
      <c r="A853" s="1017"/>
      <c r="B853" s="1010" t="s">
        <v>1020</v>
      </c>
      <c r="C853" s="994"/>
      <c r="D853" s="91"/>
      <c r="E853" s="93"/>
      <c r="F853" s="90"/>
      <c r="G853" s="1024" t="s">
        <v>1020</v>
      </c>
      <c r="H853" s="994"/>
      <c r="I853" s="91"/>
      <c r="J853" s="111"/>
      <c r="K853" s="94"/>
      <c r="L853" s="1024" t="s">
        <v>1020</v>
      </c>
      <c r="M853" s="994"/>
      <c r="N853" s="110"/>
      <c r="O853" s="111"/>
      <c r="P853" s="94"/>
    </row>
    <row r="854" spans="1:16" ht="17.45" customHeight="1" thickBot="1">
      <c r="A854" s="1017"/>
      <c r="B854" s="997"/>
      <c r="C854" s="994"/>
      <c r="D854" s="110"/>
      <c r="E854" s="111"/>
      <c r="F854" s="133"/>
      <c r="G854" s="999"/>
      <c r="H854" s="994"/>
      <c r="I854" s="110"/>
      <c r="J854" s="111"/>
      <c r="K854" s="101"/>
      <c r="L854" s="999"/>
      <c r="M854" s="994"/>
      <c r="N854" s="110"/>
      <c r="O854" s="111"/>
      <c r="P854" s="101"/>
    </row>
    <row r="855" spans="1:16">
      <c r="A855" s="1030" t="str">
        <f>TEXT(A817,"AAAA")</f>
        <v>星期六</v>
      </c>
      <c r="B855" s="106" t="s">
        <v>547</v>
      </c>
      <c r="C855" s="1008" t="s">
        <v>978</v>
      </c>
      <c r="D855" s="916"/>
      <c r="E855" s="116" t="s">
        <v>943</v>
      </c>
      <c r="F855" s="122" t="s">
        <v>1423</v>
      </c>
      <c r="G855" s="103" t="s">
        <v>1245</v>
      </c>
      <c r="H855" s="993" t="s">
        <v>978</v>
      </c>
      <c r="I855" s="115"/>
      <c r="J855" s="116" t="s">
        <v>943</v>
      </c>
      <c r="K855" s="122" t="s">
        <v>1530</v>
      </c>
      <c r="L855" s="103" t="s">
        <v>547</v>
      </c>
      <c r="M855" s="1009" t="s">
        <v>978</v>
      </c>
      <c r="N855" s="115"/>
      <c r="O855" s="116" t="s">
        <v>943</v>
      </c>
      <c r="P855" s="122" t="s">
        <v>1305</v>
      </c>
    </row>
    <row r="856" spans="1:16">
      <c r="A856" s="1017"/>
      <c r="B856" s="107"/>
      <c r="C856" s="994"/>
      <c r="D856" s="917"/>
      <c r="E856" s="93" t="s">
        <v>948</v>
      </c>
      <c r="F856" s="94" t="s">
        <v>1531</v>
      </c>
      <c r="G856" s="107" t="s">
        <v>1027</v>
      </c>
      <c r="H856" s="994"/>
      <c r="I856" s="91"/>
      <c r="J856" s="93" t="s">
        <v>948</v>
      </c>
      <c r="K856" s="94" t="s">
        <v>1532</v>
      </c>
      <c r="L856" s="107"/>
      <c r="M856" s="994"/>
      <c r="N856" s="91"/>
      <c r="O856" s="93" t="s">
        <v>948</v>
      </c>
      <c r="P856" s="94" t="s">
        <v>1134</v>
      </c>
    </row>
    <row r="857" spans="1:16">
      <c r="A857" s="1017"/>
      <c r="B857" s="106"/>
      <c r="C857" s="994"/>
      <c r="D857" s="917"/>
      <c r="E857" s="93" t="s">
        <v>952</v>
      </c>
      <c r="F857" s="94" t="s">
        <v>1533</v>
      </c>
      <c r="G857" s="106"/>
      <c r="H857" s="994"/>
      <c r="I857" s="91"/>
      <c r="J857" s="93" t="s">
        <v>952</v>
      </c>
      <c r="K857" s="94" t="s">
        <v>1534</v>
      </c>
      <c r="L857" s="106"/>
      <c r="M857" s="994"/>
      <c r="N857" s="91"/>
      <c r="O857" s="93" t="s">
        <v>952</v>
      </c>
      <c r="P857" s="94" t="s">
        <v>1535</v>
      </c>
    </row>
    <row r="858" spans="1:16">
      <c r="A858" s="1017"/>
      <c r="B858" s="107"/>
      <c r="C858" s="994"/>
      <c r="D858" s="917"/>
      <c r="E858" s="93" t="s">
        <v>956</v>
      </c>
      <c r="F858" s="94" t="s">
        <v>1190</v>
      </c>
      <c r="G858" s="107"/>
      <c r="H858" s="994"/>
      <c r="I858" s="91"/>
      <c r="J858" s="93" t="s">
        <v>956</v>
      </c>
      <c r="K858" s="94" t="s">
        <v>1536</v>
      </c>
      <c r="L858" s="107"/>
      <c r="M858" s="994"/>
      <c r="N858" s="91"/>
      <c r="O858" s="93" t="s">
        <v>956</v>
      </c>
      <c r="P858" s="94" t="s">
        <v>1251</v>
      </c>
    </row>
    <row r="859" spans="1:16">
      <c r="A859" s="1017"/>
      <c r="B859" s="106"/>
      <c r="C859" s="994"/>
      <c r="D859" s="917"/>
      <c r="E859" s="93" t="s">
        <v>959</v>
      </c>
      <c r="F859" s="94" t="s">
        <v>1040</v>
      </c>
      <c r="G859" s="106"/>
      <c r="H859" s="994"/>
      <c r="I859" s="91"/>
      <c r="J859" s="93" t="s">
        <v>959</v>
      </c>
      <c r="K859" s="94" t="s">
        <v>1041</v>
      </c>
      <c r="L859" s="106"/>
      <c r="M859" s="994"/>
      <c r="N859" s="91"/>
      <c r="O859" s="93" t="s">
        <v>959</v>
      </c>
      <c r="P859" s="94" t="s">
        <v>1141</v>
      </c>
    </row>
    <row r="860" spans="1:16">
      <c r="A860" s="1017"/>
      <c r="B860" s="107"/>
      <c r="C860" s="994"/>
      <c r="D860" s="917"/>
      <c r="E860" s="93" t="s">
        <v>1043</v>
      </c>
      <c r="F860" s="94" t="s">
        <v>1044</v>
      </c>
      <c r="G860" s="107"/>
      <c r="H860" s="994"/>
      <c r="I860" s="91"/>
      <c r="J860" s="93" t="s">
        <v>1043</v>
      </c>
      <c r="K860" s="94" t="s">
        <v>1044</v>
      </c>
      <c r="L860" s="107"/>
      <c r="M860" s="994"/>
      <c r="N860" s="91"/>
      <c r="O860" s="93" t="s">
        <v>1043</v>
      </c>
      <c r="P860" s="94" t="s">
        <v>1044</v>
      </c>
    </row>
    <row r="861" spans="1:16">
      <c r="A861" s="1017"/>
      <c r="B861" s="106"/>
      <c r="C861" s="994"/>
      <c r="D861" s="917"/>
      <c r="E861" s="93" t="s">
        <v>1045</v>
      </c>
      <c r="F861" s="94" t="s">
        <v>1046</v>
      </c>
      <c r="G861" s="106"/>
      <c r="H861" s="994"/>
      <c r="I861" s="91"/>
      <c r="J861" s="93" t="s">
        <v>1045</v>
      </c>
      <c r="K861" s="94" t="s">
        <v>1046</v>
      </c>
      <c r="L861" s="106"/>
      <c r="M861" s="994"/>
      <c r="N861" s="91"/>
      <c r="O861" s="93" t="s">
        <v>1045</v>
      </c>
      <c r="P861" s="94" t="s">
        <v>1046</v>
      </c>
    </row>
    <row r="862" spans="1:16">
      <c r="A862" s="1017"/>
      <c r="B862" s="107"/>
      <c r="C862" s="994"/>
      <c r="D862" s="108"/>
      <c r="E862" s="93"/>
      <c r="F862" s="94"/>
      <c r="G862" s="107"/>
      <c r="H862" s="994"/>
      <c r="I862" s="91"/>
      <c r="J862" s="93"/>
      <c r="K862" s="94"/>
      <c r="L862" s="107"/>
      <c r="M862" s="994"/>
      <c r="N862" s="91"/>
      <c r="O862" s="93"/>
      <c r="P862" s="94"/>
    </row>
    <row r="863" spans="1:16">
      <c r="A863" s="1017"/>
      <c r="B863" s="104"/>
      <c r="C863" s="994"/>
      <c r="D863" s="918"/>
      <c r="E863" s="111"/>
      <c r="F863" s="101"/>
      <c r="G863" s="104"/>
      <c r="H863" s="994"/>
      <c r="I863" s="110"/>
      <c r="J863" s="111"/>
      <c r="K863" s="94"/>
      <c r="L863" s="104"/>
      <c r="M863" s="994"/>
      <c r="N863" s="110"/>
      <c r="O863" s="111"/>
      <c r="P863" s="94"/>
    </row>
    <row r="864" spans="1:16" ht="17.45" customHeight="1" thickBot="1">
      <c r="A864" s="1017"/>
      <c r="B864" s="104"/>
      <c r="C864" s="995"/>
      <c r="D864" s="919" t="s">
        <v>1047</v>
      </c>
      <c r="E864" s="120" t="s">
        <v>1048</v>
      </c>
      <c r="F864" s="121"/>
      <c r="G864" s="104"/>
      <c r="H864" s="995"/>
      <c r="I864" s="119" t="s">
        <v>1047</v>
      </c>
      <c r="J864" s="120" t="s">
        <v>1048</v>
      </c>
      <c r="K864" s="94"/>
      <c r="L864" s="104"/>
      <c r="M864" s="995"/>
      <c r="N864" s="119" t="s">
        <v>1047</v>
      </c>
      <c r="O864" s="120" t="s">
        <v>1048</v>
      </c>
      <c r="P864" s="94"/>
    </row>
    <row r="865" spans="1:16">
      <c r="A865" s="102"/>
      <c r="B865" s="106"/>
      <c r="C865" s="1008" t="s">
        <v>1049</v>
      </c>
      <c r="D865" s="115"/>
      <c r="E865" s="116" t="s">
        <v>943</v>
      </c>
      <c r="F865" s="122" t="s">
        <v>1050</v>
      </c>
      <c r="G865" s="106"/>
      <c r="H865" s="993" t="s">
        <v>1049</v>
      </c>
      <c r="I865" s="115"/>
      <c r="J865" s="116" t="s">
        <v>943</v>
      </c>
      <c r="K865" s="122" t="s">
        <v>1050</v>
      </c>
      <c r="L865" s="106"/>
      <c r="M865" s="1009" t="s">
        <v>1049</v>
      </c>
      <c r="N865" s="115"/>
      <c r="O865" s="116" t="s">
        <v>943</v>
      </c>
      <c r="P865" s="122" t="s">
        <v>1050</v>
      </c>
    </row>
    <row r="866" spans="1:16">
      <c r="A866" s="102"/>
      <c r="B866" s="107"/>
      <c r="C866" s="994"/>
      <c r="D866" s="91"/>
      <c r="E866" s="93" t="s">
        <v>948</v>
      </c>
      <c r="F866" s="94" t="s">
        <v>1193</v>
      </c>
      <c r="G866" s="107"/>
      <c r="H866" s="994"/>
      <c r="I866" s="91"/>
      <c r="J866" s="93" t="s">
        <v>948</v>
      </c>
      <c r="K866" s="94" t="s">
        <v>1193</v>
      </c>
      <c r="L866" s="107"/>
      <c r="M866" s="994"/>
      <c r="N866" s="91"/>
      <c r="O866" s="93" t="s">
        <v>948</v>
      </c>
      <c r="P866" s="94" t="s">
        <v>1142</v>
      </c>
    </row>
    <row r="867" spans="1:16">
      <c r="A867" s="102"/>
      <c r="B867" s="123"/>
      <c r="C867" s="994"/>
      <c r="D867" s="91"/>
      <c r="E867" s="93" t="s">
        <v>952</v>
      </c>
      <c r="F867" s="94" t="s">
        <v>1053</v>
      </c>
      <c r="G867" s="123"/>
      <c r="H867" s="994"/>
      <c r="I867" s="91"/>
      <c r="J867" s="93" t="s">
        <v>952</v>
      </c>
      <c r="K867" s="94" t="s">
        <v>1053</v>
      </c>
      <c r="L867" s="123"/>
      <c r="M867" s="994"/>
      <c r="N867" s="91"/>
      <c r="O867" s="93" t="s">
        <v>952</v>
      </c>
      <c r="P867" s="125" t="s">
        <v>1537</v>
      </c>
    </row>
    <row r="868" spans="1:16" ht="33.950000000000003" customHeight="1">
      <c r="A868" s="102"/>
      <c r="B868" s="104"/>
      <c r="C868" s="994"/>
      <c r="D868" s="91"/>
      <c r="E868" s="93" t="s">
        <v>956</v>
      </c>
      <c r="F868" s="94" t="s">
        <v>1054</v>
      </c>
      <c r="G868" s="104"/>
      <c r="H868" s="994"/>
      <c r="I868" s="91"/>
      <c r="J868" s="93" t="s">
        <v>956</v>
      </c>
      <c r="K868" s="94" t="s">
        <v>1054</v>
      </c>
      <c r="L868" s="104"/>
      <c r="M868" s="994"/>
      <c r="N868" s="91"/>
      <c r="O868" s="93" t="s">
        <v>956</v>
      </c>
      <c r="P868" s="101" t="s">
        <v>1054</v>
      </c>
    </row>
    <row r="869" spans="1:16">
      <c r="A869" s="102"/>
      <c r="B869" s="106"/>
      <c r="C869" s="994"/>
      <c r="D869" s="91"/>
      <c r="E869" s="93"/>
      <c r="F869" s="94"/>
      <c r="G869" s="106"/>
      <c r="H869" s="994"/>
      <c r="I869" s="91"/>
      <c r="J869" s="93"/>
      <c r="K869" s="94"/>
      <c r="L869" s="106"/>
      <c r="M869" s="994"/>
      <c r="N869" s="91"/>
      <c r="O869" s="93"/>
      <c r="P869" s="94"/>
    </row>
    <row r="870" spans="1:16">
      <c r="A870" s="102"/>
      <c r="B870" s="107"/>
      <c r="C870" s="994"/>
      <c r="D870" s="91"/>
      <c r="E870" s="93"/>
      <c r="F870" s="124"/>
      <c r="G870" s="107"/>
      <c r="H870" s="994"/>
      <c r="I870" s="91"/>
      <c r="J870" s="93"/>
      <c r="K870" s="124"/>
      <c r="L870" s="107"/>
      <c r="M870" s="994"/>
      <c r="N870" s="91"/>
      <c r="O870" s="93"/>
      <c r="P870" s="124"/>
    </row>
    <row r="871" spans="1:16">
      <c r="A871" s="102"/>
      <c r="B871" s="106"/>
      <c r="C871" s="994"/>
      <c r="D871" s="91"/>
      <c r="E871" s="93"/>
      <c r="F871" s="125"/>
      <c r="G871" s="106"/>
      <c r="H871" s="994"/>
      <c r="I871" s="91"/>
      <c r="J871" s="93"/>
      <c r="K871" s="125"/>
      <c r="L871" s="106"/>
      <c r="M871" s="994"/>
      <c r="N871" s="91"/>
      <c r="O871" s="93"/>
      <c r="P871" s="125"/>
    </row>
    <row r="872" spans="1:16">
      <c r="A872" s="102"/>
      <c r="B872" s="107"/>
      <c r="C872" s="994"/>
      <c r="D872" s="214"/>
      <c r="E872" s="111"/>
      <c r="F872" s="213"/>
      <c r="G872" s="107"/>
      <c r="H872" s="994"/>
      <c r="I872" s="110"/>
      <c r="J872" s="111"/>
      <c r="K872" s="213"/>
      <c r="L872" s="107"/>
      <c r="M872" s="994"/>
      <c r="N872" s="110"/>
      <c r="O872" s="111"/>
      <c r="P872" s="213"/>
    </row>
    <row r="873" spans="1:16">
      <c r="A873" s="102"/>
      <c r="B873" s="106"/>
      <c r="C873" s="994"/>
      <c r="D873" s="214"/>
      <c r="E873" s="111"/>
      <c r="F873" s="213"/>
      <c r="G873" s="106"/>
      <c r="H873" s="994"/>
      <c r="I873" s="110"/>
      <c r="J873" s="111"/>
      <c r="K873" s="213"/>
      <c r="L873" s="106"/>
      <c r="M873" s="994"/>
      <c r="N873" s="110"/>
      <c r="O873" s="111"/>
      <c r="P873" s="213"/>
    </row>
    <row r="874" spans="1:16" ht="17.45" customHeight="1" thickBot="1">
      <c r="A874" s="102"/>
      <c r="B874" s="107"/>
      <c r="C874" s="995"/>
      <c r="D874" s="126"/>
      <c r="E874" s="127"/>
      <c r="F874" s="101"/>
      <c r="G874" s="107"/>
      <c r="H874" s="995"/>
      <c r="I874" s="110"/>
      <c r="J874" s="127"/>
      <c r="K874" s="101"/>
      <c r="L874" s="107"/>
      <c r="M874" s="995"/>
      <c r="N874" s="110"/>
      <c r="O874" s="128"/>
      <c r="P874" s="124"/>
    </row>
    <row r="875" spans="1:16">
      <c r="A875" s="129"/>
      <c r="B875" s="106"/>
      <c r="C875" s="1008" t="s">
        <v>1055</v>
      </c>
      <c r="D875" s="115" t="s">
        <v>1056</v>
      </c>
      <c r="E875" s="130" t="s">
        <v>943</v>
      </c>
      <c r="F875" s="122" t="s">
        <v>1538</v>
      </c>
      <c r="G875" s="106"/>
      <c r="H875" s="993" t="s">
        <v>1055</v>
      </c>
      <c r="I875" s="115" t="s">
        <v>1056</v>
      </c>
      <c r="J875" s="130" t="s">
        <v>943</v>
      </c>
      <c r="K875" s="122" t="s">
        <v>1539</v>
      </c>
      <c r="L875" s="106"/>
      <c r="M875" s="1009" t="s">
        <v>1055</v>
      </c>
      <c r="N875" s="115" t="s">
        <v>1056</v>
      </c>
      <c r="O875" s="130" t="s">
        <v>943</v>
      </c>
      <c r="P875" s="122" t="s">
        <v>1540</v>
      </c>
    </row>
    <row r="876" spans="1:16">
      <c r="A876" s="129"/>
      <c r="B876" s="107"/>
      <c r="C876" s="994"/>
      <c r="D876" s="91" t="s">
        <v>1060</v>
      </c>
      <c r="E876" s="93" t="s">
        <v>948</v>
      </c>
      <c r="F876" s="131" t="s">
        <v>1146</v>
      </c>
      <c r="G876" s="107"/>
      <c r="H876" s="994"/>
      <c r="I876" s="91" t="s">
        <v>1060</v>
      </c>
      <c r="J876" s="93" t="s">
        <v>948</v>
      </c>
      <c r="K876" s="131" t="s">
        <v>1146</v>
      </c>
      <c r="L876" s="107"/>
      <c r="M876" s="994"/>
      <c r="N876" s="91" t="s">
        <v>1060</v>
      </c>
      <c r="O876" s="93" t="s">
        <v>948</v>
      </c>
      <c r="P876" s="131" t="s">
        <v>1541</v>
      </c>
    </row>
    <row r="877" spans="1:16">
      <c r="A877" s="129"/>
      <c r="B877" s="132"/>
      <c r="C877" s="994"/>
      <c r="D877" s="91" t="s">
        <v>1063</v>
      </c>
      <c r="E877" s="93" t="s">
        <v>952</v>
      </c>
      <c r="F877" s="94" t="s">
        <v>1064</v>
      </c>
      <c r="G877" s="132"/>
      <c r="H877" s="994"/>
      <c r="I877" s="91" t="s">
        <v>1063</v>
      </c>
      <c r="J877" s="93" t="s">
        <v>952</v>
      </c>
      <c r="K877" s="94" t="s">
        <v>1064</v>
      </c>
      <c r="L877" s="132"/>
      <c r="M877" s="994"/>
      <c r="N877" s="91" t="s">
        <v>1063</v>
      </c>
      <c r="O877" s="93" t="s">
        <v>952</v>
      </c>
      <c r="P877" s="94" t="s">
        <v>1064</v>
      </c>
    </row>
    <row r="878" spans="1:16">
      <c r="A878" s="129"/>
      <c r="B878" s="107"/>
      <c r="C878" s="994"/>
      <c r="D878" s="91" t="s">
        <v>978</v>
      </c>
      <c r="E878" s="93" t="s">
        <v>956</v>
      </c>
      <c r="F878" s="101" t="s">
        <v>1065</v>
      </c>
      <c r="G878" s="107"/>
      <c r="H878" s="994"/>
      <c r="I878" s="91" t="s">
        <v>978</v>
      </c>
      <c r="J878" s="93" t="s">
        <v>956</v>
      </c>
      <c r="K878" s="101" t="s">
        <v>1065</v>
      </c>
      <c r="L878" s="107"/>
      <c r="M878" s="994"/>
      <c r="N878" s="91" t="s">
        <v>978</v>
      </c>
      <c r="O878" s="93" t="s">
        <v>956</v>
      </c>
      <c r="P878" s="101" t="s">
        <v>1065</v>
      </c>
    </row>
    <row r="879" spans="1:16">
      <c r="A879" s="129"/>
      <c r="B879" s="132"/>
      <c r="C879" s="994"/>
      <c r="D879" s="91" t="s">
        <v>1066</v>
      </c>
      <c r="E879" s="111" t="s">
        <v>1199</v>
      </c>
      <c r="F879" s="133" t="s">
        <v>1067</v>
      </c>
      <c r="G879" s="132"/>
      <c r="H879" s="994"/>
      <c r="I879" s="91" t="s">
        <v>1066</v>
      </c>
      <c r="J879" s="111" t="s">
        <v>1199</v>
      </c>
      <c r="K879" s="133" t="s">
        <v>1067</v>
      </c>
      <c r="L879" s="132"/>
      <c r="M879" s="994"/>
      <c r="N879" s="91" t="s">
        <v>1066</v>
      </c>
      <c r="O879" s="111" t="s">
        <v>1199</v>
      </c>
      <c r="P879" s="133" t="s">
        <v>1067</v>
      </c>
    </row>
    <row r="880" spans="1:16">
      <c r="A880" s="129"/>
      <c r="B880" s="107"/>
      <c r="C880" s="994"/>
      <c r="D880" s="91"/>
      <c r="E880" s="93" t="s">
        <v>1200</v>
      </c>
      <c r="F880" s="109" t="s">
        <v>1542</v>
      </c>
      <c r="G880" s="107"/>
      <c r="H880" s="994"/>
      <c r="I880" s="91"/>
      <c r="J880" s="93"/>
      <c r="K880" s="94"/>
      <c r="L880" s="107"/>
      <c r="M880" s="994"/>
      <c r="N880" s="91"/>
      <c r="O880" s="93"/>
      <c r="P880" s="94"/>
    </row>
    <row r="881" spans="1:16">
      <c r="A881" s="129"/>
      <c r="B881" s="132"/>
      <c r="C881" s="994"/>
      <c r="D881" s="91"/>
      <c r="E881" s="111"/>
      <c r="F881" s="133"/>
      <c r="G881" s="132"/>
      <c r="H881" s="994"/>
      <c r="I881" s="91"/>
      <c r="J881" s="111"/>
      <c r="K881" s="133"/>
      <c r="L881" s="132"/>
      <c r="M881" s="994"/>
      <c r="N881" s="91"/>
      <c r="O881" s="111"/>
      <c r="P881" s="133"/>
    </row>
    <row r="882" spans="1:16">
      <c r="A882" s="129"/>
      <c r="B882" s="107"/>
      <c r="C882" s="994"/>
      <c r="D882" s="91"/>
      <c r="E882" s="93"/>
      <c r="F882" s="94"/>
      <c r="G882" s="107"/>
      <c r="H882" s="994"/>
      <c r="I882" s="91"/>
      <c r="J882" s="93"/>
      <c r="K882" s="94"/>
      <c r="L882" s="107"/>
      <c r="M882" s="994"/>
      <c r="N882" s="91"/>
      <c r="O882" s="93"/>
      <c r="P882" s="94"/>
    </row>
    <row r="883" spans="1:16">
      <c r="A883" s="129"/>
      <c r="B883" s="132"/>
      <c r="C883" s="994"/>
      <c r="D883" s="91"/>
      <c r="E883" s="93"/>
      <c r="F883" s="94"/>
      <c r="G883" s="132"/>
      <c r="H883" s="994"/>
      <c r="I883" s="91"/>
      <c r="J883" s="93"/>
      <c r="K883" s="94"/>
      <c r="L883" s="132"/>
      <c r="M883" s="994"/>
      <c r="N883" s="91"/>
      <c r="O883" s="93"/>
      <c r="P883" s="94"/>
    </row>
    <row r="884" spans="1:16" ht="17.45" customHeight="1" thickBot="1">
      <c r="A884" s="129"/>
      <c r="B884" s="107"/>
      <c r="C884" s="995"/>
      <c r="D884" s="112"/>
      <c r="E884" s="113"/>
      <c r="F884" s="114"/>
      <c r="G884" s="107"/>
      <c r="H884" s="995"/>
      <c r="I884" s="112"/>
      <c r="J884" s="127"/>
      <c r="K884" s="101"/>
      <c r="L884" s="107"/>
      <c r="M884" s="995"/>
      <c r="N884" s="112"/>
      <c r="O884" s="127"/>
      <c r="P884" s="101"/>
    </row>
    <row r="885" spans="1:16">
      <c r="A885" s="129"/>
      <c r="B885" s="132"/>
      <c r="C885" s="1011" t="s">
        <v>1068</v>
      </c>
      <c r="D885" s="134" t="s">
        <v>1069</v>
      </c>
      <c r="E885" s="135"/>
      <c r="F885" s="136" t="s">
        <v>1070</v>
      </c>
      <c r="G885" s="132"/>
      <c r="H885" s="1028" t="s">
        <v>1068</v>
      </c>
      <c r="I885" s="134" t="s">
        <v>1069</v>
      </c>
      <c r="J885" s="135"/>
      <c r="K885" s="136" t="s">
        <v>1070</v>
      </c>
      <c r="L885" s="132"/>
      <c r="M885" s="1013" t="s">
        <v>1068</v>
      </c>
      <c r="N885" s="134" t="s">
        <v>1069</v>
      </c>
      <c r="O885" s="135"/>
      <c r="P885" s="136" t="s">
        <v>1070</v>
      </c>
    </row>
    <row r="886" spans="1:16">
      <c r="A886" s="129"/>
      <c r="B886" s="107"/>
      <c r="C886" s="994"/>
      <c r="D886" s="117" t="s">
        <v>76</v>
      </c>
      <c r="E886" s="118"/>
      <c r="F886" s="137" t="s">
        <v>1543</v>
      </c>
      <c r="G886" s="107"/>
      <c r="H886" s="994"/>
      <c r="I886" s="91"/>
      <c r="J886" s="93"/>
      <c r="K886" s="94"/>
      <c r="L886" s="107"/>
      <c r="M886" s="994"/>
      <c r="N886" s="91" t="s">
        <v>28</v>
      </c>
      <c r="O886" s="93"/>
      <c r="P886" s="94" t="s">
        <v>1544</v>
      </c>
    </row>
    <row r="887" spans="1:16">
      <c r="A887" s="129"/>
      <c r="B887" s="132"/>
      <c r="C887" s="994"/>
      <c r="D887" s="91"/>
      <c r="E887" s="93"/>
      <c r="F887" s="94"/>
      <c r="G887" s="132"/>
      <c r="H887" s="994"/>
      <c r="I887" s="91"/>
      <c r="J887" s="93"/>
      <c r="K887" s="94"/>
      <c r="L887" s="132"/>
      <c r="M887" s="994"/>
      <c r="N887" s="91" t="s">
        <v>76</v>
      </c>
      <c r="O887" s="93"/>
      <c r="P887" s="94" t="s">
        <v>1545</v>
      </c>
    </row>
    <row r="888" spans="1:16">
      <c r="A888" s="129"/>
      <c r="B888" s="107"/>
      <c r="C888" s="994"/>
      <c r="D888" s="110"/>
      <c r="E888" s="111"/>
      <c r="F888" s="101"/>
      <c r="G888" s="107"/>
      <c r="H888" s="994"/>
      <c r="I888" s="110"/>
      <c r="J888" s="111"/>
      <c r="K888" s="101"/>
      <c r="L888" s="107"/>
      <c r="M888" s="994"/>
      <c r="N888" s="110"/>
      <c r="O888" s="111"/>
      <c r="P888" s="101"/>
    </row>
    <row r="889" spans="1:16">
      <c r="A889" s="1031"/>
      <c r="B889" s="132"/>
      <c r="C889" s="994"/>
      <c r="D889" s="91"/>
      <c r="E889" s="93"/>
      <c r="F889" s="94"/>
      <c r="G889" s="132"/>
      <c r="H889" s="994"/>
      <c r="I889" s="91"/>
      <c r="J889" s="93"/>
      <c r="K889" s="94"/>
      <c r="L889" s="132"/>
      <c r="M889" s="994"/>
      <c r="N889" s="91"/>
      <c r="O889" s="93"/>
      <c r="P889" s="94"/>
    </row>
    <row r="890" spans="1:16">
      <c r="A890" s="1017"/>
      <c r="B890" s="107"/>
      <c r="C890" s="994"/>
      <c r="D890" s="91"/>
      <c r="E890" s="93"/>
      <c r="F890" s="94"/>
      <c r="G890" s="107"/>
      <c r="H890" s="994"/>
      <c r="I890" s="91"/>
      <c r="J890" s="93"/>
      <c r="K890" s="94"/>
      <c r="L890" s="107"/>
      <c r="M890" s="994"/>
      <c r="N890" s="91"/>
      <c r="O890" s="93"/>
      <c r="P890" s="94"/>
    </row>
    <row r="891" spans="1:16">
      <c r="A891" s="1017"/>
      <c r="B891" s="132"/>
      <c r="C891" s="994"/>
      <c r="D891" s="110"/>
      <c r="E891" s="111"/>
      <c r="F891" s="101"/>
      <c r="G891" s="132"/>
      <c r="H891" s="994"/>
      <c r="I891" s="110"/>
      <c r="J891" s="111"/>
      <c r="K891" s="101"/>
      <c r="L891" s="132"/>
      <c r="M891" s="994"/>
      <c r="N891" s="110"/>
      <c r="O891" s="111"/>
      <c r="P891" s="101"/>
    </row>
    <row r="892" spans="1:16" ht="17.45" customHeight="1" thickBot="1">
      <c r="A892" s="1032"/>
      <c r="B892" s="138"/>
      <c r="C892" s="1012"/>
      <c r="D892" s="139"/>
      <c r="E892" s="140"/>
      <c r="F892" s="141"/>
      <c r="G892" s="138"/>
      <c r="H892" s="1012"/>
      <c r="I892" s="139"/>
      <c r="J892" s="140"/>
      <c r="K892" s="141"/>
      <c r="L892" s="138"/>
      <c r="M892" s="1012"/>
      <c r="N892" s="139"/>
      <c r="O892" s="140"/>
      <c r="P892" s="141"/>
    </row>
    <row r="893" spans="1:16" s="143" customFormat="1" ht="27" customHeight="1" thickTop="1" thickBot="1">
      <c r="A893" s="142"/>
      <c r="B893" s="1000" t="s">
        <v>1077</v>
      </c>
      <c r="C893" s="1001"/>
      <c r="D893" s="1001"/>
      <c r="E893" s="1001"/>
      <c r="F893" s="1001"/>
      <c r="G893" s="1025" t="s">
        <v>1078</v>
      </c>
      <c r="H893" s="1006"/>
      <c r="I893" s="1006"/>
      <c r="J893" s="1006"/>
      <c r="K893" s="1006"/>
      <c r="L893" s="1006"/>
      <c r="M893" s="1006"/>
      <c r="N893" s="1005" t="s">
        <v>1079</v>
      </c>
      <c r="O893" s="1006"/>
      <c r="P893" s="1006"/>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990">
        <f>A817</f>
        <v>46151</v>
      </c>
      <c r="B895" s="1020"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991"/>
      <c r="B896" s="1021"/>
      <c r="C896" s="170"/>
      <c r="D896" s="171"/>
      <c r="E896" s="172"/>
      <c r="F896" s="173"/>
      <c r="G896" s="170"/>
      <c r="H896" s="174"/>
      <c r="I896" s="172"/>
      <c r="J896" s="172"/>
      <c r="K896" s="175"/>
      <c r="L896" s="176"/>
      <c r="M896" s="177"/>
      <c r="N896" s="178"/>
      <c r="O896" s="172"/>
      <c r="P896" s="179"/>
    </row>
    <row r="897" spans="1:16" s="169" customFormat="1">
      <c r="A897" s="991"/>
      <c r="B897" s="1021"/>
      <c r="C897" s="170"/>
      <c r="D897" s="171"/>
      <c r="E897" s="172"/>
      <c r="F897" s="173"/>
      <c r="G897" s="170"/>
      <c r="H897" s="180"/>
      <c r="I897" s="172"/>
      <c r="J897" s="172"/>
      <c r="K897" s="175"/>
      <c r="L897" s="181"/>
      <c r="M897" s="177"/>
      <c r="N897" s="178"/>
      <c r="O897" s="172"/>
      <c r="P897" s="179"/>
    </row>
    <row r="898" spans="1:16" s="169" customFormat="1">
      <c r="A898" s="991"/>
      <c r="B898" s="1021"/>
      <c r="C898" s="170"/>
      <c r="D898" s="215"/>
      <c r="E898" s="172"/>
      <c r="F898" s="173"/>
      <c r="G898" s="170"/>
      <c r="H898" s="180"/>
      <c r="I898" s="172"/>
      <c r="J898" s="172"/>
      <c r="K898" s="184"/>
      <c r="L898" s="181"/>
      <c r="M898" s="177"/>
      <c r="N898" s="178"/>
      <c r="O898" s="172"/>
      <c r="P898" s="179"/>
    </row>
    <row r="899" spans="1:16" s="169" customFormat="1">
      <c r="A899" s="991"/>
      <c r="B899" s="1021"/>
      <c r="C899" s="170"/>
      <c r="D899" s="182"/>
      <c r="E899" s="172"/>
      <c r="F899" s="179"/>
      <c r="G899" s="170"/>
      <c r="H899" s="183"/>
      <c r="I899" s="172"/>
      <c r="J899" s="172"/>
      <c r="K899" s="184"/>
      <c r="L899" s="181"/>
      <c r="M899" s="177"/>
      <c r="N899" s="178"/>
      <c r="O899" s="172"/>
      <c r="P899" s="179"/>
    </row>
    <row r="900" spans="1:16" s="169" customFormat="1">
      <c r="A900" s="991"/>
      <c r="B900" s="1021"/>
      <c r="C900" s="170"/>
      <c r="D900" s="171"/>
      <c r="E900" s="172"/>
      <c r="F900" s="185"/>
      <c r="G900" s="195"/>
      <c r="H900" s="180"/>
      <c r="I900" s="188"/>
      <c r="J900" s="172"/>
      <c r="K900" s="175"/>
      <c r="L900" s="186"/>
      <c r="M900" s="187"/>
      <c r="N900" s="178"/>
      <c r="O900" s="172"/>
      <c r="P900" s="179"/>
    </row>
    <row r="901" spans="1:16" s="169" customFormat="1">
      <c r="A901" s="991"/>
      <c r="B901" s="1021"/>
      <c r="C901" s="170"/>
      <c r="D901" s="171"/>
      <c r="E901" s="172"/>
      <c r="F901" s="179"/>
      <c r="G901" s="170"/>
      <c r="H901" s="180"/>
      <c r="I901" s="188"/>
      <c r="J901" s="172"/>
      <c r="K901" s="175"/>
      <c r="L901" s="181"/>
      <c r="M901" s="177"/>
      <c r="N901" s="178"/>
      <c r="O901" s="172"/>
      <c r="P901" s="179"/>
    </row>
    <row r="902" spans="1:16" s="169" customFormat="1">
      <c r="A902" s="991"/>
      <c r="B902" s="1021"/>
      <c r="C902" s="170"/>
      <c r="D902" s="171"/>
      <c r="E902" s="172"/>
      <c r="F902" s="179"/>
      <c r="G902" s="216"/>
      <c r="H902" s="180"/>
      <c r="I902" s="172"/>
      <c r="J902" s="172"/>
      <c r="K902" s="175"/>
      <c r="L902" s="181"/>
      <c r="M902" s="177"/>
      <c r="N902" s="178"/>
      <c r="O902" s="172"/>
      <c r="P902" s="179"/>
    </row>
    <row r="903" spans="1:16" s="169" customFormat="1">
      <c r="A903" s="991"/>
      <c r="B903" s="1021"/>
      <c r="C903" s="170"/>
      <c r="D903" s="171"/>
      <c r="E903" s="172"/>
      <c r="F903" s="185"/>
      <c r="G903" s="170"/>
      <c r="H903" s="180"/>
      <c r="I903" s="188"/>
      <c r="J903" s="172"/>
      <c r="K903" s="175"/>
      <c r="L903" s="181"/>
      <c r="M903" s="177"/>
      <c r="N903" s="178"/>
      <c r="O903" s="172"/>
      <c r="P903" s="179"/>
    </row>
    <row r="904" spans="1:16" s="169" customFormat="1">
      <c r="A904" s="991"/>
      <c r="B904" s="1021"/>
      <c r="C904" s="170"/>
      <c r="D904" s="171"/>
      <c r="E904" s="172"/>
      <c r="F904" s="179"/>
      <c r="G904" s="170"/>
      <c r="H904" s="180"/>
      <c r="I904" s="188"/>
      <c r="J904" s="172"/>
      <c r="K904" s="175"/>
      <c r="L904" s="181"/>
      <c r="M904" s="177"/>
      <c r="N904" s="178"/>
      <c r="O904" s="172"/>
      <c r="P904" s="179"/>
    </row>
    <row r="905" spans="1:16" s="169" customFormat="1">
      <c r="A905" s="991"/>
      <c r="B905" s="1021"/>
      <c r="C905" s="189"/>
      <c r="D905" s="190"/>
      <c r="E905" s="191"/>
      <c r="F905" s="192"/>
      <c r="G905" s="170"/>
      <c r="H905" s="174"/>
      <c r="I905" s="172"/>
      <c r="J905" s="172"/>
      <c r="K905" s="175"/>
      <c r="L905" s="181"/>
      <c r="M905" s="177"/>
      <c r="N905" s="193"/>
      <c r="O905" s="191"/>
      <c r="P905" s="192"/>
    </row>
    <row r="906" spans="1:16" s="169" customFormat="1">
      <c r="A906" s="991"/>
      <c r="B906" s="1021"/>
      <c r="C906" s="189"/>
      <c r="D906" s="190"/>
      <c r="E906" s="191"/>
      <c r="F906" s="192"/>
      <c r="G906" s="195"/>
      <c r="H906" s="180"/>
      <c r="I906" s="188"/>
      <c r="J906" s="172"/>
      <c r="K906" s="175"/>
      <c r="L906" s="181"/>
      <c r="M906" s="177"/>
      <c r="N906" s="193"/>
      <c r="O906" s="191"/>
      <c r="P906" s="192"/>
    </row>
    <row r="907" spans="1:16" s="169" customFormat="1">
      <c r="A907" s="991"/>
      <c r="B907" s="1021"/>
      <c r="C907" s="189"/>
      <c r="D907" s="190"/>
      <c r="E907" s="191"/>
      <c r="F907" s="192"/>
      <c r="G907" s="170"/>
      <c r="H907" s="196"/>
      <c r="I907" s="188"/>
      <c r="J907" s="197"/>
      <c r="K907" s="194"/>
      <c r="L907" s="181"/>
      <c r="M907" s="177"/>
      <c r="N907" s="193"/>
      <c r="O907" s="191"/>
      <c r="P907" s="192"/>
    </row>
    <row r="908" spans="1:16" s="169" customFormat="1">
      <c r="A908" s="991"/>
      <c r="B908" s="1021"/>
      <c r="C908" s="189"/>
      <c r="D908" s="190"/>
      <c r="E908" s="191"/>
      <c r="F908" s="192"/>
      <c r="G908" s="170"/>
      <c r="H908" s="198"/>
      <c r="I908" s="172"/>
      <c r="J908" s="172"/>
      <c r="K908" s="175"/>
      <c r="L908" s="181"/>
      <c r="M908" s="177"/>
      <c r="N908" s="193"/>
      <c r="O908" s="191"/>
      <c r="P908" s="192"/>
    </row>
    <row r="909" spans="1:16" s="169" customFormat="1">
      <c r="A909" s="991"/>
      <c r="B909" s="1021"/>
      <c r="C909" s="189"/>
      <c r="D909" s="190"/>
      <c r="E909" s="191"/>
      <c r="F909" s="192"/>
      <c r="G909" s="195"/>
      <c r="H909" s="180"/>
      <c r="I909" s="197"/>
      <c r="J909" s="197"/>
      <c r="K909" s="194"/>
      <c r="L909" s="181"/>
      <c r="M909" s="177"/>
      <c r="N909" s="193"/>
      <c r="O909" s="191"/>
      <c r="P909" s="192"/>
    </row>
    <row r="910" spans="1:16" s="169" customFormat="1">
      <c r="A910" s="991"/>
      <c r="B910" s="1021"/>
      <c r="C910" s="189"/>
      <c r="D910" s="190"/>
      <c r="E910" s="191"/>
      <c r="F910" s="192"/>
      <c r="G910" s="170"/>
      <c r="H910" s="180"/>
      <c r="I910" s="197"/>
      <c r="J910" s="197"/>
      <c r="K910" s="194"/>
      <c r="L910" s="176"/>
      <c r="M910" s="177"/>
      <c r="N910" s="193"/>
      <c r="O910" s="191"/>
      <c r="P910" s="192"/>
    </row>
    <row r="911" spans="1:16" s="169" customFormat="1">
      <c r="A911" s="991"/>
      <c r="B911" s="1021"/>
      <c r="C911" s="189"/>
      <c r="D911" s="190"/>
      <c r="E911" s="191"/>
      <c r="F911" s="192"/>
      <c r="G911" s="189"/>
      <c r="H911" s="198"/>
      <c r="I911" s="199"/>
      <c r="J911" s="199"/>
      <c r="K911" s="200"/>
      <c r="L911" s="201"/>
      <c r="M911" s="187"/>
      <c r="N911" s="193"/>
      <c r="O911" s="191"/>
      <c r="P911" s="192"/>
    </row>
    <row r="912" spans="1:16" s="169" customFormat="1">
      <c r="A912" s="991"/>
      <c r="B912" s="1021"/>
      <c r="C912" s="189"/>
      <c r="D912" s="190"/>
      <c r="E912" s="191"/>
      <c r="F912" s="192"/>
      <c r="G912" s="189"/>
      <c r="H912" s="198"/>
      <c r="I912" s="199"/>
      <c r="J912" s="199"/>
      <c r="K912" s="200"/>
      <c r="L912" s="201"/>
      <c r="M912" s="187"/>
      <c r="N912" s="193"/>
      <c r="O912" s="191"/>
      <c r="P912" s="192"/>
    </row>
    <row r="913" spans="1:16" s="169" customFormat="1">
      <c r="A913" s="991"/>
      <c r="B913" s="1021"/>
      <c r="C913" s="189"/>
      <c r="D913" s="190"/>
      <c r="E913" s="191"/>
      <c r="F913" s="192"/>
      <c r="G913" s="189"/>
      <c r="H913" s="198"/>
      <c r="I913" s="199"/>
      <c r="J913" s="199"/>
      <c r="K913" s="200"/>
      <c r="L913" s="201"/>
      <c r="M913" s="187"/>
      <c r="N913" s="193"/>
      <c r="O913" s="191"/>
      <c r="P913" s="192"/>
    </row>
    <row r="914" spans="1:16" s="169" customFormat="1" ht="17.45" customHeight="1" thickBot="1">
      <c r="A914" s="992"/>
      <c r="B914" s="1022"/>
      <c r="C914" s="202"/>
      <c r="D914" s="203"/>
      <c r="E914" s="204"/>
      <c r="F914" s="205"/>
      <c r="G914" s="206"/>
      <c r="H914" s="207"/>
      <c r="I914" s="208"/>
      <c r="J914" s="208"/>
      <c r="K914" s="209"/>
      <c r="L914" s="210"/>
      <c r="M914" s="211"/>
      <c r="N914" s="212"/>
      <c r="O914" s="204"/>
      <c r="P914" s="205"/>
    </row>
    <row r="915" spans="1:16" s="68" customFormat="1" ht="18" customHeight="1" thickTop="1" thickBot="1">
      <c r="A915" s="1016">
        <f>A817+1</f>
        <v>46152</v>
      </c>
      <c r="B915" s="87" t="s">
        <v>940</v>
      </c>
      <c r="C915" s="1008" t="s">
        <v>941</v>
      </c>
      <c r="D915" s="88" t="s">
        <v>942</v>
      </c>
      <c r="E915" s="89" t="s">
        <v>943</v>
      </c>
      <c r="F915" s="90" t="s">
        <v>1449</v>
      </c>
      <c r="G915" s="87" t="s">
        <v>940</v>
      </c>
      <c r="H915" s="1023" t="s">
        <v>941</v>
      </c>
      <c r="I915" s="88" t="s">
        <v>942</v>
      </c>
      <c r="J915" s="89" t="s">
        <v>943</v>
      </c>
      <c r="K915" s="90" t="s">
        <v>1449</v>
      </c>
      <c r="L915" s="87" t="s">
        <v>940</v>
      </c>
      <c r="M915" s="1029" t="s">
        <v>941</v>
      </c>
      <c r="N915" s="88" t="s">
        <v>942</v>
      </c>
      <c r="O915" s="89" t="s">
        <v>943</v>
      </c>
      <c r="P915" s="90" t="s">
        <v>1549</v>
      </c>
    </row>
    <row r="916" spans="1:16" ht="18" customHeight="1">
      <c r="A916" s="1017"/>
      <c r="B916" s="1026" t="s">
        <v>1102</v>
      </c>
      <c r="C916" s="994"/>
      <c r="D916" s="91" t="s">
        <v>947</v>
      </c>
      <c r="E916" s="92" t="s">
        <v>948</v>
      </c>
      <c r="F916" s="90" t="s">
        <v>547</v>
      </c>
      <c r="G916" s="1026" t="s">
        <v>949</v>
      </c>
      <c r="H916" s="994"/>
      <c r="I916" s="91" t="s">
        <v>947</v>
      </c>
      <c r="J916" s="92" t="s">
        <v>948</v>
      </c>
      <c r="K916" s="90" t="s">
        <v>547</v>
      </c>
      <c r="L916" s="1026" t="s">
        <v>946</v>
      </c>
      <c r="M916" s="994"/>
      <c r="N916" s="91" t="s">
        <v>947</v>
      </c>
      <c r="O916" s="92" t="s">
        <v>948</v>
      </c>
      <c r="P916" s="929" t="s">
        <v>1550</v>
      </c>
    </row>
    <row r="917" spans="1:16" ht="17.45" customHeight="1" thickBot="1">
      <c r="A917" s="1017"/>
      <c r="B917" s="997"/>
      <c r="C917" s="994"/>
      <c r="D917" s="91" t="s">
        <v>951</v>
      </c>
      <c r="E917" s="93" t="s">
        <v>952</v>
      </c>
      <c r="F917" s="95" t="s">
        <v>1501</v>
      </c>
      <c r="G917" s="997"/>
      <c r="H917" s="994"/>
      <c r="I917" s="91" t="s">
        <v>951</v>
      </c>
      <c r="J917" s="93" t="s">
        <v>952</v>
      </c>
      <c r="K917" s="941" t="s">
        <v>1501</v>
      </c>
      <c r="L917" s="997"/>
      <c r="M917" s="994"/>
      <c r="N917" s="91" t="s">
        <v>951</v>
      </c>
      <c r="O917" s="93" t="s">
        <v>952</v>
      </c>
      <c r="P917" s="942" t="s">
        <v>1501</v>
      </c>
    </row>
    <row r="918" spans="1:16" ht="17.45" customHeight="1" thickBot="1">
      <c r="A918" s="1017"/>
      <c r="B918" s="87" t="s">
        <v>954</v>
      </c>
      <c r="C918" s="994"/>
      <c r="D918" s="91" t="s">
        <v>955</v>
      </c>
      <c r="E918" s="93" t="s">
        <v>956</v>
      </c>
      <c r="F918" s="94" t="s">
        <v>547</v>
      </c>
      <c r="G918" s="87" t="s">
        <v>954</v>
      </c>
      <c r="H918" s="994"/>
      <c r="I918" s="91" t="s">
        <v>955</v>
      </c>
      <c r="J918" s="93" t="s">
        <v>956</v>
      </c>
      <c r="K918" s="94" t="s">
        <v>547</v>
      </c>
      <c r="L918" s="87" t="s">
        <v>954</v>
      </c>
      <c r="M918" s="994"/>
      <c r="N918" s="91" t="s">
        <v>955</v>
      </c>
      <c r="O918" s="93" t="s">
        <v>956</v>
      </c>
      <c r="P918" s="94" t="s">
        <v>547</v>
      </c>
    </row>
    <row r="919" spans="1:16">
      <c r="A919" s="1017"/>
      <c r="B919" s="1027" t="s">
        <v>1105</v>
      </c>
      <c r="C919" s="994"/>
      <c r="D919" s="91" t="s">
        <v>958</v>
      </c>
      <c r="E919" s="93" t="s">
        <v>959</v>
      </c>
      <c r="F919" s="94" t="s">
        <v>547</v>
      </c>
      <c r="G919" s="1027" t="s">
        <v>1105</v>
      </c>
      <c r="H919" s="994"/>
      <c r="I919" s="91" t="s">
        <v>958</v>
      </c>
      <c r="J919" s="93" t="s">
        <v>959</v>
      </c>
      <c r="K919" s="94" t="s">
        <v>547</v>
      </c>
      <c r="L919" s="1027" t="s">
        <v>547</v>
      </c>
      <c r="M919" s="994"/>
      <c r="N919" s="91" t="s">
        <v>958</v>
      </c>
      <c r="O919" s="93" t="s">
        <v>959</v>
      </c>
      <c r="P919" s="94" t="s">
        <v>547</v>
      </c>
    </row>
    <row r="920" spans="1:16" ht="33.950000000000003" customHeight="1">
      <c r="A920" s="1017"/>
      <c r="B920" s="1003"/>
      <c r="C920" s="994"/>
      <c r="D920" s="91" t="s">
        <v>960</v>
      </c>
      <c r="E920" s="93" t="s">
        <v>961</v>
      </c>
      <c r="F920" s="94" t="s">
        <v>1389</v>
      </c>
      <c r="G920" s="1003"/>
      <c r="H920" s="994"/>
      <c r="I920" s="91" t="s">
        <v>960</v>
      </c>
      <c r="J920" s="93" t="s">
        <v>961</v>
      </c>
      <c r="K920" s="94" t="s">
        <v>1551</v>
      </c>
      <c r="L920" s="1003"/>
      <c r="M920" s="994"/>
      <c r="N920" s="91" t="s">
        <v>960</v>
      </c>
      <c r="O920" s="93" t="s">
        <v>961</v>
      </c>
      <c r="P920" s="94" t="s">
        <v>1552</v>
      </c>
    </row>
    <row r="921" spans="1:16" ht="33.950000000000003" customHeight="1">
      <c r="A921" s="1017"/>
      <c r="B921" s="1002"/>
      <c r="C921" s="994"/>
      <c r="D921" s="91" t="s">
        <v>968</v>
      </c>
      <c r="E921" s="93" t="s">
        <v>969</v>
      </c>
      <c r="F921" s="96" t="s">
        <v>1504</v>
      </c>
      <c r="G921" s="1002"/>
      <c r="H921" s="994"/>
      <c r="I921" s="91" t="s">
        <v>968</v>
      </c>
      <c r="J921" s="93" t="s">
        <v>969</v>
      </c>
      <c r="K921" s="90" t="s">
        <v>1504</v>
      </c>
      <c r="L921" s="1002"/>
      <c r="M921" s="994"/>
      <c r="N921" s="91" t="s">
        <v>968</v>
      </c>
      <c r="O921" s="93" t="s">
        <v>969</v>
      </c>
      <c r="P921" s="90" t="s">
        <v>1553</v>
      </c>
    </row>
    <row r="922" spans="1:16">
      <c r="A922" s="1017"/>
      <c r="B922" s="1003"/>
      <c r="C922" s="994"/>
      <c r="D922" s="91"/>
      <c r="E922" s="93" t="s">
        <v>973</v>
      </c>
      <c r="F922" s="817" t="s">
        <v>974</v>
      </c>
      <c r="G922" s="1003"/>
      <c r="H922" s="994"/>
      <c r="I922" s="91"/>
      <c r="J922" s="93" t="s">
        <v>973</v>
      </c>
      <c r="K922" s="96" t="s">
        <v>974</v>
      </c>
      <c r="L922" s="1003"/>
      <c r="M922" s="994"/>
      <c r="N922" s="91"/>
      <c r="O922" s="93" t="s">
        <v>973</v>
      </c>
      <c r="P922" s="96" t="s">
        <v>974</v>
      </c>
    </row>
    <row r="923" spans="1:16">
      <c r="A923" s="1017"/>
      <c r="B923" s="1002"/>
      <c r="C923" s="994"/>
      <c r="D923" s="91"/>
      <c r="E923" s="93" t="s">
        <v>975</v>
      </c>
      <c r="F923" s="96" t="s">
        <v>976</v>
      </c>
      <c r="G923" s="1002"/>
      <c r="H923" s="994"/>
      <c r="I923" s="91"/>
      <c r="J923" s="93" t="s">
        <v>975</v>
      </c>
      <c r="K923" s="99" t="s">
        <v>976</v>
      </c>
      <c r="L923" s="1002"/>
      <c r="M923" s="994"/>
      <c r="N923" s="91"/>
      <c r="O923" s="93" t="s">
        <v>975</v>
      </c>
      <c r="P923" s="817" t="s">
        <v>976</v>
      </c>
    </row>
    <row r="924" spans="1:16" ht="17.45" customHeight="1" thickBot="1">
      <c r="A924" s="1017"/>
      <c r="B924" s="1003"/>
      <c r="C924" s="994"/>
      <c r="D924" s="91" t="s">
        <v>978</v>
      </c>
      <c r="E924" s="93" t="s">
        <v>979</v>
      </c>
      <c r="F924" s="96" t="s">
        <v>1554</v>
      </c>
      <c r="G924" s="1003"/>
      <c r="H924" s="994"/>
      <c r="I924" s="91" t="s">
        <v>978</v>
      </c>
      <c r="J924" s="93" t="s">
        <v>979</v>
      </c>
      <c r="K924" s="96" t="s">
        <v>1555</v>
      </c>
      <c r="L924" s="1003"/>
      <c r="M924" s="994"/>
      <c r="N924" s="91" t="s">
        <v>978</v>
      </c>
      <c r="O924" s="93" t="s">
        <v>979</v>
      </c>
      <c r="P924" s="96" t="s">
        <v>1556</v>
      </c>
    </row>
    <row r="925" spans="1:16" ht="17.45" customHeight="1" thickBot="1">
      <c r="A925" s="1017"/>
      <c r="B925" s="97" t="s">
        <v>977</v>
      </c>
      <c r="C925" s="994"/>
      <c r="D925" s="91"/>
      <c r="E925" s="93" t="s">
        <v>984</v>
      </c>
      <c r="F925" s="96" t="s">
        <v>1219</v>
      </c>
      <c r="G925" s="97" t="s">
        <v>977</v>
      </c>
      <c r="H925" s="994"/>
      <c r="I925" s="91"/>
      <c r="J925" s="93" t="s">
        <v>984</v>
      </c>
      <c r="K925" s="96" t="s">
        <v>1115</v>
      </c>
      <c r="L925" s="97" t="s">
        <v>977</v>
      </c>
      <c r="M925" s="994"/>
      <c r="N925" s="91"/>
      <c r="O925" s="93" t="s">
        <v>984</v>
      </c>
      <c r="P925" s="96" t="s">
        <v>1117</v>
      </c>
    </row>
    <row r="926" spans="1:16">
      <c r="A926" s="1017"/>
      <c r="B926" s="1007" t="s">
        <v>1557</v>
      </c>
      <c r="C926" s="994"/>
      <c r="D926" s="91"/>
      <c r="E926" s="93" t="s">
        <v>989</v>
      </c>
      <c r="F926" s="96" t="s">
        <v>1558</v>
      </c>
      <c r="G926" s="1007" t="s">
        <v>1559</v>
      </c>
      <c r="H926" s="994"/>
      <c r="I926" s="91"/>
      <c r="J926" s="93" t="s">
        <v>989</v>
      </c>
      <c r="K926" s="96" t="s">
        <v>1558</v>
      </c>
      <c r="L926" s="1007" t="s">
        <v>1116</v>
      </c>
      <c r="M926" s="994"/>
      <c r="N926" s="91"/>
      <c r="O926" s="93" t="s">
        <v>989</v>
      </c>
      <c r="P926" s="96" t="s">
        <v>1560</v>
      </c>
    </row>
    <row r="927" spans="1:16">
      <c r="A927" s="1017"/>
      <c r="B927" s="999"/>
      <c r="C927" s="994"/>
      <c r="D927" s="91"/>
      <c r="E927" s="93" t="s">
        <v>992</v>
      </c>
      <c r="F927" s="94" t="s">
        <v>1561</v>
      </c>
      <c r="G927" s="999"/>
      <c r="H927" s="994"/>
      <c r="I927" s="91"/>
      <c r="J927" s="93" t="s">
        <v>992</v>
      </c>
      <c r="K927" s="96" t="s">
        <v>1120</v>
      </c>
      <c r="L927" s="999"/>
      <c r="M927" s="994"/>
      <c r="N927" s="91"/>
      <c r="O927" s="93" t="s">
        <v>992</v>
      </c>
      <c r="P927" s="96" t="s">
        <v>1562</v>
      </c>
    </row>
    <row r="928" spans="1:16" ht="17.45" customHeight="1" thickBot="1">
      <c r="A928" s="1017"/>
      <c r="B928" s="997"/>
      <c r="C928" s="994"/>
      <c r="D928" s="91"/>
      <c r="E928" s="93" t="s">
        <v>995</v>
      </c>
      <c r="F928" s="94" t="s">
        <v>1563</v>
      </c>
      <c r="G928" s="997"/>
      <c r="H928" s="994"/>
      <c r="I928" s="91"/>
      <c r="J928" s="93" t="s">
        <v>995</v>
      </c>
      <c r="K928" s="94" t="s">
        <v>1563</v>
      </c>
      <c r="L928" s="997"/>
      <c r="M928" s="994"/>
      <c r="N928" s="91"/>
      <c r="O928" s="93" t="s">
        <v>995</v>
      </c>
      <c r="P928" s="94" t="s">
        <v>1563</v>
      </c>
    </row>
    <row r="929" spans="1:16" ht="17.45" customHeight="1" thickBot="1">
      <c r="A929" s="1017"/>
      <c r="B929" s="97" t="s">
        <v>994</v>
      </c>
      <c r="C929" s="994"/>
      <c r="D929" s="91" t="s">
        <v>1000</v>
      </c>
      <c r="E929" s="93" t="s">
        <v>1001</v>
      </c>
      <c r="F929" s="94" t="s">
        <v>1002</v>
      </c>
      <c r="G929" s="97" t="s">
        <v>994</v>
      </c>
      <c r="H929" s="994"/>
      <c r="I929" s="91" t="s">
        <v>1000</v>
      </c>
      <c r="J929" s="93" t="s">
        <v>1001</v>
      </c>
      <c r="K929" s="94" t="s">
        <v>1002</v>
      </c>
      <c r="L929" s="97" t="s">
        <v>994</v>
      </c>
      <c r="M929" s="994"/>
      <c r="N929" s="91" t="s">
        <v>1000</v>
      </c>
      <c r="O929" s="93" t="s">
        <v>1001</v>
      </c>
      <c r="P929" s="94" t="s">
        <v>1002</v>
      </c>
    </row>
    <row r="930" spans="1:16" ht="33.950000000000003" customHeight="1">
      <c r="A930" s="1017"/>
      <c r="B930" s="998" t="s">
        <v>1564</v>
      </c>
      <c r="C930" s="994"/>
      <c r="D930" s="91" t="s">
        <v>1293</v>
      </c>
      <c r="E930" s="93" t="s">
        <v>1006</v>
      </c>
      <c r="F930" s="94" t="s">
        <v>1565</v>
      </c>
      <c r="G930" s="998" t="s">
        <v>1566</v>
      </c>
      <c r="H930" s="994"/>
      <c r="I930" s="91" t="s">
        <v>1293</v>
      </c>
      <c r="J930" s="93" t="s">
        <v>1006</v>
      </c>
      <c r="K930" s="94" t="s">
        <v>1567</v>
      </c>
      <c r="L930" s="998" t="s">
        <v>1568</v>
      </c>
      <c r="M930" s="994"/>
      <c r="N930" s="91" t="s">
        <v>1293</v>
      </c>
      <c r="O930" s="93" t="s">
        <v>1006</v>
      </c>
      <c r="P930" s="94" t="s">
        <v>1569</v>
      </c>
    </row>
    <row r="931" spans="1:16">
      <c r="A931" s="1017"/>
      <c r="B931" s="999"/>
      <c r="C931" s="994"/>
      <c r="D931" s="91" t="s">
        <v>1229</v>
      </c>
      <c r="E931" s="93" t="s">
        <v>1296</v>
      </c>
      <c r="F931" s="109" t="s">
        <v>1570</v>
      </c>
      <c r="G931" s="999"/>
      <c r="H931" s="994"/>
      <c r="I931" s="91" t="s">
        <v>1229</v>
      </c>
      <c r="J931" s="93" t="s">
        <v>1296</v>
      </c>
      <c r="K931" s="94" t="s">
        <v>1571</v>
      </c>
      <c r="L931" s="999"/>
      <c r="M931" s="994"/>
      <c r="N931" s="91" t="s">
        <v>1229</v>
      </c>
      <c r="O931" s="93" t="s">
        <v>1296</v>
      </c>
      <c r="P931" s="94" t="s">
        <v>1572</v>
      </c>
    </row>
    <row r="932" spans="1:16" ht="17.45" customHeight="1" thickBot="1">
      <c r="A932" s="1017"/>
      <c r="B932" s="997"/>
      <c r="C932" s="994"/>
      <c r="D932" s="91"/>
      <c r="E932" s="93" t="s">
        <v>1410</v>
      </c>
      <c r="F932" s="109" t="s">
        <v>1573</v>
      </c>
      <c r="G932" s="997"/>
      <c r="H932" s="994"/>
      <c r="I932" s="91"/>
      <c r="J932" s="93" t="s">
        <v>1410</v>
      </c>
      <c r="K932" s="94" t="s">
        <v>1574</v>
      </c>
      <c r="L932" s="997"/>
      <c r="M932" s="994"/>
      <c r="N932" s="91"/>
      <c r="O932" s="93" t="s">
        <v>1410</v>
      </c>
      <c r="P932" s="94" t="s">
        <v>1575</v>
      </c>
    </row>
    <row r="933" spans="1:16">
      <c r="A933" s="1017"/>
      <c r="B933" s="1018" t="s">
        <v>1013</v>
      </c>
      <c r="C933" s="994"/>
      <c r="D933" s="91"/>
      <c r="E933" s="93"/>
      <c r="F933" s="90"/>
      <c r="G933" s="1018" t="s">
        <v>1013</v>
      </c>
      <c r="H933" s="994"/>
      <c r="I933" s="91"/>
      <c r="J933" s="93"/>
      <c r="K933" s="94"/>
      <c r="L933" s="1018" t="s">
        <v>1013</v>
      </c>
      <c r="M933" s="994"/>
      <c r="N933" s="91"/>
      <c r="O933" s="93"/>
      <c r="P933" s="94"/>
    </row>
    <row r="934" spans="1:16" ht="17.45" customHeight="1" thickBot="1">
      <c r="A934" s="1017"/>
      <c r="B934" s="1019"/>
      <c r="C934" s="994"/>
      <c r="D934" s="91"/>
      <c r="E934" s="93"/>
      <c r="F934" s="90"/>
      <c r="G934" s="1019"/>
      <c r="H934" s="994"/>
      <c r="I934" s="91"/>
      <c r="J934" s="93"/>
      <c r="K934" s="94"/>
      <c r="L934" s="1019"/>
      <c r="M934" s="994"/>
      <c r="N934" s="91"/>
      <c r="O934" s="93"/>
      <c r="P934" s="90"/>
    </row>
    <row r="935" spans="1:16" ht="17.45" customHeight="1" thickTop="1">
      <c r="A935" s="1017"/>
      <c r="B935" s="1015" t="s">
        <v>1014</v>
      </c>
      <c r="C935" s="994"/>
      <c r="D935" s="91"/>
      <c r="E935" s="93"/>
      <c r="F935" s="94"/>
      <c r="G935" s="1015" t="s">
        <v>1014</v>
      </c>
      <c r="H935" s="994"/>
      <c r="I935" s="91"/>
      <c r="J935" s="93"/>
      <c r="K935" s="90"/>
      <c r="L935" s="1015" t="s">
        <v>1014</v>
      </c>
      <c r="M935" s="994"/>
      <c r="N935" s="91"/>
      <c r="O935" s="93"/>
      <c r="P935" s="94"/>
    </row>
    <row r="936" spans="1:16" ht="17.45" customHeight="1" thickBot="1">
      <c r="A936" s="1017"/>
      <c r="B936" s="997"/>
      <c r="C936" s="994"/>
      <c r="D936" s="91"/>
      <c r="E936" s="93"/>
      <c r="F936" s="98"/>
      <c r="G936" s="997"/>
      <c r="H936" s="994"/>
      <c r="I936" s="91"/>
      <c r="J936" s="93"/>
      <c r="K936" s="90"/>
      <c r="L936" s="997"/>
      <c r="M936" s="994"/>
      <c r="N936" s="91"/>
      <c r="O936" s="93"/>
      <c r="P936" s="98"/>
    </row>
    <row r="937" spans="1:16">
      <c r="A937" s="1017"/>
      <c r="B937" s="1014">
        <v>4</v>
      </c>
      <c r="C937" s="994"/>
      <c r="D937" s="91"/>
      <c r="E937" s="93"/>
      <c r="F937" s="100"/>
      <c r="G937" s="1014">
        <v>3</v>
      </c>
      <c r="H937" s="994"/>
      <c r="I937" s="91"/>
      <c r="J937" s="93"/>
      <c r="K937" s="94"/>
      <c r="L937" s="1014">
        <v>3</v>
      </c>
      <c r="M937" s="994"/>
      <c r="N937" s="91"/>
      <c r="O937" s="93"/>
      <c r="P937" s="100"/>
    </row>
    <row r="938" spans="1:16" ht="17.45" customHeight="1" thickBot="1">
      <c r="A938" s="1017"/>
      <c r="B938" s="999"/>
      <c r="C938" s="994"/>
      <c r="D938" s="91"/>
      <c r="E938" s="93"/>
      <c r="F938" s="101"/>
      <c r="G938" s="999"/>
      <c r="H938" s="994"/>
      <c r="I938" s="91"/>
      <c r="J938" s="93"/>
      <c r="K938" s="94"/>
      <c r="L938" s="999"/>
      <c r="M938" s="994"/>
      <c r="N938" s="91"/>
      <c r="O938" s="93"/>
      <c r="P938" s="101"/>
    </row>
    <row r="939" spans="1:16">
      <c r="A939" s="1017"/>
      <c r="B939" s="1010" t="s">
        <v>1015</v>
      </c>
      <c r="C939" s="994"/>
      <c r="D939" s="91"/>
      <c r="E939" s="93"/>
      <c r="F939" s="96"/>
      <c r="G939" s="1010" t="s">
        <v>1015</v>
      </c>
      <c r="H939" s="994"/>
      <c r="I939" s="91"/>
      <c r="J939" s="93"/>
      <c r="K939" s="90"/>
      <c r="L939" s="1010" t="s">
        <v>1015</v>
      </c>
      <c r="M939" s="994"/>
      <c r="N939" s="91"/>
      <c r="O939" s="93"/>
      <c r="P939" s="96"/>
    </row>
    <row r="940" spans="1:16" ht="17.45" customHeight="1" thickBot="1">
      <c r="A940" s="1017"/>
      <c r="B940" s="997"/>
      <c r="C940" s="994"/>
      <c r="D940" s="91"/>
      <c r="E940" s="93"/>
      <c r="F940" s="101"/>
      <c r="G940" s="997"/>
      <c r="H940" s="994"/>
      <c r="I940" s="91"/>
      <c r="J940" s="93"/>
      <c r="K940" s="98"/>
      <c r="L940" s="997"/>
      <c r="M940" s="994"/>
      <c r="N940" s="91"/>
      <c r="O940" s="93"/>
      <c r="P940" s="101"/>
    </row>
    <row r="941" spans="1:16">
      <c r="A941" s="1017"/>
      <c r="B941" s="996">
        <v>4</v>
      </c>
      <c r="C941" s="994"/>
      <c r="D941" s="91"/>
      <c r="E941" s="93"/>
      <c r="F941" s="90"/>
      <c r="G941" s="996">
        <v>3</v>
      </c>
      <c r="H941" s="994"/>
      <c r="I941" s="91"/>
      <c r="J941" s="93"/>
      <c r="K941" s="100"/>
      <c r="L941" s="996">
        <v>3</v>
      </c>
      <c r="M941" s="994"/>
      <c r="N941" s="91"/>
      <c r="O941" s="93"/>
      <c r="P941" s="90"/>
    </row>
    <row r="942" spans="1:16" ht="17.45" customHeight="1" thickBot="1">
      <c r="A942" s="1017"/>
      <c r="B942" s="997"/>
      <c r="C942" s="994"/>
      <c r="D942" s="91"/>
      <c r="E942" s="93"/>
      <c r="F942" s="94"/>
      <c r="G942" s="997"/>
      <c r="H942" s="994"/>
      <c r="I942" s="91"/>
      <c r="J942" s="93"/>
      <c r="K942" s="101"/>
      <c r="L942" s="997"/>
      <c r="M942" s="994"/>
      <c r="N942" s="91"/>
      <c r="O942" s="93"/>
      <c r="P942" s="94"/>
    </row>
    <row r="943" spans="1:16">
      <c r="A943" s="1017"/>
      <c r="B943" s="1004" t="s">
        <v>1016</v>
      </c>
      <c r="C943" s="994"/>
      <c r="D943" s="91"/>
      <c r="E943" s="111"/>
      <c r="F943" s="94"/>
      <c r="G943" s="1004" t="s">
        <v>1016</v>
      </c>
      <c r="H943" s="994"/>
      <c r="I943" s="91"/>
      <c r="J943" s="93"/>
      <c r="K943" s="101"/>
      <c r="L943" s="1004" t="s">
        <v>1016</v>
      </c>
      <c r="M943" s="994"/>
      <c r="N943" s="91"/>
      <c r="O943" s="111"/>
      <c r="P943" s="94"/>
    </row>
    <row r="944" spans="1:16" ht="17.45" customHeight="1" thickBot="1">
      <c r="A944" s="1017"/>
      <c r="B944" s="997"/>
      <c r="C944" s="994"/>
      <c r="D944" s="110"/>
      <c r="E944" s="93"/>
      <c r="F944" s="109"/>
      <c r="G944" s="997"/>
      <c r="H944" s="994"/>
      <c r="I944" s="91"/>
      <c r="J944" s="93"/>
      <c r="K944" s="96"/>
      <c r="L944" s="997"/>
      <c r="M944" s="994"/>
      <c r="N944" s="110"/>
      <c r="O944" s="93"/>
      <c r="P944" s="109"/>
    </row>
    <row r="945" spans="1:16">
      <c r="A945" s="1017"/>
      <c r="B945" s="996">
        <v>27</v>
      </c>
      <c r="C945" s="994"/>
      <c r="D945" s="110"/>
      <c r="E945" s="111"/>
      <c r="F945" s="94"/>
      <c r="G945" s="996" t="s">
        <v>1180</v>
      </c>
      <c r="H945" s="994"/>
      <c r="I945" s="91"/>
      <c r="J945" s="93"/>
      <c r="K945" s="101"/>
      <c r="L945" s="996">
        <v>20</v>
      </c>
      <c r="M945" s="994"/>
      <c r="N945" s="110"/>
      <c r="O945" s="111"/>
      <c r="P945" s="94"/>
    </row>
    <row r="946" spans="1:16" ht="17.45" customHeight="1" thickBot="1">
      <c r="A946" s="1017"/>
      <c r="B946" s="997"/>
      <c r="C946" s="994"/>
      <c r="D946" s="91"/>
      <c r="E946" s="111"/>
      <c r="F946" s="101"/>
      <c r="G946" s="997"/>
      <c r="H946" s="994"/>
      <c r="I946" s="91"/>
      <c r="J946" s="93"/>
      <c r="K946" s="90"/>
      <c r="L946" s="997"/>
      <c r="M946" s="994"/>
      <c r="N946" s="91"/>
      <c r="O946" s="111"/>
      <c r="P946" s="101"/>
    </row>
    <row r="947" spans="1:16">
      <c r="A947" s="1017"/>
      <c r="B947" s="1004" t="s">
        <v>1018</v>
      </c>
      <c r="C947" s="994"/>
      <c r="D947" s="91"/>
      <c r="E947" s="93"/>
      <c r="F947" s="94"/>
      <c r="G947" s="1004" t="s">
        <v>1018</v>
      </c>
      <c r="H947" s="994"/>
      <c r="I947" s="91"/>
      <c r="J947" s="93"/>
      <c r="K947" s="94"/>
      <c r="L947" s="1004" t="s">
        <v>1018</v>
      </c>
      <c r="M947" s="994"/>
      <c r="N947" s="91"/>
      <c r="O947" s="93"/>
      <c r="P947" s="94"/>
    </row>
    <row r="948" spans="1:16" ht="17.45" customHeight="1" thickBot="1">
      <c r="A948" s="1017"/>
      <c r="B948" s="997"/>
      <c r="C948" s="994"/>
      <c r="D948" s="110"/>
      <c r="E948" s="111"/>
      <c r="F948" s="94"/>
      <c r="G948" s="997"/>
      <c r="H948" s="994"/>
      <c r="I948" s="91"/>
      <c r="J948" s="111"/>
      <c r="K948" s="94"/>
      <c r="L948" s="997"/>
      <c r="M948" s="994"/>
      <c r="N948" s="110"/>
      <c r="O948" s="111"/>
      <c r="P948" s="94"/>
    </row>
    <row r="949" spans="1:16">
      <c r="A949" s="1017"/>
      <c r="B949" s="996">
        <v>27</v>
      </c>
      <c r="C949" s="994"/>
      <c r="D949" s="110"/>
      <c r="E949" s="111"/>
      <c r="F949" s="94"/>
      <c r="G949" s="996" t="s">
        <v>1576</v>
      </c>
      <c r="H949" s="994"/>
      <c r="I949" s="91"/>
      <c r="J949" s="93"/>
      <c r="K949" s="94"/>
      <c r="L949" s="996">
        <v>20</v>
      </c>
      <c r="M949" s="994"/>
      <c r="N949" s="110"/>
      <c r="O949" s="111"/>
      <c r="P949" s="94"/>
    </row>
    <row r="950" spans="1:16" ht="17.45" customHeight="1" thickBot="1">
      <c r="A950" s="1017"/>
      <c r="B950" s="997"/>
      <c r="C950" s="994"/>
      <c r="D950" s="91"/>
      <c r="E950" s="111"/>
      <c r="F950" s="94"/>
      <c r="G950" s="997"/>
      <c r="H950" s="994"/>
      <c r="I950" s="91"/>
      <c r="J950" s="111"/>
      <c r="K950" s="94"/>
      <c r="L950" s="997"/>
      <c r="M950" s="994"/>
      <c r="N950" s="91"/>
      <c r="O950" s="111"/>
      <c r="P950" s="94"/>
    </row>
    <row r="951" spans="1:16">
      <c r="A951" s="1017"/>
      <c r="B951" s="1010" t="s">
        <v>1020</v>
      </c>
      <c r="C951" s="994"/>
      <c r="D951" s="110"/>
      <c r="E951" s="111"/>
      <c r="F951" s="94"/>
      <c r="G951" s="1010" t="s">
        <v>1020</v>
      </c>
      <c r="H951" s="994"/>
      <c r="I951" s="91"/>
      <c r="J951" s="111"/>
      <c r="K951" s="94"/>
      <c r="L951" s="1010" t="s">
        <v>1020</v>
      </c>
      <c r="M951" s="994"/>
      <c r="N951" s="110"/>
      <c r="O951" s="111"/>
      <c r="P951" s="94"/>
    </row>
    <row r="952" spans="1:16" ht="17.45" customHeight="1" thickBot="1">
      <c r="A952" s="1017"/>
      <c r="B952" s="997"/>
      <c r="C952" s="994"/>
      <c r="D952" s="91"/>
      <c r="E952" s="111"/>
      <c r="F952" s="94"/>
      <c r="G952" s="997"/>
      <c r="H952" s="994"/>
      <c r="I952" s="91"/>
      <c r="J952" s="111"/>
      <c r="K952" s="94"/>
      <c r="L952" s="997"/>
      <c r="M952" s="994"/>
      <c r="N952" s="91"/>
      <c r="O952" s="111"/>
      <c r="P952" s="94"/>
    </row>
    <row r="953" spans="1:16">
      <c r="A953" s="1017"/>
      <c r="B953" s="103" t="s">
        <v>547</v>
      </c>
      <c r="C953" s="994"/>
      <c r="D953" s="91"/>
      <c r="E953" s="93"/>
      <c r="F953" s="109"/>
      <c r="G953" s="103" t="s">
        <v>1577</v>
      </c>
      <c r="H953" s="994"/>
      <c r="I953" s="91"/>
      <c r="J953" s="93"/>
      <c r="K953" s="109"/>
      <c r="L953" s="103" t="s">
        <v>547</v>
      </c>
      <c r="M953" s="994"/>
      <c r="N953" s="110"/>
      <c r="O953" s="93"/>
      <c r="P953" s="109"/>
    </row>
    <row r="954" spans="1:16">
      <c r="A954" s="1017"/>
      <c r="B954" s="104"/>
      <c r="C954" s="994"/>
      <c r="D954" s="91"/>
      <c r="E954" s="93"/>
      <c r="F954" s="94"/>
      <c r="G954" s="104" t="s">
        <v>1027</v>
      </c>
      <c r="H954" s="994"/>
      <c r="I954" s="91"/>
      <c r="J954" s="93"/>
      <c r="K954" s="94"/>
      <c r="L954" s="104"/>
      <c r="M954" s="994"/>
      <c r="N954" s="110"/>
      <c r="O954" s="111"/>
      <c r="P954" s="94"/>
    </row>
    <row r="955" spans="1:16">
      <c r="A955" s="1017"/>
      <c r="B955" s="106"/>
      <c r="C955" s="994"/>
      <c r="D955" s="110"/>
      <c r="E955" s="111"/>
      <c r="F955" s="94"/>
      <c r="G955" s="106"/>
      <c r="H955" s="994"/>
      <c r="I955" s="110"/>
      <c r="J955" s="111"/>
      <c r="K955" s="94"/>
      <c r="L955" s="106"/>
      <c r="M955" s="994"/>
      <c r="N955" s="110"/>
      <c r="O955" s="111"/>
      <c r="P955" s="101"/>
    </row>
    <row r="956" spans="1:16">
      <c r="A956" s="1017"/>
      <c r="B956" s="107"/>
      <c r="C956" s="994"/>
      <c r="D956" s="110"/>
      <c r="E956" s="111"/>
      <c r="F956" s="101"/>
      <c r="G956" s="107"/>
      <c r="H956" s="994"/>
      <c r="I956" s="110"/>
      <c r="J956" s="111"/>
      <c r="K956" s="101"/>
      <c r="L956" s="107"/>
      <c r="M956" s="994"/>
      <c r="N956" s="108"/>
      <c r="O956" s="93"/>
      <c r="P956" s="94"/>
    </row>
    <row r="957" spans="1:16">
      <c r="A957" s="1017"/>
      <c r="B957" s="106"/>
      <c r="C957" s="994"/>
      <c r="D957" s="108"/>
      <c r="E957" s="93"/>
      <c r="F957" s="109"/>
      <c r="G957" s="106"/>
      <c r="H957" s="994"/>
      <c r="I957" s="108"/>
      <c r="J957" s="93"/>
      <c r="K957" s="109"/>
      <c r="L957" s="106"/>
      <c r="M957" s="994"/>
      <c r="N957" s="91"/>
      <c r="O957" s="93"/>
      <c r="P957" s="109"/>
    </row>
    <row r="958" spans="1:16">
      <c r="A958" s="1017"/>
      <c r="B958" s="107"/>
      <c r="C958" s="994"/>
      <c r="D958" s="91"/>
      <c r="E958" s="93"/>
      <c r="F958" s="94"/>
      <c r="G958" s="107"/>
      <c r="H958" s="994"/>
      <c r="I958" s="91"/>
      <c r="J958" s="93"/>
      <c r="K958" s="94"/>
      <c r="L958" s="107"/>
      <c r="M958" s="994"/>
      <c r="N958" s="110"/>
      <c r="O958" s="111"/>
      <c r="P958" s="94"/>
    </row>
    <row r="959" spans="1:16">
      <c r="A959" s="1017"/>
      <c r="B959" s="106"/>
      <c r="C959" s="994"/>
      <c r="D959" s="110"/>
      <c r="E959" s="111"/>
      <c r="F959" s="94"/>
      <c r="G959" s="106"/>
      <c r="H959" s="994"/>
      <c r="I959" s="110"/>
      <c r="J959" s="111"/>
      <c r="K959" s="94"/>
      <c r="L959" s="106"/>
      <c r="M959" s="994"/>
      <c r="N959" s="110"/>
      <c r="O959" s="111"/>
      <c r="P959" s="94"/>
    </row>
    <row r="960" spans="1:16" ht="17.45" customHeight="1" thickBot="1">
      <c r="A960" s="1017"/>
      <c r="B960" s="107"/>
      <c r="C960" s="995"/>
      <c r="D960" s="112"/>
      <c r="E960" s="113"/>
      <c r="F960" s="114"/>
      <c r="G960" s="107"/>
      <c r="H960" s="994"/>
      <c r="I960" s="112"/>
      <c r="J960" s="113"/>
      <c r="K960" s="114"/>
      <c r="L960" s="107"/>
      <c r="M960" s="994"/>
      <c r="N960" s="112"/>
      <c r="O960" s="113"/>
      <c r="P960" s="114"/>
    </row>
    <row r="961" spans="1:16">
      <c r="A961" s="1030" t="str">
        <f>TEXT(A915,"AAAA")</f>
        <v>星期日</v>
      </c>
      <c r="B961" s="106"/>
      <c r="C961" s="1008" t="s">
        <v>978</v>
      </c>
      <c r="D961" s="115"/>
      <c r="E961" s="116" t="s">
        <v>943</v>
      </c>
      <c r="F961" s="122" t="s">
        <v>1423</v>
      </c>
      <c r="G961" s="106"/>
      <c r="H961" s="993" t="s">
        <v>978</v>
      </c>
      <c r="I961" s="115"/>
      <c r="J961" s="116" t="s">
        <v>943</v>
      </c>
      <c r="K961" s="94" t="s">
        <v>1304</v>
      </c>
      <c r="L961" s="106"/>
      <c r="M961" s="1009" t="s">
        <v>978</v>
      </c>
      <c r="N961" s="115"/>
      <c r="O961" s="116" t="s">
        <v>943</v>
      </c>
      <c r="P961" s="122" t="s">
        <v>1305</v>
      </c>
    </row>
    <row r="962" spans="1:16">
      <c r="A962" s="1017"/>
      <c r="B962" s="107"/>
      <c r="C962" s="994"/>
      <c r="D962" s="91"/>
      <c r="E962" s="93" t="s">
        <v>948</v>
      </c>
      <c r="F962" s="94" t="s">
        <v>1578</v>
      </c>
      <c r="G962" s="107"/>
      <c r="H962" s="994"/>
      <c r="I962" s="91"/>
      <c r="J962" s="93" t="s">
        <v>948</v>
      </c>
      <c r="K962" s="94" t="s">
        <v>1532</v>
      </c>
      <c r="L962" s="107"/>
      <c r="M962" s="994"/>
      <c r="N962" s="91"/>
      <c r="O962" s="93" t="s">
        <v>948</v>
      </c>
      <c r="P962" s="94" t="s">
        <v>1134</v>
      </c>
    </row>
    <row r="963" spans="1:16">
      <c r="A963" s="1017"/>
      <c r="B963" s="106"/>
      <c r="C963" s="994"/>
      <c r="D963" s="91"/>
      <c r="E963" s="93" t="s">
        <v>952</v>
      </c>
      <c r="F963" s="94" t="s">
        <v>1579</v>
      </c>
      <c r="G963" s="106"/>
      <c r="H963" s="994"/>
      <c r="I963" s="91"/>
      <c r="J963" s="93" t="s">
        <v>952</v>
      </c>
      <c r="K963" s="94" t="s">
        <v>1580</v>
      </c>
      <c r="L963" s="106"/>
      <c r="M963" s="994"/>
      <c r="N963" s="91"/>
      <c r="O963" s="93" t="s">
        <v>952</v>
      </c>
      <c r="P963" s="94" t="s">
        <v>1581</v>
      </c>
    </row>
    <row r="964" spans="1:16">
      <c r="A964" s="1017"/>
      <c r="B964" s="107"/>
      <c r="C964" s="994"/>
      <c r="D964" s="91"/>
      <c r="E964" s="93" t="s">
        <v>956</v>
      </c>
      <c r="F964" s="94" t="s">
        <v>1138</v>
      </c>
      <c r="G964" s="107"/>
      <c r="H964" s="994"/>
      <c r="I964" s="91"/>
      <c r="J964" s="93" t="s">
        <v>956</v>
      </c>
      <c r="K964" s="94" t="s">
        <v>1582</v>
      </c>
      <c r="L964" s="107"/>
      <c r="M964" s="994"/>
      <c r="N964" s="91"/>
      <c r="O964" s="93" t="s">
        <v>956</v>
      </c>
      <c r="P964" s="94" t="s">
        <v>1250</v>
      </c>
    </row>
    <row r="965" spans="1:16">
      <c r="A965" s="1017"/>
      <c r="B965" s="106"/>
      <c r="C965" s="994"/>
      <c r="D965" s="91"/>
      <c r="E965" s="93" t="s">
        <v>959</v>
      </c>
      <c r="F965" s="94" t="s">
        <v>1040</v>
      </c>
      <c r="G965" s="106"/>
      <c r="H965" s="994"/>
      <c r="I965" s="91"/>
      <c r="J965" s="93" t="s">
        <v>959</v>
      </c>
      <c r="K965" s="94" t="s">
        <v>1041</v>
      </c>
      <c r="L965" s="106"/>
      <c r="M965" s="994"/>
      <c r="N965" s="91"/>
      <c r="O965" s="93" t="s">
        <v>959</v>
      </c>
      <c r="P965" s="94" t="s">
        <v>1141</v>
      </c>
    </row>
    <row r="966" spans="1:16">
      <c r="A966" s="1017"/>
      <c r="B966" s="107"/>
      <c r="C966" s="994"/>
      <c r="D966" s="91"/>
      <c r="E966" s="93" t="s">
        <v>1043</v>
      </c>
      <c r="F966" s="94" t="s">
        <v>1044</v>
      </c>
      <c r="G966" s="107"/>
      <c r="H966" s="994"/>
      <c r="I966" s="91"/>
      <c r="J966" s="93" t="s">
        <v>1043</v>
      </c>
      <c r="K966" s="94" t="s">
        <v>1044</v>
      </c>
      <c r="L966" s="107"/>
      <c r="M966" s="994"/>
      <c r="N966" s="91"/>
      <c r="O966" s="93" t="s">
        <v>1043</v>
      </c>
      <c r="P966" s="94" t="s">
        <v>1044</v>
      </c>
    </row>
    <row r="967" spans="1:16">
      <c r="A967" s="1017"/>
      <c r="B967" s="106"/>
      <c r="C967" s="994"/>
      <c r="D967" s="91"/>
      <c r="E967" s="93" t="s">
        <v>1045</v>
      </c>
      <c r="F967" s="94" t="s">
        <v>1046</v>
      </c>
      <c r="G967" s="106"/>
      <c r="H967" s="994"/>
      <c r="I967" s="91"/>
      <c r="J967" s="93" t="s">
        <v>1045</v>
      </c>
      <c r="K967" s="94" t="s">
        <v>1046</v>
      </c>
      <c r="L967" s="106"/>
      <c r="M967" s="994"/>
      <c r="N967" s="91"/>
      <c r="O967" s="93" t="s">
        <v>1045</v>
      </c>
      <c r="P967" s="94" t="s">
        <v>1046</v>
      </c>
    </row>
    <row r="968" spans="1:16">
      <c r="A968" s="1017"/>
      <c r="B968" s="107"/>
      <c r="C968" s="994"/>
      <c r="D968" s="91"/>
      <c r="E968" s="93"/>
      <c r="F968" s="94"/>
      <c r="G968" s="107"/>
      <c r="H968" s="994"/>
      <c r="I968" s="91"/>
      <c r="J968" s="93"/>
      <c r="K968" s="94"/>
      <c r="L968" s="107"/>
      <c r="M968" s="994"/>
      <c r="N968" s="91"/>
      <c r="O968" s="93"/>
      <c r="P968" s="94"/>
    </row>
    <row r="969" spans="1:16">
      <c r="A969" s="1017"/>
      <c r="B969" s="104"/>
      <c r="C969" s="994"/>
      <c r="D969" s="110"/>
      <c r="E969" s="111"/>
      <c r="F969" s="94"/>
      <c r="G969" s="104"/>
      <c r="H969" s="994"/>
      <c r="I969" s="110"/>
      <c r="J969" s="111"/>
      <c r="K969" s="94"/>
      <c r="L969" s="104"/>
      <c r="M969" s="994"/>
      <c r="N969" s="110"/>
      <c r="O969" s="111"/>
      <c r="P969" s="94"/>
    </row>
    <row r="970" spans="1:16" ht="17.45" customHeight="1" thickBot="1">
      <c r="A970" s="1017"/>
      <c r="B970" s="104"/>
      <c r="C970" s="995"/>
      <c r="D970" s="119" t="s">
        <v>1047</v>
      </c>
      <c r="E970" s="120" t="s">
        <v>1048</v>
      </c>
      <c r="F970" s="94"/>
      <c r="G970" s="104"/>
      <c r="H970" s="995"/>
      <c r="I970" s="119" t="s">
        <v>1047</v>
      </c>
      <c r="J970" s="120" t="s">
        <v>1048</v>
      </c>
      <c r="K970" s="94"/>
      <c r="L970" s="104"/>
      <c r="M970" s="995"/>
      <c r="N970" s="119" t="s">
        <v>1047</v>
      </c>
      <c r="O970" s="120" t="s">
        <v>1048</v>
      </c>
      <c r="P970" s="94"/>
    </row>
    <row r="971" spans="1:16">
      <c r="A971" s="102"/>
      <c r="B971" s="106"/>
      <c r="C971" s="1008" t="s">
        <v>1049</v>
      </c>
      <c r="D971" s="115"/>
      <c r="E971" s="116" t="s">
        <v>943</v>
      </c>
      <c r="F971" s="122" t="s">
        <v>1050</v>
      </c>
      <c r="G971" s="106"/>
      <c r="H971" s="993" t="s">
        <v>1049</v>
      </c>
      <c r="I971" s="115"/>
      <c r="J971" s="116" t="s">
        <v>943</v>
      </c>
      <c r="K971" s="122" t="s">
        <v>1050</v>
      </c>
      <c r="L971" s="106"/>
      <c r="M971" s="1009" t="s">
        <v>1049</v>
      </c>
      <c r="N971" s="115"/>
      <c r="O971" s="116" t="s">
        <v>943</v>
      </c>
      <c r="P971" s="122" t="s">
        <v>1050</v>
      </c>
    </row>
    <row r="972" spans="1:16">
      <c r="A972" s="102"/>
      <c r="B972" s="107"/>
      <c r="C972" s="994"/>
      <c r="D972" s="91"/>
      <c r="E972" s="93" t="s">
        <v>948</v>
      </c>
      <c r="F972" s="94" t="s">
        <v>1193</v>
      </c>
      <c r="G972" s="107"/>
      <c r="H972" s="994"/>
      <c r="I972" s="91"/>
      <c r="J972" s="93" t="s">
        <v>948</v>
      </c>
      <c r="K972" s="94" t="s">
        <v>1193</v>
      </c>
      <c r="L972" s="107"/>
      <c r="M972" s="994"/>
      <c r="N972" s="91"/>
      <c r="O972" s="93" t="s">
        <v>948</v>
      </c>
      <c r="P972" s="94" t="s">
        <v>1142</v>
      </c>
    </row>
    <row r="973" spans="1:16">
      <c r="A973" s="102"/>
      <c r="B973" s="123"/>
      <c r="C973" s="994"/>
      <c r="D973" s="91"/>
      <c r="E973" s="93" t="s">
        <v>952</v>
      </c>
      <c r="F973" s="125" t="s">
        <v>1537</v>
      </c>
      <c r="G973" s="123"/>
      <c r="H973" s="994"/>
      <c r="I973" s="91"/>
      <c r="J973" s="93" t="s">
        <v>952</v>
      </c>
      <c r="K973" s="94" t="s">
        <v>1537</v>
      </c>
      <c r="L973" s="123"/>
      <c r="M973" s="994"/>
      <c r="N973" s="91"/>
      <c r="O973" s="93" t="s">
        <v>952</v>
      </c>
      <c r="P973" s="125" t="s">
        <v>1537</v>
      </c>
    </row>
    <row r="974" spans="1:16" ht="33.950000000000003" customHeight="1">
      <c r="A974" s="102"/>
      <c r="B974" s="104"/>
      <c r="C974" s="994"/>
      <c r="D974" s="91"/>
      <c r="E974" s="93" t="s">
        <v>956</v>
      </c>
      <c r="F974" s="101" t="s">
        <v>1054</v>
      </c>
      <c r="G974" s="104"/>
      <c r="H974" s="994"/>
      <c r="I974" s="91"/>
      <c r="J974" s="93" t="s">
        <v>956</v>
      </c>
      <c r="K974" s="94" t="s">
        <v>1054</v>
      </c>
      <c r="L974" s="104"/>
      <c r="M974" s="994"/>
      <c r="N974" s="91"/>
      <c r="O974" s="93" t="s">
        <v>956</v>
      </c>
      <c r="P974" s="101" t="s">
        <v>1583</v>
      </c>
    </row>
    <row r="975" spans="1:16">
      <c r="A975" s="102"/>
      <c r="B975" s="106"/>
      <c r="C975" s="994"/>
      <c r="D975" s="91"/>
      <c r="E975" s="93"/>
      <c r="F975" s="94"/>
      <c r="G975" s="106"/>
      <c r="H975" s="994"/>
      <c r="I975" s="91"/>
      <c r="J975" s="93"/>
      <c r="K975" s="94"/>
      <c r="L975" s="106"/>
      <c r="M975" s="994"/>
      <c r="N975" s="91"/>
      <c r="O975" s="93"/>
      <c r="P975" s="94"/>
    </row>
    <row r="976" spans="1:16">
      <c r="A976" s="102"/>
      <c r="B976" s="107"/>
      <c r="C976" s="994"/>
      <c r="D976" s="91"/>
      <c r="E976" s="93"/>
      <c r="F976" s="101"/>
      <c r="G976" s="107"/>
      <c r="H976" s="994"/>
      <c r="I976" s="91"/>
      <c r="J976" s="93"/>
      <c r="K976" s="124"/>
      <c r="L976" s="107"/>
      <c r="M976" s="994"/>
      <c r="N976" s="91"/>
      <c r="O976" s="93"/>
      <c r="P976" s="124"/>
    </row>
    <row r="977" spans="1:16">
      <c r="A977" s="102"/>
      <c r="B977" s="106"/>
      <c r="C977" s="994"/>
      <c r="D977" s="91"/>
      <c r="E977" s="111"/>
      <c r="F977" s="133"/>
      <c r="G977" s="106"/>
      <c r="H977" s="994"/>
      <c r="I977" s="91"/>
      <c r="J977" s="93"/>
      <c r="K977" s="125"/>
      <c r="L977" s="106"/>
      <c r="M977" s="994"/>
      <c r="N977" s="91"/>
      <c r="O977" s="93"/>
      <c r="P977" s="125"/>
    </row>
    <row r="978" spans="1:16">
      <c r="A978" s="102"/>
      <c r="B978" s="107"/>
      <c r="C978" s="994"/>
      <c r="D978" s="214"/>
      <c r="E978" s="111"/>
      <c r="F978" s="213"/>
      <c r="G978" s="107"/>
      <c r="H978" s="994"/>
      <c r="I978" s="110"/>
      <c r="J978" s="111"/>
      <c r="K978" s="213"/>
      <c r="L978" s="107"/>
      <c r="M978" s="994"/>
      <c r="N978" s="110"/>
      <c r="O978" s="111"/>
      <c r="P978" s="213"/>
    </row>
    <row r="979" spans="1:16">
      <c r="A979" s="102"/>
      <c r="B979" s="106"/>
      <c r="C979" s="994"/>
      <c r="D979" s="214"/>
      <c r="E979" s="111"/>
      <c r="F979" s="213"/>
      <c r="G979" s="106"/>
      <c r="H979" s="994"/>
      <c r="I979" s="110"/>
      <c r="J979" s="111"/>
      <c r="K979" s="213"/>
      <c r="L979" s="106"/>
      <c r="M979" s="994"/>
      <c r="N979" s="110"/>
      <c r="O979" s="111"/>
      <c r="P979" s="213"/>
    </row>
    <row r="980" spans="1:16" ht="17.45" customHeight="1" thickBot="1">
      <c r="A980" s="102"/>
      <c r="B980" s="107"/>
      <c r="C980" s="995"/>
      <c r="D980" s="126"/>
      <c r="E980" s="127"/>
      <c r="F980" s="101"/>
      <c r="G980" s="107"/>
      <c r="H980" s="995"/>
      <c r="I980" s="110"/>
      <c r="J980" s="127"/>
      <c r="K980" s="101"/>
      <c r="L980" s="107"/>
      <c r="M980" s="995"/>
      <c r="N980" s="110"/>
      <c r="O980" s="128"/>
      <c r="P980" s="124"/>
    </row>
    <row r="981" spans="1:16" ht="33.950000000000003" customHeight="1">
      <c r="A981" s="129"/>
      <c r="B981" s="106"/>
      <c r="C981" s="1008" t="s">
        <v>1055</v>
      </c>
      <c r="D981" s="115" t="s">
        <v>1056</v>
      </c>
      <c r="E981" s="130" t="s">
        <v>943</v>
      </c>
      <c r="F981" s="122" t="s">
        <v>1584</v>
      </c>
      <c r="G981" s="106"/>
      <c r="H981" s="993" t="s">
        <v>1055</v>
      </c>
      <c r="I981" s="115" t="s">
        <v>1056</v>
      </c>
      <c r="J981" s="130" t="s">
        <v>943</v>
      </c>
      <c r="K981" s="122" t="s">
        <v>1585</v>
      </c>
      <c r="L981" s="106"/>
      <c r="M981" s="1009" t="s">
        <v>1055</v>
      </c>
      <c r="N981" s="115" t="s">
        <v>1056</v>
      </c>
      <c r="O981" s="130" t="s">
        <v>943</v>
      </c>
      <c r="P981" s="122" t="s">
        <v>1586</v>
      </c>
    </row>
    <row r="982" spans="1:16">
      <c r="A982" s="129"/>
      <c r="B982" s="107"/>
      <c r="C982" s="994"/>
      <c r="D982" s="91" t="s">
        <v>1060</v>
      </c>
      <c r="E982" s="93" t="s">
        <v>948</v>
      </c>
      <c r="F982" s="131" t="s">
        <v>1587</v>
      </c>
      <c r="G982" s="107"/>
      <c r="H982" s="994"/>
      <c r="I982" s="91" t="s">
        <v>1060</v>
      </c>
      <c r="J982" s="93" t="s">
        <v>948</v>
      </c>
      <c r="K982" s="131" t="s">
        <v>1438</v>
      </c>
      <c r="L982" s="107"/>
      <c r="M982" s="994"/>
      <c r="N982" s="91" t="s">
        <v>1060</v>
      </c>
      <c r="O982" s="93" t="s">
        <v>948</v>
      </c>
      <c r="P982" s="131" t="s">
        <v>1541</v>
      </c>
    </row>
    <row r="983" spans="1:16">
      <c r="A983" s="129"/>
      <c r="B983" s="132"/>
      <c r="C983" s="994"/>
      <c r="D983" s="91" t="s">
        <v>1063</v>
      </c>
      <c r="E983" s="93" t="s">
        <v>952</v>
      </c>
      <c r="F983" s="94" t="s">
        <v>1064</v>
      </c>
      <c r="G983" s="132"/>
      <c r="H983" s="994"/>
      <c r="I983" s="91" t="s">
        <v>1063</v>
      </c>
      <c r="J983" s="93" t="s">
        <v>952</v>
      </c>
      <c r="K983" s="94" t="s">
        <v>1064</v>
      </c>
      <c r="L983" s="132"/>
      <c r="M983" s="994"/>
      <c r="N983" s="91" t="s">
        <v>1063</v>
      </c>
      <c r="O983" s="93" t="s">
        <v>952</v>
      </c>
      <c r="P983" s="94" t="s">
        <v>1064</v>
      </c>
    </row>
    <row r="984" spans="1:16">
      <c r="A984" s="129"/>
      <c r="B984" s="107"/>
      <c r="C984" s="994"/>
      <c r="D984" s="91" t="s">
        <v>978</v>
      </c>
      <c r="E984" s="93" t="s">
        <v>956</v>
      </c>
      <c r="F984" s="101" t="s">
        <v>1065</v>
      </c>
      <c r="G984" s="107"/>
      <c r="H984" s="994"/>
      <c r="I984" s="91" t="s">
        <v>978</v>
      </c>
      <c r="J984" s="93" t="s">
        <v>956</v>
      </c>
      <c r="K984" s="101" t="s">
        <v>1065</v>
      </c>
      <c r="L984" s="107"/>
      <c r="M984" s="994"/>
      <c r="N984" s="91" t="s">
        <v>978</v>
      </c>
      <c r="O984" s="93" t="s">
        <v>956</v>
      </c>
      <c r="P984" s="101" t="s">
        <v>1065</v>
      </c>
    </row>
    <row r="985" spans="1:16">
      <c r="A985" s="129"/>
      <c r="B985" s="132"/>
      <c r="C985" s="994"/>
      <c r="D985" s="91" t="s">
        <v>1066</v>
      </c>
      <c r="E985" s="111" t="s">
        <v>1199</v>
      </c>
      <c r="F985" s="133" t="s">
        <v>1067</v>
      </c>
      <c r="G985" s="132"/>
      <c r="H985" s="994"/>
      <c r="I985" s="91" t="s">
        <v>1066</v>
      </c>
      <c r="J985" s="111" t="s">
        <v>959</v>
      </c>
      <c r="K985" s="133" t="s">
        <v>1067</v>
      </c>
      <c r="L985" s="132"/>
      <c r="M985" s="994"/>
      <c r="N985" s="91" t="s">
        <v>1066</v>
      </c>
      <c r="O985" s="111" t="s">
        <v>1199</v>
      </c>
      <c r="P985" s="133" t="s">
        <v>1067</v>
      </c>
    </row>
    <row r="986" spans="1:16">
      <c r="A986" s="129"/>
      <c r="B986" s="107"/>
      <c r="C986" s="994"/>
      <c r="D986" s="91"/>
      <c r="E986" s="93"/>
      <c r="F986" s="94"/>
      <c r="G986" s="107"/>
      <c r="H986" s="994"/>
      <c r="I986" s="91"/>
      <c r="J986" s="93"/>
      <c r="K986" s="94"/>
      <c r="L986" s="107"/>
      <c r="M986" s="994"/>
      <c r="N986" s="91"/>
      <c r="O986" s="93"/>
      <c r="P986" s="94"/>
    </row>
    <row r="987" spans="1:16">
      <c r="A987" s="129"/>
      <c r="B987" s="132"/>
      <c r="C987" s="994"/>
      <c r="D987" s="91"/>
      <c r="E987" s="111"/>
      <c r="F987" s="133"/>
      <c r="G987" s="132"/>
      <c r="H987" s="994"/>
      <c r="I987" s="91"/>
      <c r="J987" s="111"/>
      <c r="K987" s="133"/>
      <c r="L987" s="132"/>
      <c r="M987" s="994"/>
      <c r="N987" s="91"/>
      <c r="O987" s="111"/>
      <c r="P987" s="133"/>
    </row>
    <row r="988" spans="1:16">
      <c r="A988" s="129"/>
      <c r="B988" s="107"/>
      <c r="C988" s="994"/>
      <c r="D988" s="91"/>
      <c r="E988" s="93"/>
      <c r="F988" s="94"/>
      <c r="G988" s="107"/>
      <c r="H988" s="994"/>
      <c r="I988" s="91"/>
      <c r="J988" s="93"/>
      <c r="K988" s="94"/>
      <c r="L988" s="107"/>
      <c r="M988" s="994"/>
      <c r="N988" s="91"/>
      <c r="O988" s="93"/>
      <c r="P988" s="94"/>
    </row>
    <row r="989" spans="1:16">
      <c r="A989" s="129"/>
      <c r="B989" s="132"/>
      <c r="C989" s="994"/>
      <c r="D989" s="91"/>
      <c r="E989" s="93"/>
      <c r="F989" s="94"/>
      <c r="G989" s="132"/>
      <c r="H989" s="994"/>
      <c r="I989" s="91"/>
      <c r="J989" s="93"/>
      <c r="K989" s="94"/>
      <c r="L989" s="132"/>
      <c r="M989" s="994"/>
      <c r="N989" s="91"/>
      <c r="O989" s="93"/>
      <c r="P989" s="94"/>
    </row>
    <row r="990" spans="1:16" ht="17.45" customHeight="1" thickBot="1">
      <c r="A990" s="129"/>
      <c r="B990" s="107"/>
      <c r="C990" s="995"/>
      <c r="D990" s="112"/>
      <c r="E990" s="113"/>
      <c r="F990" s="114"/>
      <c r="G990" s="107"/>
      <c r="H990" s="995"/>
      <c r="I990" s="112"/>
      <c r="J990" s="127"/>
      <c r="K990" s="101"/>
      <c r="L990" s="107"/>
      <c r="M990" s="995"/>
      <c r="N990" s="112"/>
      <c r="O990" s="127"/>
      <c r="P990" s="101"/>
    </row>
    <row r="991" spans="1:16">
      <c r="A991" s="129"/>
      <c r="B991" s="132"/>
      <c r="C991" s="1011" t="s">
        <v>1068</v>
      </c>
      <c r="D991" s="134" t="s">
        <v>1069</v>
      </c>
      <c r="E991" s="135"/>
      <c r="F991" s="136" t="s">
        <v>1070</v>
      </c>
      <c r="G991" s="132"/>
      <c r="H991" s="1028" t="s">
        <v>1068</v>
      </c>
      <c r="I991" s="134" t="s">
        <v>1069</v>
      </c>
      <c r="J991" s="135"/>
      <c r="K991" s="136" t="s">
        <v>1070</v>
      </c>
      <c r="L991" s="132"/>
      <c r="M991" s="1013" t="s">
        <v>1068</v>
      </c>
      <c r="N991" s="134" t="s">
        <v>1069</v>
      </c>
      <c r="O991" s="135"/>
      <c r="P991" s="136" t="s">
        <v>1070</v>
      </c>
    </row>
    <row r="992" spans="1:16">
      <c r="A992" s="129"/>
      <c r="B992" s="107"/>
      <c r="C992" s="994"/>
      <c r="D992" s="117"/>
      <c r="E992" s="118"/>
      <c r="F992" s="137"/>
      <c r="G992" s="107"/>
      <c r="H992" s="994"/>
      <c r="I992" s="91"/>
      <c r="J992" s="93"/>
      <c r="K992" s="94"/>
      <c r="L992" s="107"/>
      <c r="M992" s="994"/>
      <c r="N992" s="91"/>
      <c r="O992" s="93"/>
      <c r="P992" s="94"/>
    </row>
    <row r="993" spans="1:16">
      <c r="A993" s="129"/>
      <c r="B993" s="132"/>
      <c r="C993" s="994"/>
      <c r="D993" s="91"/>
      <c r="E993" s="93"/>
      <c r="F993" s="94"/>
      <c r="G993" s="132"/>
      <c r="H993" s="994"/>
      <c r="I993" s="91"/>
      <c r="J993" s="93"/>
      <c r="K993" s="94"/>
      <c r="L993" s="132"/>
      <c r="M993" s="994"/>
      <c r="N993" s="91"/>
      <c r="O993" s="93"/>
      <c r="P993" s="94"/>
    </row>
    <row r="994" spans="1:16">
      <c r="A994" s="129"/>
      <c r="B994" s="107"/>
      <c r="C994" s="994"/>
      <c r="D994" s="110"/>
      <c r="E994" s="111"/>
      <c r="F994" s="101"/>
      <c r="G994" s="107"/>
      <c r="H994" s="994"/>
      <c r="I994" s="110"/>
      <c r="J994" s="111"/>
      <c r="K994" s="101"/>
      <c r="L994" s="107"/>
      <c r="M994" s="994"/>
      <c r="N994" s="110"/>
      <c r="O994" s="111"/>
      <c r="P994" s="101"/>
    </row>
    <row r="995" spans="1:16">
      <c r="A995" s="1031"/>
      <c r="B995" s="132"/>
      <c r="C995" s="994"/>
      <c r="D995" s="91"/>
      <c r="E995" s="93"/>
      <c r="F995" s="94"/>
      <c r="G995" s="132"/>
      <c r="H995" s="994"/>
      <c r="I995" s="91"/>
      <c r="J995" s="93"/>
      <c r="K995" s="94"/>
      <c r="L995" s="132"/>
      <c r="M995" s="994"/>
      <c r="N995" s="91"/>
      <c r="O995" s="93"/>
      <c r="P995" s="94"/>
    </row>
    <row r="996" spans="1:16">
      <c r="A996" s="1017"/>
      <c r="B996" s="107"/>
      <c r="C996" s="994"/>
      <c r="D996" s="91"/>
      <c r="E996" s="93"/>
      <c r="F996" s="94"/>
      <c r="G996" s="107"/>
      <c r="H996" s="994"/>
      <c r="I996" s="91"/>
      <c r="J996" s="93"/>
      <c r="K996" s="94"/>
      <c r="L996" s="107"/>
      <c r="M996" s="994"/>
      <c r="N996" s="91"/>
      <c r="O996" s="93"/>
      <c r="P996" s="94"/>
    </row>
    <row r="997" spans="1:16">
      <c r="A997" s="1017"/>
      <c r="B997" s="132"/>
      <c r="C997" s="994"/>
      <c r="D997" s="110"/>
      <c r="E997" s="111"/>
      <c r="F997" s="101"/>
      <c r="G997" s="132"/>
      <c r="H997" s="994"/>
      <c r="I997" s="110"/>
      <c r="J997" s="111"/>
      <c r="K997" s="101"/>
      <c r="L997" s="132"/>
      <c r="M997" s="994"/>
      <c r="N997" s="110"/>
      <c r="O997" s="111"/>
      <c r="P997" s="101"/>
    </row>
    <row r="998" spans="1:16" ht="17.45" customHeight="1" thickBot="1">
      <c r="A998" s="1032"/>
      <c r="B998" s="138"/>
      <c r="C998" s="1012"/>
      <c r="D998" s="139"/>
      <c r="E998" s="140"/>
      <c r="F998" s="141"/>
      <c r="G998" s="138"/>
      <c r="H998" s="1012"/>
      <c r="I998" s="139"/>
      <c r="J998" s="140"/>
      <c r="K998" s="141"/>
      <c r="L998" s="138"/>
      <c r="M998" s="1012"/>
      <c r="N998" s="139"/>
      <c r="O998" s="140"/>
      <c r="P998" s="141"/>
    </row>
    <row r="999" spans="1:16" s="143" customFormat="1" ht="27" customHeight="1" thickTop="1" thickBot="1">
      <c r="A999" s="142"/>
      <c r="B999" s="1000" t="s">
        <v>1077</v>
      </c>
      <c r="C999" s="1001"/>
      <c r="D999" s="1001"/>
      <c r="E999" s="1001"/>
      <c r="F999" s="1001"/>
      <c r="G999" s="1025" t="s">
        <v>1078</v>
      </c>
      <c r="H999" s="1006"/>
      <c r="I999" s="1006"/>
      <c r="J999" s="1006"/>
      <c r="K999" s="1006"/>
      <c r="L999" s="1006"/>
      <c r="M999" s="1006"/>
      <c r="N999" s="1005" t="s">
        <v>1079</v>
      </c>
      <c r="O999" s="1006"/>
      <c r="P999" s="1006"/>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990">
        <f>A915</f>
        <v>46152</v>
      </c>
      <c r="B1001" s="1020"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991"/>
      <c r="B1002" s="1021"/>
      <c r="C1002" s="938" t="s">
        <v>1092</v>
      </c>
      <c r="D1002" s="182" t="s">
        <v>1093</v>
      </c>
      <c r="E1002" s="939" t="s">
        <v>948</v>
      </c>
      <c r="F1002" s="940" t="s">
        <v>1094</v>
      </c>
      <c r="G1002" s="170" t="s">
        <v>1095</v>
      </c>
      <c r="H1002" s="174" t="s">
        <v>1590</v>
      </c>
      <c r="I1002" s="172" t="s">
        <v>1262</v>
      </c>
      <c r="J1002" s="172" t="s">
        <v>948</v>
      </c>
      <c r="K1002" s="175" t="s">
        <v>1591</v>
      </c>
      <c r="L1002" s="176"/>
      <c r="M1002" s="177"/>
      <c r="N1002" s="178"/>
      <c r="O1002" s="172"/>
      <c r="P1002" s="179"/>
    </row>
    <row r="1003" spans="1:16" s="169" customFormat="1">
      <c r="A1003" s="991"/>
      <c r="B1003" s="1021"/>
      <c r="C1003" s="170"/>
      <c r="D1003" s="171"/>
      <c r="E1003" s="172"/>
      <c r="F1003" s="173"/>
      <c r="G1003" s="170"/>
      <c r="H1003" s="180"/>
      <c r="I1003" s="172"/>
      <c r="J1003" s="172"/>
      <c r="K1003" s="175"/>
      <c r="L1003" s="181"/>
      <c r="M1003" s="177"/>
      <c r="N1003" s="178"/>
      <c r="O1003" s="172"/>
      <c r="P1003" s="179"/>
    </row>
    <row r="1004" spans="1:16" s="169" customFormat="1">
      <c r="A1004" s="991"/>
      <c r="B1004" s="1021"/>
      <c r="C1004" s="170"/>
      <c r="D1004" s="215"/>
      <c r="E1004" s="172"/>
      <c r="F1004" s="173"/>
      <c r="G1004" s="170"/>
      <c r="H1004" s="180"/>
      <c r="I1004" s="172"/>
      <c r="J1004" s="172"/>
      <c r="K1004" s="184"/>
      <c r="L1004" s="181"/>
      <c r="M1004" s="177"/>
      <c r="N1004" s="178"/>
      <c r="O1004" s="172"/>
      <c r="P1004" s="179"/>
    </row>
    <row r="1005" spans="1:16" s="169" customFormat="1">
      <c r="A1005" s="991"/>
      <c r="B1005" s="1021"/>
      <c r="C1005" s="170"/>
      <c r="D1005" s="182"/>
      <c r="E1005" s="172"/>
      <c r="F1005" s="179"/>
      <c r="G1005" s="170"/>
      <c r="H1005" s="183"/>
      <c r="I1005" s="172"/>
      <c r="J1005" s="172"/>
      <c r="K1005" s="184"/>
      <c r="L1005" s="181"/>
      <c r="M1005" s="177"/>
      <c r="N1005" s="178"/>
      <c r="O1005" s="172"/>
      <c r="P1005" s="179"/>
    </row>
    <row r="1006" spans="1:16" s="169" customFormat="1">
      <c r="A1006" s="991"/>
      <c r="B1006" s="1021"/>
      <c r="C1006" s="170"/>
      <c r="D1006" s="171"/>
      <c r="E1006" s="172"/>
      <c r="F1006" s="185"/>
      <c r="G1006" s="195"/>
      <c r="H1006" s="180"/>
      <c r="I1006" s="188"/>
      <c r="J1006" s="172"/>
      <c r="K1006" s="175"/>
      <c r="L1006" s="186"/>
      <c r="M1006" s="187"/>
      <c r="N1006" s="178"/>
      <c r="O1006" s="172"/>
      <c r="P1006" s="179"/>
    </row>
    <row r="1007" spans="1:16" s="169" customFormat="1">
      <c r="A1007" s="991"/>
      <c r="B1007" s="1021"/>
      <c r="C1007" s="170"/>
      <c r="D1007" s="171"/>
      <c r="E1007" s="172"/>
      <c r="F1007" s="179"/>
      <c r="G1007" s="170"/>
      <c r="H1007" s="180"/>
      <c r="I1007" s="188"/>
      <c r="J1007" s="172"/>
      <c r="K1007" s="175"/>
      <c r="L1007" s="181"/>
      <c r="M1007" s="177"/>
      <c r="N1007" s="178"/>
      <c r="O1007" s="172"/>
      <c r="P1007" s="179"/>
    </row>
    <row r="1008" spans="1:16" s="169" customFormat="1">
      <c r="A1008" s="991"/>
      <c r="B1008" s="1021"/>
      <c r="C1008" s="170"/>
      <c r="D1008" s="171"/>
      <c r="E1008" s="172"/>
      <c r="F1008" s="179"/>
      <c r="G1008" s="216"/>
      <c r="H1008" s="180"/>
      <c r="I1008" s="172"/>
      <c r="J1008" s="172"/>
      <c r="K1008" s="175"/>
      <c r="L1008" s="181"/>
      <c r="M1008" s="177"/>
      <c r="N1008" s="178"/>
      <c r="O1008" s="172"/>
      <c r="P1008" s="179"/>
    </row>
    <row r="1009" spans="1:16" s="169" customFormat="1">
      <c r="A1009" s="991"/>
      <c r="B1009" s="1021"/>
      <c r="C1009" s="170"/>
      <c r="D1009" s="171"/>
      <c r="E1009" s="172"/>
      <c r="F1009" s="185"/>
      <c r="G1009" s="170"/>
      <c r="H1009" s="180"/>
      <c r="I1009" s="188"/>
      <c r="J1009" s="172"/>
      <c r="K1009" s="175"/>
      <c r="L1009" s="181"/>
      <c r="M1009" s="177"/>
      <c r="N1009" s="178"/>
      <c r="O1009" s="172"/>
      <c r="P1009" s="179"/>
    </row>
    <row r="1010" spans="1:16" s="169" customFormat="1">
      <c r="A1010" s="991"/>
      <c r="B1010" s="1021"/>
      <c r="C1010" s="170"/>
      <c r="D1010" s="171"/>
      <c r="E1010" s="172"/>
      <c r="F1010" s="179"/>
      <c r="G1010" s="170"/>
      <c r="H1010" s="180"/>
      <c r="I1010" s="188"/>
      <c r="J1010" s="172"/>
      <c r="K1010" s="175"/>
      <c r="L1010" s="181"/>
      <c r="M1010" s="177"/>
      <c r="N1010" s="178"/>
      <c r="O1010" s="172"/>
      <c r="P1010" s="179"/>
    </row>
    <row r="1011" spans="1:16" s="169" customFormat="1">
      <c r="A1011" s="991"/>
      <c r="B1011" s="1021"/>
      <c r="C1011" s="189"/>
      <c r="D1011" s="190"/>
      <c r="E1011" s="191"/>
      <c r="F1011" s="192"/>
      <c r="G1011" s="170"/>
      <c r="H1011" s="174"/>
      <c r="I1011" s="172"/>
      <c r="J1011" s="172"/>
      <c r="K1011" s="175"/>
      <c r="L1011" s="181"/>
      <c r="M1011" s="177"/>
      <c r="N1011" s="193"/>
      <c r="O1011" s="191"/>
      <c r="P1011" s="192"/>
    </row>
    <row r="1012" spans="1:16" s="169" customFormat="1">
      <c r="A1012" s="991"/>
      <c r="B1012" s="1021"/>
      <c r="C1012" s="189"/>
      <c r="D1012" s="190"/>
      <c r="E1012" s="191"/>
      <c r="F1012" s="192"/>
      <c r="G1012" s="195"/>
      <c r="H1012" s="180"/>
      <c r="I1012" s="188"/>
      <c r="J1012" s="172"/>
      <c r="K1012" s="175"/>
      <c r="L1012" s="181"/>
      <c r="M1012" s="177"/>
      <c r="N1012" s="193"/>
      <c r="O1012" s="191"/>
      <c r="P1012" s="192"/>
    </row>
    <row r="1013" spans="1:16" s="169" customFormat="1">
      <c r="A1013" s="991"/>
      <c r="B1013" s="1021"/>
      <c r="C1013" s="189"/>
      <c r="D1013" s="190"/>
      <c r="E1013" s="191"/>
      <c r="F1013" s="192"/>
      <c r="G1013" s="170"/>
      <c r="H1013" s="196"/>
      <c r="I1013" s="188"/>
      <c r="J1013" s="197"/>
      <c r="K1013" s="194"/>
      <c r="L1013" s="181"/>
      <c r="M1013" s="177"/>
      <c r="N1013" s="193"/>
      <c r="O1013" s="191"/>
      <c r="P1013" s="192"/>
    </row>
    <row r="1014" spans="1:16" s="169" customFormat="1">
      <c r="A1014" s="991"/>
      <c r="B1014" s="1021"/>
      <c r="C1014" s="189"/>
      <c r="D1014" s="190"/>
      <c r="E1014" s="191"/>
      <c r="F1014" s="192"/>
      <c r="G1014" s="170"/>
      <c r="H1014" s="198"/>
      <c r="I1014" s="172"/>
      <c r="J1014" s="172"/>
      <c r="K1014" s="175"/>
      <c r="L1014" s="181"/>
      <c r="M1014" s="177"/>
      <c r="N1014" s="193"/>
      <c r="O1014" s="191"/>
      <c r="P1014" s="192"/>
    </row>
    <row r="1015" spans="1:16" s="169" customFormat="1">
      <c r="A1015" s="991"/>
      <c r="B1015" s="1021"/>
      <c r="C1015" s="189"/>
      <c r="D1015" s="190"/>
      <c r="E1015" s="191"/>
      <c r="F1015" s="192"/>
      <c r="G1015" s="195"/>
      <c r="H1015" s="180"/>
      <c r="I1015" s="197"/>
      <c r="J1015" s="197"/>
      <c r="K1015" s="194"/>
      <c r="L1015" s="181"/>
      <c r="M1015" s="177"/>
      <c r="N1015" s="193"/>
      <c r="O1015" s="191"/>
      <c r="P1015" s="192"/>
    </row>
    <row r="1016" spans="1:16" s="169" customFormat="1">
      <c r="A1016" s="991"/>
      <c r="B1016" s="1021"/>
      <c r="C1016" s="189"/>
      <c r="D1016" s="190"/>
      <c r="E1016" s="191"/>
      <c r="F1016" s="192"/>
      <c r="G1016" s="170"/>
      <c r="H1016" s="180"/>
      <c r="I1016" s="197"/>
      <c r="J1016" s="197"/>
      <c r="K1016" s="194"/>
      <c r="L1016" s="176"/>
      <c r="M1016" s="177"/>
      <c r="N1016" s="193"/>
      <c r="O1016" s="191"/>
      <c r="P1016" s="192"/>
    </row>
    <row r="1017" spans="1:16" s="169" customFormat="1">
      <c r="A1017" s="991"/>
      <c r="B1017" s="1021"/>
      <c r="C1017" s="189"/>
      <c r="D1017" s="190"/>
      <c r="E1017" s="191"/>
      <c r="F1017" s="192"/>
      <c r="G1017" s="189"/>
      <c r="H1017" s="198"/>
      <c r="I1017" s="199"/>
      <c r="J1017" s="199"/>
      <c r="K1017" s="200"/>
      <c r="L1017" s="201"/>
      <c r="M1017" s="187"/>
      <c r="N1017" s="193"/>
      <c r="O1017" s="191"/>
      <c r="P1017" s="192"/>
    </row>
    <row r="1018" spans="1:16" s="169" customFormat="1">
      <c r="A1018" s="991"/>
      <c r="B1018" s="1021"/>
      <c r="C1018" s="189"/>
      <c r="D1018" s="190"/>
      <c r="E1018" s="191"/>
      <c r="F1018" s="192"/>
      <c r="G1018" s="189"/>
      <c r="H1018" s="198"/>
      <c r="I1018" s="199"/>
      <c r="J1018" s="199"/>
      <c r="K1018" s="200"/>
      <c r="L1018" s="201"/>
      <c r="M1018" s="187"/>
      <c r="N1018" s="193"/>
      <c r="O1018" s="191"/>
      <c r="P1018" s="192"/>
    </row>
    <row r="1019" spans="1:16" s="169" customFormat="1">
      <c r="A1019" s="991"/>
      <c r="B1019" s="1021"/>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992"/>
      <c r="B1020" s="1022"/>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16">
        <f>A915+1</f>
        <v>46153</v>
      </c>
      <c r="B1021" s="87" t="s">
        <v>940</v>
      </c>
      <c r="C1021" s="1008" t="s">
        <v>941</v>
      </c>
      <c r="D1021" s="88" t="s">
        <v>942</v>
      </c>
      <c r="E1021" s="89" t="s">
        <v>943</v>
      </c>
      <c r="F1021" s="90" t="s">
        <v>1549</v>
      </c>
      <c r="G1021" s="87" t="s">
        <v>940</v>
      </c>
      <c r="H1021" s="1023" t="s">
        <v>941</v>
      </c>
      <c r="I1021" s="88" t="s">
        <v>942</v>
      </c>
      <c r="J1021" s="89" t="s">
        <v>943</v>
      </c>
      <c r="K1021" s="90" t="s">
        <v>1549</v>
      </c>
      <c r="L1021" s="87" t="s">
        <v>940</v>
      </c>
      <c r="M1021" s="1029" t="s">
        <v>941</v>
      </c>
      <c r="N1021" s="88" t="s">
        <v>942</v>
      </c>
      <c r="O1021" s="89" t="s">
        <v>943</v>
      </c>
      <c r="P1021" s="90" t="s">
        <v>1592</v>
      </c>
    </row>
    <row r="1022" spans="1:16" ht="18" customHeight="1">
      <c r="A1022" s="1017"/>
      <c r="B1022" s="1026" t="s">
        <v>1089</v>
      </c>
      <c r="C1022" s="994"/>
      <c r="D1022" s="91" t="s">
        <v>947</v>
      </c>
      <c r="E1022" s="92" t="s">
        <v>948</v>
      </c>
      <c r="F1022" s="90" t="s">
        <v>1550</v>
      </c>
      <c r="G1022" s="1026" t="s">
        <v>949</v>
      </c>
      <c r="H1022" s="994"/>
      <c r="I1022" s="91" t="s">
        <v>947</v>
      </c>
      <c r="J1022" s="92" t="s">
        <v>948</v>
      </c>
      <c r="K1022" s="90" t="s">
        <v>1550</v>
      </c>
      <c r="L1022" s="1026" t="s">
        <v>946</v>
      </c>
      <c r="M1022" s="994"/>
      <c r="N1022" s="91" t="s">
        <v>947</v>
      </c>
      <c r="O1022" s="92" t="s">
        <v>948</v>
      </c>
      <c r="P1022" s="90" t="s">
        <v>547</v>
      </c>
    </row>
    <row r="1023" spans="1:16" ht="17.45" customHeight="1" thickBot="1">
      <c r="A1023" s="1017"/>
      <c r="B1023" s="997"/>
      <c r="C1023" s="994"/>
      <c r="D1023" s="91" t="s">
        <v>951</v>
      </c>
      <c r="E1023" s="93" t="s">
        <v>952</v>
      </c>
      <c r="F1023" s="95" t="s">
        <v>547</v>
      </c>
      <c r="G1023" s="997"/>
      <c r="H1023" s="994"/>
      <c r="I1023" s="91" t="s">
        <v>951</v>
      </c>
      <c r="J1023" s="93" t="s">
        <v>952</v>
      </c>
      <c r="K1023" s="95" t="s">
        <v>547</v>
      </c>
      <c r="L1023" s="997"/>
      <c r="M1023" s="994"/>
      <c r="N1023" s="91" t="s">
        <v>951</v>
      </c>
      <c r="O1023" s="93" t="s">
        <v>952</v>
      </c>
      <c r="P1023" s="95" t="s">
        <v>547</v>
      </c>
    </row>
    <row r="1024" spans="1:16" ht="17.45" customHeight="1" thickBot="1">
      <c r="A1024" s="1017"/>
      <c r="B1024" s="87" t="s">
        <v>954</v>
      </c>
      <c r="C1024" s="994"/>
      <c r="D1024" s="91" t="s">
        <v>955</v>
      </c>
      <c r="E1024" s="93" t="s">
        <v>956</v>
      </c>
      <c r="F1024" s="94" t="s">
        <v>547</v>
      </c>
      <c r="G1024" s="87" t="s">
        <v>954</v>
      </c>
      <c r="H1024" s="994"/>
      <c r="I1024" s="91" t="s">
        <v>955</v>
      </c>
      <c r="J1024" s="93" t="s">
        <v>956</v>
      </c>
      <c r="K1024" s="94" t="s">
        <v>547</v>
      </c>
      <c r="L1024" s="87" t="s">
        <v>954</v>
      </c>
      <c r="M1024" s="994"/>
      <c r="N1024" s="91" t="s">
        <v>955</v>
      </c>
      <c r="O1024" s="93" t="s">
        <v>956</v>
      </c>
      <c r="P1024" s="94" t="s">
        <v>547</v>
      </c>
    </row>
    <row r="1025" spans="1:16">
      <c r="A1025" s="1017"/>
      <c r="B1025" s="1027" t="s">
        <v>957</v>
      </c>
      <c r="C1025" s="994"/>
      <c r="D1025" s="91" t="s">
        <v>958</v>
      </c>
      <c r="E1025" s="93" t="s">
        <v>959</v>
      </c>
      <c r="F1025" s="94" t="s">
        <v>158</v>
      </c>
      <c r="G1025" s="1027" t="s">
        <v>1105</v>
      </c>
      <c r="H1025" s="994"/>
      <c r="I1025" s="91" t="s">
        <v>958</v>
      </c>
      <c r="J1025" s="93" t="s">
        <v>959</v>
      </c>
      <c r="K1025" s="98" t="s">
        <v>1593</v>
      </c>
      <c r="L1025" s="1027" t="s">
        <v>547</v>
      </c>
      <c r="M1025" s="994"/>
      <c r="N1025" s="91" t="s">
        <v>958</v>
      </c>
      <c r="O1025" s="93" t="s">
        <v>959</v>
      </c>
      <c r="P1025" s="98" t="s">
        <v>1594</v>
      </c>
    </row>
    <row r="1026" spans="1:16" ht="33.950000000000003" customHeight="1">
      <c r="A1026" s="1017"/>
      <c r="B1026" s="1003"/>
      <c r="C1026" s="994"/>
      <c r="D1026" s="91" t="s">
        <v>960</v>
      </c>
      <c r="E1026" s="93" t="s">
        <v>961</v>
      </c>
      <c r="F1026" s="94" t="s">
        <v>1552</v>
      </c>
      <c r="G1026" s="1003"/>
      <c r="H1026" s="994"/>
      <c r="I1026" s="91" t="s">
        <v>960</v>
      </c>
      <c r="J1026" s="93" t="s">
        <v>1043</v>
      </c>
      <c r="K1026" s="94" t="s">
        <v>1595</v>
      </c>
      <c r="L1026" s="1003"/>
      <c r="M1026" s="994"/>
      <c r="N1026" s="91" t="s">
        <v>960</v>
      </c>
      <c r="O1026" s="93" t="s">
        <v>1043</v>
      </c>
      <c r="P1026" s="94" t="s">
        <v>1595</v>
      </c>
    </row>
    <row r="1027" spans="1:16" ht="33.950000000000003" customHeight="1">
      <c r="A1027" s="1017"/>
      <c r="B1027" s="1002"/>
      <c r="C1027" s="994"/>
      <c r="D1027" s="91" t="s">
        <v>968</v>
      </c>
      <c r="E1027" s="93" t="s">
        <v>969</v>
      </c>
      <c r="F1027" s="90" t="s">
        <v>1553</v>
      </c>
      <c r="G1027" s="1002" t="s">
        <v>957</v>
      </c>
      <c r="H1027" s="994"/>
      <c r="I1027" s="91" t="s">
        <v>968</v>
      </c>
      <c r="J1027" s="93" t="s">
        <v>969</v>
      </c>
      <c r="K1027" s="90" t="s">
        <v>1596</v>
      </c>
      <c r="L1027" s="1002"/>
      <c r="M1027" s="994"/>
      <c r="N1027" s="91" t="s">
        <v>968</v>
      </c>
      <c r="O1027" s="93" t="s">
        <v>969</v>
      </c>
      <c r="P1027" s="90" t="s">
        <v>1597</v>
      </c>
    </row>
    <row r="1028" spans="1:16">
      <c r="A1028" s="1017"/>
      <c r="B1028" s="1003"/>
      <c r="C1028" s="994"/>
      <c r="D1028" s="91"/>
      <c r="E1028" s="93" t="s">
        <v>973</v>
      </c>
      <c r="F1028" s="96" t="s">
        <v>974</v>
      </c>
      <c r="G1028" s="1003"/>
      <c r="H1028" s="994"/>
      <c r="I1028" s="91"/>
      <c r="J1028" s="93" t="s">
        <v>973</v>
      </c>
      <c r="K1028" s="96" t="s">
        <v>974</v>
      </c>
      <c r="L1028" s="1003"/>
      <c r="M1028" s="994"/>
      <c r="N1028" s="91"/>
      <c r="O1028" s="93" t="s">
        <v>973</v>
      </c>
      <c r="P1028" s="96" t="s">
        <v>974</v>
      </c>
    </row>
    <row r="1029" spans="1:16">
      <c r="A1029" s="1017"/>
      <c r="B1029" s="1002"/>
      <c r="C1029" s="994"/>
      <c r="D1029" s="91"/>
      <c r="E1029" s="93" t="s">
        <v>975</v>
      </c>
      <c r="F1029" s="99" t="s">
        <v>976</v>
      </c>
      <c r="G1029" s="1002"/>
      <c r="H1029" s="994"/>
      <c r="I1029" s="91"/>
      <c r="J1029" s="93" t="s">
        <v>975</v>
      </c>
      <c r="K1029" s="99" t="s">
        <v>976</v>
      </c>
      <c r="L1029" s="1002"/>
      <c r="M1029" s="994"/>
      <c r="N1029" s="91"/>
      <c r="O1029" s="93" t="s">
        <v>975</v>
      </c>
      <c r="P1029" s="99" t="s">
        <v>976</v>
      </c>
    </row>
    <row r="1030" spans="1:16" ht="17.45" customHeight="1" thickBot="1">
      <c r="A1030" s="1017"/>
      <c r="B1030" s="1003"/>
      <c r="C1030" s="994"/>
      <c r="D1030" s="91" t="s">
        <v>978</v>
      </c>
      <c r="E1030" s="93" t="s">
        <v>979</v>
      </c>
      <c r="F1030" s="96" t="s">
        <v>1554</v>
      </c>
      <c r="G1030" s="1003"/>
      <c r="H1030" s="994"/>
      <c r="I1030" s="91" t="s">
        <v>978</v>
      </c>
      <c r="J1030" s="93" t="s">
        <v>979</v>
      </c>
      <c r="K1030" s="96" t="s">
        <v>1555</v>
      </c>
      <c r="L1030" s="1003"/>
      <c r="M1030" s="994"/>
      <c r="N1030" s="91" t="s">
        <v>978</v>
      </c>
      <c r="O1030" s="93" t="s">
        <v>979</v>
      </c>
      <c r="P1030" s="96" t="s">
        <v>1556</v>
      </c>
    </row>
    <row r="1031" spans="1:16" ht="17.45" customHeight="1" thickBot="1">
      <c r="A1031" s="1017"/>
      <c r="B1031" s="97" t="s">
        <v>977</v>
      </c>
      <c r="C1031" s="994"/>
      <c r="D1031" s="91"/>
      <c r="E1031" s="93" t="s">
        <v>984</v>
      </c>
      <c r="F1031" s="96" t="s">
        <v>1219</v>
      </c>
      <c r="G1031" s="97" t="s">
        <v>977</v>
      </c>
      <c r="H1031" s="994"/>
      <c r="I1031" s="91"/>
      <c r="J1031" s="93" t="s">
        <v>984</v>
      </c>
      <c r="K1031" s="96" t="s">
        <v>1598</v>
      </c>
      <c r="L1031" s="97" t="s">
        <v>977</v>
      </c>
      <c r="M1031" s="994"/>
      <c r="N1031" s="91"/>
      <c r="O1031" s="93" t="s">
        <v>984</v>
      </c>
      <c r="P1031" s="96" t="s">
        <v>1117</v>
      </c>
    </row>
    <row r="1032" spans="1:16">
      <c r="A1032" s="1017"/>
      <c r="B1032" s="1007" t="s">
        <v>1116</v>
      </c>
      <c r="C1032" s="994"/>
      <c r="D1032" s="91"/>
      <c r="E1032" s="93" t="s">
        <v>989</v>
      </c>
      <c r="F1032" s="96" t="s">
        <v>1560</v>
      </c>
      <c r="G1032" s="1007" t="s">
        <v>1168</v>
      </c>
      <c r="H1032" s="994"/>
      <c r="I1032" s="91"/>
      <c r="J1032" s="93" t="s">
        <v>989</v>
      </c>
      <c r="K1032" s="96" t="s">
        <v>1560</v>
      </c>
      <c r="L1032" s="1007" t="s">
        <v>1399</v>
      </c>
      <c r="M1032" s="994"/>
      <c r="N1032" s="91"/>
      <c r="O1032" s="93" t="s">
        <v>989</v>
      </c>
      <c r="P1032" s="96" t="s">
        <v>1560</v>
      </c>
    </row>
    <row r="1033" spans="1:16">
      <c r="A1033" s="1017"/>
      <c r="B1033" s="999"/>
      <c r="C1033" s="994"/>
      <c r="D1033" s="91"/>
      <c r="E1033" s="93" t="s">
        <v>992</v>
      </c>
      <c r="F1033" s="96" t="s">
        <v>1119</v>
      </c>
      <c r="G1033" s="999"/>
      <c r="H1033" s="994"/>
      <c r="I1033" s="91"/>
      <c r="J1033" s="93" t="s">
        <v>992</v>
      </c>
      <c r="K1033" s="96" t="s">
        <v>1120</v>
      </c>
      <c r="L1033" s="999"/>
      <c r="M1033" s="994"/>
      <c r="N1033" s="91"/>
      <c r="O1033" s="93" t="s">
        <v>992</v>
      </c>
      <c r="P1033" s="96" t="s">
        <v>1562</v>
      </c>
    </row>
    <row r="1034" spans="1:16" ht="17.45" customHeight="1" thickBot="1">
      <c r="A1034" s="1017"/>
      <c r="B1034" s="997"/>
      <c r="C1034" s="994"/>
      <c r="D1034" s="91"/>
      <c r="E1034" s="93" t="s">
        <v>995</v>
      </c>
      <c r="F1034" s="94" t="s">
        <v>1563</v>
      </c>
      <c r="G1034" s="997"/>
      <c r="H1034" s="994"/>
      <c r="I1034" s="91" t="s">
        <v>1000</v>
      </c>
      <c r="J1034" s="93" t="s">
        <v>1001</v>
      </c>
      <c r="K1034" s="94" t="s">
        <v>1002</v>
      </c>
      <c r="L1034" s="997"/>
      <c r="M1034" s="994"/>
      <c r="N1034" s="91" t="s">
        <v>1000</v>
      </c>
      <c r="O1034" s="93" t="s">
        <v>1001</v>
      </c>
      <c r="P1034" s="94" t="s">
        <v>1002</v>
      </c>
    </row>
    <row r="1035" spans="1:16" ht="34.5" customHeight="1" thickBot="1">
      <c r="A1035" s="1017"/>
      <c r="B1035" s="97" t="s">
        <v>994</v>
      </c>
      <c r="C1035" s="994"/>
      <c r="D1035" s="91" t="s">
        <v>1000</v>
      </c>
      <c r="E1035" s="93" t="s">
        <v>1001</v>
      </c>
      <c r="F1035" s="94" t="s">
        <v>1002</v>
      </c>
      <c r="G1035" s="97" t="s">
        <v>994</v>
      </c>
      <c r="H1035" s="994"/>
      <c r="I1035" s="91" t="s">
        <v>1293</v>
      </c>
      <c r="J1035" s="93" t="s">
        <v>1006</v>
      </c>
      <c r="K1035" s="94" t="s">
        <v>1599</v>
      </c>
      <c r="L1035" s="97" t="s">
        <v>994</v>
      </c>
      <c r="M1035" s="994"/>
      <c r="N1035" s="91" t="s">
        <v>1293</v>
      </c>
      <c r="O1035" s="93" t="s">
        <v>1006</v>
      </c>
      <c r="P1035" s="94" t="s">
        <v>1599</v>
      </c>
    </row>
    <row r="1036" spans="1:16" ht="51" customHeight="1">
      <c r="A1036" s="1017"/>
      <c r="B1036" s="998" t="s">
        <v>1600</v>
      </c>
      <c r="C1036" s="994"/>
      <c r="D1036" s="91" t="s">
        <v>1293</v>
      </c>
      <c r="E1036" s="93" t="s">
        <v>1006</v>
      </c>
      <c r="F1036" s="94" t="s">
        <v>1599</v>
      </c>
      <c r="G1036" s="998" t="s">
        <v>1601</v>
      </c>
      <c r="H1036" s="994"/>
      <c r="I1036" s="91" t="s">
        <v>1097</v>
      </c>
      <c r="J1036" s="93" t="s">
        <v>1296</v>
      </c>
      <c r="K1036" s="94" t="s">
        <v>1602</v>
      </c>
      <c r="L1036" s="998" t="s">
        <v>1603</v>
      </c>
      <c r="M1036" s="994"/>
      <c r="N1036" s="91" t="s">
        <v>1097</v>
      </c>
      <c r="O1036" s="93" t="s">
        <v>1296</v>
      </c>
      <c r="P1036" s="94" t="s">
        <v>1604</v>
      </c>
    </row>
    <row r="1037" spans="1:16" ht="33.950000000000003" customHeight="1">
      <c r="A1037" s="1017"/>
      <c r="B1037" s="999"/>
      <c r="C1037" s="994"/>
      <c r="D1037" s="91" t="s">
        <v>1097</v>
      </c>
      <c r="E1037" s="93" t="s">
        <v>1296</v>
      </c>
      <c r="F1037" s="94" t="s">
        <v>1605</v>
      </c>
      <c r="G1037" s="999"/>
      <c r="H1037" s="994"/>
      <c r="I1037" s="91"/>
      <c r="J1037" s="93" t="s">
        <v>1410</v>
      </c>
      <c r="K1037" s="94" t="s">
        <v>1606</v>
      </c>
      <c r="L1037" s="999"/>
      <c r="M1037" s="994"/>
      <c r="N1037" s="91"/>
      <c r="O1037" s="93" t="s">
        <v>1410</v>
      </c>
      <c r="P1037" s="94" t="s">
        <v>1607</v>
      </c>
    </row>
    <row r="1038" spans="1:16" ht="34.5" customHeight="1" thickBot="1">
      <c r="A1038" s="1017"/>
      <c r="B1038" s="997"/>
      <c r="C1038" s="994"/>
      <c r="D1038" s="91"/>
      <c r="E1038" s="93" t="s">
        <v>1410</v>
      </c>
      <c r="F1038" s="94" t="s">
        <v>1608</v>
      </c>
      <c r="G1038" s="997"/>
      <c r="H1038" s="994"/>
      <c r="I1038" s="91"/>
      <c r="J1038" s="93" t="s">
        <v>1414</v>
      </c>
      <c r="K1038" s="94" t="s">
        <v>1609</v>
      </c>
      <c r="L1038" s="997"/>
      <c r="M1038" s="994"/>
      <c r="N1038" s="91"/>
      <c r="O1038" s="93" t="s">
        <v>1414</v>
      </c>
      <c r="P1038" s="94" t="s">
        <v>1610</v>
      </c>
    </row>
    <row r="1039" spans="1:16">
      <c r="A1039" s="1017"/>
      <c r="B1039" s="1018" t="s">
        <v>1013</v>
      </c>
      <c r="C1039" s="994"/>
      <c r="D1039" s="91"/>
      <c r="E1039" s="93" t="s">
        <v>1414</v>
      </c>
      <c r="F1039" s="94" t="s">
        <v>1611</v>
      </c>
      <c r="G1039" s="1018" t="s">
        <v>1013</v>
      </c>
      <c r="H1039" s="994"/>
      <c r="I1039" s="91"/>
      <c r="J1039" s="93"/>
      <c r="K1039" s="94"/>
      <c r="L1039" s="1018" t="s">
        <v>1013</v>
      </c>
      <c r="M1039" s="994"/>
      <c r="N1039" s="91"/>
      <c r="O1039" s="93"/>
      <c r="P1039" s="94"/>
    </row>
    <row r="1040" spans="1:16" ht="17.45" customHeight="1" thickBot="1">
      <c r="A1040" s="1017"/>
      <c r="B1040" s="1019"/>
      <c r="C1040" s="994"/>
      <c r="D1040" s="91"/>
      <c r="E1040" s="93"/>
      <c r="F1040" s="94"/>
      <c r="G1040" s="1019"/>
      <c r="H1040" s="994"/>
      <c r="I1040" s="91"/>
      <c r="J1040" s="93"/>
      <c r="K1040" s="94"/>
      <c r="L1040" s="1019"/>
      <c r="M1040" s="994"/>
      <c r="N1040" s="91"/>
      <c r="O1040" s="93"/>
      <c r="P1040" s="90"/>
    </row>
    <row r="1041" spans="1:16" ht="17.45" customHeight="1" thickTop="1">
      <c r="A1041" s="1017"/>
      <c r="B1041" s="1015" t="s">
        <v>1014</v>
      </c>
      <c r="C1041" s="994"/>
      <c r="D1041" s="91"/>
      <c r="E1041" s="93"/>
      <c r="F1041" s="90"/>
      <c r="G1041" s="1015" t="s">
        <v>1014</v>
      </c>
      <c r="H1041" s="994"/>
      <c r="I1041" s="91"/>
      <c r="J1041" s="93"/>
      <c r="K1041" s="90"/>
      <c r="L1041" s="1015" t="s">
        <v>1014</v>
      </c>
      <c r="M1041" s="994"/>
      <c r="N1041" s="91"/>
      <c r="O1041" s="93"/>
      <c r="P1041" s="94"/>
    </row>
    <row r="1042" spans="1:16" ht="17.45" customHeight="1" thickBot="1">
      <c r="A1042" s="1017"/>
      <c r="B1042" s="997"/>
      <c r="C1042" s="994"/>
      <c r="D1042" s="91"/>
      <c r="E1042" s="93"/>
      <c r="F1042" s="90"/>
      <c r="G1042" s="997"/>
      <c r="H1042" s="994"/>
      <c r="I1042" s="91"/>
      <c r="J1042" s="93"/>
      <c r="K1042" s="90"/>
      <c r="L1042" s="997"/>
      <c r="M1042" s="994"/>
      <c r="N1042" s="91"/>
      <c r="O1042" s="93"/>
      <c r="P1042" s="98"/>
    </row>
    <row r="1043" spans="1:16">
      <c r="A1043" s="1017"/>
      <c r="B1043" s="1014">
        <v>4</v>
      </c>
      <c r="C1043" s="994"/>
      <c r="D1043" s="91"/>
      <c r="E1043" s="93"/>
      <c r="F1043" s="94"/>
      <c r="G1043" s="1014">
        <v>4</v>
      </c>
      <c r="H1043" s="994"/>
      <c r="I1043" s="91"/>
      <c r="J1043" s="93"/>
      <c r="K1043" s="94"/>
      <c r="L1043" s="1014">
        <v>4</v>
      </c>
      <c r="M1043" s="994"/>
      <c r="N1043" s="91"/>
      <c r="O1043" s="93"/>
      <c r="P1043" s="100"/>
    </row>
    <row r="1044" spans="1:16" ht="17.45" customHeight="1" thickBot="1">
      <c r="A1044" s="1017"/>
      <c r="B1044" s="999"/>
      <c r="C1044" s="994"/>
      <c r="D1044" s="91"/>
      <c r="E1044" s="93"/>
      <c r="F1044" s="94"/>
      <c r="G1044" s="999"/>
      <c r="H1044" s="994"/>
      <c r="I1044" s="91"/>
      <c r="J1044" s="93"/>
      <c r="K1044" s="94"/>
      <c r="L1044" s="999"/>
      <c r="M1044" s="994"/>
      <c r="N1044" s="91"/>
      <c r="O1044" s="93"/>
      <c r="P1044" s="101"/>
    </row>
    <row r="1045" spans="1:16">
      <c r="A1045" s="1017"/>
      <c r="B1045" s="1010" t="s">
        <v>1015</v>
      </c>
      <c r="C1045" s="994"/>
      <c r="D1045" s="91"/>
      <c r="E1045" s="93"/>
      <c r="F1045" s="90"/>
      <c r="G1045" s="1010" t="s">
        <v>1015</v>
      </c>
      <c r="H1045" s="994"/>
      <c r="I1045" s="91"/>
      <c r="J1045" s="93"/>
      <c r="K1045" s="90"/>
      <c r="L1045" s="1010" t="s">
        <v>1015</v>
      </c>
      <c r="M1045" s="994"/>
      <c r="N1045" s="91"/>
      <c r="O1045" s="93"/>
      <c r="P1045" s="96"/>
    </row>
    <row r="1046" spans="1:16" ht="17.45" customHeight="1" thickBot="1">
      <c r="A1046" s="1017"/>
      <c r="B1046" s="997"/>
      <c r="C1046" s="994"/>
      <c r="D1046" s="91"/>
      <c r="E1046" s="93"/>
      <c r="F1046" s="98"/>
      <c r="G1046" s="997"/>
      <c r="H1046" s="994"/>
      <c r="I1046" s="91"/>
      <c r="J1046" s="93"/>
      <c r="K1046" s="98"/>
      <c r="L1046" s="997"/>
      <c r="M1046" s="994"/>
      <c r="N1046" s="91"/>
      <c r="O1046" s="93"/>
      <c r="P1046" s="101"/>
    </row>
    <row r="1047" spans="1:16">
      <c r="A1047" s="1017"/>
      <c r="B1047" s="996">
        <v>4</v>
      </c>
      <c r="C1047" s="994"/>
      <c r="D1047" s="91"/>
      <c r="E1047" s="93"/>
      <c r="F1047" s="99"/>
      <c r="G1047" s="996">
        <v>4</v>
      </c>
      <c r="H1047" s="994"/>
      <c r="I1047" s="91"/>
      <c r="J1047" s="93"/>
      <c r="K1047" s="100"/>
      <c r="L1047" s="996">
        <v>4</v>
      </c>
      <c r="M1047" s="994"/>
      <c r="N1047" s="91"/>
      <c r="O1047" s="93"/>
      <c r="P1047" s="90"/>
    </row>
    <row r="1048" spans="1:16" ht="17.45" customHeight="1" thickBot="1">
      <c r="A1048" s="1017"/>
      <c r="B1048" s="997"/>
      <c r="C1048" s="994"/>
      <c r="D1048" s="91"/>
      <c r="E1048" s="93"/>
      <c r="F1048" s="96"/>
      <c r="G1048" s="997"/>
      <c r="H1048" s="994"/>
      <c r="I1048" s="91"/>
      <c r="J1048" s="93"/>
      <c r="K1048" s="101"/>
      <c r="L1048" s="997"/>
      <c r="M1048" s="994"/>
      <c r="N1048" s="91"/>
      <c r="O1048" s="93"/>
      <c r="P1048" s="94"/>
    </row>
    <row r="1049" spans="1:16">
      <c r="A1049" s="1017"/>
      <c r="B1049" s="1004" t="s">
        <v>1016</v>
      </c>
      <c r="C1049" s="994"/>
      <c r="D1049" s="91"/>
      <c r="E1049" s="93"/>
      <c r="F1049" s="100"/>
      <c r="G1049" s="1004" t="s">
        <v>1016</v>
      </c>
      <c r="H1049" s="994"/>
      <c r="I1049" s="91"/>
      <c r="J1049" s="93"/>
      <c r="K1049" s="101"/>
      <c r="L1049" s="1004" t="s">
        <v>1016</v>
      </c>
      <c r="M1049" s="994"/>
      <c r="N1049" s="91"/>
      <c r="O1049" s="111"/>
      <c r="P1049" s="94"/>
    </row>
    <row r="1050" spans="1:16" ht="17.45" customHeight="1" thickBot="1">
      <c r="A1050" s="1017"/>
      <c r="B1050" s="997"/>
      <c r="C1050" s="994"/>
      <c r="D1050" s="91"/>
      <c r="E1050" s="93"/>
      <c r="F1050" s="101"/>
      <c r="G1050" s="997"/>
      <c r="H1050" s="994"/>
      <c r="I1050" s="91"/>
      <c r="J1050" s="93"/>
      <c r="K1050" s="96"/>
      <c r="L1050" s="997"/>
      <c r="M1050" s="994"/>
      <c r="N1050" s="110"/>
      <c r="O1050" s="93"/>
      <c r="P1050" s="109"/>
    </row>
    <row r="1051" spans="1:16">
      <c r="A1051" s="1017"/>
      <c r="B1051" s="996">
        <v>30</v>
      </c>
      <c r="C1051" s="994"/>
      <c r="D1051" s="91"/>
      <c r="E1051" s="93"/>
      <c r="F1051" s="101"/>
      <c r="G1051" s="996" t="s">
        <v>1612</v>
      </c>
      <c r="H1051" s="994"/>
      <c r="I1051" s="91"/>
      <c r="J1051" s="93"/>
      <c r="K1051" s="101"/>
      <c r="L1051" s="996">
        <v>19</v>
      </c>
      <c r="M1051" s="994"/>
      <c r="N1051" s="110"/>
      <c r="O1051" s="111"/>
      <c r="P1051" s="94"/>
    </row>
    <row r="1052" spans="1:16" ht="17.45" customHeight="1" thickBot="1">
      <c r="A1052" s="1017"/>
      <c r="B1052" s="997"/>
      <c r="C1052" s="994"/>
      <c r="D1052" s="91"/>
      <c r="E1052" s="93"/>
      <c r="F1052" s="96"/>
      <c r="G1052" s="997"/>
      <c r="H1052" s="994"/>
      <c r="I1052" s="91"/>
      <c r="J1052" s="93"/>
      <c r="K1052" s="90"/>
      <c r="L1052" s="997"/>
      <c r="M1052" s="994"/>
      <c r="N1052" s="91"/>
      <c r="O1052" s="111"/>
      <c r="P1052" s="101"/>
    </row>
    <row r="1053" spans="1:16">
      <c r="A1053" s="1017"/>
      <c r="B1053" s="1004" t="s">
        <v>1018</v>
      </c>
      <c r="C1053" s="994"/>
      <c r="D1053" s="91"/>
      <c r="E1053" s="93"/>
      <c r="F1053" s="101"/>
      <c r="G1053" s="1004" t="s">
        <v>1018</v>
      </c>
      <c r="H1053" s="994"/>
      <c r="I1053" s="91"/>
      <c r="J1053" s="93"/>
      <c r="K1053" s="94"/>
      <c r="L1053" s="1004" t="s">
        <v>1018</v>
      </c>
      <c r="M1053" s="994"/>
      <c r="N1053" s="91"/>
      <c r="O1053" s="93"/>
      <c r="P1053" s="94"/>
    </row>
    <row r="1054" spans="1:16" ht="17.45" customHeight="1" thickBot="1">
      <c r="A1054" s="1017"/>
      <c r="B1054" s="997"/>
      <c r="C1054" s="994"/>
      <c r="D1054" s="91"/>
      <c r="E1054" s="93"/>
      <c r="F1054" s="90"/>
      <c r="G1054" s="997"/>
      <c r="H1054" s="994"/>
      <c r="I1054" s="91"/>
      <c r="J1054" s="111"/>
      <c r="K1054" s="94"/>
      <c r="L1054" s="997"/>
      <c r="M1054" s="994"/>
      <c r="N1054" s="110"/>
      <c r="O1054" s="111"/>
      <c r="P1054" s="94"/>
    </row>
    <row r="1055" spans="1:16">
      <c r="A1055" s="1017"/>
      <c r="B1055" s="996">
        <v>28</v>
      </c>
      <c r="C1055" s="994"/>
      <c r="D1055" s="91"/>
      <c r="E1055" s="93"/>
      <c r="F1055" s="94"/>
      <c r="G1055" s="996" t="s">
        <v>1613</v>
      </c>
      <c r="H1055" s="994"/>
      <c r="I1055" s="91"/>
      <c r="J1055" s="93"/>
      <c r="K1055" s="94"/>
      <c r="L1055" s="996">
        <v>18</v>
      </c>
      <c r="M1055" s="994"/>
      <c r="N1055" s="110"/>
      <c r="O1055" s="111"/>
      <c r="P1055" s="94"/>
    </row>
    <row r="1056" spans="1:16" ht="17.45" customHeight="1" thickBot="1">
      <c r="A1056" s="1017"/>
      <c r="B1056" s="997"/>
      <c r="C1056" s="994"/>
      <c r="D1056" s="91"/>
      <c r="E1056" s="93"/>
      <c r="F1056" s="90"/>
      <c r="G1056" s="997"/>
      <c r="H1056" s="994"/>
      <c r="I1056" s="91"/>
      <c r="J1056" s="111"/>
      <c r="K1056" s="94"/>
      <c r="L1056" s="997"/>
      <c r="M1056" s="994"/>
      <c r="N1056" s="91"/>
      <c r="O1056" s="111"/>
      <c r="P1056" s="94"/>
    </row>
    <row r="1057" spans="1:16">
      <c r="A1057" s="1017"/>
      <c r="B1057" s="1010" t="s">
        <v>1020</v>
      </c>
      <c r="C1057" s="994"/>
      <c r="D1057" s="91"/>
      <c r="E1057" s="93"/>
      <c r="F1057" s="90"/>
      <c r="G1057" s="1010" t="s">
        <v>1020</v>
      </c>
      <c r="H1057" s="994"/>
      <c r="I1057" s="91"/>
      <c r="J1057" s="111"/>
      <c r="K1057" s="94"/>
      <c r="L1057" s="1010" t="s">
        <v>1020</v>
      </c>
      <c r="M1057" s="994"/>
      <c r="N1057" s="110"/>
      <c r="O1057" s="111"/>
      <c r="P1057" s="94"/>
    </row>
    <row r="1058" spans="1:16" ht="17.45" customHeight="1" thickBot="1">
      <c r="A1058" s="1017"/>
      <c r="B1058" s="997"/>
      <c r="C1058" s="994"/>
      <c r="D1058" s="91"/>
      <c r="E1058" s="93"/>
      <c r="F1058" s="90"/>
      <c r="G1058" s="997"/>
      <c r="H1058" s="994"/>
      <c r="I1058" s="91"/>
      <c r="J1058" s="111"/>
      <c r="K1058" s="94"/>
      <c r="L1058" s="997"/>
      <c r="M1058" s="994"/>
      <c r="N1058" s="91"/>
      <c r="O1058" s="111"/>
      <c r="P1058" s="94"/>
    </row>
    <row r="1059" spans="1:16">
      <c r="A1059" s="1017"/>
      <c r="B1059" s="103" t="s">
        <v>1614</v>
      </c>
      <c r="C1059" s="994"/>
      <c r="D1059" s="91"/>
      <c r="E1059" s="93"/>
      <c r="F1059" s="94"/>
      <c r="G1059" s="103" t="s">
        <v>1245</v>
      </c>
      <c r="H1059" s="994"/>
      <c r="I1059" s="91"/>
      <c r="J1059" s="93"/>
      <c r="K1059" s="109"/>
      <c r="L1059" s="107" t="s">
        <v>1131</v>
      </c>
      <c r="M1059" s="994"/>
      <c r="N1059" s="110"/>
      <c r="O1059" s="93"/>
      <c r="P1059" s="109"/>
    </row>
    <row r="1060" spans="1:16">
      <c r="A1060" s="1017"/>
      <c r="B1060" s="104" t="s">
        <v>1615</v>
      </c>
      <c r="C1060" s="994"/>
      <c r="D1060" s="91"/>
      <c r="E1060" s="93"/>
      <c r="F1060" s="90"/>
      <c r="G1060" s="104" t="s">
        <v>1616</v>
      </c>
      <c r="H1060" s="994"/>
      <c r="I1060" s="91"/>
      <c r="J1060" s="93"/>
      <c r="K1060" s="94"/>
      <c r="L1060" s="106" t="s">
        <v>1428</v>
      </c>
      <c r="M1060" s="994"/>
      <c r="N1060" s="110"/>
      <c r="O1060" s="111"/>
      <c r="P1060" s="94"/>
    </row>
    <row r="1061" spans="1:16">
      <c r="A1061" s="1017"/>
      <c r="B1061" s="106" t="s">
        <v>1313</v>
      </c>
      <c r="C1061" s="994"/>
      <c r="D1061" s="91"/>
      <c r="E1061" s="93"/>
      <c r="F1061" s="90"/>
      <c r="G1061" s="106" t="s">
        <v>1617</v>
      </c>
      <c r="H1061" s="994"/>
      <c r="I1061" s="110"/>
      <c r="J1061" s="111"/>
      <c r="K1061" s="94"/>
      <c r="L1061" s="106"/>
      <c r="M1061" s="994"/>
      <c r="N1061" s="110"/>
      <c r="O1061" s="111"/>
      <c r="P1061" s="101"/>
    </row>
    <row r="1062" spans="1:16">
      <c r="A1062" s="1017"/>
      <c r="B1062" s="107"/>
      <c r="C1062" s="994"/>
      <c r="D1062" s="91"/>
      <c r="E1062" s="93"/>
      <c r="F1062" s="90"/>
      <c r="G1062" s="107" t="s">
        <v>1131</v>
      </c>
      <c r="H1062" s="994"/>
      <c r="I1062" s="110"/>
      <c r="J1062" s="111"/>
      <c r="K1062" s="101"/>
      <c r="L1062" s="107"/>
      <c r="M1062" s="994"/>
      <c r="N1062" s="108"/>
      <c r="O1062" s="93"/>
      <c r="P1062" s="94"/>
    </row>
    <row r="1063" spans="1:16">
      <c r="A1063" s="1017"/>
      <c r="B1063" s="106"/>
      <c r="C1063" s="994"/>
      <c r="D1063" s="108"/>
      <c r="E1063" s="93"/>
      <c r="F1063" s="94"/>
      <c r="G1063" s="106" t="s">
        <v>1435</v>
      </c>
      <c r="H1063" s="994"/>
      <c r="I1063" s="108"/>
      <c r="J1063" s="93"/>
      <c r="K1063" s="109"/>
      <c r="L1063" s="106"/>
      <c r="M1063" s="994"/>
      <c r="N1063" s="91"/>
      <c r="O1063" s="93"/>
      <c r="P1063" s="109"/>
    </row>
    <row r="1064" spans="1:16">
      <c r="A1064" s="1017"/>
      <c r="B1064" s="107"/>
      <c r="C1064" s="994"/>
      <c r="D1064" s="91"/>
      <c r="E1064" s="93"/>
      <c r="F1064" s="105"/>
      <c r="G1064" s="107"/>
      <c r="H1064" s="994"/>
      <c r="I1064" s="91"/>
      <c r="J1064" s="93"/>
      <c r="K1064" s="94"/>
      <c r="L1064" s="107"/>
      <c r="M1064" s="994"/>
      <c r="N1064" s="110"/>
      <c r="O1064" s="111"/>
      <c r="P1064" s="94"/>
    </row>
    <row r="1065" spans="1:16">
      <c r="A1065" s="1017"/>
      <c r="B1065" s="106"/>
      <c r="C1065" s="994"/>
      <c r="D1065" s="91"/>
      <c r="E1065" s="93"/>
      <c r="F1065" s="94"/>
      <c r="G1065" s="106"/>
      <c r="H1065" s="994"/>
      <c r="I1065" s="110"/>
      <c r="J1065" s="111"/>
      <c r="K1065" s="94"/>
      <c r="L1065" s="106"/>
      <c r="M1065" s="994"/>
      <c r="N1065" s="110"/>
      <c r="O1065" s="111"/>
      <c r="P1065" s="94"/>
    </row>
    <row r="1066" spans="1:16" ht="17.45" customHeight="1" thickBot="1">
      <c r="A1066" s="1017"/>
      <c r="B1066" s="107"/>
      <c r="C1066" s="995"/>
      <c r="D1066" s="112"/>
      <c r="E1066" s="113"/>
      <c r="F1066" s="114"/>
      <c r="G1066" s="107"/>
      <c r="H1066" s="994"/>
      <c r="I1066" s="112"/>
      <c r="J1066" s="113"/>
      <c r="K1066" s="114"/>
      <c r="L1066" s="107"/>
      <c r="M1066" s="994"/>
      <c r="N1066" s="112"/>
      <c r="O1066" s="113"/>
      <c r="P1066" s="114"/>
    </row>
    <row r="1067" spans="1:16">
      <c r="A1067" s="1030" t="str">
        <f>TEXT(A1021,"AAAA")</f>
        <v>星期一</v>
      </c>
      <c r="B1067" s="106"/>
      <c r="C1067" s="1008" t="s">
        <v>978</v>
      </c>
      <c r="D1067" s="115"/>
      <c r="E1067" s="116" t="s">
        <v>943</v>
      </c>
      <c r="F1067" s="94" t="s">
        <v>1305</v>
      </c>
      <c r="G1067" s="106"/>
      <c r="H1067" s="993" t="s">
        <v>978</v>
      </c>
      <c r="I1067" s="115"/>
      <c r="J1067" s="116" t="s">
        <v>943</v>
      </c>
      <c r="K1067" s="94" t="s">
        <v>1304</v>
      </c>
      <c r="L1067" s="106"/>
      <c r="M1067" s="1009" t="s">
        <v>978</v>
      </c>
      <c r="N1067" s="115"/>
      <c r="O1067" s="116" t="s">
        <v>943</v>
      </c>
      <c r="P1067" s="122" t="s">
        <v>1305</v>
      </c>
    </row>
    <row r="1068" spans="1:16">
      <c r="A1068" s="1017"/>
      <c r="B1068" s="107"/>
      <c r="C1068" s="994"/>
      <c r="D1068" s="117"/>
      <c r="E1068" s="93" t="s">
        <v>948</v>
      </c>
      <c r="F1068" s="94" t="s">
        <v>1364</v>
      </c>
      <c r="G1068" s="107"/>
      <c r="H1068" s="994"/>
      <c r="I1068" s="91"/>
      <c r="J1068" s="93" t="s">
        <v>948</v>
      </c>
      <c r="K1068" s="94" t="s">
        <v>1532</v>
      </c>
      <c r="L1068" s="107"/>
      <c r="M1068" s="994"/>
      <c r="N1068" s="91"/>
      <c r="O1068" s="93" t="s">
        <v>948</v>
      </c>
      <c r="P1068" s="94" t="s">
        <v>1134</v>
      </c>
    </row>
    <row r="1069" spans="1:16">
      <c r="A1069" s="1017"/>
      <c r="B1069" s="106"/>
      <c r="C1069" s="994"/>
      <c r="D1069" s="117"/>
      <c r="E1069" s="93" t="s">
        <v>952</v>
      </c>
      <c r="F1069" s="94" t="s">
        <v>1618</v>
      </c>
      <c r="G1069" s="106"/>
      <c r="H1069" s="994"/>
      <c r="I1069" s="91"/>
      <c r="J1069" s="93" t="s">
        <v>952</v>
      </c>
      <c r="K1069" s="94" t="s">
        <v>1619</v>
      </c>
      <c r="L1069" s="106"/>
      <c r="M1069" s="994"/>
      <c r="N1069" s="91"/>
      <c r="O1069" s="93" t="s">
        <v>952</v>
      </c>
      <c r="P1069" s="94" t="s">
        <v>1620</v>
      </c>
    </row>
    <row r="1070" spans="1:16">
      <c r="A1070" s="1017"/>
      <c r="B1070" s="107"/>
      <c r="C1070" s="994"/>
      <c r="D1070" s="117"/>
      <c r="E1070" s="93" t="s">
        <v>956</v>
      </c>
      <c r="F1070" s="94" t="s">
        <v>1621</v>
      </c>
      <c r="G1070" s="107"/>
      <c r="H1070" s="994"/>
      <c r="I1070" s="91"/>
      <c r="J1070" s="93" t="s">
        <v>956</v>
      </c>
      <c r="K1070" s="94" t="s">
        <v>1622</v>
      </c>
      <c r="L1070" s="107"/>
      <c r="M1070" s="994"/>
      <c r="N1070" s="91"/>
      <c r="O1070" s="93" t="s">
        <v>956</v>
      </c>
      <c r="P1070" s="94" t="s">
        <v>1140</v>
      </c>
    </row>
    <row r="1071" spans="1:16">
      <c r="A1071" s="1017"/>
      <c r="B1071" s="106"/>
      <c r="C1071" s="994"/>
      <c r="D1071" s="117"/>
      <c r="E1071" s="93" t="s">
        <v>959</v>
      </c>
      <c r="F1071" s="94" t="s">
        <v>1623</v>
      </c>
      <c r="G1071" s="106"/>
      <c r="H1071" s="994"/>
      <c r="I1071" s="91"/>
      <c r="J1071" s="93" t="s">
        <v>959</v>
      </c>
      <c r="K1071" s="94" t="s">
        <v>1041</v>
      </c>
      <c r="L1071" s="106"/>
      <c r="M1071" s="994"/>
      <c r="N1071" s="91"/>
      <c r="O1071" s="93" t="s">
        <v>959</v>
      </c>
      <c r="P1071" s="94" t="s">
        <v>1141</v>
      </c>
    </row>
    <row r="1072" spans="1:16">
      <c r="A1072" s="1017"/>
      <c r="B1072" s="107"/>
      <c r="C1072" s="994"/>
      <c r="D1072" s="117"/>
      <c r="E1072" s="93" t="s">
        <v>1043</v>
      </c>
      <c r="F1072" s="94" t="s">
        <v>1044</v>
      </c>
      <c r="G1072" s="107"/>
      <c r="H1072" s="994"/>
      <c r="I1072" s="91"/>
      <c r="J1072" s="93" t="s">
        <v>1043</v>
      </c>
      <c r="K1072" s="94" t="s">
        <v>1044</v>
      </c>
      <c r="L1072" s="107"/>
      <c r="M1072" s="994"/>
      <c r="N1072" s="91"/>
      <c r="O1072" s="93" t="s">
        <v>1043</v>
      </c>
      <c r="P1072" s="94" t="s">
        <v>1044</v>
      </c>
    </row>
    <row r="1073" spans="1:16">
      <c r="A1073" s="1017"/>
      <c r="B1073" s="106"/>
      <c r="C1073" s="994"/>
      <c r="D1073" s="117"/>
      <c r="E1073" s="93" t="s">
        <v>1045</v>
      </c>
      <c r="F1073" s="94" t="s">
        <v>1046</v>
      </c>
      <c r="G1073" s="106"/>
      <c r="H1073" s="994"/>
      <c r="I1073" s="91"/>
      <c r="J1073" s="93" t="s">
        <v>1045</v>
      </c>
      <c r="K1073" s="94" t="s">
        <v>1046</v>
      </c>
      <c r="L1073" s="106"/>
      <c r="M1073" s="994"/>
      <c r="N1073" s="91"/>
      <c r="O1073" s="93" t="s">
        <v>1045</v>
      </c>
      <c r="P1073" s="94" t="s">
        <v>1046</v>
      </c>
    </row>
    <row r="1074" spans="1:16">
      <c r="A1074" s="1017"/>
      <c r="B1074" s="107"/>
      <c r="C1074" s="994"/>
      <c r="D1074" s="91"/>
      <c r="E1074" s="93"/>
      <c r="F1074" s="94"/>
      <c r="G1074" s="107"/>
      <c r="H1074" s="994"/>
      <c r="I1074" s="91"/>
      <c r="J1074" s="93"/>
      <c r="K1074" s="94"/>
      <c r="L1074" s="107"/>
      <c r="M1074" s="994"/>
      <c r="N1074" s="91"/>
      <c r="O1074" s="93"/>
      <c r="P1074" s="94"/>
    </row>
    <row r="1075" spans="1:16">
      <c r="A1075" s="1017"/>
      <c r="B1075" s="104"/>
      <c r="C1075" s="994"/>
      <c r="D1075" s="110"/>
      <c r="E1075" s="111"/>
      <c r="F1075" s="101"/>
      <c r="G1075" s="104"/>
      <c r="H1075" s="994"/>
      <c r="I1075" s="110"/>
      <c r="J1075" s="111"/>
      <c r="K1075" s="94"/>
      <c r="L1075" s="104"/>
      <c r="M1075" s="994"/>
      <c r="N1075" s="110"/>
      <c r="O1075" s="111"/>
      <c r="P1075" s="94"/>
    </row>
    <row r="1076" spans="1:16" ht="17.45" customHeight="1" thickBot="1">
      <c r="A1076" s="1017"/>
      <c r="B1076" s="104"/>
      <c r="C1076" s="995"/>
      <c r="D1076" s="119" t="s">
        <v>1047</v>
      </c>
      <c r="E1076" s="120" t="s">
        <v>1048</v>
      </c>
      <c r="F1076" s="121"/>
      <c r="G1076" s="104"/>
      <c r="H1076" s="995"/>
      <c r="I1076" s="119" t="s">
        <v>1047</v>
      </c>
      <c r="J1076" s="120" t="s">
        <v>1048</v>
      </c>
      <c r="K1076" s="94"/>
      <c r="L1076" s="104"/>
      <c r="M1076" s="995"/>
      <c r="N1076" s="119" t="s">
        <v>1047</v>
      </c>
      <c r="O1076" s="120" t="s">
        <v>1048</v>
      </c>
      <c r="P1076" s="94"/>
    </row>
    <row r="1077" spans="1:16">
      <c r="A1077" s="102"/>
      <c r="B1077" s="106"/>
      <c r="C1077" s="1008" t="s">
        <v>1049</v>
      </c>
      <c r="D1077" s="115"/>
      <c r="E1077" s="116" t="s">
        <v>943</v>
      </c>
      <c r="F1077" s="122" t="s">
        <v>1050</v>
      </c>
      <c r="G1077" s="106"/>
      <c r="H1077" s="993" t="s">
        <v>1049</v>
      </c>
      <c r="I1077" s="115"/>
      <c r="J1077" s="116" t="s">
        <v>943</v>
      </c>
      <c r="K1077" s="122" t="s">
        <v>1050</v>
      </c>
      <c r="L1077" s="106"/>
      <c r="M1077" s="1009" t="s">
        <v>1049</v>
      </c>
      <c r="N1077" s="115"/>
      <c r="O1077" s="116" t="s">
        <v>943</v>
      </c>
      <c r="P1077" s="122" t="s">
        <v>1050</v>
      </c>
    </row>
    <row r="1078" spans="1:16">
      <c r="A1078" s="102"/>
      <c r="B1078" s="107"/>
      <c r="C1078" s="994"/>
      <c r="D1078" s="91"/>
      <c r="E1078" s="93" t="s">
        <v>948</v>
      </c>
      <c r="F1078" s="94" t="s">
        <v>1142</v>
      </c>
      <c r="G1078" s="107"/>
      <c r="H1078" s="994"/>
      <c r="I1078" s="91"/>
      <c r="J1078" s="93" t="s">
        <v>948</v>
      </c>
      <c r="K1078" s="94" t="s">
        <v>1142</v>
      </c>
      <c r="L1078" s="107"/>
      <c r="M1078" s="994"/>
      <c r="N1078" s="91"/>
      <c r="O1078" s="93" t="s">
        <v>948</v>
      </c>
      <c r="P1078" s="94" t="s">
        <v>1142</v>
      </c>
    </row>
    <row r="1079" spans="1:16">
      <c r="A1079" s="102"/>
      <c r="B1079" s="123"/>
      <c r="C1079" s="994"/>
      <c r="D1079" s="91"/>
      <c r="E1079" s="93" t="s">
        <v>952</v>
      </c>
      <c r="F1079" s="94" t="s">
        <v>1624</v>
      </c>
      <c r="G1079" s="123"/>
      <c r="H1079" s="994"/>
      <c r="I1079" s="91"/>
      <c r="J1079" s="93" t="s">
        <v>952</v>
      </c>
      <c r="K1079" s="94" t="s">
        <v>1053</v>
      </c>
      <c r="L1079" s="123"/>
      <c r="M1079" s="994"/>
      <c r="N1079" s="91"/>
      <c r="O1079" s="93" t="s">
        <v>952</v>
      </c>
      <c r="P1079" s="125" t="s">
        <v>1625</v>
      </c>
    </row>
    <row r="1080" spans="1:16" ht="33.950000000000003" customHeight="1">
      <c r="A1080" s="102"/>
      <c r="B1080" s="104"/>
      <c r="C1080" s="994"/>
      <c r="D1080" s="91"/>
      <c r="E1080" s="93" t="s">
        <v>956</v>
      </c>
      <c r="F1080" s="94" t="s">
        <v>1583</v>
      </c>
      <c r="G1080" s="104"/>
      <c r="H1080" s="994"/>
      <c r="I1080" s="91"/>
      <c r="J1080" s="93" t="s">
        <v>956</v>
      </c>
      <c r="K1080" s="94" t="s">
        <v>1054</v>
      </c>
      <c r="L1080" s="104"/>
      <c r="M1080" s="994"/>
      <c r="N1080" s="91"/>
      <c r="O1080" s="93" t="s">
        <v>956</v>
      </c>
      <c r="P1080" s="101" t="s">
        <v>1583</v>
      </c>
    </row>
    <row r="1081" spans="1:16">
      <c r="A1081" s="102"/>
      <c r="B1081" s="106"/>
      <c r="C1081" s="994"/>
      <c r="D1081" s="91"/>
      <c r="E1081" s="93"/>
      <c r="F1081" s="94"/>
      <c r="G1081" s="106"/>
      <c r="H1081" s="994"/>
      <c r="I1081" s="91"/>
      <c r="J1081" s="93"/>
      <c r="K1081" s="94"/>
      <c r="L1081" s="106"/>
      <c r="M1081" s="994"/>
      <c r="N1081" s="91"/>
      <c r="O1081" s="93"/>
      <c r="P1081" s="94"/>
    </row>
    <row r="1082" spans="1:16">
      <c r="A1082" s="102"/>
      <c r="B1082" s="107"/>
      <c r="C1082" s="994"/>
      <c r="D1082" s="91"/>
      <c r="E1082" s="93"/>
      <c r="F1082" s="124"/>
      <c r="G1082" s="107"/>
      <c r="H1082" s="994"/>
      <c r="I1082" s="91"/>
      <c r="J1082" s="93"/>
      <c r="K1082" s="124"/>
      <c r="L1082" s="107"/>
      <c r="M1082" s="994"/>
      <c r="N1082" s="91"/>
      <c r="O1082" s="93"/>
      <c r="P1082" s="124"/>
    </row>
    <row r="1083" spans="1:16">
      <c r="A1083" s="102"/>
      <c r="B1083" s="106"/>
      <c r="C1083" s="994"/>
      <c r="D1083" s="91"/>
      <c r="E1083" s="93"/>
      <c r="F1083" s="125"/>
      <c r="G1083" s="106"/>
      <c r="H1083" s="994"/>
      <c r="I1083" s="91"/>
      <c r="J1083" s="93"/>
      <c r="K1083" s="125"/>
      <c r="L1083" s="106"/>
      <c r="M1083" s="994"/>
      <c r="N1083" s="91"/>
      <c r="O1083" s="93"/>
      <c r="P1083" s="125"/>
    </row>
    <row r="1084" spans="1:16">
      <c r="A1084" s="102"/>
      <c r="B1084" s="107"/>
      <c r="C1084" s="994"/>
      <c r="D1084" s="214"/>
      <c r="E1084" s="111"/>
      <c r="F1084" s="213"/>
      <c r="G1084" s="107"/>
      <c r="H1084" s="994"/>
      <c r="I1084" s="110"/>
      <c r="J1084" s="111"/>
      <c r="K1084" s="213"/>
      <c r="L1084" s="107"/>
      <c r="M1084" s="994"/>
      <c r="N1084" s="110"/>
      <c r="O1084" s="111"/>
      <c r="P1084" s="213"/>
    </row>
    <row r="1085" spans="1:16">
      <c r="A1085" s="102"/>
      <c r="B1085" s="106"/>
      <c r="C1085" s="994"/>
      <c r="D1085" s="214"/>
      <c r="E1085" s="111"/>
      <c r="F1085" s="213"/>
      <c r="G1085" s="106"/>
      <c r="H1085" s="994"/>
      <c r="I1085" s="110"/>
      <c r="J1085" s="111"/>
      <c r="K1085" s="213"/>
      <c r="L1085" s="106"/>
      <c r="M1085" s="994"/>
      <c r="N1085" s="110"/>
      <c r="O1085" s="111"/>
      <c r="P1085" s="213"/>
    </row>
    <row r="1086" spans="1:16" ht="17.45" customHeight="1" thickBot="1">
      <c r="A1086" s="102"/>
      <c r="B1086" s="107"/>
      <c r="C1086" s="995"/>
      <c r="D1086" s="126"/>
      <c r="E1086" s="127"/>
      <c r="F1086" s="101"/>
      <c r="G1086" s="107"/>
      <c r="H1086" s="995"/>
      <c r="I1086" s="110"/>
      <c r="J1086" s="127"/>
      <c r="K1086" s="101"/>
      <c r="L1086" s="107"/>
      <c r="M1086" s="995"/>
      <c r="N1086" s="110"/>
      <c r="O1086" s="128"/>
      <c r="P1086" s="124"/>
    </row>
    <row r="1087" spans="1:16">
      <c r="A1087" s="129"/>
      <c r="B1087" s="106"/>
      <c r="C1087" s="1008" t="s">
        <v>1055</v>
      </c>
      <c r="D1087" s="115" t="s">
        <v>1056</v>
      </c>
      <c r="E1087" s="130" t="s">
        <v>943</v>
      </c>
      <c r="F1087" s="122" t="s">
        <v>1626</v>
      </c>
      <c r="G1087" s="106"/>
      <c r="H1087" s="993" t="s">
        <v>1055</v>
      </c>
      <c r="I1087" s="115" t="s">
        <v>1056</v>
      </c>
      <c r="J1087" s="130" t="s">
        <v>943</v>
      </c>
      <c r="K1087" s="122" t="s">
        <v>1627</v>
      </c>
      <c r="L1087" s="106"/>
      <c r="M1087" s="1009" t="s">
        <v>1055</v>
      </c>
      <c r="N1087" s="115" t="s">
        <v>1056</v>
      </c>
      <c r="O1087" s="130" t="s">
        <v>943</v>
      </c>
      <c r="P1087" s="122" t="s">
        <v>1628</v>
      </c>
    </row>
    <row r="1088" spans="1:16">
      <c r="A1088" s="129"/>
      <c r="B1088" s="107"/>
      <c r="C1088" s="994"/>
      <c r="D1088" s="91" t="s">
        <v>1060</v>
      </c>
      <c r="E1088" s="93" t="s">
        <v>948</v>
      </c>
      <c r="F1088" s="131" t="s">
        <v>1629</v>
      </c>
      <c r="G1088" s="107"/>
      <c r="H1088" s="994"/>
      <c r="I1088" s="91" t="s">
        <v>1060</v>
      </c>
      <c r="J1088" s="93" t="s">
        <v>948</v>
      </c>
      <c r="K1088" s="131" t="s">
        <v>1376</v>
      </c>
      <c r="L1088" s="107"/>
      <c r="M1088" s="994"/>
      <c r="N1088" s="91" t="s">
        <v>1060</v>
      </c>
      <c r="O1088" s="93" t="s">
        <v>948</v>
      </c>
      <c r="P1088" s="131" t="s">
        <v>1630</v>
      </c>
    </row>
    <row r="1089" spans="1:16">
      <c r="A1089" s="129"/>
      <c r="B1089" s="132"/>
      <c r="C1089" s="994"/>
      <c r="D1089" s="91" t="s">
        <v>1063</v>
      </c>
      <c r="E1089" s="93" t="s">
        <v>952</v>
      </c>
      <c r="F1089" s="94" t="s">
        <v>1064</v>
      </c>
      <c r="G1089" s="132"/>
      <c r="H1089" s="994"/>
      <c r="I1089" s="91" t="s">
        <v>1063</v>
      </c>
      <c r="J1089" s="93" t="s">
        <v>952</v>
      </c>
      <c r="K1089" s="94" t="s">
        <v>1064</v>
      </c>
      <c r="L1089" s="132"/>
      <c r="M1089" s="994"/>
      <c r="N1089" s="91" t="s">
        <v>1063</v>
      </c>
      <c r="O1089" s="93" t="s">
        <v>952</v>
      </c>
      <c r="P1089" s="94" t="s">
        <v>1064</v>
      </c>
    </row>
    <row r="1090" spans="1:16">
      <c r="A1090" s="129"/>
      <c r="B1090" s="107"/>
      <c r="C1090" s="994"/>
      <c r="D1090" s="91" t="s">
        <v>978</v>
      </c>
      <c r="E1090" s="93" t="s">
        <v>956</v>
      </c>
      <c r="F1090" s="101" t="s">
        <v>1065</v>
      </c>
      <c r="G1090" s="107"/>
      <c r="H1090" s="994"/>
      <c r="I1090" s="91" t="s">
        <v>978</v>
      </c>
      <c r="J1090" s="93" t="s">
        <v>956</v>
      </c>
      <c r="K1090" s="101" t="s">
        <v>1065</v>
      </c>
      <c r="L1090" s="107"/>
      <c r="M1090" s="994"/>
      <c r="N1090" s="91" t="s">
        <v>978</v>
      </c>
      <c r="O1090" s="93" t="s">
        <v>956</v>
      </c>
      <c r="P1090" s="101" t="s">
        <v>1065</v>
      </c>
    </row>
    <row r="1091" spans="1:16">
      <c r="A1091" s="129"/>
      <c r="B1091" s="132"/>
      <c r="C1091" s="994"/>
      <c r="D1091" s="91" t="s">
        <v>1066</v>
      </c>
      <c r="E1091" s="111" t="s">
        <v>1199</v>
      </c>
      <c r="F1091" s="133" t="s">
        <v>1067</v>
      </c>
      <c r="G1091" s="132"/>
      <c r="H1091" s="994"/>
      <c r="I1091" s="91" t="s">
        <v>1066</v>
      </c>
      <c r="J1091" s="111" t="s">
        <v>959</v>
      </c>
      <c r="K1091" s="133" t="s">
        <v>1067</v>
      </c>
      <c r="L1091" s="132"/>
      <c r="M1091" s="994"/>
      <c r="N1091" s="91" t="s">
        <v>1066</v>
      </c>
      <c r="O1091" s="111" t="s">
        <v>1199</v>
      </c>
      <c r="P1091" s="133" t="s">
        <v>1067</v>
      </c>
    </row>
    <row r="1092" spans="1:16">
      <c r="A1092" s="129"/>
      <c r="B1092" s="107"/>
      <c r="C1092" s="994"/>
      <c r="D1092" s="91"/>
      <c r="E1092" s="93"/>
      <c r="F1092" s="94"/>
      <c r="G1092" s="107"/>
      <c r="H1092" s="994"/>
      <c r="I1092" s="91"/>
      <c r="J1092" s="93"/>
      <c r="K1092" s="94"/>
      <c r="L1092" s="107"/>
      <c r="M1092" s="994"/>
      <c r="N1092" s="91"/>
      <c r="O1092" s="93"/>
      <c r="P1092" s="94"/>
    </row>
    <row r="1093" spans="1:16">
      <c r="A1093" s="129"/>
      <c r="B1093" s="132"/>
      <c r="C1093" s="994"/>
      <c r="D1093" s="91"/>
      <c r="E1093" s="111"/>
      <c r="F1093" s="133"/>
      <c r="G1093" s="132"/>
      <c r="H1093" s="994"/>
      <c r="I1093" s="91"/>
      <c r="J1093" s="111"/>
      <c r="K1093" s="133"/>
      <c r="L1093" s="132"/>
      <c r="M1093" s="994"/>
      <c r="N1093" s="91"/>
      <c r="O1093" s="111"/>
      <c r="P1093" s="133"/>
    </row>
    <row r="1094" spans="1:16">
      <c r="A1094" s="129"/>
      <c r="B1094" s="107"/>
      <c r="C1094" s="994"/>
      <c r="D1094" s="91"/>
      <c r="E1094" s="93"/>
      <c r="F1094" s="94"/>
      <c r="G1094" s="107"/>
      <c r="H1094" s="994"/>
      <c r="I1094" s="91"/>
      <c r="J1094" s="93"/>
      <c r="K1094" s="94"/>
      <c r="L1094" s="107"/>
      <c r="M1094" s="994"/>
      <c r="N1094" s="91"/>
      <c r="O1094" s="93"/>
      <c r="P1094" s="94"/>
    </row>
    <row r="1095" spans="1:16">
      <c r="A1095" s="129"/>
      <c r="B1095" s="132"/>
      <c r="C1095" s="994"/>
      <c r="D1095" s="91"/>
      <c r="E1095" s="93"/>
      <c r="F1095" s="94"/>
      <c r="G1095" s="132"/>
      <c r="H1095" s="994"/>
      <c r="I1095" s="91"/>
      <c r="J1095" s="93"/>
      <c r="K1095" s="94"/>
      <c r="L1095" s="132"/>
      <c r="M1095" s="994"/>
      <c r="N1095" s="91"/>
      <c r="O1095" s="93"/>
      <c r="P1095" s="94"/>
    </row>
    <row r="1096" spans="1:16" ht="17.45" customHeight="1" thickBot="1">
      <c r="A1096" s="129"/>
      <c r="B1096" s="107"/>
      <c r="C1096" s="995"/>
      <c r="D1096" s="112"/>
      <c r="E1096" s="113"/>
      <c r="F1096" s="114"/>
      <c r="G1096" s="107"/>
      <c r="H1096" s="995"/>
      <c r="I1096" s="112"/>
      <c r="J1096" s="127"/>
      <c r="K1096" s="101"/>
      <c r="L1096" s="107"/>
      <c r="M1096" s="995"/>
      <c r="N1096" s="112"/>
      <c r="O1096" s="127"/>
      <c r="P1096" s="101"/>
    </row>
    <row r="1097" spans="1:16">
      <c r="A1097" s="129"/>
      <c r="B1097" s="132"/>
      <c r="C1097" s="1011" t="s">
        <v>1068</v>
      </c>
      <c r="D1097" s="134" t="s">
        <v>1069</v>
      </c>
      <c r="E1097" s="135"/>
      <c r="F1097" s="136" t="s">
        <v>1070</v>
      </c>
      <c r="G1097" s="132"/>
      <c r="H1097" s="1028" t="s">
        <v>1068</v>
      </c>
      <c r="I1097" s="134" t="s">
        <v>1069</v>
      </c>
      <c r="J1097" s="135"/>
      <c r="K1097" s="136" t="s">
        <v>1070</v>
      </c>
      <c r="L1097" s="132"/>
      <c r="M1097" s="1013" t="s">
        <v>1068</v>
      </c>
      <c r="N1097" s="134" t="s">
        <v>1069</v>
      </c>
      <c r="O1097" s="135"/>
      <c r="P1097" s="136" t="s">
        <v>1070</v>
      </c>
    </row>
    <row r="1098" spans="1:16">
      <c r="A1098" s="129"/>
      <c r="B1098" s="107"/>
      <c r="C1098" s="994"/>
      <c r="D1098" s="117"/>
      <c r="E1098" s="118"/>
      <c r="F1098" s="137"/>
      <c r="G1098" s="107"/>
      <c r="H1098" s="994"/>
      <c r="I1098" s="91"/>
      <c r="J1098" s="93"/>
      <c r="K1098" s="94"/>
      <c r="L1098" s="107"/>
      <c r="M1098" s="994"/>
      <c r="N1098" s="91"/>
      <c r="O1098" s="93"/>
      <c r="P1098" s="94"/>
    </row>
    <row r="1099" spans="1:16">
      <c r="A1099" s="129"/>
      <c r="B1099" s="132"/>
      <c r="C1099" s="994"/>
      <c r="D1099" s="91"/>
      <c r="E1099" s="93"/>
      <c r="F1099" s="94"/>
      <c r="G1099" s="132"/>
      <c r="H1099" s="994"/>
      <c r="I1099" s="91"/>
      <c r="J1099" s="93"/>
      <c r="K1099" s="94"/>
      <c r="L1099" s="132"/>
      <c r="M1099" s="994"/>
      <c r="N1099" s="91"/>
      <c r="O1099" s="93"/>
      <c r="P1099" s="94"/>
    </row>
    <row r="1100" spans="1:16">
      <c r="A1100" s="129"/>
      <c r="B1100" s="107"/>
      <c r="C1100" s="994"/>
      <c r="D1100" s="110"/>
      <c r="E1100" s="111"/>
      <c r="F1100" s="101"/>
      <c r="G1100" s="107"/>
      <c r="H1100" s="994"/>
      <c r="I1100" s="110"/>
      <c r="J1100" s="111"/>
      <c r="K1100" s="101"/>
      <c r="L1100" s="107"/>
      <c r="M1100" s="994"/>
      <c r="N1100" s="110"/>
      <c r="O1100" s="111"/>
      <c r="P1100" s="101"/>
    </row>
    <row r="1101" spans="1:16">
      <c r="A1101" s="1031"/>
      <c r="B1101" s="132"/>
      <c r="C1101" s="994"/>
      <c r="D1101" s="91"/>
      <c r="E1101" s="93"/>
      <c r="F1101" s="94"/>
      <c r="G1101" s="132"/>
      <c r="H1101" s="994"/>
      <c r="I1101" s="91"/>
      <c r="J1101" s="93"/>
      <c r="K1101" s="94"/>
      <c r="L1101" s="132"/>
      <c r="M1101" s="994"/>
      <c r="N1101" s="91"/>
      <c r="O1101" s="93"/>
      <c r="P1101" s="94"/>
    </row>
    <row r="1102" spans="1:16">
      <c r="A1102" s="1017"/>
      <c r="B1102" s="107"/>
      <c r="C1102" s="994"/>
      <c r="D1102" s="91"/>
      <c r="E1102" s="93"/>
      <c r="F1102" s="94"/>
      <c r="G1102" s="107"/>
      <c r="H1102" s="994"/>
      <c r="I1102" s="91"/>
      <c r="J1102" s="93"/>
      <c r="K1102" s="94"/>
      <c r="L1102" s="107"/>
      <c r="M1102" s="994"/>
      <c r="N1102" s="91"/>
      <c r="O1102" s="93"/>
      <c r="P1102" s="94"/>
    </row>
    <row r="1103" spans="1:16">
      <c r="A1103" s="1017"/>
      <c r="B1103" s="132"/>
      <c r="C1103" s="994"/>
      <c r="D1103" s="110"/>
      <c r="E1103" s="111"/>
      <c r="F1103" s="101"/>
      <c r="G1103" s="132"/>
      <c r="H1103" s="994"/>
      <c r="I1103" s="110"/>
      <c r="J1103" s="111"/>
      <c r="K1103" s="101"/>
      <c r="L1103" s="132"/>
      <c r="M1103" s="994"/>
      <c r="N1103" s="110"/>
      <c r="O1103" s="111"/>
      <c r="P1103" s="101"/>
    </row>
    <row r="1104" spans="1:16" ht="17.45" customHeight="1" thickBot="1">
      <c r="A1104" s="1032"/>
      <c r="B1104" s="138"/>
      <c r="C1104" s="1012"/>
      <c r="D1104" s="139"/>
      <c r="E1104" s="140"/>
      <c r="F1104" s="141"/>
      <c r="G1104" s="138"/>
      <c r="H1104" s="1012"/>
      <c r="I1104" s="139"/>
      <c r="J1104" s="140"/>
      <c r="K1104" s="141"/>
      <c r="L1104" s="138"/>
      <c r="M1104" s="1012"/>
      <c r="N1104" s="139"/>
      <c r="O1104" s="140"/>
      <c r="P1104" s="141"/>
    </row>
    <row r="1105" spans="1:16" s="143" customFormat="1" ht="27" customHeight="1" thickTop="1" thickBot="1">
      <c r="A1105" s="142"/>
      <c r="B1105" s="1000" t="s">
        <v>1077</v>
      </c>
      <c r="C1105" s="1001"/>
      <c r="D1105" s="1001"/>
      <c r="E1105" s="1001"/>
      <c r="F1105" s="1001"/>
      <c r="G1105" s="1025" t="s">
        <v>1078</v>
      </c>
      <c r="H1105" s="1006"/>
      <c r="I1105" s="1006"/>
      <c r="J1105" s="1006"/>
      <c r="K1105" s="1006"/>
      <c r="L1105" s="1006"/>
      <c r="M1105" s="1006"/>
      <c r="N1105" s="1005" t="s">
        <v>1079</v>
      </c>
      <c r="O1105" s="1006"/>
      <c r="P1105" s="1006"/>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990">
        <f>A1021</f>
        <v>46153</v>
      </c>
      <c r="B1107" s="1020"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991"/>
      <c r="B1108" s="1021"/>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991"/>
      <c r="B1109" s="1021"/>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991"/>
      <c r="B1110" s="1021"/>
      <c r="C1110" s="170"/>
      <c r="D1110" s="215"/>
      <c r="E1110" s="172"/>
      <c r="F1110" s="173"/>
      <c r="G1110" s="170"/>
      <c r="H1110" s="180"/>
      <c r="I1110" s="172"/>
      <c r="J1110" s="172"/>
      <c r="K1110" s="184"/>
      <c r="L1110" s="181"/>
      <c r="M1110" s="177"/>
      <c r="N1110" s="178"/>
      <c r="O1110" s="172"/>
      <c r="P1110" s="179"/>
    </row>
    <row r="1111" spans="1:16" s="169" customFormat="1">
      <c r="A1111" s="991"/>
      <c r="B1111" s="1021"/>
      <c r="C1111" s="170"/>
      <c r="D1111" s="182"/>
      <c r="E1111" s="172"/>
      <c r="F1111" s="179"/>
      <c r="G1111" s="170"/>
      <c r="H1111" s="183"/>
      <c r="I1111" s="172"/>
      <c r="J1111" s="172"/>
      <c r="K1111" s="184"/>
      <c r="L1111" s="181"/>
      <c r="M1111" s="177"/>
      <c r="N1111" s="178"/>
      <c r="O1111" s="172"/>
      <c r="P1111" s="179"/>
    </row>
    <row r="1112" spans="1:16" s="169" customFormat="1">
      <c r="A1112" s="991"/>
      <c r="B1112" s="1021"/>
      <c r="C1112" s="170"/>
      <c r="D1112" s="171"/>
      <c r="E1112" s="172"/>
      <c r="F1112" s="185"/>
      <c r="G1112" s="195"/>
      <c r="H1112" s="180"/>
      <c r="I1112" s="188"/>
      <c r="J1112" s="172"/>
      <c r="K1112" s="175"/>
      <c r="L1112" s="186"/>
      <c r="M1112" s="187"/>
      <c r="N1112" s="178"/>
      <c r="O1112" s="172"/>
      <c r="P1112" s="179"/>
    </row>
    <row r="1113" spans="1:16" s="169" customFormat="1">
      <c r="A1113" s="991"/>
      <c r="B1113" s="1021"/>
      <c r="C1113" s="170"/>
      <c r="D1113" s="171"/>
      <c r="E1113" s="172"/>
      <c r="F1113" s="179"/>
      <c r="G1113" s="170"/>
      <c r="H1113" s="180"/>
      <c r="I1113" s="188"/>
      <c r="J1113" s="172"/>
      <c r="K1113" s="175"/>
      <c r="L1113" s="181"/>
      <c r="M1113" s="177"/>
      <c r="N1113" s="178"/>
      <c r="O1113" s="172"/>
      <c r="P1113" s="179"/>
    </row>
    <row r="1114" spans="1:16" s="169" customFormat="1">
      <c r="A1114" s="991"/>
      <c r="B1114" s="1021"/>
      <c r="C1114" s="170"/>
      <c r="D1114" s="171"/>
      <c r="E1114" s="172"/>
      <c r="F1114" s="179"/>
      <c r="G1114" s="216"/>
      <c r="H1114" s="180"/>
      <c r="I1114" s="172"/>
      <c r="J1114" s="172"/>
      <c r="K1114" s="175"/>
      <c r="L1114" s="181"/>
      <c r="M1114" s="177"/>
      <c r="N1114" s="178"/>
      <c r="O1114" s="172"/>
      <c r="P1114" s="179"/>
    </row>
    <row r="1115" spans="1:16" s="169" customFormat="1">
      <c r="A1115" s="991"/>
      <c r="B1115" s="1021"/>
      <c r="C1115" s="170"/>
      <c r="D1115" s="171"/>
      <c r="E1115" s="172"/>
      <c r="F1115" s="185"/>
      <c r="G1115" s="170"/>
      <c r="H1115" s="180"/>
      <c r="I1115" s="188"/>
      <c r="J1115" s="172"/>
      <c r="K1115" s="175"/>
      <c r="L1115" s="181"/>
      <c r="M1115" s="177"/>
      <c r="N1115" s="178"/>
      <c r="O1115" s="172"/>
      <c r="P1115" s="179"/>
    </row>
    <row r="1116" spans="1:16" s="169" customFormat="1">
      <c r="A1116" s="991"/>
      <c r="B1116" s="1021"/>
      <c r="C1116" s="170"/>
      <c r="D1116" s="171"/>
      <c r="E1116" s="172"/>
      <c r="F1116" s="179"/>
      <c r="G1116" s="170"/>
      <c r="H1116" s="180"/>
      <c r="I1116" s="188"/>
      <c r="J1116" s="172"/>
      <c r="K1116" s="175"/>
      <c r="L1116" s="181"/>
      <c r="M1116" s="177"/>
      <c r="N1116" s="178"/>
      <c r="O1116" s="172"/>
      <c r="P1116" s="179"/>
    </row>
    <row r="1117" spans="1:16" s="169" customFormat="1">
      <c r="A1117" s="991"/>
      <c r="B1117" s="1021"/>
      <c r="C1117" s="189"/>
      <c r="D1117" s="190"/>
      <c r="E1117" s="191"/>
      <c r="F1117" s="192"/>
      <c r="G1117" s="170"/>
      <c r="H1117" s="174"/>
      <c r="I1117" s="172"/>
      <c r="J1117" s="172"/>
      <c r="K1117" s="175"/>
      <c r="L1117" s="181"/>
      <c r="M1117" s="177"/>
      <c r="N1117" s="193"/>
      <c r="O1117" s="191"/>
      <c r="P1117" s="192"/>
    </row>
    <row r="1118" spans="1:16" s="169" customFormat="1">
      <c r="A1118" s="991"/>
      <c r="B1118" s="1021"/>
      <c r="C1118" s="189"/>
      <c r="D1118" s="190"/>
      <c r="E1118" s="191"/>
      <c r="F1118" s="192"/>
      <c r="G1118" s="195"/>
      <c r="H1118" s="180"/>
      <c r="I1118" s="188"/>
      <c r="J1118" s="172"/>
      <c r="K1118" s="175"/>
      <c r="L1118" s="181"/>
      <c r="M1118" s="177"/>
      <c r="N1118" s="193"/>
      <c r="O1118" s="191"/>
      <c r="P1118" s="192"/>
    </row>
    <row r="1119" spans="1:16" s="169" customFormat="1">
      <c r="A1119" s="991"/>
      <c r="B1119" s="1021"/>
      <c r="C1119" s="189"/>
      <c r="D1119" s="190"/>
      <c r="E1119" s="191"/>
      <c r="F1119" s="192"/>
      <c r="G1119" s="170"/>
      <c r="H1119" s="196"/>
      <c r="I1119" s="188"/>
      <c r="J1119" s="197"/>
      <c r="K1119" s="194"/>
      <c r="L1119" s="181"/>
      <c r="M1119" s="177"/>
      <c r="N1119" s="193"/>
      <c r="O1119" s="191"/>
      <c r="P1119" s="192"/>
    </row>
    <row r="1120" spans="1:16" s="169" customFormat="1">
      <c r="A1120" s="991"/>
      <c r="B1120" s="1021"/>
      <c r="C1120" s="189"/>
      <c r="D1120" s="190"/>
      <c r="E1120" s="191"/>
      <c r="F1120" s="192"/>
      <c r="G1120" s="170"/>
      <c r="H1120" s="198"/>
      <c r="I1120" s="172"/>
      <c r="J1120" s="172"/>
      <c r="K1120" s="175"/>
      <c r="L1120" s="181"/>
      <c r="M1120" s="177"/>
      <c r="N1120" s="193"/>
      <c r="O1120" s="191"/>
      <c r="P1120" s="192"/>
    </row>
    <row r="1121" spans="1:16" s="169" customFormat="1">
      <c r="A1121" s="991"/>
      <c r="B1121" s="1021"/>
      <c r="C1121" s="189"/>
      <c r="D1121" s="190"/>
      <c r="E1121" s="191"/>
      <c r="F1121" s="192"/>
      <c r="G1121" s="195"/>
      <c r="H1121" s="180"/>
      <c r="I1121" s="197"/>
      <c r="J1121" s="197"/>
      <c r="K1121" s="194"/>
      <c r="L1121" s="181"/>
      <c r="M1121" s="177"/>
      <c r="N1121" s="193"/>
      <c r="O1121" s="191"/>
      <c r="P1121" s="192"/>
    </row>
    <row r="1122" spans="1:16" s="169" customFormat="1">
      <c r="A1122" s="991"/>
      <c r="B1122" s="1021"/>
      <c r="C1122" s="189"/>
      <c r="D1122" s="190"/>
      <c r="E1122" s="191"/>
      <c r="F1122" s="192"/>
      <c r="G1122" s="170"/>
      <c r="H1122" s="180"/>
      <c r="I1122" s="197"/>
      <c r="J1122" s="197"/>
      <c r="K1122" s="194"/>
      <c r="L1122" s="176"/>
      <c r="M1122" s="177"/>
      <c r="N1122" s="193"/>
      <c r="O1122" s="191"/>
      <c r="P1122" s="192"/>
    </row>
    <row r="1123" spans="1:16" s="169" customFormat="1">
      <c r="A1123" s="991"/>
      <c r="B1123" s="1021"/>
      <c r="C1123" s="189"/>
      <c r="D1123" s="190"/>
      <c r="E1123" s="191"/>
      <c r="F1123" s="192"/>
      <c r="G1123" s="189"/>
      <c r="H1123" s="198"/>
      <c r="I1123" s="199"/>
      <c r="J1123" s="199"/>
      <c r="K1123" s="200"/>
      <c r="L1123" s="201"/>
      <c r="M1123" s="187"/>
      <c r="N1123" s="193"/>
      <c r="O1123" s="191"/>
      <c r="P1123" s="192"/>
    </row>
    <row r="1124" spans="1:16" s="169" customFormat="1">
      <c r="A1124" s="991"/>
      <c r="B1124" s="1021"/>
      <c r="C1124" s="189"/>
      <c r="D1124" s="190"/>
      <c r="E1124" s="191"/>
      <c r="F1124" s="192"/>
      <c r="G1124" s="189"/>
      <c r="H1124" s="198"/>
      <c r="I1124" s="199"/>
      <c r="J1124" s="199"/>
      <c r="K1124" s="200"/>
      <c r="L1124" s="201"/>
      <c r="M1124" s="187"/>
      <c r="N1124" s="193"/>
      <c r="O1124" s="191"/>
      <c r="P1124" s="192"/>
    </row>
    <row r="1125" spans="1:16" s="169" customFormat="1">
      <c r="A1125" s="991"/>
      <c r="B1125" s="1021"/>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992"/>
      <c r="B1126" s="1022"/>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16">
        <f>A1021+1</f>
        <v>46154</v>
      </c>
      <c r="B1127" s="87" t="s">
        <v>940</v>
      </c>
      <c r="C1127" s="1008" t="s">
        <v>941</v>
      </c>
      <c r="D1127" s="88" t="s">
        <v>942</v>
      </c>
      <c r="E1127" s="89" t="s">
        <v>943</v>
      </c>
      <c r="F1127" s="90" t="s">
        <v>1592</v>
      </c>
      <c r="G1127" s="87" t="s">
        <v>940</v>
      </c>
      <c r="H1127" s="1023" t="s">
        <v>941</v>
      </c>
      <c r="I1127" s="88" t="s">
        <v>942</v>
      </c>
      <c r="J1127" s="89" t="s">
        <v>943</v>
      </c>
      <c r="K1127" s="90" t="s">
        <v>1592</v>
      </c>
      <c r="L1127" s="87" t="s">
        <v>940</v>
      </c>
      <c r="M1127" s="1029" t="s">
        <v>941</v>
      </c>
      <c r="N1127" s="88" t="s">
        <v>942</v>
      </c>
      <c r="O1127" s="89" t="s">
        <v>943</v>
      </c>
      <c r="P1127" s="90" t="s">
        <v>1592</v>
      </c>
    </row>
    <row r="1128" spans="1:16" ht="18" customHeight="1">
      <c r="A1128" s="1017"/>
      <c r="B1128" s="1026" t="s">
        <v>1095</v>
      </c>
      <c r="C1128" s="994"/>
      <c r="D1128" s="91" t="s">
        <v>947</v>
      </c>
      <c r="E1128" s="92" t="s">
        <v>948</v>
      </c>
      <c r="F1128" s="90" t="s">
        <v>547</v>
      </c>
      <c r="G1128" s="1026" t="s">
        <v>949</v>
      </c>
      <c r="H1128" s="994"/>
      <c r="I1128" s="91" t="s">
        <v>947</v>
      </c>
      <c r="J1128" s="92" t="s">
        <v>948</v>
      </c>
      <c r="K1128" s="90" t="s">
        <v>547</v>
      </c>
      <c r="L1128" s="1026" t="s">
        <v>946</v>
      </c>
      <c r="M1128" s="994"/>
      <c r="N1128" s="91" t="s">
        <v>947</v>
      </c>
      <c r="O1128" s="92" t="s">
        <v>948</v>
      </c>
      <c r="P1128" s="90" t="s">
        <v>547</v>
      </c>
    </row>
    <row r="1129" spans="1:16" ht="17.45" customHeight="1" thickBot="1">
      <c r="A1129" s="1017"/>
      <c r="B1129" s="997"/>
      <c r="C1129" s="994"/>
      <c r="D1129" s="91" t="s">
        <v>951</v>
      </c>
      <c r="E1129" s="93" t="s">
        <v>952</v>
      </c>
      <c r="F1129" s="95" t="s">
        <v>547</v>
      </c>
      <c r="G1129" s="997"/>
      <c r="H1129" s="994"/>
      <c r="I1129" s="91" t="s">
        <v>951</v>
      </c>
      <c r="J1129" s="93" t="s">
        <v>952</v>
      </c>
      <c r="K1129" s="95" t="s">
        <v>547</v>
      </c>
      <c r="L1129" s="997"/>
      <c r="M1129" s="994"/>
      <c r="N1129" s="91" t="s">
        <v>951</v>
      </c>
      <c r="O1129" s="93" t="s">
        <v>952</v>
      </c>
      <c r="P1129" s="95" t="s">
        <v>547</v>
      </c>
    </row>
    <row r="1130" spans="1:16" ht="17.45" customHeight="1" thickBot="1">
      <c r="A1130" s="1017"/>
      <c r="B1130" s="87" t="s">
        <v>954</v>
      </c>
      <c r="C1130" s="994"/>
      <c r="D1130" s="91" t="s">
        <v>955</v>
      </c>
      <c r="E1130" s="93" t="s">
        <v>956</v>
      </c>
      <c r="F1130" s="94" t="s">
        <v>158</v>
      </c>
      <c r="G1130" s="87" t="s">
        <v>954</v>
      </c>
      <c r="H1130" s="994"/>
      <c r="I1130" s="91" t="s">
        <v>955</v>
      </c>
      <c r="J1130" s="93" t="s">
        <v>956</v>
      </c>
      <c r="K1130" s="94" t="s">
        <v>1634</v>
      </c>
      <c r="L1130" s="87" t="s">
        <v>954</v>
      </c>
      <c r="M1130" s="994"/>
      <c r="N1130" s="91" t="s">
        <v>955</v>
      </c>
      <c r="O1130" s="93" t="s">
        <v>956</v>
      </c>
      <c r="P1130" s="94" t="s">
        <v>1634</v>
      </c>
    </row>
    <row r="1131" spans="1:16">
      <c r="A1131" s="1017"/>
      <c r="B1131" s="1027" t="s">
        <v>957</v>
      </c>
      <c r="C1131" s="994"/>
      <c r="D1131" s="91" t="s">
        <v>958</v>
      </c>
      <c r="E1131" s="93" t="s">
        <v>959</v>
      </c>
      <c r="F1131" s="94" t="s">
        <v>158</v>
      </c>
      <c r="G1131" s="1027" t="s">
        <v>1105</v>
      </c>
      <c r="H1131" s="994"/>
      <c r="I1131" s="91" t="s">
        <v>958</v>
      </c>
      <c r="J1131" s="93" t="s">
        <v>959</v>
      </c>
      <c r="K1131" s="94" t="s">
        <v>1634</v>
      </c>
      <c r="L1131" s="1027" t="s">
        <v>547</v>
      </c>
      <c r="M1131" s="994"/>
      <c r="N1131" s="91" t="s">
        <v>958</v>
      </c>
      <c r="O1131" s="93" t="s">
        <v>959</v>
      </c>
      <c r="P1131" s="94" t="s">
        <v>1634</v>
      </c>
    </row>
    <row r="1132" spans="1:16" ht="33.950000000000003" customHeight="1">
      <c r="A1132" s="1017"/>
      <c r="B1132" s="1003"/>
      <c r="C1132" s="994"/>
      <c r="D1132" s="91" t="s">
        <v>960</v>
      </c>
      <c r="E1132" s="93" t="s">
        <v>961</v>
      </c>
      <c r="F1132" s="94" t="s">
        <v>1635</v>
      </c>
      <c r="G1132" s="1003"/>
      <c r="H1132" s="994"/>
      <c r="I1132" s="91" t="s">
        <v>960</v>
      </c>
      <c r="J1132" s="93" t="s">
        <v>961</v>
      </c>
      <c r="K1132" s="94" t="s">
        <v>1635</v>
      </c>
      <c r="L1132" s="1003"/>
      <c r="M1132" s="994"/>
      <c r="N1132" s="91" t="s">
        <v>960</v>
      </c>
      <c r="O1132" s="93" t="s">
        <v>961</v>
      </c>
      <c r="P1132" s="94" t="s">
        <v>1636</v>
      </c>
    </row>
    <row r="1133" spans="1:16" ht="33.950000000000003" customHeight="1">
      <c r="A1133" s="1017"/>
      <c r="B1133" s="943"/>
      <c r="C1133" s="994"/>
      <c r="D1133" s="91"/>
      <c r="E1133" s="93" t="s">
        <v>966</v>
      </c>
      <c r="F1133" s="94" t="s">
        <v>1637</v>
      </c>
      <c r="G1133" s="943" t="s">
        <v>957</v>
      </c>
      <c r="H1133" s="994"/>
      <c r="I1133" s="91"/>
      <c r="J1133" s="93" t="s">
        <v>966</v>
      </c>
      <c r="K1133" s="94" t="s">
        <v>1637</v>
      </c>
      <c r="L1133" s="943"/>
      <c r="M1133" s="994"/>
      <c r="N1133" s="91"/>
      <c r="O1133" s="93" t="s">
        <v>966</v>
      </c>
      <c r="P1133" s="94" t="s">
        <v>1637</v>
      </c>
    </row>
    <row r="1134" spans="1:16">
      <c r="A1134" s="1017"/>
      <c r="B1134" s="943"/>
      <c r="C1134" s="994"/>
      <c r="D1134" s="91"/>
      <c r="E1134" s="93" t="s">
        <v>1638</v>
      </c>
      <c r="F1134" s="94" t="s">
        <v>1639</v>
      </c>
      <c r="G1134" s="943"/>
      <c r="H1134" s="994"/>
      <c r="I1134" s="91"/>
      <c r="J1134" s="93" t="s">
        <v>1638</v>
      </c>
      <c r="K1134" s="94" t="s">
        <v>1639</v>
      </c>
      <c r="L1134" s="943"/>
      <c r="M1134" s="994"/>
      <c r="N1134" s="91"/>
      <c r="O1134" s="93" t="s">
        <v>1638</v>
      </c>
      <c r="P1134" s="94" t="s">
        <v>1639</v>
      </c>
    </row>
    <row r="1135" spans="1:16">
      <c r="A1135" s="1017"/>
      <c r="B1135" s="1002"/>
      <c r="C1135" s="994"/>
      <c r="D1135" s="91" t="s">
        <v>968</v>
      </c>
      <c r="E1135" s="93" t="s">
        <v>969</v>
      </c>
      <c r="F1135" s="90" t="s">
        <v>1597</v>
      </c>
      <c r="G1135" s="1002"/>
      <c r="H1135" s="994"/>
      <c r="I1135" s="91" t="s">
        <v>968</v>
      </c>
      <c r="J1135" s="93" t="s">
        <v>969</v>
      </c>
      <c r="K1135" s="90" t="s">
        <v>1597</v>
      </c>
      <c r="L1135" s="1002"/>
      <c r="M1135" s="994"/>
      <c r="N1135" s="91" t="s">
        <v>968</v>
      </c>
      <c r="O1135" s="93" t="s">
        <v>969</v>
      </c>
      <c r="P1135" s="90" t="s">
        <v>1640</v>
      </c>
    </row>
    <row r="1136" spans="1:16">
      <c r="A1136" s="1017"/>
      <c r="B1136" s="1003"/>
      <c r="C1136" s="994"/>
      <c r="D1136" s="91"/>
      <c r="E1136" s="93" t="s">
        <v>973</v>
      </c>
      <c r="F1136" s="96" t="s">
        <v>974</v>
      </c>
      <c r="G1136" s="1003"/>
      <c r="H1136" s="994"/>
      <c r="I1136" s="91"/>
      <c r="J1136" s="93" t="s">
        <v>973</v>
      </c>
      <c r="K1136" s="96" t="s">
        <v>974</v>
      </c>
      <c r="L1136" s="1003"/>
      <c r="M1136" s="994"/>
      <c r="N1136" s="91"/>
      <c r="O1136" s="93" t="s">
        <v>973</v>
      </c>
      <c r="P1136" s="96" t="s">
        <v>974</v>
      </c>
    </row>
    <row r="1137" spans="1:16">
      <c r="A1137" s="1017"/>
      <c r="B1137" s="1002"/>
      <c r="C1137" s="994"/>
      <c r="D1137" s="91"/>
      <c r="E1137" s="93" t="s">
        <v>975</v>
      </c>
      <c r="F1137" s="99" t="s">
        <v>976</v>
      </c>
      <c r="G1137" s="1002"/>
      <c r="H1137" s="994"/>
      <c r="I1137" s="91"/>
      <c r="J1137" s="93" t="s">
        <v>975</v>
      </c>
      <c r="K1137" s="99" t="s">
        <v>976</v>
      </c>
      <c r="L1137" s="1002"/>
      <c r="M1137" s="994"/>
      <c r="N1137" s="91"/>
      <c r="O1137" s="93" t="s">
        <v>975</v>
      </c>
      <c r="P1137" s="99" t="s">
        <v>976</v>
      </c>
    </row>
    <row r="1138" spans="1:16" ht="17.45" customHeight="1" thickBot="1">
      <c r="A1138" s="1017"/>
      <c r="B1138" s="1003"/>
      <c r="C1138" s="994"/>
      <c r="D1138" s="91" t="s">
        <v>978</v>
      </c>
      <c r="E1138" s="93" t="s">
        <v>979</v>
      </c>
      <c r="F1138" s="96" t="s">
        <v>1554</v>
      </c>
      <c r="G1138" s="1003"/>
      <c r="H1138" s="994"/>
      <c r="I1138" s="91" t="s">
        <v>978</v>
      </c>
      <c r="J1138" s="93" t="s">
        <v>979</v>
      </c>
      <c r="K1138" s="96" t="s">
        <v>1555</v>
      </c>
      <c r="L1138" s="1003"/>
      <c r="M1138" s="994"/>
      <c r="N1138" s="91" t="s">
        <v>978</v>
      </c>
      <c r="O1138" s="93" t="s">
        <v>979</v>
      </c>
      <c r="P1138" s="96" t="s">
        <v>1556</v>
      </c>
    </row>
    <row r="1139" spans="1:16" ht="17.45" customHeight="1" thickBot="1">
      <c r="A1139" s="1017"/>
      <c r="B1139" s="97" t="s">
        <v>977</v>
      </c>
      <c r="C1139" s="994"/>
      <c r="D1139" s="91"/>
      <c r="E1139" s="93" t="s">
        <v>984</v>
      </c>
      <c r="F1139" s="96" t="s">
        <v>1219</v>
      </c>
      <c r="G1139" s="97" t="s">
        <v>977</v>
      </c>
      <c r="H1139" s="994"/>
      <c r="I1139" s="91"/>
      <c r="J1139" s="93" t="s">
        <v>984</v>
      </c>
      <c r="K1139" s="96" t="s">
        <v>1115</v>
      </c>
      <c r="L1139" s="97" t="s">
        <v>977</v>
      </c>
      <c r="M1139" s="994"/>
      <c r="N1139" s="91"/>
      <c r="O1139" s="93" t="s">
        <v>984</v>
      </c>
      <c r="P1139" s="96" t="s">
        <v>1117</v>
      </c>
    </row>
    <row r="1140" spans="1:16">
      <c r="A1140" s="1017"/>
      <c r="B1140" s="1007" t="s">
        <v>1114</v>
      </c>
      <c r="C1140" s="994"/>
      <c r="D1140" s="91"/>
      <c r="E1140" s="93" t="s">
        <v>989</v>
      </c>
      <c r="F1140" s="96" t="s">
        <v>1641</v>
      </c>
      <c r="G1140" s="1007" t="s">
        <v>1642</v>
      </c>
      <c r="H1140" s="994"/>
      <c r="I1140" s="91"/>
      <c r="J1140" s="93" t="s">
        <v>989</v>
      </c>
      <c r="K1140" s="96" t="s">
        <v>1641</v>
      </c>
      <c r="L1140" s="1007" t="s">
        <v>1168</v>
      </c>
      <c r="M1140" s="994"/>
      <c r="N1140" s="91"/>
      <c r="O1140" s="93" t="s">
        <v>989</v>
      </c>
      <c r="P1140" s="96" t="s">
        <v>1641</v>
      </c>
    </row>
    <row r="1141" spans="1:16">
      <c r="A1141" s="1017"/>
      <c r="B1141" s="999"/>
      <c r="C1141" s="994"/>
      <c r="D1141" s="91"/>
      <c r="E1141" s="93" t="s">
        <v>992</v>
      </c>
      <c r="F1141" s="96" t="s">
        <v>1643</v>
      </c>
      <c r="G1141" s="999"/>
      <c r="H1141" s="994"/>
      <c r="I1141" s="91"/>
      <c r="J1141" s="93" t="s">
        <v>992</v>
      </c>
      <c r="K1141" s="96" t="s">
        <v>1169</v>
      </c>
      <c r="L1141" s="999"/>
      <c r="M1141" s="994"/>
      <c r="N1141" s="91"/>
      <c r="O1141" s="93" t="s">
        <v>992</v>
      </c>
      <c r="P1141" s="96" t="s">
        <v>1514</v>
      </c>
    </row>
    <row r="1142" spans="1:16" ht="17.45" customHeight="1" thickBot="1">
      <c r="A1142" s="1017"/>
      <c r="B1142" s="997"/>
      <c r="C1142" s="994"/>
      <c r="D1142" s="91" t="s">
        <v>1000</v>
      </c>
      <c r="E1142" s="93" t="s">
        <v>1001</v>
      </c>
      <c r="F1142" s="94" t="s">
        <v>1002</v>
      </c>
      <c r="G1142" s="997"/>
      <c r="H1142" s="994"/>
      <c r="I1142" s="91" t="s">
        <v>1000</v>
      </c>
      <c r="J1142" s="93" t="s">
        <v>1001</v>
      </c>
      <c r="K1142" s="94" t="s">
        <v>1002</v>
      </c>
      <c r="L1142" s="997"/>
      <c r="M1142" s="994"/>
      <c r="N1142" s="91" t="s">
        <v>1000</v>
      </c>
      <c r="O1142" s="93" t="s">
        <v>1001</v>
      </c>
      <c r="P1142" s="94" t="s">
        <v>1002</v>
      </c>
    </row>
    <row r="1143" spans="1:16" ht="34.5" customHeight="1" thickBot="1">
      <c r="A1143" s="1017"/>
      <c r="B1143" s="97" t="s">
        <v>994</v>
      </c>
      <c r="C1143" s="994"/>
      <c r="D1143" s="91" t="s">
        <v>1293</v>
      </c>
      <c r="E1143" s="93" t="s">
        <v>1006</v>
      </c>
      <c r="F1143" s="94" t="s">
        <v>1644</v>
      </c>
      <c r="G1143" s="97" t="s">
        <v>994</v>
      </c>
      <c r="H1143" s="994"/>
      <c r="I1143" s="91" t="s">
        <v>1293</v>
      </c>
      <c r="J1143" s="93" t="s">
        <v>1006</v>
      </c>
      <c r="K1143" s="94" t="s">
        <v>1644</v>
      </c>
      <c r="L1143" s="97" t="s">
        <v>994</v>
      </c>
      <c r="M1143" s="994"/>
      <c r="N1143" s="91" t="s">
        <v>1293</v>
      </c>
      <c r="O1143" s="93" t="s">
        <v>1006</v>
      </c>
      <c r="P1143" s="94" t="s">
        <v>1644</v>
      </c>
    </row>
    <row r="1144" spans="1:16" ht="51" customHeight="1">
      <c r="A1144" s="1017"/>
      <c r="B1144" s="998" t="s">
        <v>1645</v>
      </c>
      <c r="C1144" s="994"/>
      <c r="D1144" s="91" t="s">
        <v>1097</v>
      </c>
      <c r="E1144" s="93" t="s">
        <v>1296</v>
      </c>
      <c r="F1144" s="94" t="s">
        <v>1646</v>
      </c>
      <c r="G1144" s="998" t="s">
        <v>1647</v>
      </c>
      <c r="H1144" s="994"/>
      <c r="I1144" s="91"/>
      <c r="J1144" s="93"/>
      <c r="K1144" s="94"/>
      <c r="L1144" s="998" t="s">
        <v>1522</v>
      </c>
      <c r="M1144" s="994"/>
      <c r="N1144" s="91"/>
      <c r="O1144" s="93"/>
      <c r="P1144" s="94"/>
    </row>
    <row r="1145" spans="1:16" ht="33.950000000000003" customHeight="1">
      <c r="A1145" s="1017"/>
      <c r="B1145" s="999"/>
      <c r="C1145" s="994"/>
      <c r="D1145" s="91"/>
      <c r="E1145" s="93" t="s">
        <v>1410</v>
      </c>
      <c r="F1145" s="94" t="s">
        <v>1648</v>
      </c>
      <c r="G1145" s="999"/>
      <c r="H1145" s="994"/>
      <c r="I1145" s="91"/>
      <c r="J1145" s="93"/>
      <c r="K1145" s="94"/>
      <c r="L1145" s="999"/>
      <c r="M1145" s="994"/>
      <c r="N1145" s="91"/>
      <c r="O1145" s="93"/>
      <c r="P1145" s="94"/>
    </row>
    <row r="1146" spans="1:16" ht="17.45" customHeight="1" thickBot="1">
      <c r="A1146" s="1017"/>
      <c r="B1146" s="997"/>
      <c r="C1146" s="994"/>
      <c r="D1146" s="91"/>
      <c r="E1146" s="93"/>
      <c r="F1146" s="94"/>
      <c r="G1146" s="997"/>
      <c r="H1146" s="994"/>
      <c r="I1146" s="91"/>
      <c r="J1146" s="93"/>
      <c r="K1146" s="94"/>
      <c r="L1146" s="997"/>
      <c r="M1146" s="994"/>
      <c r="N1146" s="91"/>
      <c r="O1146" s="93"/>
      <c r="P1146" s="94"/>
    </row>
    <row r="1147" spans="1:16">
      <c r="A1147" s="1017"/>
      <c r="B1147" s="1018" t="s">
        <v>1013</v>
      </c>
      <c r="C1147" s="994"/>
      <c r="D1147" s="91"/>
      <c r="E1147" s="93"/>
      <c r="F1147" s="94"/>
      <c r="G1147" s="1018" t="s">
        <v>1013</v>
      </c>
      <c r="H1147" s="994"/>
      <c r="I1147" s="91"/>
      <c r="J1147" s="93"/>
      <c r="K1147" s="94"/>
      <c r="L1147" s="1018" t="s">
        <v>1013</v>
      </c>
      <c r="M1147" s="994"/>
      <c r="N1147" s="91"/>
      <c r="O1147" s="93"/>
      <c r="P1147" s="94"/>
    </row>
    <row r="1148" spans="1:16" ht="17.45" customHeight="1" thickBot="1">
      <c r="A1148" s="1017"/>
      <c r="B1148" s="1019"/>
      <c r="C1148" s="994"/>
      <c r="D1148" s="91"/>
      <c r="E1148" s="93"/>
      <c r="F1148" s="94"/>
      <c r="G1148" s="1019"/>
      <c r="H1148" s="994"/>
      <c r="I1148" s="91"/>
      <c r="J1148" s="93"/>
      <c r="K1148" s="94"/>
      <c r="L1148" s="1019"/>
      <c r="M1148" s="994"/>
      <c r="N1148" s="91"/>
      <c r="O1148" s="93"/>
      <c r="P1148" s="90"/>
    </row>
    <row r="1149" spans="1:16" ht="17.45" customHeight="1" thickTop="1">
      <c r="A1149" s="1017"/>
      <c r="B1149" s="1015" t="s">
        <v>1014</v>
      </c>
      <c r="C1149" s="994"/>
      <c r="D1149" s="91"/>
      <c r="E1149" s="93"/>
      <c r="F1149" s="90"/>
      <c r="G1149" s="1015" t="s">
        <v>1014</v>
      </c>
      <c r="H1149" s="994"/>
      <c r="I1149" s="91"/>
      <c r="J1149" s="93"/>
      <c r="K1149" s="90"/>
      <c r="L1149" s="1015" t="s">
        <v>1014</v>
      </c>
      <c r="M1149" s="994"/>
      <c r="N1149" s="91"/>
      <c r="O1149" s="93"/>
      <c r="P1149" s="94"/>
    </row>
    <row r="1150" spans="1:16" ht="17.45" customHeight="1" thickBot="1">
      <c r="A1150" s="1017"/>
      <c r="B1150" s="997"/>
      <c r="C1150" s="994"/>
      <c r="D1150" s="91"/>
      <c r="E1150" s="93"/>
      <c r="F1150" s="90"/>
      <c r="G1150" s="997"/>
      <c r="H1150" s="994"/>
      <c r="I1150" s="91"/>
      <c r="J1150" s="93"/>
      <c r="K1150" s="90"/>
      <c r="L1150" s="997"/>
      <c r="M1150" s="994"/>
      <c r="N1150" s="91"/>
      <c r="O1150" s="93"/>
      <c r="P1150" s="98"/>
    </row>
    <row r="1151" spans="1:16">
      <c r="A1151" s="1017"/>
      <c r="B1151" s="1014">
        <v>4</v>
      </c>
      <c r="C1151" s="994"/>
      <c r="D1151" s="91"/>
      <c r="E1151" s="93"/>
      <c r="F1151" s="94"/>
      <c r="G1151" s="1014">
        <v>3</v>
      </c>
      <c r="H1151" s="994"/>
      <c r="I1151" s="91"/>
      <c r="J1151" s="93"/>
      <c r="K1151" s="94"/>
      <c r="L1151" s="1014">
        <v>3</v>
      </c>
      <c r="M1151" s="994"/>
      <c r="N1151" s="91"/>
      <c r="O1151" s="93"/>
      <c r="P1151" s="100"/>
    </row>
    <row r="1152" spans="1:16" ht="17.45" customHeight="1" thickBot="1">
      <c r="A1152" s="1017"/>
      <c r="B1152" s="999"/>
      <c r="C1152" s="994"/>
      <c r="D1152" s="91"/>
      <c r="E1152" s="93"/>
      <c r="F1152" s="94"/>
      <c r="G1152" s="999"/>
      <c r="H1152" s="994"/>
      <c r="I1152" s="91"/>
      <c r="J1152" s="93"/>
      <c r="K1152" s="94"/>
      <c r="L1152" s="999"/>
      <c r="M1152" s="994"/>
      <c r="N1152" s="91"/>
      <c r="O1152" s="93"/>
      <c r="P1152" s="101"/>
    </row>
    <row r="1153" spans="1:16">
      <c r="A1153" s="1017"/>
      <c r="B1153" s="1010" t="s">
        <v>1015</v>
      </c>
      <c r="C1153" s="994"/>
      <c r="D1153" s="91"/>
      <c r="E1153" s="93"/>
      <c r="F1153" s="90"/>
      <c r="G1153" s="1010" t="s">
        <v>1015</v>
      </c>
      <c r="H1153" s="994"/>
      <c r="I1153" s="91"/>
      <c r="J1153" s="93"/>
      <c r="K1153" s="90"/>
      <c r="L1153" s="1010" t="s">
        <v>1015</v>
      </c>
      <c r="M1153" s="994"/>
      <c r="N1153" s="91"/>
      <c r="O1153" s="93"/>
      <c r="P1153" s="96"/>
    </row>
    <row r="1154" spans="1:16" ht="17.45" customHeight="1" thickBot="1">
      <c r="A1154" s="1017"/>
      <c r="B1154" s="997"/>
      <c r="C1154" s="994"/>
      <c r="D1154" s="91"/>
      <c r="E1154" s="93"/>
      <c r="F1154" s="98"/>
      <c r="G1154" s="997"/>
      <c r="H1154" s="994"/>
      <c r="I1154" s="91"/>
      <c r="J1154" s="93"/>
      <c r="K1154" s="98"/>
      <c r="L1154" s="997"/>
      <c r="M1154" s="994"/>
      <c r="N1154" s="91"/>
      <c r="O1154" s="93"/>
      <c r="P1154" s="101"/>
    </row>
    <row r="1155" spans="1:16">
      <c r="A1155" s="1017"/>
      <c r="B1155" s="996">
        <v>4</v>
      </c>
      <c r="C1155" s="994"/>
      <c r="D1155" s="91"/>
      <c r="E1155" s="93"/>
      <c r="F1155" s="99"/>
      <c r="G1155" s="996">
        <v>3</v>
      </c>
      <c r="H1155" s="994"/>
      <c r="I1155" s="91"/>
      <c r="J1155" s="93"/>
      <c r="K1155" s="100"/>
      <c r="L1155" s="996">
        <v>3</v>
      </c>
      <c r="M1155" s="994"/>
      <c r="N1155" s="91"/>
      <c r="O1155" s="93"/>
      <c r="P1155" s="90"/>
    </row>
    <row r="1156" spans="1:16" ht="17.45" customHeight="1" thickBot="1">
      <c r="A1156" s="1017"/>
      <c r="B1156" s="997"/>
      <c r="C1156" s="994"/>
      <c r="D1156" s="91"/>
      <c r="E1156" s="93"/>
      <c r="F1156" s="96"/>
      <c r="G1156" s="997"/>
      <c r="H1156" s="994"/>
      <c r="I1156" s="91"/>
      <c r="J1156" s="93"/>
      <c r="K1156" s="101"/>
      <c r="L1156" s="997"/>
      <c r="M1156" s="994"/>
      <c r="N1156" s="91"/>
      <c r="O1156" s="93"/>
      <c r="P1156" s="94"/>
    </row>
    <row r="1157" spans="1:16">
      <c r="A1157" s="1017"/>
      <c r="B1157" s="1004" t="s">
        <v>1016</v>
      </c>
      <c r="C1157" s="994"/>
      <c r="D1157" s="91"/>
      <c r="E1157" s="93"/>
      <c r="F1157" s="100"/>
      <c r="G1157" s="1004" t="s">
        <v>1016</v>
      </c>
      <c r="H1157" s="994"/>
      <c r="I1157" s="91"/>
      <c r="J1157" s="93"/>
      <c r="K1157" s="101"/>
      <c r="L1157" s="1004" t="s">
        <v>1016</v>
      </c>
      <c r="M1157" s="994"/>
      <c r="N1157" s="91"/>
      <c r="O1157" s="111"/>
      <c r="P1157" s="94"/>
    </row>
    <row r="1158" spans="1:16" ht="17.45" customHeight="1" thickBot="1">
      <c r="A1158" s="1017"/>
      <c r="B1158" s="997"/>
      <c r="C1158" s="994"/>
      <c r="D1158" s="91"/>
      <c r="E1158" s="93"/>
      <c r="F1158" s="101"/>
      <c r="G1158" s="997"/>
      <c r="H1158" s="994"/>
      <c r="I1158" s="91"/>
      <c r="J1158" s="93"/>
      <c r="K1158" s="96"/>
      <c r="L1158" s="997"/>
      <c r="M1158" s="994"/>
      <c r="N1158" s="110"/>
      <c r="O1158" s="93"/>
      <c r="P1158" s="109"/>
    </row>
    <row r="1159" spans="1:16">
      <c r="A1159" s="1017"/>
      <c r="B1159" s="996">
        <v>31</v>
      </c>
      <c r="C1159" s="994"/>
      <c r="D1159" s="91"/>
      <c r="E1159" s="93"/>
      <c r="F1159" s="101"/>
      <c r="G1159" s="996" t="s">
        <v>1303</v>
      </c>
      <c r="H1159" s="994"/>
      <c r="I1159" s="91"/>
      <c r="J1159" s="93"/>
      <c r="K1159" s="101"/>
      <c r="L1159" s="996">
        <v>20</v>
      </c>
      <c r="M1159" s="994"/>
      <c r="N1159" s="110"/>
      <c r="O1159" s="111"/>
      <c r="P1159" s="94"/>
    </row>
    <row r="1160" spans="1:16" ht="17.45" customHeight="1" thickBot="1">
      <c r="A1160" s="1017"/>
      <c r="B1160" s="997"/>
      <c r="C1160" s="994"/>
      <c r="D1160" s="91"/>
      <c r="E1160" s="93"/>
      <c r="F1160" s="96"/>
      <c r="G1160" s="997"/>
      <c r="H1160" s="994"/>
      <c r="I1160" s="91"/>
      <c r="J1160" s="93"/>
      <c r="K1160" s="90"/>
      <c r="L1160" s="997"/>
      <c r="M1160" s="994"/>
      <c r="N1160" s="91"/>
      <c r="O1160" s="111"/>
      <c r="P1160" s="101"/>
    </row>
    <row r="1161" spans="1:16">
      <c r="A1161" s="1017"/>
      <c r="B1161" s="1004" t="s">
        <v>1018</v>
      </c>
      <c r="C1161" s="994"/>
      <c r="D1161" s="91"/>
      <c r="E1161" s="93"/>
      <c r="F1161" s="101"/>
      <c r="G1161" s="1004" t="s">
        <v>1018</v>
      </c>
      <c r="H1161" s="994"/>
      <c r="I1161" s="91"/>
      <c r="J1161" s="93"/>
      <c r="K1161" s="94"/>
      <c r="L1161" s="1004" t="s">
        <v>1018</v>
      </c>
      <c r="M1161" s="994"/>
      <c r="N1161" s="91"/>
      <c r="O1161" s="93"/>
      <c r="P1161" s="94"/>
    </row>
    <row r="1162" spans="1:16" ht="17.45" customHeight="1" thickBot="1">
      <c r="A1162" s="1017"/>
      <c r="B1162" s="997"/>
      <c r="C1162" s="994"/>
      <c r="D1162" s="91"/>
      <c r="E1162" s="93"/>
      <c r="F1162" s="90"/>
      <c r="G1162" s="997"/>
      <c r="H1162" s="994"/>
      <c r="I1162" s="91"/>
      <c r="J1162" s="111"/>
      <c r="K1162" s="94"/>
      <c r="L1162" s="997"/>
      <c r="M1162" s="994"/>
      <c r="N1162" s="110"/>
      <c r="O1162" s="111"/>
      <c r="P1162" s="94"/>
    </row>
    <row r="1163" spans="1:16">
      <c r="A1163" s="1017"/>
      <c r="B1163" s="996">
        <v>30</v>
      </c>
      <c r="C1163" s="994"/>
      <c r="D1163" s="91"/>
      <c r="E1163" s="93"/>
      <c r="F1163" s="94"/>
      <c r="G1163" s="996" t="s">
        <v>1180</v>
      </c>
      <c r="H1163" s="994"/>
      <c r="I1163" s="91"/>
      <c r="J1163" s="93"/>
      <c r="K1163" s="94"/>
      <c r="L1163" s="996">
        <v>20</v>
      </c>
      <c r="M1163" s="994"/>
      <c r="N1163" s="110"/>
      <c r="O1163" s="111"/>
      <c r="P1163" s="94"/>
    </row>
    <row r="1164" spans="1:16" ht="17.45" customHeight="1" thickBot="1">
      <c r="A1164" s="1017"/>
      <c r="B1164" s="997"/>
      <c r="C1164" s="994"/>
      <c r="D1164" s="91"/>
      <c r="E1164" s="93"/>
      <c r="F1164" s="90"/>
      <c r="G1164" s="997"/>
      <c r="H1164" s="994"/>
      <c r="I1164" s="91"/>
      <c r="J1164" s="111"/>
      <c r="K1164" s="94"/>
      <c r="L1164" s="997"/>
      <c r="M1164" s="994"/>
      <c r="N1164" s="91"/>
      <c r="O1164" s="111"/>
      <c r="P1164" s="94"/>
    </row>
    <row r="1165" spans="1:16">
      <c r="A1165" s="1017"/>
      <c r="B1165" s="1010" t="s">
        <v>1020</v>
      </c>
      <c r="C1165" s="994"/>
      <c r="D1165" s="91"/>
      <c r="E1165" s="93"/>
      <c r="F1165" s="90"/>
      <c r="G1165" s="1010" t="s">
        <v>1020</v>
      </c>
      <c r="H1165" s="994"/>
      <c r="I1165" s="91"/>
      <c r="J1165" s="111"/>
      <c r="K1165" s="94"/>
      <c r="L1165" s="1010" t="s">
        <v>1020</v>
      </c>
      <c r="M1165" s="994"/>
      <c r="N1165" s="110"/>
      <c r="O1165" s="111"/>
      <c r="P1165" s="94"/>
    </row>
    <row r="1166" spans="1:16" ht="17.45" customHeight="1" thickBot="1">
      <c r="A1166" s="1017"/>
      <c r="B1166" s="997"/>
      <c r="C1166" s="994"/>
      <c r="D1166" s="91"/>
      <c r="E1166" s="93"/>
      <c r="F1166" s="90"/>
      <c r="G1166" s="997"/>
      <c r="H1166" s="994"/>
      <c r="I1166" s="91"/>
      <c r="J1166" s="111"/>
      <c r="K1166" s="94"/>
      <c r="L1166" s="997"/>
      <c r="M1166" s="994"/>
      <c r="N1166" s="91"/>
      <c r="O1166" s="111"/>
      <c r="P1166" s="94"/>
    </row>
    <row r="1167" spans="1:16">
      <c r="A1167" s="1017"/>
      <c r="B1167" s="103" t="s">
        <v>1649</v>
      </c>
      <c r="C1167" s="994"/>
      <c r="D1167" s="91"/>
      <c r="E1167" s="93"/>
      <c r="F1167" s="94"/>
      <c r="G1167" s="103" t="s">
        <v>1649</v>
      </c>
      <c r="H1167" s="994"/>
      <c r="I1167" s="91"/>
      <c r="J1167" s="93"/>
      <c r="K1167" s="109"/>
      <c r="L1167" s="103" t="s">
        <v>547</v>
      </c>
      <c r="M1167" s="994"/>
      <c r="N1167" s="110"/>
      <c r="O1167" s="93"/>
      <c r="P1167" s="109"/>
    </row>
    <row r="1168" spans="1:16">
      <c r="A1168" s="1017"/>
      <c r="B1168" s="104" t="s">
        <v>1426</v>
      </c>
      <c r="C1168" s="994"/>
      <c r="D1168" s="91"/>
      <c r="E1168" s="93"/>
      <c r="F1168" s="90"/>
      <c r="G1168" s="104" t="s">
        <v>1024</v>
      </c>
      <c r="H1168" s="994"/>
      <c r="I1168" s="91"/>
      <c r="J1168" s="93"/>
      <c r="K1168" s="94"/>
      <c r="L1168" s="104"/>
      <c r="M1168" s="994"/>
      <c r="N1168" s="110"/>
      <c r="O1168" s="111"/>
      <c r="P1168" s="94"/>
    </row>
    <row r="1169" spans="1:16">
      <c r="A1169" s="1017"/>
      <c r="B1169" s="106"/>
      <c r="C1169" s="994"/>
      <c r="D1169" s="91"/>
      <c r="E1169" s="93"/>
      <c r="F1169" s="90"/>
      <c r="G1169" s="106" t="s">
        <v>1650</v>
      </c>
      <c r="H1169" s="994"/>
      <c r="I1169" s="110"/>
      <c r="J1169" s="111"/>
      <c r="K1169" s="94"/>
      <c r="L1169" s="106"/>
      <c r="M1169" s="994"/>
      <c r="N1169" s="110"/>
      <c r="O1169" s="111"/>
      <c r="P1169" s="101"/>
    </row>
    <row r="1170" spans="1:16">
      <c r="A1170" s="1017"/>
      <c r="B1170" s="107"/>
      <c r="C1170" s="994"/>
      <c r="D1170" s="91"/>
      <c r="E1170" s="93"/>
      <c r="F1170" s="90"/>
      <c r="G1170" s="107" t="s">
        <v>1307</v>
      </c>
      <c r="H1170" s="994"/>
      <c r="I1170" s="110"/>
      <c r="J1170" s="111"/>
      <c r="K1170" s="101"/>
      <c r="L1170" s="107"/>
      <c r="M1170" s="994"/>
      <c r="N1170" s="108"/>
      <c r="O1170" s="93"/>
      <c r="P1170" s="94"/>
    </row>
    <row r="1171" spans="1:16">
      <c r="A1171" s="1017"/>
      <c r="B1171" s="106"/>
      <c r="C1171" s="994"/>
      <c r="D1171" s="108"/>
      <c r="E1171" s="93"/>
      <c r="F1171" s="94"/>
      <c r="G1171" s="106" t="s">
        <v>1245</v>
      </c>
      <c r="H1171" s="994"/>
      <c r="I1171" s="108"/>
      <c r="J1171" s="93"/>
      <c r="K1171" s="109"/>
      <c r="L1171" s="106"/>
      <c r="M1171" s="994"/>
      <c r="N1171" s="91"/>
      <c r="O1171" s="93"/>
      <c r="P1171" s="109"/>
    </row>
    <row r="1172" spans="1:16">
      <c r="A1172" s="1017"/>
      <c r="B1172" s="107"/>
      <c r="C1172" s="994"/>
      <c r="D1172" s="91"/>
      <c r="E1172" s="93"/>
      <c r="F1172" s="105"/>
      <c r="G1172" s="107" t="s">
        <v>1027</v>
      </c>
      <c r="H1172" s="994"/>
      <c r="I1172" s="91"/>
      <c r="J1172" s="93"/>
      <c r="K1172" s="94"/>
      <c r="L1172" s="107"/>
      <c r="M1172" s="994"/>
      <c r="N1172" s="110"/>
      <c r="O1172" s="111"/>
      <c r="P1172" s="94"/>
    </row>
    <row r="1173" spans="1:16">
      <c r="A1173" s="1017"/>
      <c r="B1173" s="106"/>
      <c r="C1173" s="994"/>
      <c r="D1173" s="91"/>
      <c r="E1173" s="93"/>
      <c r="F1173" s="94"/>
      <c r="G1173" s="106"/>
      <c r="H1173" s="994"/>
      <c r="I1173" s="110"/>
      <c r="J1173" s="111"/>
      <c r="K1173" s="94"/>
      <c r="L1173" s="106"/>
      <c r="M1173" s="994"/>
      <c r="N1173" s="110"/>
      <c r="O1173" s="111"/>
      <c r="P1173" s="94"/>
    </row>
    <row r="1174" spans="1:16" ht="17.45" customHeight="1" thickBot="1">
      <c r="A1174" s="1017"/>
      <c r="B1174" s="107"/>
      <c r="C1174" s="995"/>
      <c r="D1174" s="112"/>
      <c r="E1174" s="113"/>
      <c r="F1174" s="114"/>
      <c r="G1174" s="107"/>
      <c r="H1174" s="994"/>
      <c r="I1174" s="112"/>
      <c r="J1174" s="113"/>
      <c r="K1174" s="114"/>
      <c r="L1174" s="107"/>
      <c r="M1174" s="994"/>
      <c r="N1174" s="112"/>
      <c r="O1174" s="113"/>
      <c r="P1174" s="114"/>
    </row>
    <row r="1175" spans="1:16">
      <c r="A1175" s="1030" t="str">
        <f>TEXT(A1127,"AAAA")</f>
        <v>星期二</v>
      </c>
      <c r="B1175" s="106"/>
      <c r="C1175" s="1008" t="s">
        <v>978</v>
      </c>
      <c r="D1175" s="115"/>
      <c r="E1175" s="116" t="s">
        <v>943</v>
      </c>
      <c r="F1175" s="94" t="s">
        <v>1305</v>
      </c>
      <c r="G1175" s="106"/>
      <c r="H1175" s="993" t="s">
        <v>978</v>
      </c>
      <c r="I1175" s="115"/>
      <c r="J1175" s="116" t="s">
        <v>943</v>
      </c>
      <c r="K1175" s="94" t="s">
        <v>1304</v>
      </c>
      <c r="L1175" s="106"/>
      <c r="M1175" s="1009" t="s">
        <v>978</v>
      </c>
      <c r="N1175" s="115"/>
      <c r="O1175" s="116" t="s">
        <v>943</v>
      </c>
      <c r="P1175" s="122" t="s">
        <v>1305</v>
      </c>
    </row>
    <row r="1176" spans="1:16">
      <c r="A1176" s="1017"/>
      <c r="B1176" s="107"/>
      <c r="C1176" s="994"/>
      <c r="D1176" s="117"/>
      <c r="E1176" s="93" t="s">
        <v>948</v>
      </c>
      <c r="F1176" s="94" t="s">
        <v>1427</v>
      </c>
      <c r="G1176" s="107"/>
      <c r="H1176" s="994"/>
      <c r="I1176" s="91"/>
      <c r="J1176" s="93" t="s">
        <v>948</v>
      </c>
      <c r="K1176" s="94" t="s">
        <v>1532</v>
      </c>
      <c r="L1176" s="107"/>
      <c r="M1176" s="994"/>
      <c r="N1176" s="91"/>
      <c r="O1176" s="93" t="s">
        <v>948</v>
      </c>
      <c r="P1176" s="94" t="s">
        <v>1134</v>
      </c>
    </row>
    <row r="1177" spans="1:16">
      <c r="A1177" s="1017"/>
      <c r="B1177" s="106"/>
      <c r="C1177" s="994"/>
      <c r="D1177" s="117"/>
      <c r="E1177" s="93" t="s">
        <v>952</v>
      </c>
      <c r="F1177" s="94" t="s">
        <v>1651</v>
      </c>
      <c r="G1177" s="106"/>
      <c r="H1177" s="994"/>
      <c r="I1177" s="91"/>
      <c r="J1177" s="93" t="s">
        <v>952</v>
      </c>
      <c r="K1177" s="94" t="s">
        <v>1652</v>
      </c>
      <c r="L1177" s="106"/>
      <c r="M1177" s="994"/>
      <c r="N1177" s="91"/>
      <c r="O1177" s="93" t="s">
        <v>952</v>
      </c>
      <c r="P1177" s="94" t="s">
        <v>1653</v>
      </c>
    </row>
    <row r="1178" spans="1:16">
      <c r="A1178" s="1017"/>
      <c r="B1178" s="107"/>
      <c r="C1178" s="994"/>
      <c r="D1178" s="117"/>
      <c r="E1178" s="93" t="s">
        <v>956</v>
      </c>
      <c r="F1178" s="94" t="s">
        <v>1654</v>
      </c>
      <c r="G1178" s="107"/>
      <c r="H1178" s="994"/>
      <c r="I1178" s="91"/>
      <c r="J1178" s="93" t="s">
        <v>956</v>
      </c>
      <c r="K1178" s="94" t="s">
        <v>1191</v>
      </c>
      <c r="L1178" s="107"/>
      <c r="M1178" s="994"/>
      <c r="N1178" s="91"/>
      <c r="O1178" s="93" t="s">
        <v>956</v>
      </c>
      <c r="P1178" s="94" t="s">
        <v>1654</v>
      </c>
    </row>
    <row r="1179" spans="1:16">
      <c r="A1179" s="1017"/>
      <c r="B1179" s="106"/>
      <c r="C1179" s="994"/>
      <c r="D1179" s="117"/>
      <c r="E1179" s="93" t="s">
        <v>959</v>
      </c>
      <c r="F1179" s="94" t="s">
        <v>1040</v>
      </c>
      <c r="G1179" s="106"/>
      <c r="H1179" s="994"/>
      <c r="I1179" s="91"/>
      <c r="J1179" s="93" t="s">
        <v>959</v>
      </c>
      <c r="K1179" s="94" t="s">
        <v>1041</v>
      </c>
      <c r="L1179" s="106"/>
      <c r="M1179" s="994"/>
      <c r="N1179" s="91"/>
      <c r="O1179" s="93" t="s">
        <v>959</v>
      </c>
      <c r="P1179" s="94" t="s">
        <v>1141</v>
      </c>
    </row>
    <row r="1180" spans="1:16">
      <c r="A1180" s="1017"/>
      <c r="B1180" s="107"/>
      <c r="C1180" s="994"/>
      <c r="D1180" s="117"/>
      <c r="E1180" s="93" t="s">
        <v>1043</v>
      </c>
      <c r="F1180" s="94" t="s">
        <v>1044</v>
      </c>
      <c r="G1180" s="107"/>
      <c r="H1180" s="994"/>
      <c r="I1180" s="91"/>
      <c r="J1180" s="93" t="s">
        <v>1043</v>
      </c>
      <c r="K1180" s="94" t="s">
        <v>1044</v>
      </c>
      <c r="L1180" s="107"/>
      <c r="M1180" s="994"/>
      <c r="N1180" s="91"/>
      <c r="O1180" s="93" t="s">
        <v>1043</v>
      </c>
      <c r="P1180" s="94" t="s">
        <v>1044</v>
      </c>
    </row>
    <row r="1181" spans="1:16">
      <c r="A1181" s="1017"/>
      <c r="B1181" s="106"/>
      <c r="C1181" s="994"/>
      <c r="D1181" s="117"/>
      <c r="E1181" s="93" t="s">
        <v>1045</v>
      </c>
      <c r="F1181" s="94" t="s">
        <v>1046</v>
      </c>
      <c r="G1181" s="106"/>
      <c r="H1181" s="994"/>
      <c r="I1181" s="91"/>
      <c r="J1181" s="93" t="s">
        <v>1045</v>
      </c>
      <c r="K1181" s="94" t="s">
        <v>1046</v>
      </c>
      <c r="L1181" s="106"/>
      <c r="M1181" s="994"/>
      <c r="N1181" s="91"/>
      <c r="O1181" s="93" t="s">
        <v>1045</v>
      </c>
      <c r="P1181" s="94" t="s">
        <v>1046</v>
      </c>
    </row>
    <row r="1182" spans="1:16">
      <c r="A1182" s="1017"/>
      <c r="B1182" s="107"/>
      <c r="C1182" s="994"/>
      <c r="D1182" s="91"/>
      <c r="E1182" s="93"/>
      <c r="F1182" s="94"/>
      <c r="G1182" s="107"/>
      <c r="H1182" s="994"/>
      <c r="I1182" s="91"/>
      <c r="J1182" s="93"/>
      <c r="K1182" s="94"/>
      <c r="L1182" s="107"/>
      <c r="M1182" s="994"/>
      <c r="N1182" s="91"/>
      <c r="O1182" s="93"/>
      <c r="P1182" s="94"/>
    </row>
    <row r="1183" spans="1:16">
      <c r="A1183" s="1017"/>
      <c r="B1183" s="104"/>
      <c r="C1183" s="994"/>
      <c r="D1183" s="110"/>
      <c r="E1183" s="111"/>
      <c r="F1183" s="101"/>
      <c r="G1183" s="104"/>
      <c r="H1183" s="994"/>
      <c r="I1183" s="110"/>
      <c r="J1183" s="111"/>
      <c r="K1183" s="94"/>
      <c r="L1183" s="104"/>
      <c r="M1183" s="994"/>
      <c r="N1183" s="110"/>
      <c r="O1183" s="111"/>
      <c r="P1183" s="94"/>
    </row>
    <row r="1184" spans="1:16" ht="17.45" customHeight="1" thickBot="1">
      <c r="A1184" s="1017"/>
      <c r="B1184" s="104"/>
      <c r="C1184" s="995"/>
      <c r="D1184" s="119" t="s">
        <v>1047</v>
      </c>
      <c r="E1184" s="120" t="s">
        <v>1048</v>
      </c>
      <c r="F1184" s="121"/>
      <c r="G1184" s="104"/>
      <c r="H1184" s="995"/>
      <c r="I1184" s="119" t="s">
        <v>1047</v>
      </c>
      <c r="J1184" s="120" t="s">
        <v>1048</v>
      </c>
      <c r="K1184" s="94"/>
      <c r="L1184" s="104"/>
      <c r="M1184" s="995"/>
      <c r="N1184" s="119" t="s">
        <v>1047</v>
      </c>
      <c r="O1184" s="120" t="s">
        <v>1048</v>
      </c>
      <c r="P1184" s="94"/>
    </row>
    <row r="1185" spans="1:16">
      <c r="A1185" s="102"/>
      <c r="B1185" s="106"/>
      <c r="C1185" s="1008" t="s">
        <v>1049</v>
      </c>
      <c r="D1185" s="115"/>
      <c r="E1185" s="116" t="s">
        <v>943</v>
      </c>
      <c r="F1185" s="122" t="s">
        <v>1050</v>
      </c>
      <c r="G1185" s="106"/>
      <c r="H1185" s="993" t="s">
        <v>1049</v>
      </c>
      <c r="I1185" s="115"/>
      <c r="J1185" s="116" t="s">
        <v>943</v>
      </c>
      <c r="K1185" s="122" t="s">
        <v>1050</v>
      </c>
      <c r="L1185" s="106"/>
      <c r="M1185" s="1009" t="s">
        <v>1049</v>
      </c>
      <c r="N1185" s="115"/>
      <c r="O1185" s="116" t="s">
        <v>943</v>
      </c>
      <c r="P1185" s="122" t="s">
        <v>1050</v>
      </c>
    </row>
    <row r="1186" spans="1:16">
      <c r="A1186" s="102"/>
      <c r="B1186" s="107"/>
      <c r="C1186" s="994"/>
      <c r="D1186" s="91"/>
      <c r="E1186" s="93" t="s">
        <v>948</v>
      </c>
      <c r="F1186" s="94" t="s">
        <v>1142</v>
      </c>
      <c r="G1186" s="107"/>
      <c r="H1186" s="994"/>
      <c r="I1186" s="91"/>
      <c r="J1186" s="93" t="s">
        <v>948</v>
      </c>
      <c r="K1186" s="94" t="s">
        <v>1142</v>
      </c>
      <c r="L1186" s="107"/>
      <c r="M1186" s="994"/>
      <c r="N1186" s="91"/>
      <c r="O1186" s="93" t="s">
        <v>948</v>
      </c>
      <c r="P1186" s="94" t="s">
        <v>1142</v>
      </c>
    </row>
    <row r="1187" spans="1:16">
      <c r="A1187" s="102"/>
      <c r="B1187" s="123"/>
      <c r="C1187" s="994"/>
      <c r="D1187" s="91"/>
      <c r="E1187" s="93" t="s">
        <v>952</v>
      </c>
      <c r="F1187" s="94" t="s">
        <v>1053</v>
      </c>
      <c r="G1187" s="123"/>
      <c r="H1187" s="994"/>
      <c r="I1187" s="91"/>
      <c r="J1187" s="93" t="s">
        <v>952</v>
      </c>
      <c r="K1187" s="94" t="s">
        <v>1053</v>
      </c>
      <c r="L1187" s="123"/>
      <c r="M1187" s="994"/>
      <c r="N1187" s="91"/>
      <c r="O1187" s="93" t="s">
        <v>952</v>
      </c>
      <c r="P1187" s="94" t="s">
        <v>1053</v>
      </c>
    </row>
    <row r="1188" spans="1:16" ht="33.950000000000003" customHeight="1">
      <c r="A1188" s="102"/>
      <c r="B1188" s="104"/>
      <c r="C1188" s="994"/>
      <c r="D1188" s="91"/>
      <c r="E1188" s="93" t="s">
        <v>956</v>
      </c>
      <c r="F1188" s="94" t="s">
        <v>1583</v>
      </c>
      <c r="G1188" s="104"/>
      <c r="H1188" s="994"/>
      <c r="I1188" s="91"/>
      <c r="J1188" s="93" t="s">
        <v>956</v>
      </c>
      <c r="K1188" s="94" t="s">
        <v>1054</v>
      </c>
      <c r="L1188" s="104"/>
      <c r="M1188" s="994"/>
      <c r="N1188" s="91"/>
      <c r="O1188" s="93" t="s">
        <v>956</v>
      </c>
      <c r="P1188" s="101" t="s">
        <v>1583</v>
      </c>
    </row>
    <row r="1189" spans="1:16">
      <c r="A1189" s="102"/>
      <c r="B1189" s="106"/>
      <c r="C1189" s="994"/>
      <c r="D1189" s="91"/>
      <c r="E1189" s="93"/>
      <c r="F1189" s="94"/>
      <c r="G1189" s="106"/>
      <c r="H1189" s="994"/>
      <c r="I1189" s="91"/>
      <c r="J1189" s="93"/>
      <c r="K1189" s="94"/>
      <c r="L1189" s="106"/>
      <c r="M1189" s="994"/>
      <c r="N1189" s="91"/>
      <c r="O1189" s="93"/>
      <c r="P1189" s="94"/>
    </row>
    <row r="1190" spans="1:16">
      <c r="A1190" s="102"/>
      <c r="B1190" s="107"/>
      <c r="C1190" s="994"/>
      <c r="D1190" s="91"/>
      <c r="E1190" s="93"/>
      <c r="F1190" s="124"/>
      <c r="G1190" s="107"/>
      <c r="H1190" s="994"/>
      <c r="I1190" s="91"/>
      <c r="J1190" s="93"/>
      <c r="K1190" s="124"/>
      <c r="L1190" s="107"/>
      <c r="M1190" s="994"/>
      <c r="N1190" s="91"/>
      <c r="O1190" s="93"/>
      <c r="P1190" s="124"/>
    </row>
    <row r="1191" spans="1:16">
      <c r="A1191" s="102"/>
      <c r="B1191" s="106"/>
      <c r="C1191" s="994"/>
      <c r="D1191" s="91"/>
      <c r="E1191" s="93"/>
      <c r="F1191" s="125"/>
      <c r="G1191" s="106"/>
      <c r="H1191" s="994"/>
      <c r="I1191" s="91"/>
      <c r="J1191" s="93"/>
      <c r="K1191" s="125"/>
      <c r="L1191" s="106"/>
      <c r="M1191" s="994"/>
      <c r="N1191" s="91"/>
      <c r="O1191" s="93"/>
      <c r="P1191" s="125"/>
    </row>
    <row r="1192" spans="1:16">
      <c r="A1192" s="102"/>
      <c r="B1192" s="107"/>
      <c r="C1192" s="994"/>
      <c r="D1192" s="214"/>
      <c r="E1192" s="111"/>
      <c r="F1192" s="213"/>
      <c r="G1192" s="107"/>
      <c r="H1192" s="994"/>
      <c r="I1192" s="110"/>
      <c r="J1192" s="111"/>
      <c r="K1192" s="213"/>
      <c r="L1192" s="107"/>
      <c r="M1192" s="994"/>
      <c r="N1192" s="110"/>
      <c r="O1192" s="111"/>
      <c r="P1192" s="213"/>
    </row>
    <row r="1193" spans="1:16">
      <c r="A1193" s="102"/>
      <c r="B1193" s="106"/>
      <c r="C1193" s="994"/>
      <c r="D1193" s="214"/>
      <c r="E1193" s="111"/>
      <c r="F1193" s="213"/>
      <c r="G1193" s="106"/>
      <c r="H1193" s="994"/>
      <c r="I1193" s="110"/>
      <c r="J1193" s="111"/>
      <c r="K1193" s="213"/>
      <c r="L1193" s="106"/>
      <c r="M1193" s="994"/>
      <c r="N1193" s="110"/>
      <c r="O1193" s="111"/>
      <c r="P1193" s="213"/>
    </row>
    <row r="1194" spans="1:16" ht="17.45" customHeight="1" thickBot="1">
      <c r="A1194" s="102"/>
      <c r="B1194" s="107"/>
      <c r="C1194" s="995"/>
      <c r="D1194" s="126"/>
      <c r="E1194" s="127"/>
      <c r="F1194" s="101"/>
      <c r="G1194" s="107"/>
      <c r="H1194" s="995"/>
      <c r="I1194" s="110"/>
      <c r="J1194" s="127"/>
      <c r="K1194" s="101"/>
      <c r="L1194" s="107"/>
      <c r="M1194" s="995"/>
      <c r="N1194" s="110"/>
      <c r="O1194" s="128"/>
      <c r="P1194" s="124"/>
    </row>
    <row r="1195" spans="1:16">
      <c r="A1195" s="129"/>
      <c r="B1195" s="106"/>
      <c r="C1195" s="1008" t="s">
        <v>1055</v>
      </c>
      <c r="D1195" s="115" t="s">
        <v>1056</v>
      </c>
      <c r="E1195" s="130" t="s">
        <v>943</v>
      </c>
      <c r="F1195" s="122" t="s">
        <v>1655</v>
      </c>
      <c r="G1195" s="106"/>
      <c r="H1195" s="993" t="s">
        <v>1055</v>
      </c>
      <c r="I1195" s="115" t="s">
        <v>1056</v>
      </c>
      <c r="J1195" s="130" t="s">
        <v>943</v>
      </c>
      <c r="K1195" s="122" t="s">
        <v>1656</v>
      </c>
      <c r="L1195" s="106"/>
      <c r="M1195" s="1009" t="s">
        <v>1055</v>
      </c>
      <c r="N1195" s="115" t="s">
        <v>1056</v>
      </c>
      <c r="O1195" s="130" t="s">
        <v>943</v>
      </c>
      <c r="P1195" s="122" t="s">
        <v>1657</v>
      </c>
    </row>
    <row r="1196" spans="1:16">
      <c r="A1196" s="129"/>
      <c r="B1196" s="107"/>
      <c r="C1196" s="994"/>
      <c r="D1196" s="91" t="s">
        <v>1060</v>
      </c>
      <c r="E1196" s="93" t="s">
        <v>948</v>
      </c>
      <c r="F1196" s="131" t="s">
        <v>1630</v>
      </c>
      <c r="G1196" s="107"/>
      <c r="H1196" s="994"/>
      <c r="I1196" s="91" t="s">
        <v>1060</v>
      </c>
      <c r="J1196" s="93" t="s">
        <v>948</v>
      </c>
      <c r="K1196" s="131" t="s">
        <v>1541</v>
      </c>
      <c r="L1196" s="107"/>
      <c r="M1196" s="994"/>
      <c r="N1196" s="91" t="s">
        <v>1060</v>
      </c>
      <c r="O1196" s="93" t="s">
        <v>948</v>
      </c>
      <c r="P1196" s="131" t="s">
        <v>1062</v>
      </c>
    </row>
    <row r="1197" spans="1:16">
      <c r="A1197" s="129"/>
      <c r="B1197" s="132"/>
      <c r="C1197" s="994"/>
      <c r="D1197" s="91" t="s">
        <v>1063</v>
      </c>
      <c r="E1197" s="93" t="s">
        <v>952</v>
      </c>
      <c r="F1197" s="94" t="s">
        <v>1064</v>
      </c>
      <c r="G1197" s="132"/>
      <c r="H1197" s="994"/>
      <c r="I1197" s="91" t="s">
        <v>1063</v>
      </c>
      <c r="J1197" s="93" t="s">
        <v>952</v>
      </c>
      <c r="K1197" s="94" t="s">
        <v>1064</v>
      </c>
      <c r="L1197" s="132"/>
      <c r="M1197" s="994"/>
      <c r="N1197" s="91" t="s">
        <v>1063</v>
      </c>
      <c r="O1197" s="93" t="s">
        <v>952</v>
      </c>
      <c r="P1197" s="94" t="s">
        <v>1064</v>
      </c>
    </row>
    <row r="1198" spans="1:16">
      <c r="A1198" s="129"/>
      <c r="B1198" s="107"/>
      <c r="C1198" s="994"/>
      <c r="D1198" s="91" t="s">
        <v>978</v>
      </c>
      <c r="E1198" s="93" t="s">
        <v>956</v>
      </c>
      <c r="F1198" s="101" t="s">
        <v>1065</v>
      </c>
      <c r="G1198" s="107"/>
      <c r="H1198" s="994"/>
      <c r="I1198" s="91" t="s">
        <v>978</v>
      </c>
      <c r="J1198" s="93" t="s">
        <v>956</v>
      </c>
      <c r="K1198" s="101" t="s">
        <v>1065</v>
      </c>
      <c r="L1198" s="107"/>
      <c r="M1198" s="994"/>
      <c r="N1198" s="91" t="s">
        <v>978</v>
      </c>
      <c r="O1198" s="93" t="s">
        <v>956</v>
      </c>
      <c r="P1198" s="101" t="s">
        <v>1065</v>
      </c>
    </row>
    <row r="1199" spans="1:16">
      <c r="A1199" s="129"/>
      <c r="B1199" s="132"/>
      <c r="C1199" s="994"/>
      <c r="D1199" s="91" t="s">
        <v>1066</v>
      </c>
      <c r="E1199" s="111" t="s">
        <v>1199</v>
      </c>
      <c r="F1199" s="133" t="s">
        <v>1067</v>
      </c>
      <c r="G1199" s="132"/>
      <c r="H1199" s="994"/>
      <c r="I1199" s="91" t="s">
        <v>1066</v>
      </c>
      <c r="J1199" s="111" t="s">
        <v>959</v>
      </c>
      <c r="K1199" s="133" t="s">
        <v>1067</v>
      </c>
      <c r="L1199" s="132"/>
      <c r="M1199" s="994"/>
      <c r="N1199" s="91" t="s">
        <v>1066</v>
      </c>
      <c r="O1199" s="111" t="s">
        <v>1199</v>
      </c>
      <c r="P1199" s="133" t="s">
        <v>1067</v>
      </c>
    </row>
    <row r="1200" spans="1:16">
      <c r="A1200" s="129"/>
      <c r="B1200" s="107"/>
      <c r="C1200" s="994"/>
      <c r="D1200" s="91"/>
      <c r="E1200" s="93"/>
      <c r="F1200" s="94"/>
      <c r="G1200" s="107"/>
      <c r="H1200" s="994"/>
      <c r="I1200" s="91"/>
      <c r="J1200" s="93"/>
      <c r="K1200" s="94"/>
      <c r="L1200" s="107"/>
      <c r="M1200" s="994"/>
      <c r="N1200" s="91"/>
      <c r="O1200" s="93"/>
      <c r="P1200" s="94"/>
    </row>
    <row r="1201" spans="1:16">
      <c r="A1201" s="129"/>
      <c r="B1201" s="132"/>
      <c r="C1201" s="994"/>
      <c r="D1201" s="91"/>
      <c r="E1201" s="111"/>
      <c r="F1201" s="133"/>
      <c r="G1201" s="132"/>
      <c r="H1201" s="994"/>
      <c r="I1201" s="91"/>
      <c r="J1201" s="111"/>
      <c r="K1201" s="133"/>
      <c r="L1201" s="132"/>
      <c r="M1201" s="994"/>
      <c r="N1201" s="91"/>
      <c r="O1201" s="111"/>
      <c r="P1201" s="133"/>
    </row>
    <row r="1202" spans="1:16">
      <c r="A1202" s="129"/>
      <c r="B1202" s="107"/>
      <c r="C1202" s="994"/>
      <c r="D1202" s="91"/>
      <c r="E1202" s="93"/>
      <c r="F1202" s="94"/>
      <c r="G1202" s="107"/>
      <c r="H1202" s="994"/>
      <c r="I1202" s="91"/>
      <c r="J1202" s="93"/>
      <c r="K1202" s="94"/>
      <c r="L1202" s="107"/>
      <c r="M1202" s="994"/>
      <c r="N1202" s="91"/>
      <c r="O1202" s="93"/>
      <c r="P1202" s="94"/>
    </row>
    <row r="1203" spans="1:16">
      <c r="A1203" s="129"/>
      <c r="B1203" s="132"/>
      <c r="C1203" s="994"/>
      <c r="D1203" s="91"/>
      <c r="E1203" s="93"/>
      <c r="F1203" s="94"/>
      <c r="G1203" s="132"/>
      <c r="H1203" s="994"/>
      <c r="I1203" s="91"/>
      <c r="J1203" s="93"/>
      <c r="K1203" s="94"/>
      <c r="L1203" s="132"/>
      <c r="M1203" s="994"/>
      <c r="N1203" s="91"/>
      <c r="O1203" s="93"/>
      <c r="P1203" s="94"/>
    </row>
    <row r="1204" spans="1:16" ht="17.45" customHeight="1" thickBot="1">
      <c r="A1204" s="129"/>
      <c r="B1204" s="107"/>
      <c r="C1204" s="995"/>
      <c r="D1204" s="112"/>
      <c r="E1204" s="113"/>
      <c r="F1204" s="114"/>
      <c r="G1204" s="107"/>
      <c r="H1204" s="995"/>
      <c r="I1204" s="112"/>
      <c r="J1204" s="127"/>
      <c r="K1204" s="101"/>
      <c r="L1204" s="107"/>
      <c r="M1204" s="995"/>
      <c r="N1204" s="112"/>
      <c r="O1204" s="127"/>
      <c r="P1204" s="101"/>
    </row>
    <row r="1205" spans="1:16">
      <c r="A1205" s="129"/>
      <c r="B1205" s="132"/>
      <c r="C1205" s="1011" t="s">
        <v>1068</v>
      </c>
      <c r="D1205" s="134" t="s">
        <v>1069</v>
      </c>
      <c r="E1205" s="135"/>
      <c r="F1205" s="136" t="s">
        <v>1070</v>
      </c>
      <c r="G1205" s="132"/>
      <c r="H1205" s="1028" t="s">
        <v>1068</v>
      </c>
      <c r="I1205" s="134" t="s">
        <v>1069</v>
      </c>
      <c r="J1205" s="135"/>
      <c r="K1205" s="136" t="s">
        <v>1070</v>
      </c>
      <c r="L1205" s="132"/>
      <c r="M1205" s="1013" t="s">
        <v>1068</v>
      </c>
      <c r="N1205" s="134" t="s">
        <v>1069</v>
      </c>
      <c r="O1205" s="135"/>
      <c r="P1205" s="136" t="s">
        <v>1070</v>
      </c>
    </row>
    <row r="1206" spans="1:16">
      <c r="A1206" s="129"/>
      <c r="B1206" s="107"/>
      <c r="C1206" s="994"/>
      <c r="D1206" s="117" t="s">
        <v>278</v>
      </c>
      <c r="E1206" s="118"/>
      <c r="F1206" s="137" t="s">
        <v>1658</v>
      </c>
      <c r="G1206" s="107"/>
      <c r="H1206" s="994"/>
      <c r="I1206" s="91" t="s">
        <v>1074</v>
      </c>
      <c r="J1206" s="93" t="s">
        <v>1075</v>
      </c>
      <c r="K1206" s="94" t="s">
        <v>1659</v>
      </c>
      <c r="L1206" s="107"/>
      <c r="M1206" s="994"/>
      <c r="N1206" s="91"/>
      <c r="O1206" s="93"/>
      <c r="P1206" s="94"/>
    </row>
    <row r="1207" spans="1:16">
      <c r="A1207" s="129"/>
      <c r="B1207" s="132"/>
      <c r="C1207" s="994"/>
      <c r="D1207" s="91" t="s">
        <v>305</v>
      </c>
      <c r="E1207" s="93"/>
      <c r="F1207" s="94" t="s">
        <v>1660</v>
      </c>
      <c r="G1207" s="132"/>
      <c r="H1207" s="994"/>
      <c r="I1207" s="91"/>
      <c r="J1207" s="93"/>
      <c r="K1207" s="94"/>
      <c r="L1207" s="132"/>
      <c r="M1207" s="994"/>
      <c r="N1207" s="91"/>
      <c r="O1207" s="93"/>
      <c r="P1207" s="94"/>
    </row>
    <row r="1208" spans="1:16">
      <c r="A1208" s="129"/>
      <c r="B1208" s="107"/>
      <c r="C1208" s="994"/>
      <c r="D1208" s="110" t="s">
        <v>498</v>
      </c>
      <c r="E1208" s="111"/>
      <c r="F1208" s="101" t="s">
        <v>1660</v>
      </c>
      <c r="G1208" s="107"/>
      <c r="H1208" s="994"/>
      <c r="I1208" s="110"/>
      <c r="J1208" s="111"/>
      <c r="K1208" s="101"/>
      <c r="L1208" s="107"/>
      <c r="M1208" s="994"/>
      <c r="N1208" s="110"/>
      <c r="O1208" s="111"/>
      <c r="P1208" s="101"/>
    </row>
    <row r="1209" spans="1:16">
      <c r="A1209" s="1031"/>
      <c r="B1209" s="132"/>
      <c r="C1209" s="994"/>
      <c r="D1209" s="91" t="s">
        <v>1074</v>
      </c>
      <c r="E1209" s="93" t="s">
        <v>1075</v>
      </c>
      <c r="F1209" s="94" t="s">
        <v>1661</v>
      </c>
      <c r="G1209" s="132"/>
      <c r="H1209" s="994"/>
      <c r="I1209" s="91"/>
      <c r="J1209" s="93"/>
      <c r="K1209" s="94"/>
      <c r="L1209" s="132"/>
      <c r="M1209" s="994"/>
      <c r="N1209" s="91"/>
      <c r="O1209" s="93"/>
      <c r="P1209" s="94"/>
    </row>
    <row r="1210" spans="1:16">
      <c r="A1210" s="1017"/>
      <c r="B1210" s="107"/>
      <c r="C1210" s="994"/>
      <c r="D1210" s="91" t="s">
        <v>1074</v>
      </c>
      <c r="E1210" s="93" t="s">
        <v>1071</v>
      </c>
      <c r="F1210" s="94" t="s">
        <v>1662</v>
      </c>
      <c r="G1210" s="107"/>
      <c r="H1210" s="994"/>
      <c r="I1210" s="91"/>
      <c r="J1210" s="93"/>
      <c r="K1210" s="94"/>
      <c r="L1210" s="107"/>
      <c r="M1210" s="994"/>
      <c r="N1210" s="91"/>
      <c r="O1210" s="93"/>
      <c r="P1210" s="94"/>
    </row>
    <row r="1211" spans="1:16">
      <c r="A1211" s="1017"/>
      <c r="B1211" s="132"/>
      <c r="C1211" s="994"/>
      <c r="D1211" s="110"/>
      <c r="E1211" s="111"/>
      <c r="F1211" s="101"/>
      <c r="G1211" s="132"/>
      <c r="H1211" s="994"/>
      <c r="I1211" s="110"/>
      <c r="J1211" s="111"/>
      <c r="K1211" s="101"/>
      <c r="L1211" s="132"/>
      <c r="M1211" s="994"/>
      <c r="N1211" s="110"/>
      <c r="O1211" s="111"/>
      <c r="P1211" s="101"/>
    </row>
    <row r="1212" spans="1:16" ht="17.45" customHeight="1" thickBot="1">
      <c r="A1212" s="1032"/>
      <c r="B1212" s="138"/>
      <c r="C1212" s="1012"/>
      <c r="D1212" s="139"/>
      <c r="E1212" s="140"/>
      <c r="F1212" s="141"/>
      <c r="G1212" s="138"/>
      <c r="H1212" s="1012"/>
      <c r="I1212" s="139"/>
      <c r="J1212" s="140"/>
      <c r="K1212" s="141"/>
      <c r="L1212" s="138"/>
      <c r="M1212" s="1012"/>
      <c r="N1212" s="139"/>
      <c r="O1212" s="140"/>
      <c r="P1212" s="141"/>
    </row>
    <row r="1213" spans="1:16" s="143" customFormat="1" ht="27" customHeight="1" thickTop="1" thickBot="1">
      <c r="A1213" s="142"/>
      <c r="B1213" s="1000" t="s">
        <v>1077</v>
      </c>
      <c r="C1213" s="1001"/>
      <c r="D1213" s="1001"/>
      <c r="E1213" s="1001"/>
      <c r="F1213" s="1001"/>
      <c r="G1213" s="1025" t="s">
        <v>1078</v>
      </c>
      <c r="H1213" s="1006"/>
      <c r="I1213" s="1006"/>
      <c r="J1213" s="1006"/>
      <c r="K1213" s="1006"/>
      <c r="L1213" s="1006"/>
      <c r="M1213" s="1006"/>
      <c r="N1213" s="1005" t="s">
        <v>1079</v>
      </c>
      <c r="O1213" s="1006"/>
      <c r="P1213" s="1006"/>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990">
        <f>A1127</f>
        <v>46154</v>
      </c>
      <c r="B1215" s="1020" t="s">
        <v>1085</v>
      </c>
      <c r="C1215" s="157"/>
      <c r="D1215" s="158"/>
      <c r="E1215" s="159"/>
      <c r="F1215" s="160"/>
      <c r="G1215" s="161"/>
      <c r="H1215" s="162"/>
      <c r="I1215" s="163"/>
      <c r="J1215" s="163"/>
      <c r="K1215" s="164"/>
      <c r="L1215" s="165"/>
      <c r="M1215" s="166"/>
      <c r="N1215" s="167"/>
      <c r="O1215" s="163"/>
      <c r="P1215" s="168"/>
    </row>
    <row r="1216" spans="1:16" s="169" customFormat="1">
      <c r="A1216" s="991"/>
      <c r="B1216" s="1021"/>
      <c r="C1216" s="170"/>
      <c r="D1216" s="171"/>
      <c r="E1216" s="172"/>
      <c r="F1216" s="173"/>
      <c r="G1216" s="170"/>
      <c r="H1216" s="174"/>
      <c r="I1216" s="172"/>
      <c r="J1216" s="172"/>
      <c r="K1216" s="175"/>
      <c r="L1216" s="176"/>
      <c r="M1216" s="177"/>
      <c r="N1216" s="178"/>
      <c r="O1216" s="172"/>
      <c r="P1216" s="179"/>
    </row>
    <row r="1217" spans="1:16" s="169" customFormat="1">
      <c r="A1217" s="991"/>
      <c r="B1217" s="1021"/>
      <c r="C1217" s="170"/>
      <c r="D1217" s="171"/>
      <c r="E1217" s="172"/>
      <c r="F1217" s="173"/>
      <c r="G1217" s="170"/>
      <c r="H1217" s="180"/>
      <c r="I1217" s="172"/>
      <c r="J1217" s="172"/>
      <c r="K1217" s="175"/>
      <c r="L1217" s="181"/>
      <c r="M1217" s="177"/>
      <c r="N1217" s="178"/>
      <c r="O1217" s="172"/>
      <c r="P1217" s="179"/>
    </row>
    <row r="1218" spans="1:16" s="169" customFormat="1">
      <c r="A1218" s="991"/>
      <c r="B1218" s="1021"/>
      <c r="C1218" s="170"/>
      <c r="D1218" s="215"/>
      <c r="E1218" s="172"/>
      <c r="F1218" s="173"/>
      <c r="G1218" s="170"/>
      <c r="H1218" s="180"/>
      <c r="I1218" s="172"/>
      <c r="J1218" s="172"/>
      <c r="K1218" s="184"/>
      <c r="L1218" s="181"/>
      <c r="M1218" s="177"/>
      <c r="N1218" s="178"/>
      <c r="O1218" s="172"/>
      <c r="P1218" s="179"/>
    </row>
    <row r="1219" spans="1:16" s="169" customFormat="1">
      <c r="A1219" s="991"/>
      <c r="B1219" s="1021"/>
      <c r="C1219" s="170"/>
      <c r="D1219" s="182"/>
      <c r="E1219" s="172"/>
      <c r="F1219" s="179"/>
      <c r="G1219" s="170"/>
      <c r="H1219" s="183"/>
      <c r="I1219" s="172"/>
      <c r="J1219" s="172"/>
      <c r="K1219" s="184"/>
      <c r="L1219" s="181"/>
      <c r="M1219" s="177"/>
      <c r="N1219" s="178"/>
      <c r="O1219" s="172"/>
      <c r="P1219" s="179"/>
    </row>
    <row r="1220" spans="1:16" s="169" customFormat="1">
      <c r="A1220" s="991"/>
      <c r="B1220" s="1021"/>
      <c r="C1220" s="170"/>
      <c r="D1220" s="171"/>
      <c r="E1220" s="172"/>
      <c r="F1220" s="185"/>
      <c r="G1220" s="195"/>
      <c r="H1220" s="180"/>
      <c r="I1220" s="188"/>
      <c r="J1220" s="172"/>
      <c r="K1220" s="175"/>
      <c r="L1220" s="186"/>
      <c r="M1220" s="187"/>
      <c r="N1220" s="178"/>
      <c r="O1220" s="172"/>
      <c r="P1220" s="179"/>
    </row>
    <row r="1221" spans="1:16" s="169" customFormat="1">
      <c r="A1221" s="991"/>
      <c r="B1221" s="1021"/>
      <c r="C1221" s="170"/>
      <c r="D1221" s="171"/>
      <c r="E1221" s="172"/>
      <c r="F1221" s="179"/>
      <c r="G1221" s="170"/>
      <c r="H1221" s="180"/>
      <c r="I1221" s="188"/>
      <c r="J1221" s="172"/>
      <c r="K1221" s="175"/>
      <c r="L1221" s="181"/>
      <c r="M1221" s="177"/>
      <c r="N1221" s="178"/>
      <c r="O1221" s="172"/>
      <c r="P1221" s="179"/>
    </row>
    <row r="1222" spans="1:16" s="169" customFormat="1">
      <c r="A1222" s="991"/>
      <c r="B1222" s="1021"/>
      <c r="C1222" s="170"/>
      <c r="D1222" s="171"/>
      <c r="E1222" s="172"/>
      <c r="F1222" s="179"/>
      <c r="G1222" s="216"/>
      <c r="H1222" s="180"/>
      <c r="I1222" s="172"/>
      <c r="J1222" s="172"/>
      <c r="K1222" s="175"/>
      <c r="L1222" s="181"/>
      <c r="M1222" s="177"/>
      <c r="N1222" s="178"/>
      <c r="O1222" s="172"/>
      <c r="P1222" s="179"/>
    </row>
    <row r="1223" spans="1:16" s="169" customFormat="1">
      <c r="A1223" s="991"/>
      <c r="B1223" s="1021"/>
      <c r="C1223" s="170"/>
      <c r="D1223" s="171"/>
      <c r="E1223" s="172"/>
      <c r="F1223" s="185"/>
      <c r="G1223" s="170"/>
      <c r="H1223" s="180"/>
      <c r="I1223" s="188"/>
      <c r="J1223" s="172"/>
      <c r="K1223" s="175"/>
      <c r="L1223" s="181"/>
      <c r="M1223" s="177"/>
      <c r="N1223" s="178"/>
      <c r="O1223" s="172"/>
      <c r="P1223" s="179"/>
    </row>
    <row r="1224" spans="1:16" s="169" customFormat="1">
      <c r="A1224" s="991"/>
      <c r="B1224" s="1021"/>
      <c r="C1224" s="170"/>
      <c r="D1224" s="171"/>
      <c r="E1224" s="172"/>
      <c r="F1224" s="179"/>
      <c r="G1224" s="170"/>
      <c r="H1224" s="180"/>
      <c r="I1224" s="188"/>
      <c r="J1224" s="172"/>
      <c r="K1224" s="175"/>
      <c r="L1224" s="181"/>
      <c r="M1224" s="177"/>
      <c r="N1224" s="178"/>
      <c r="O1224" s="172"/>
      <c r="P1224" s="179"/>
    </row>
    <row r="1225" spans="1:16" s="169" customFormat="1">
      <c r="A1225" s="991"/>
      <c r="B1225" s="1021"/>
      <c r="C1225" s="189"/>
      <c r="D1225" s="190"/>
      <c r="E1225" s="191"/>
      <c r="F1225" s="192"/>
      <c r="G1225" s="170"/>
      <c r="H1225" s="174"/>
      <c r="I1225" s="172"/>
      <c r="J1225" s="172"/>
      <c r="K1225" s="175"/>
      <c r="L1225" s="181"/>
      <c r="M1225" s="177"/>
      <c r="N1225" s="193"/>
      <c r="O1225" s="191"/>
      <c r="P1225" s="192"/>
    </row>
    <row r="1226" spans="1:16" s="169" customFormat="1">
      <c r="A1226" s="991"/>
      <c r="B1226" s="1021"/>
      <c r="C1226" s="189"/>
      <c r="D1226" s="190"/>
      <c r="E1226" s="191"/>
      <c r="F1226" s="192"/>
      <c r="G1226" s="195"/>
      <c r="H1226" s="180"/>
      <c r="I1226" s="188"/>
      <c r="J1226" s="172"/>
      <c r="K1226" s="175"/>
      <c r="L1226" s="181"/>
      <c r="M1226" s="177"/>
      <c r="N1226" s="193"/>
      <c r="O1226" s="191"/>
      <c r="P1226" s="192"/>
    </row>
    <row r="1227" spans="1:16" s="169" customFormat="1">
      <c r="A1227" s="991"/>
      <c r="B1227" s="1021"/>
      <c r="C1227" s="189"/>
      <c r="D1227" s="190"/>
      <c r="E1227" s="191"/>
      <c r="F1227" s="192"/>
      <c r="G1227" s="170"/>
      <c r="H1227" s="196"/>
      <c r="I1227" s="188"/>
      <c r="J1227" s="197"/>
      <c r="K1227" s="194"/>
      <c r="L1227" s="181"/>
      <c r="M1227" s="177"/>
      <c r="N1227" s="193"/>
      <c r="O1227" s="191"/>
      <c r="P1227" s="192"/>
    </row>
    <row r="1228" spans="1:16" s="169" customFormat="1">
      <c r="A1228" s="991"/>
      <c r="B1228" s="1021"/>
      <c r="C1228" s="189"/>
      <c r="D1228" s="190"/>
      <c r="E1228" s="191"/>
      <c r="F1228" s="192"/>
      <c r="G1228" s="170"/>
      <c r="H1228" s="198"/>
      <c r="I1228" s="172"/>
      <c r="J1228" s="172"/>
      <c r="K1228" s="175"/>
      <c r="L1228" s="181"/>
      <c r="M1228" s="177"/>
      <c r="N1228" s="193"/>
      <c r="O1228" s="191"/>
      <c r="P1228" s="192"/>
    </row>
    <row r="1229" spans="1:16" s="169" customFormat="1">
      <c r="A1229" s="991"/>
      <c r="B1229" s="1021"/>
      <c r="C1229" s="189"/>
      <c r="D1229" s="190"/>
      <c r="E1229" s="191"/>
      <c r="F1229" s="192"/>
      <c r="G1229" s="195"/>
      <c r="H1229" s="180"/>
      <c r="I1229" s="197"/>
      <c r="J1229" s="197"/>
      <c r="K1229" s="194"/>
      <c r="L1229" s="181"/>
      <c r="M1229" s="177"/>
      <c r="N1229" s="193"/>
      <c r="O1229" s="191"/>
      <c r="P1229" s="192"/>
    </row>
    <row r="1230" spans="1:16" s="169" customFormat="1">
      <c r="A1230" s="991"/>
      <c r="B1230" s="1021"/>
      <c r="C1230" s="189"/>
      <c r="D1230" s="190"/>
      <c r="E1230" s="191"/>
      <c r="F1230" s="192"/>
      <c r="G1230" s="170"/>
      <c r="H1230" s="180"/>
      <c r="I1230" s="197"/>
      <c r="J1230" s="197"/>
      <c r="K1230" s="194"/>
      <c r="L1230" s="176"/>
      <c r="M1230" s="177"/>
      <c r="N1230" s="193"/>
      <c r="O1230" s="191"/>
      <c r="P1230" s="192"/>
    </row>
    <row r="1231" spans="1:16" s="169" customFormat="1">
      <c r="A1231" s="991"/>
      <c r="B1231" s="1021"/>
      <c r="C1231" s="189"/>
      <c r="D1231" s="190"/>
      <c r="E1231" s="191"/>
      <c r="F1231" s="192"/>
      <c r="G1231" s="189"/>
      <c r="H1231" s="198"/>
      <c r="I1231" s="199"/>
      <c r="J1231" s="199"/>
      <c r="K1231" s="200"/>
      <c r="L1231" s="201"/>
      <c r="M1231" s="187"/>
      <c r="N1231" s="193"/>
      <c r="O1231" s="191"/>
      <c r="P1231" s="192"/>
    </row>
    <row r="1232" spans="1:16" s="169" customFormat="1">
      <c r="A1232" s="991"/>
      <c r="B1232" s="1021"/>
      <c r="C1232" s="189"/>
      <c r="D1232" s="190"/>
      <c r="E1232" s="191"/>
      <c r="F1232" s="192"/>
      <c r="G1232" s="189"/>
      <c r="H1232" s="198"/>
      <c r="I1232" s="199"/>
      <c r="J1232" s="199"/>
      <c r="K1232" s="200"/>
      <c r="L1232" s="201"/>
      <c r="M1232" s="187"/>
      <c r="N1232" s="193"/>
      <c r="O1232" s="191"/>
      <c r="P1232" s="192"/>
    </row>
    <row r="1233" spans="1:16" s="169" customFormat="1">
      <c r="A1233" s="991"/>
      <c r="B1233" s="1021"/>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992"/>
      <c r="B1234" s="1022"/>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16">
        <f>A1127+1</f>
        <v>46155</v>
      </c>
      <c r="B1235" s="87" t="s">
        <v>940</v>
      </c>
      <c r="C1235" s="1036" t="s">
        <v>941</v>
      </c>
      <c r="D1235" s="88" t="s">
        <v>942</v>
      </c>
      <c r="E1235" s="89" t="s">
        <v>943</v>
      </c>
      <c r="F1235" s="90" t="s">
        <v>1592</v>
      </c>
      <c r="G1235" s="87" t="s">
        <v>940</v>
      </c>
      <c r="H1235" s="1023" t="s">
        <v>941</v>
      </c>
      <c r="I1235" s="88" t="s">
        <v>942</v>
      </c>
      <c r="J1235" s="89" t="s">
        <v>943</v>
      </c>
      <c r="K1235" s="90" t="s">
        <v>1549</v>
      </c>
      <c r="L1235" s="87" t="s">
        <v>940</v>
      </c>
      <c r="M1235" s="1029" t="s">
        <v>941</v>
      </c>
      <c r="N1235" s="88" t="s">
        <v>942</v>
      </c>
      <c r="O1235" s="89" t="s">
        <v>943</v>
      </c>
      <c r="P1235" s="90" t="s">
        <v>1663</v>
      </c>
    </row>
    <row r="1236" spans="1:16" ht="18" customHeight="1">
      <c r="A1236" s="1017"/>
      <c r="B1236" s="1026" t="s">
        <v>1267</v>
      </c>
      <c r="C1236" s="994"/>
      <c r="D1236" s="91" t="s">
        <v>947</v>
      </c>
      <c r="E1236" s="92" t="s">
        <v>948</v>
      </c>
      <c r="F1236" s="90" t="s">
        <v>547</v>
      </c>
      <c r="G1236" s="1026" t="s">
        <v>949</v>
      </c>
      <c r="H1236" s="994"/>
      <c r="I1236" s="91" t="s">
        <v>947</v>
      </c>
      <c r="J1236" s="92" t="s">
        <v>948</v>
      </c>
      <c r="K1236" s="90" t="s">
        <v>547</v>
      </c>
      <c r="L1236" s="1026" t="s">
        <v>950</v>
      </c>
      <c r="M1236" s="994"/>
      <c r="N1236" s="91" t="s">
        <v>947</v>
      </c>
      <c r="O1236" s="92" t="s">
        <v>948</v>
      </c>
      <c r="P1236" s="90" t="s">
        <v>547</v>
      </c>
    </row>
    <row r="1237" spans="1:16" ht="17.45" customHeight="1" thickBot="1">
      <c r="A1237" s="1017"/>
      <c r="B1237" s="997"/>
      <c r="C1237" s="994"/>
      <c r="D1237" s="91" t="s">
        <v>951</v>
      </c>
      <c r="E1237" s="93" t="s">
        <v>952</v>
      </c>
      <c r="F1237" s="95" t="s">
        <v>547</v>
      </c>
      <c r="G1237" s="997"/>
      <c r="H1237" s="994"/>
      <c r="I1237" s="91" t="s">
        <v>951</v>
      </c>
      <c r="J1237" s="93" t="s">
        <v>952</v>
      </c>
      <c r="K1237" s="929" t="s">
        <v>1664</v>
      </c>
      <c r="L1237" s="997"/>
      <c r="M1237" s="994"/>
      <c r="N1237" s="91" t="s">
        <v>951</v>
      </c>
      <c r="O1237" s="93" t="s">
        <v>952</v>
      </c>
      <c r="P1237" s="929" t="s">
        <v>66</v>
      </c>
    </row>
    <row r="1238" spans="1:16" ht="17.45" customHeight="1" thickBot="1">
      <c r="A1238" s="1017"/>
      <c r="B1238" s="87" t="s">
        <v>954</v>
      </c>
      <c r="C1238" s="994"/>
      <c r="D1238" s="91" t="s">
        <v>955</v>
      </c>
      <c r="E1238" s="93" t="s">
        <v>956</v>
      </c>
      <c r="F1238" s="94" t="s">
        <v>1634</v>
      </c>
      <c r="G1238" s="87" t="s">
        <v>954</v>
      </c>
      <c r="H1238" s="994"/>
      <c r="I1238" s="91" t="s">
        <v>955</v>
      </c>
      <c r="J1238" s="93" t="s">
        <v>956</v>
      </c>
      <c r="K1238" s="94" t="s">
        <v>1665</v>
      </c>
      <c r="L1238" s="87" t="s">
        <v>954</v>
      </c>
      <c r="M1238" s="994"/>
      <c r="N1238" s="91" t="s">
        <v>955</v>
      </c>
      <c r="O1238" s="93" t="s">
        <v>956</v>
      </c>
      <c r="P1238" s="94" t="s">
        <v>1666</v>
      </c>
    </row>
    <row r="1239" spans="1:16">
      <c r="A1239" s="1017"/>
      <c r="B1239" s="1027" t="s">
        <v>957</v>
      </c>
      <c r="C1239" s="994"/>
      <c r="D1239" s="91" t="s">
        <v>958</v>
      </c>
      <c r="E1239" s="93" t="s">
        <v>959</v>
      </c>
      <c r="F1239" s="94" t="s">
        <v>1667</v>
      </c>
      <c r="G1239" s="1027" t="s">
        <v>1105</v>
      </c>
      <c r="H1239" s="994"/>
      <c r="I1239" s="91" t="s">
        <v>958</v>
      </c>
      <c r="J1239" s="93" t="s">
        <v>959</v>
      </c>
      <c r="K1239" s="98" t="s">
        <v>1668</v>
      </c>
      <c r="L1239" s="1027" t="s">
        <v>547</v>
      </c>
      <c r="M1239" s="994"/>
      <c r="N1239" s="91" t="s">
        <v>958</v>
      </c>
      <c r="O1239" s="93" t="s">
        <v>959</v>
      </c>
      <c r="P1239" s="109" t="s">
        <v>1669</v>
      </c>
    </row>
    <row r="1240" spans="1:16">
      <c r="A1240" s="1017"/>
      <c r="B1240" s="1003"/>
      <c r="C1240" s="994"/>
      <c r="D1240" s="91" t="s">
        <v>960</v>
      </c>
      <c r="E1240" s="93" t="s">
        <v>961</v>
      </c>
      <c r="F1240" s="94" t="s">
        <v>1670</v>
      </c>
      <c r="G1240" s="1003"/>
      <c r="H1240" s="994"/>
      <c r="I1240" s="91" t="s">
        <v>960</v>
      </c>
      <c r="J1240" s="93" t="s">
        <v>1043</v>
      </c>
      <c r="K1240" s="94" t="s">
        <v>1671</v>
      </c>
      <c r="L1240" s="1003"/>
      <c r="M1240" s="994"/>
      <c r="N1240" s="91" t="s">
        <v>960</v>
      </c>
      <c r="O1240" s="93" t="s">
        <v>1043</v>
      </c>
      <c r="P1240" s="94" t="s">
        <v>1671</v>
      </c>
    </row>
    <row r="1241" spans="1:16" ht="33.950000000000003" customHeight="1">
      <c r="A1241" s="1017"/>
      <c r="B1241" s="1002"/>
      <c r="C1241" s="994"/>
      <c r="D1241" s="91"/>
      <c r="E1241" s="93" t="s">
        <v>966</v>
      </c>
      <c r="F1241" s="94" t="s">
        <v>1672</v>
      </c>
      <c r="G1241" s="1002" t="s">
        <v>957</v>
      </c>
      <c r="H1241" s="994"/>
      <c r="I1241" s="91" t="s">
        <v>968</v>
      </c>
      <c r="J1241" s="93" t="s">
        <v>969</v>
      </c>
      <c r="K1241" s="90" t="s">
        <v>1640</v>
      </c>
      <c r="L1241" s="1002"/>
      <c r="M1241" s="994"/>
      <c r="N1241" s="91" t="s">
        <v>968</v>
      </c>
      <c r="O1241" s="93" t="s">
        <v>969</v>
      </c>
      <c r="P1241" s="90" t="s">
        <v>1673</v>
      </c>
    </row>
    <row r="1242" spans="1:16">
      <c r="A1242" s="1017"/>
      <c r="B1242" s="1003"/>
      <c r="C1242" s="994"/>
      <c r="D1242" s="91"/>
      <c r="E1242" s="93" t="s">
        <v>1638</v>
      </c>
      <c r="F1242" s="94" t="s">
        <v>1639</v>
      </c>
      <c r="G1242" s="1003"/>
      <c r="H1242" s="994"/>
      <c r="I1242" s="91"/>
      <c r="J1242" s="93" t="s">
        <v>973</v>
      </c>
      <c r="K1242" s="96" t="s">
        <v>974</v>
      </c>
      <c r="L1242" s="1003"/>
      <c r="M1242" s="994"/>
      <c r="N1242" s="91"/>
      <c r="O1242" s="93" t="s">
        <v>973</v>
      </c>
      <c r="P1242" s="96" t="s">
        <v>974</v>
      </c>
    </row>
    <row r="1243" spans="1:16">
      <c r="A1243" s="1017"/>
      <c r="B1243" s="1002"/>
      <c r="C1243" s="994"/>
      <c r="D1243" s="91" t="s">
        <v>968</v>
      </c>
      <c r="E1243" s="93" t="s">
        <v>969</v>
      </c>
      <c r="F1243" s="90" t="s">
        <v>1640</v>
      </c>
      <c r="G1243" s="1002"/>
      <c r="H1243" s="994"/>
      <c r="I1243" s="91"/>
      <c r="J1243" s="93" t="s">
        <v>975</v>
      </c>
      <c r="K1243" s="99" t="s">
        <v>976</v>
      </c>
      <c r="L1243" s="1002"/>
      <c r="M1243" s="994"/>
      <c r="N1243" s="91"/>
      <c r="O1243" s="93" t="s">
        <v>975</v>
      </c>
      <c r="P1243" s="817" t="s">
        <v>976</v>
      </c>
    </row>
    <row r="1244" spans="1:16" ht="17.45" customHeight="1" thickBot="1">
      <c r="A1244" s="1017"/>
      <c r="B1244" s="1003"/>
      <c r="C1244" s="994"/>
      <c r="D1244" s="91"/>
      <c r="E1244" s="93" t="s">
        <v>973</v>
      </c>
      <c r="F1244" s="96" t="s">
        <v>974</v>
      </c>
      <c r="G1244" s="1003"/>
      <c r="H1244" s="994"/>
      <c r="I1244" s="91" t="s">
        <v>978</v>
      </c>
      <c r="J1244" s="93" t="s">
        <v>979</v>
      </c>
      <c r="K1244" s="96" t="s">
        <v>1555</v>
      </c>
      <c r="L1244" s="1003"/>
      <c r="M1244" s="994"/>
      <c r="N1244" s="91" t="s">
        <v>978</v>
      </c>
      <c r="O1244" s="93" t="s">
        <v>979</v>
      </c>
      <c r="P1244" s="96" t="s">
        <v>1674</v>
      </c>
    </row>
    <row r="1245" spans="1:16" ht="17.45" customHeight="1" thickBot="1">
      <c r="A1245" s="1017"/>
      <c r="B1245" s="97" t="s">
        <v>977</v>
      </c>
      <c r="C1245" s="994"/>
      <c r="D1245" s="91"/>
      <c r="E1245" s="93" t="s">
        <v>975</v>
      </c>
      <c r="F1245" s="99" t="s">
        <v>976</v>
      </c>
      <c r="G1245" s="97" t="s">
        <v>977</v>
      </c>
      <c r="H1245" s="994"/>
      <c r="I1245" s="91"/>
      <c r="J1245" s="93" t="s">
        <v>984</v>
      </c>
      <c r="K1245" s="96" t="s">
        <v>1675</v>
      </c>
      <c r="L1245" s="97" t="s">
        <v>977</v>
      </c>
      <c r="M1245" s="994"/>
      <c r="N1245" s="91"/>
      <c r="O1245" s="93" t="s">
        <v>984</v>
      </c>
      <c r="P1245" s="96" t="s">
        <v>1117</v>
      </c>
    </row>
    <row r="1246" spans="1:16">
      <c r="A1246" s="1017"/>
      <c r="B1246" s="1007" t="s">
        <v>1676</v>
      </c>
      <c r="C1246" s="994"/>
      <c r="D1246" s="91" t="s">
        <v>978</v>
      </c>
      <c r="E1246" s="93" t="s">
        <v>979</v>
      </c>
      <c r="F1246" s="96" t="s">
        <v>1677</v>
      </c>
      <c r="G1246" s="1007" t="s">
        <v>1399</v>
      </c>
      <c r="H1246" s="994"/>
      <c r="I1246" s="91"/>
      <c r="J1246" s="93" t="s">
        <v>989</v>
      </c>
      <c r="K1246" s="96" t="s">
        <v>1641</v>
      </c>
      <c r="L1246" s="1007" t="s">
        <v>1678</v>
      </c>
      <c r="M1246" s="994"/>
      <c r="N1246" s="91"/>
      <c r="O1246" s="93" t="s">
        <v>989</v>
      </c>
      <c r="P1246" s="96" t="s">
        <v>1679</v>
      </c>
    </row>
    <row r="1247" spans="1:16">
      <c r="A1247" s="1017"/>
      <c r="B1247" s="999"/>
      <c r="C1247" s="994"/>
      <c r="D1247" s="91"/>
      <c r="E1247" s="93" t="s">
        <v>984</v>
      </c>
      <c r="F1247" s="96" t="s">
        <v>1219</v>
      </c>
      <c r="G1247" s="999"/>
      <c r="H1247" s="994"/>
      <c r="I1247" s="91"/>
      <c r="J1247" s="93" t="s">
        <v>992</v>
      </c>
      <c r="K1247" s="96" t="s">
        <v>1680</v>
      </c>
      <c r="L1247" s="999"/>
      <c r="M1247" s="994"/>
      <c r="N1247" s="91"/>
      <c r="O1247" s="93" t="s">
        <v>992</v>
      </c>
      <c r="P1247" s="96" t="s">
        <v>1681</v>
      </c>
    </row>
    <row r="1248" spans="1:16" ht="17.45" customHeight="1" thickBot="1">
      <c r="A1248" s="1017"/>
      <c r="B1248" s="997"/>
      <c r="C1248" s="994"/>
      <c r="D1248" s="91"/>
      <c r="E1248" s="93" t="s">
        <v>989</v>
      </c>
      <c r="F1248" s="96" t="s">
        <v>1641</v>
      </c>
      <c r="G1248" s="997"/>
      <c r="H1248" s="994"/>
      <c r="I1248" s="91" t="s">
        <v>1000</v>
      </c>
      <c r="J1248" s="93" t="s">
        <v>1001</v>
      </c>
      <c r="K1248" s="94" t="s">
        <v>1002</v>
      </c>
      <c r="L1248" s="997"/>
      <c r="M1248" s="994"/>
      <c r="N1248" s="91" t="s">
        <v>1000</v>
      </c>
      <c r="O1248" s="93" t="s">
        <v>1001</v>
      </c>
      <c r="P1248" s="94" t="s">
        <v>1002</v>
      </c>
    </row>
    <row r="1249" spans="1:16" ht="34.5" customHeight="1" thickBot="1">
      <c r="A1249" s="1017"/>
      <c r="B1249" s="97" t="s">
        <v>994</v>
      </c>
      <c r="C1249" s="994"/>
      <c r="D1249" s="91"/>
      <c r="E1249" s="93" t="s">
        <v>992</v>
      </c>
      <c r="F1249" s="96" t="s">
        <v>1643</v>
      </c>
      <c r="G1249" s="97" t="s">
        <v>994</v>
      </c>
      <c r="H1249" s="994"/>
      <c r="I1249" s="91" t="s">
        <v>1682</v>
      </c>
      <c r="J1249" s="93" t="s">
        <v>1006</v>
      </c>
      <c r="K1249" s="94" t="s">
        <v>1683</v>
      </c>
      <c r="L1249" s="97" t="s">
        <v>994</v>
      </c>
      <c r="M1249" s="994"/>
      <c r="N1249" s="91" t="s">
        <v>1682</v>
      </c>
      <c r="O1249" s="93" t="s">
        <v>1006</v>
      </c>
      <c r="P1249" s="94" t="s">
        <v>1684</v>
      </c>
    </row>
    <row r="1250" spans="1:16">
      <c r="A1250" s="1017"/>
      <c r="B1250" s="998" t="s">
        <v>1685</v>
      </c>
      <c r="C1250" s="994"/>
      <c r="D1250" s="91" t="s">
        <v>1000</v>
      </c>
      <c r="E1250" s="93" t="s">
        <v>1001</v>
      </c>
      <c r="F1250" s="94" t="s">
        <v>1002</v>
      </c>
      <c r="G1250" s="998" t="s">
        <v>1686</v>
      </c>
      <c r="H1250" s="994"/>
      <c r="I1250" s="91"/>
      <c r="J1250" s="93"/>
      <c r="K1250" s="94"/>
      <c r="L1250" s="998" t="s">
        <v>1687</v>
      </c>
      <c r="M1250" s="994"/>
      <c r="N1250" s="91" t="s">
        <v>1300</v>
      </c>
      <c r="O1250" s="93" t="s">
        <v>1011</v>
      </c>
      <c r="P1250" s="109" t="s">
        <v>1688</v>
      </c>
    </row>
    <row r="1251" spans="1:16">
      <c r="A1251" s="1017"/>
      <c r="B1251" s="999"/>
      <c r="C1251" s="994"/>
      <c r="D1251" s="91" t="s">
        <v>1293</v>
      </c>
      <c r="E1251" s="93" t="s">
        <v>1230</v>
      </c>
      <c r="F1251" s="94" t="s">
        <v>1689</v>
      </c>
      <c r="G1251" s="999"/>
      <c r="H1251" s="994"/>
      <c r="I1251" s="91"/>
      <c r="J1251" s="93"/>
      <c r="K1251" s="94"/>
      <c r="L1251" s="999"/>
      <c r="M1251" s="994"/>
      <c r="N1251" s="91"/>
      <c r="O1251" s="93"/>
      <c r="P1251" s="94"/>
    </row>
    <row r="1252" spans="1:16" ht="17.45" customHeight="1" thickBot="1">
      <c r="A1252" s="1017"/>
      <c r="B1252" s="997"/>
      <c r="C1252" s="994"/>
      <c r="D1252" s="91"/>
      <c r="E1252" s="93" t="s">
        <v>1235</v>
      </c>
      <c r="F1252" s="94" t="s">
        <v>1690</v>
      </c>
      <c r="G1252" s="997"/>
      <c r="H1252" s="994"/>
      <c r="I1252" s="91"/>
      <c r="J1252" s="93"/>
      <c r="K1252" s="94"/>
      <c r="L1252" s="997"/>
      <c r="M1252" s="994"/>
      <c r="N1252" s="91"/>
      <c r="O1252" s="93"/>
      <c r="P1252" s="94"/>
    </row>
    <row r="1253" spans="1:16" ht="33.950000000000003" customHeight="1">
      <c r="A1253" s="1017"/>
      <c r="B1253" s="1018" t="s">
        <v>1013</v>
      </c>
      <c r="C1253" s="994"/>
      <c r="D1253" s="91" t="s">
        <v>1682</v>
      </c>
      <c r="E1253" s="93" t="s">
        <v>1011</v>
      </c>
      <c r="F1253" s="94" t="s">
        <v>1683</v>
      </c>
      <c r="G1253" s="1018" t="s">
        <v>1013</v>
      </c>
      <c r="H1253" s="994"/>
      <c r="I1253" s="91"/>
      <c r="J1253" s="93"/>
      <c r="K1253" s="94"/>
      <c r="L1253" s="1018" t="s">
        <v>1013</v>
      </c>
      <c r="M1253" s="994"/>
      <c r="N1253" s="91"/>
      <c r="O1253" s="93"/>
      <c r="P1253" s="94"/>
    </row>
    <row r="1254" spans="1:16" ht="17.45" customHeight="1" thickBot="1">
      <c r="A1254" s="1017"/>
      <c r="B1254" s="1019"/>
      <c r="C1254" s="994"/>
      <c r="D1254" s="91"/>
      <c r="E1254" s="93"/>
      <c r="F1254" s="94"/>
      <c r="G1254" s="1019"/>
      <c r="H1254" s="994"/>
      <c r="I1254" s="91"/>
      <c r="J1254" s="93"/>
      <c r="K1254" s="94"/>
      <c r="L1254" s="1019"/>
      <c r="M1254" s="994"/>
      <c r="N1254" s="91"/>
      <c r="O1254" s="93"/>
      <c r="P1254" s="90"/>
    </row>
    <row r="1255" spans="1:16" ht="17.45" customHeight="1" thickTop="1">
      <c r="A1255" s="1017"/>
      <c r="B1255" s="1015" t="s">
        <v>1014</v>
      </c>
      <c r="C1255" s="994"/>
      <c r="D1255" s="91"/>
      <c r="E1255" s="93"/>
      <c r="F1255" s="90"/>
      <c r="G1255" s="1015" t="s">
        <v>1014</v>
      </c>
      <c r="H1255" s="994"/>
      <c r="I1255" s="91"/>
      <c r="J1255" s="93"/>
      <c r="K1255" s="90"/>
      <c r="L1255" s="1015" t="s">
        <v>1014</v>
      </c>
      <c r="M1255" s="994"/>
      <c r="N1255" s="91"/>
      <c r="O1255" s="93"/>
      <c r="P1255" s="94"/>
    </row>
    <row r="1256" spans="1:16" ht="17.45" customHeight="1" thickBot="1">
      <c r="A1256" s="1017"/>
      <c r="B1256" s="997"/>
      <c r="C1256" s="994"/>
      <c r="D1256" s="91"/>
      <c r="E1256" s="93"/>
      <c r="F1256" s="90"/>
      <c r="G1256" s="997"/>
      <c r="H1256" s="994"/>
      <c r="I1256" s="91"/>
      <c r="J1256" s="93"/>
      <c r="K1256" s="90"/>
      <c r="L1256" s="997"/>
      <c r="M1256" s="994"/>
      <c r="N1256" s="91"/>
      <c r="O1256" s="93"/>
      <c r="P1256" s="98"/>
    </row>
    <row r="1257" spans="1:16">
      <c r="A1257" s="1017"/>
      <c r="B1257" s="1014">
        <v>3</v>
      </c>
      <c r="C1257" s="994"/>
      <c r="D1257" s="91"/>
      <c r="E1257" s="93"/>
      <c r="F1257" s="94"/>
      <c r="G1257" s="1014">
        <v>4</v>
      </c>
      <c r="H1257" s="994"/>
      <c r="I1257" s="91"/>
      <c r="J1257" s="93"/>
      <c r="K1257" s="94"/>
      <c r="L1257" s="1014">
        <v>3</v>
      </c>
      <c r="M1257" s="994"/>
      <c r="N1257" s="91"/>
      <c r="O1257" s="93"/>
      <c r="P1257" s="100"/>
    </row>
    <row r="1258" spans="1:16" ht="17.45" customHeight="1" thickBot="1">
      <c r="A1258" s="1017"/>
      <c r="B1258" s="999"/>
      <c r="C1258" s="994"/>
      <c r="D1258" s="91"/>
      <c r="E1258" s="93"/>
      <c r="F1258" s="94"/>
      <c r="G1258" s="999"/>
      <c r="H1258" s="994"/>
      <c r="I1258" s="91"/>
      <c r="J1258" s="93"/>
      <c r="K1258" s="94"/>
      <c r="L1258" s="999"/>
      <c r="M1258" s="994"/>
      <c r="N1258" s="91"/>
      <c r="O1258" s="93"/>
      <c r="P1258" s="101"/>
    </row>
    <row r="1259" spans="1:16">
      <c r="A1259" s="1017"/>
      <c r="B1259" s="1010" t="s">
        <v>1015</v>
      </c>
      <c r="C1259" s="994"/>
      <c r="D1259" s="91"/>
      <c r="E1259" s="93"/>
      <c r="F1259" s="90"/>
      <c r="G1259" s="1010" t="s">
        <v>1015</v>
      </c>
      <c r="H1259" s="994"/>
      <c r="I1259" s="91"/>
      <c r="J1259" s="93"/>
      <c r="K1259" s="90"/>
      <c r="L1259" s="1010" t="s">
        <v>1015</v>
      </c>
      <c r="M1259" s="994"/>
      <c r="N1259" s="91"/>
      <c r="O1259" s="93"/>
      <c r="P1259" s="96"/>
    </row>
    <row r="1260" spans="1:16" ht="17.45" customHeight="1" thickBot="1">
      <c r="A1260" s="1017"/>
      <c r="B1260" s="997"/>
      <c r="C1260" s="994"/>
      <c r="D1260" s="91"/>
      <c r="E1260" s="93"/>
      <c r="F1260" s="98"/>
      <c r="G1260" s="997"/>
      <c r="H1260" s="994"/>
      <c r="I1260" s="91"/>
      <c r="J1260" s="93"/>
      <c r="K1260" s="98"/>
      <c r="L1260" s="997"/>
      <c r="M1260" s="994"/>
      <c r="N1260" s="91"/>
      <c r="O1260" s="93"/>
      <c r="P1260" s="101"/>
    </row>
    <row r="1261" spans="1:16">
      <c r="A1261" s="1017"/>
      <c r="B1261" s="996">
        <v>3</v>
      </c>
      <c r="C1261" s="994"/>
      <c r="D1261" s="91"/>
      <c r="E1261" s="93"/>
      <c r="F1261" s="99"/>
      <c r="G1261" s="996">
        <v>4</v>
      </c>
      <c r="H1261" s="994"/>
      <c r="I1261" s="91"/>
      <c r="J1261" s="93"/>
      <c r="K1261" s="100"/>
      <c r="L1261" s="996">
        <v>2</v>
      </c>
      <c r="M1261" s="994"/>
      <c r="N1261" s="91"/>
      <c r="O1261" s="93"/>
      <c r="P1261" s="90"/>
    </row>
    <row r="1262" spans="1:16" ht="17.45" customHeight="1" thickBot="1">
      <c r="A1262" s="1017"/>
      <c r="B1262" s="997"/>
      <c r="C1262" s="994"/>
      <c r="D1262" s="91"/>
      <c r="E1262" s="93"/>
      <c r="F1262" s="96"/>
      <c r="G1262" s="997"/>
      <c r="H1262" s="994"/>
      <c r="I1262" s="91"/>
      <c r="J1262" s="93"/>
      <c r="K1262" s="101"/>
      <c r="L1262" s="997"/>
      <c r="M1262" s="994"/>
      <c r="N1262" s="91"/>
      <c r="O1262" s="93"/>
      <c r="P1262" s="94"/>
    </row>
    <row r="1263" spans="1:16">
      <c r="A1263" s="1017"/>
      <c r="B1263" s="1004" t="s">
        <v>1016</v>
      </c>
      <c r="C1263" s="994"/>
      <c r="D1263" s="91"/>
      <c r="E1263" s="93"/>
      <c r="F1263" s="100"/>
      <c r="G1263" s="1004" t="s">
        <v>1016</v>
      </c>
      <c r="H1263" s="994"/>
      <c r="I1263" s="91"/>
      <c r="J1263" s="93"/>
      <c r="K1263" s="101"/>
      <c r="L1263" s="1004" t="s">
        <v>1016</v>
      </c>
      <c r="M1263" s="994"/>
      <c r="N1263" s="91"/>
      <c r="O1263" s="111"/>
      <c r="P1263" s="94"/>
    </row>
    <row r="1264" spans="1:16" ht="17.45" customHeight="1" thickBot="1">
      <c r="A1264" s="1017"/>
      <c r="B1264" s="997"/>
      <c r="C1264" s="994"/>
      <c r="D1264" s="91"/>
      <c r="E1264" s="93"/>
      <c r="F1264" s="101"/>
      <c r="G1264" s="997"/>
      <c r="H1264" s="994"/>
      <c r="I1264" s="91"/>
      <c r="J1264" s="93"/>
      <c r="K1264" s="96"/>
      <c r="L1264" s="997"/>
      <c r="M1264" s="994"/>
      <c r="N1264" s="110"/>
      <c r="O1264" s="93"/>
      <c r="P1264" s="109"/>
    </row>
    <row r="1265" spans="1:16">
      <c r="A1265" s="1017"/>
      <c r="B1265" s="996">
        <v>29</v>
      </c>
      <c r="C1265" s="994"/>
      <c r="D1265" s="91"/>
      <c r="E1265" s="93"/>
      <c r="F1265" s="101"/>
      <c r="G1265" s="996" t="s">
        <v>1129</v>
      </c>
      <c r="H1265" s="994"/>
      <c r="I1265" s="91"/>
      <c r="J1265" s="93"/>
      <c r="K1265" s="101"/>
      <c r="L1265" s="996">
        <v>20</v>
      </c>
      <c r="M1265" s="994"/>
      <c r="N1265" s="110"/>
      <c r="O1265" s="111"/>
      <c r="P1265" s="94"/>
    </row>
    <row r="1266" spans="1:16" ht="17.45" customHeight="1" thickBot="1">
      <c r="A1266" s="1017"/>
      <c r="B1266" s="997"/>
      <c r="C1266" s="994"/>
      <c r="D1266" s="91"/>
      <c r="E1266" s="93"/>
      <c r="F1266" s="96"/>
      <c r="G1266" s="997"/>
      <c r="H1266" s="994"/>
      <c r="I1266" s="91"/>
      <c r="J1266" s="93"/>
      <c r="K1266" s="90"/>
      <c r="L1266" s="997"/>
      <c r="M1266" s="994"/>
      <c r="N1266" s="91"/>
      <c r="O1266" s="111"/>
      <c r="P1266" s="101"/>
    </row>
    <row r="1267" spans="1:16">
      <c r="A1267" s="1017"/>
      <c r="B1267" s="1004" t="s">
        <v>1018</v>
      </c>
      <c r="C1267" s="994"/>
      <c r="D1267" s="91"/>
      <c r="E1267" s="93"/>
      <c r="F1267" s="101"/>
      <c r="G1267" s="1004" t="s">
        <v>1018</v>
      </c>
      <c r="H1267" s="994"/>
      <c r="I1267" s="91"/>
      <c r="J1267" s="93"/>
      <c r="K1267" s="94"/>
      <c r="L1267" s="1004" t="s">
        <v>1018</v>
      </c>
      <c r="M1267" s="994"/>
      <c r="N1267" s="91"/>
      <c r="O1267" s="93"/>
      <c r="P1267" s="94"/>
    </row>
    <row r="1268" spans="1:16" ht="17.45" customHeight="1" thickBot="1">
      <c r="A1268" s="1017"/>
      <c r="B1268" s="997"/>
      <c r="C1268" s="994"/>
      <c r="D1268" s="91"/>
      <c r="E1268" s="93"/>
      <c r="F1268" s="90"/>
      <c r="G1268" s="997"/>
      <c r="H1268" s="994"/>
      <c r="I1268" s="91"/>
      <c r="J1268" s="111"/>
      <c r="K1268" s="94"/>
      <c r="L1268" s="997"/>
      <c r="M1268" s="994"/>
      <c r="N1268" s="110"/>
      <c r="O1268" s="111"/>
      <c r="P1268" s="94"/>
    </row>
    <row r="1269" spans="1:16">
      <c r="A1269" s="1017"/>
      <c r="B1269" s="996">
        <v>29</v>
      </c>
      <c r="C1269" s="994"/>
      <c r="D1269" s="91"/>
      <c r="E1269" s="93"/>
      <c r="F1269" s="94"/>
      <c r="G1269" s="996" t="s">
        <v>1180</v>
      </c>
      <c r="H1269" s="994"/>
      <c r="I1269" s="91"/>
      <c r="J1269" s="93"/>
      <c r="K1269" s="94"/>
      <c r="L1269" s="996">
        <v>20</v>
      </c>
      <c r="M1269" s="994"/>
      <c r="N1269" s="110"/>
      <c r="O1269" s="111"/>
      <c r="P1269" s="94"/>
    </row>
    <row r="1270" spans="1:16" ht="17.45" customHeight="1" thickBot="1">
      <c r="A1270" s="1017"/>
      <c r="B1270" s="997"/>
      <c r="C1270" s="994"/>
      <c r="D1270" s="91"/>
      <c r="E1270" s="93"/>
      <c r="F1270" s="90"/>
      <c r="G1270" s="997"/>
      <c r="H1270" s="994"/>
      <c r="I1270" s="91"/>
      <c r="J1270" s="111"/>
      <c r="K1270" s="94"/>
      <c r="L1270" s="997"/>
      <c r="M1270" s="994"/>
      <c r="N1270" s="91"/>
      <c r="O1270" s="111"/>
      <c r="P1270" s="94"/>
    </row>
    <row r="1271" spans="1:16">
      <c r="A1271" s="1017"/>
      <c r="B1271" s="1010" t="s">
        <v>1020</v>
      </c>
      <c r="C1271" s="994"/>
      <c r="D1271" s="91"/>
      <c r="E1271" s="93"/>
      <c r="F1271" s="90"/>
      <c r="G1271" s="1024" t="s">
        <v>1020</v>
      </c>
      <c r="H1271" s="994"/>
      <c r="I1271" s="91"/>
      <c r="J1271" s="111"/>
      <c r="K1271" s="94"/>
      <c r="L1271" s="1024" t="s">
        <v>1020</v>
      </c>
      <c r="M1271" s="994"/>
      <c r="N1271" s="110"/>
      <c r="O1271" s="111"/>
      <c r="P1271" s="94"/>
    </row>
    <row r="1272" spans="1:16" ht="17.45" customHeight="1" thickBot="1">
      <c r="A1272" s="1017"/>
      <c r="B1272" s="997"/>
      <c r="C1272" s="994"/>
      <c r="D1272" s="110"/>
      <c r="E1272" s="111"/>
      <c r="F1272" s="133"/>
      <c r="G1272" s="999"/>
      <c r="H1272" s="994"/>
      <c r="I1272" s="110"/>
      <c r="J1272" s="111"/>
      <c r="K1272" s="101"/>
      <c r="L1272" s="999"/>
      <c r="M1272" s="994"/>
      <c r="N1272" s="110"/>
      <c r="O1272" s="111"/>
      <c r="P1272" s="101"/>
    </row>
    <row r="1273" spans="1:16">
      <c r="A1273" s="1030" t="str">
        <f>TEXT(A1235,"AAAA")</f>
        <v>星期三</v>
      </c>
      <c r="B1273" s="106"/>
      <c r="C1273" s="1008" t="s">
        <v>978</v>
      </c>
      <c r="D1273" s="115"/>
      <c r="E1273" s="116" t="s">
        <v>943</v>
      </c>
      <c r="F1273" s="122" t="s">
        <v>1305</v>
      </c>
      <c r="G1273" s="103" t="s">
        <v>1242</v>
      </c>
      <c r="H1273" s="993" t="s">
        <v>978</v>
      </c>
      <c r="I1273" s="115"/>
      <c r="J1273" s="116" t="s">
        <v>943</v>
      </c>
      <c r="K1273" s="122" t="s">
        <v>1304</v>
      </c>
      <c r="L1273" s="103" t="s">
        <v>1691</v>
      </c>
      <c r="M1273" s="1009" t="s">
        <v>978</v>
      </c>
      <c r="N1273" s="115"/>
      <c r="O1273" s="116" t="s">
        <v>943</v>
      </c>
      <c r="P1273" s="122" t="s">
        <v>1692</v>
      </c>
    </row>
    <row r="1274" spans="1:16">
      <c r="A1274" s="1017"/>
      <c r="B1274" s="107"/>
      <c r="C1274" s="994"/>
      <c r="D1274" s="117"/>
      <c r="E1274" s="93" t="s">
        <v>948</v>
      </c>
      <c r="F1274" s="94" t="s">
        <v>1427</v>
      </c>
      <c r="G1274" s="107" t="s">
        <v>1245</v>
      </c>
      <c r="H1274" s="994"/>
      <c r="I1274" s="91"/>
      <c r="J1274" s="93" t="s">
        <v>948</v>
      </c>
      <c r="K1274" s="94" t="s">
        <v>1532</v>
      </c>
      <c r="L1274" s="107" t="s">
        <v>1693</v>
      </c>
      <c r="M1274" s="994"/>
      <c r="N1274" s="91"/>
      <c r="O1274" s="93" t="s">
        <v>948</v>
      </c>
      <c r="P1274" s="94" t="s">
        <v>1694</v>
      </c>
    </row>
    <row r="1275" spans="1:16">
      <c r="A1275" s="1017"/>
      <c r="B1275" s="106"/>
      <c r="C1275" s="994"/>
      <c r="D1275" s="117"/>
      <c r="E1275" s="93" t="s">
        <v>952</v>
      </c>
      <c r="F1275" s="94" t="s">
        <v>1651</v>
      </c>
      <c r="G1275" s="106" t="s">
        <v>1027</v>
      </c>
      <c r="H1275" s="994"/>
      <c r="I1275" s="91"/>
      <c r="J1275" s="93" t="s">
        <v>952</v>
      </c>
      <c r="K1275" s="94" t="s">
        <v>1695</v>
      </c>
      <c r="L1275" s="106"/>
      <c r="M1275" s="994"/>
      <c r="N1275" s="91"/>
      <c r="O1275" s="93" t="s">
        <v>952</v>
      </c>
      <c r="P1275" s="94" t="s">
        <v>1696</v>
      </c>
    </row>
    <row r="1276" spans="1:16">
      <c r="A1276" s="1017"/>
      <c r="B1276" s="107"/>
      <c r="C1276" s="994"/>
      <c r="D1276" s="117"/>
      <c r="E1276" s="93" t="s">
        <v>956</v>
      </c>
      <c r="F1276" s="94" t="s">
        <v>1654</v>
      </c>
      <c r="G1276" s="107" t="s">
        <v>1697</v>
      </c>
      <c r="H1276" s="994"/>
      <c r="I1276" s="91"/>
      <c r="J1276" s="93" t="s">
        <v>956</v>
      </c>
      <c r="K1276" s="94" t="s">
        <v>1582</v>
      </c>
      <c r="L1276" s="107"/>
      <c r="M1276" s="994"/>
      <c r="N1276" s="91"/>
      <c r="O1276" s="93" t="s">
        <v>956</v>
      </c>
      <c r="P1276" s="94" t="s">
        <v>1140</v>
      </c>
    </row>
    <row r="1277" spans="1:16">
      <c r="A1277" s="1017"/>
      <c r="B1277" s="106"/>
      <c r="C1277" s="994"/>
      <c r="D1277" s="117"/>
      <c r="E1277" s="93" t="s">
        <v>959</v>
      </c>
      <c r="F1277" s="94" t="s">
        <v>1040</v>
      </c>
      <c r="G1277" s="106" t="s">
        <v>1698</v>
      </c>
      <c r="H1277" s="994"/>
      <c r="I1277" s="91"/>
      <c r="J1277" s="93" t="s">
        <v>959</v>
      </c>
      <c r="K1277" s="94" t="s">
        <v>1041</v>
      </c>
      <c r="L1277" s="106"/>
      <c r="M1277" s="994"/>
      <c r="N1277" s="91"/>
      <c r="O1277" s="93" t="s">
        <v>959</v>
      </c>
      <c r="P1277" s="94" t="s">
        <v>1141</v>
      </c>
    </row>
    <row r="1278" spans="1:16">
      <c r="A1278" s="1017"/>
      <c r="B1278" s="107"/>
      <c r="C1278" s="994"/>
      <c r="D1278" s="117"/>
      <c r="E1278" s="93" t="s">
        <v>1043</v>
      </c>
      <c r="F1278" s="94" t="s">
        <v>1044</v>
      </c>
      <c r="G1278" s="107"/>
      <c r="H1278" s="994"/>
      <c r="I1278" s="91"/>
      <c r="J1278" s="93" t="s">
        <v>1043</v>
      </c>
      <c r="K1278" s="94" t="s">
        <v>1044</v>
      </c>
      <c r="L1278" s="107"/>
      <c r="M1278" s="994"/>
      <c r="N1278" s="91"/>
      <c r="O1278" s="93" t="s">
        <v>1043</v>
      </c>
      <c r="P1278" s="94" t="s">
        <v>1044</v>
      </c>
    </row>
    <row r="1279" spans="1:16">
      <c r="A1279" s="1017"/>
      <c r="B1279" s="106"/>
      <c r="C1279" s="994"/>
      <c r="D1279" s="117"/>
      <c r="E1279" s="93" t="s">
        <v>1045</v>
      </c>
      <c r="F1279" s="94" t="s">
        <v>1046</v>
      </c>
      <c r="G1279" s="106"/>
      <c r="H1279" s="994"/>
      <c r="I1279" s="91"/>
      <c r="J1279" s="93" t="s">
        <v>1045</v>
      </c>
      <c r="K1279" s="94" t="s">
        <v>1046</v>
      </c>
      <c r="L1279" s="106"/>
      <c r="M1279" s="994"/>
      <c r="N1279" s="91"/>
      <c r="O1279" s="93" t="s">
        <v>1045</v>
      </c>
      <c r="P1279" s="94" t="s">
        <v>1046</v>
      </c>
    </row>
    <row r="1280" spans="1:16">
      <c r="A1280" s="1017"/>
      <c r="B1280" s="107"/>
      <c r="C1280" s="994"/>
      <c r="D1280" s="91"/>
      <c r="E1280" s="93"/>
      <c r="F1280" s="94"/>
      <c r="G1280" s="107"/>
      <c r="H1280" s="994"/>
      <c r="I1280" s="91"/>
      <c r="J1280" s="93"/>
      <c r="K1280" s="94"/>
      <c r="L1280" s="107"/>
      <c r="M1280" s="994"/>
      <c r="N1280" s="91"/>
      <c r="O1280" s="93"/>
      <c r="P1280" s="94"/>
    </row>
    <row r="1281" spans="1:16">
      <c r="A1281" s="1017"/>
      <c r="B1281" s="104"/>
      <c r="C1281" s="994"/>
      <c r="D1281" s="110"/>
      <c r="E1281" s="111"/>
      <c r="F1281" s="101"/>
      <c r="G1281" s="104"/>
      <c r="H1281" s="994"/>
      <c r="I1281" s="110"/>
      <c r="J1281" s="111"/>
      <c r="K1281" s="94"/>
      <c r="L1281" s="104"/>
      <c r="M1281" s="994"/>
      <c r="N1281" s="110"/>
      <c r="O1281" s="111"/>
      <c r="P1281" s="94"/>
    </row>
    <row r="1282" spans="1:16" ht="17.45" customHeight="1" thickBot="1">
      <c r="A1282" s="1017"/>
      <c r="B1282" s="104"/>
      <c r="C1282" s="995"/>
      <c r="D1282" s="119" t="s">
        <v>1047</v>
      </c>
      <c r="E1282" s="120" t="s">
        <v>1048</v>
      </c>
      <c r="F1282" s="121"/>
      <c r="G1282" s="104"/>
      <c r="H1282" s="995"/>
      <c r="I1282" s="119" t="s">
        <v>1047</v>
      </c>
      <c r="J1282" s="120" t="s">
        <v>1048</v>
      </c>
      <c r="K1282" s="94"/>
      <c r="L1282" s="104"/>
      <c r="M1282" s="995"/>
      <c r="N1282" s="119" t="s">
        <v>1047</v>
      </c>
      <c r="O1282" s="120" t="s">
        <v>1048</v>
      </c>
      <c r="P1282" s="94"/>
    </row>
    <row r="1283" spans="1:16">
      <c r="A1283" s="102"/>
      <c r="B1283" s="106"/>
      <c r="C1283" s="1008" t="s">
        <v>1049</v>
      </c>
      <c r="D1283" s="115"/>
      <c r="E1283" s="116" t="s">
        <v>943</v>
      </c>
      <c r="F1283" s="122" t="s">
        <v>1050</v>
      </c>
      <c r="G1283" s="106"/>
      <c r="H1283" s="993" t="s">
        <v>1049</v>
      </c>
      <c r="I1283" s="115"/>
      <c r="J1283" s="116" t="s">
        <v>943</v>
      </c>
      <c r="K1283" s="122" t="s">
        <v>1050</v>
      </c>
      <c r="L1283" s="106"/>
      <c r="M1283" s="1009" t="s">
        <v>1049</v>
      </c>
      <c r="N1283" s="115"/>
      <c r="O1283" s="116" t="s">
        <v>943</v>
      </c>
      <c r="P1283" s="122" t="s">
        <v>1050</v>
      </c>
    </row>
    <row r="1284" spans="1:16">
      <c r="A1284" s="102"/>
      <c r="B1284" s="107"/>
      <c r="C1284" s="994"/>
      <c r="D1284" s="91"/>
      <c r="E1284" s="93" t="s">
        <v>948</v>
      </c>
      <c r="F1284" s="94" t="s">
        <v>1142</v>
      </c>
      <c r="G1284" s="107"/>
      <c r="H1284" s="994"/>
      <c r="I1284" s="91"/>
      <c r="J1284" s="93" t="s">
        <v>948</v>
      </c>
      <c r="K1284" s="94" t="s">
        <v>1051</v>
      </c>
      <c r="L1284" s="107"/>
      <c r="M1284" s="994"/>
      <c r="N1284" s="91"/>
      <c r="O1284" s="93" t="s">
        <v>948</v>
      </c>
      <c r="P1284" s="94" t="s">
        <v>1052</v>
      </c>
    </row>
    <row r="1285" spans="1:16">
      <c r="A1285" s="102"/>
      <c r="B1285" s="123"/>
      <c r="C1285" s="994"/>
      <c r="D1285" s="91"/>
      <c r="E1285" s="93" t="s">
        <v>952</v>
      </c>
      <c r="F1285" s="94" t="s">
        <v>1053</v>
      </c>
      <c r="G1285" s="123"/>
      <c r="H1285" s="994"/>
      <c r="I1285" s="91"/>
      <c r="J1285" s="93" t="s">
        <v>952</v>
      </c>
      <c r="K1285" s="94" t="s">
        <v>1053</v>
      </c>
      <c r="L1285" s="123"/>
      <c r="M1285" s="994"/>
      <c r="N1285" s="91"/>
      <c r="O1285" s="93" t="s">
        <v>952</v>
      </c>
      <c r="P1285" s="94" t="s">
        <v>1053</v>
      </c>
    </row>
    <row r="1286" spans="1:16" ht="33.950000000000003" customHeight="1">
      <c r="A1286" s="102"/>
      <c r="B1286" s="104"/>
      <c r="C1286" s="994"/>
      <c r="D1286" s="91"/>
      <c r="E1286" s="93" t="s">
        <v>956</v>
      </c>
      <c r="F1286" s="94" t="s">
        <v>1583</v>
      </c>
      <c r="G1286" s="104"/>
      <c r="H1286" s="994"/>
      <c r="I1286" s="91"/>
      <c r="J1286" s="93" t="s">
        <v>956</v>
      </c>
      <c r="K1286" s="94" t="s">
        <v>1054</v>
      </c>
      <c r="L1286" s="104"/>
      <c r="M1286" s="994"/>
      <c r="N1286" s="91"/>
      <c r="O1286" s="93" t="s">
        <v>956</v>
      </c>
      <c r="P1286" s="94" t="s">
        <v>1054</v>
      </c>
    </row>
    <row r="1287" spans="1:16" ht="33.950000000000003" customHeight="1">
      <c r="A1287" s="102"/>
      <c r="B1287" s="106"/>
      <c r="C1287" s="994"/>
      <c r="D1287" s="91"/>
      <c r="E1287" s="93" t="s">
        <v>959</v>
      </c>
      <c r="F1287" s="94" t="s">
        <v>1699</v>
      </c>
      <c r="G1287" s="106"/>
      <c r="H1287" s="994"/>
      <c r="I1287" s="91"/>
      <c r="J1287" s="93" t="s">
        <v>959</v>
      </c>
      <c r="K1287" s="98" t="s">
        <v>1699</v>
      </c>
      <c r="L1287" s="106"/>
      <c r="M1287" s="994"/>
      <c r="N1287" s="91"/>
      <c r="O1287" s="93" t="s">
        <v>959</v>
      </c>
      <c r="P1287" s="98" t="s">
        <v>1699</v>
      </c>
    </row>
    <row r="1288" spans="1:16">
      <c r="A1288" s="102"/>
      <c r="B1288" s="107"/>
      <c r="C1288" s="994"/>
      <c r="D1288" s="91"/>
      <c r="E1288" s="93"/>
      <c r="F1288" s="124"/>
      <c r="G1288" s="107"/>
      <c r="H1288" s="994"/>
      <c r="I1288" s="91"/>
      <c r="J1288" s="93" t="s">
        <v>1043</v>
      </c>
      <c r="K1288" s="124" t="s">
        <v>1700</v>
      </c>
      <c r="L1288" s="107"/>
      <c r="M1288" s="994"/>
      <c r="N1288" s="91"/>
      <c r="O1288" s="93" t="s">
        <v>1043</v>
      </c>
      <c r="P1288" s="950" t="s">
        <v>1700</v>
      </c>
    </row>
    <row r="1289" spans="1:16">
      <c r="A1289" s="102"/>
      <c r="B1289" s="106"/>
      <c r="C1289" s="994"/>
      <c r="D1289" s="91"/>
      <c r="E1289" s="93"/>
      <c r="F1289" s="125"/>
      <c r="G1289" s="106"/>
      <c r="H1289" s="994"/>
      <c r="I1289" s="91"/>
      <c r="J1289" s="93"/>
      <c r="K1289" s="125"/>
      <c r="L1289" s="106"/>
      <c r="M1289" s="994"/>
      <c r="N1289" s="91"/>
      <c r="O1289" s="93"/>
      <c r="P1289" s="125"/>
    </row>
    <row r="1290" spans="1:16">
      <c r="A1290" s="102"/>
      <c r="B1290" s="107"/>
      <c r="C1290" s="994"/>
      <c r="D1290" s="214"/>
      <c r="E1290" s="111"/>
      <c r="F1290" s="213"/>
      <c r="G1290" s="107"/>
      <c r="H1290" s="994"/>
      <c r="I1290" s="110"/>
      <c r="J1290" s="111"/>
      <c r="K1290" s="213"/>
      <c r="L1290" s="107"/>
      <c r="M1290" s="994"/>
      <c r="N1290" s="110"/>
      <c r="O1290" s="111"/>
      <c r="P1290" s="213"/>
    </row>
    <row r="1291" spans="1:16">
      <c r="A1291" s="102"/>
      <c r="B1291" s="106"/>
      <c r="C1291" s="994"/>
      <c r="D1291" s="214"/>
      <c r="E1291" s="111"/>
      <c r="F1291" s="213"/>
      <c r="G1291" s="106"/>
      <c r="H1291" s="994"/>
      <c r="I1291" s="110"/>
      <c r="J1291" s="111"/>
      <c r="K1291" s="213"/>
      <c r="L1291" s="106"/>
      <c r="M1291" s="994"/>
      <c r="N1291" s="110"/>
      <c r="O1291" s="111"/>
      <c r="P1291" s="213"/>
    </row>
    <row r="1292" spans="1:16" ht="17.45" customHeight="1" thickBot="1">
      <c r="A1292" s="102"/>
      <c r="B1292" s="107"/>
      <c r="C1292" s="995"/>
      <c r="D1292" s="126"/>
      <c r="E1292" s="127"/>
      <c r="F1292" s="101"/>
      <c r="G1292" s="107"/>
      <c r="H1292" s="995"/>
      <c r="I1292" s="110"/>
      <c r="J1292" s="127"/>
      <c r="K1292" s="101"/>
      <c r="L1292" s="107"/>
      <c r="M1292" s="995"/>
      <c r="N1292" s="110"/>
      <c r="O1292" s="128"/>
      <c r="P1292" s="124"/>
    </row>
    <row r="1293" spans="1:16">
      <c r="A1293" s="129"/>
      <c r="B1293" s="106"/>
      <c r="C1293" s="1008" t="s">
        <v>1055</v>
      </c>
      <c r="D1293" s="115" t="s">
        <v>1056</v>
      </c>
      <c r="E1293" s="130" t="s">
        <v>943</v>
      </c>
      <c r="F1293" s="122" t="s">
        <v>1701</v>
      </c>
      <c r="G1293" s="106"/>
      <c r="H1293" s="993" t="s">
        <v>1055</v>
      </c>
      <c r="I1293" s="115" t="s">
        <v>1056</v>
      </c>
      <c r="J1293" s="130" t="s">
        <v>943</v>
      </c>
      <c r="K1293" s="122" t="s">
        <v>1702</v>
      </c>
      <c r="L1293" s="106"/>
      <c r="M1293" s="1009" t="s">
        <v>1055</v>
      </c>
      <c r="N1293" s="115" t="s">
        <v>1056</v>
      </c>
      <c r="O1293" s="130" t="s">
        <v>943</v>
      </c>
      <c r="P1293" s="122" t="s">
        <v>1703</v>
      </c>
    </row>
    <row r="1294" spans="1:16">
      <c r="A1294" s="129"/>
      <c r="B1294" s="107"/>
      <c r="C1294" s="994"/>
      <c r="D1294" s="91" t="s">
        <v>1060</v>
      </c>
      <c r="E1294" s="93" t="s">
        <v>948</v>
      </c>
      <c r="F1294" s="131" t="s">
        <v>1630</v>
      </c>
      <c r="G1294" s="107"/>
      <c r="H1294" s="994"/>
      <c r="I1294" s="91" t="s">
        <v>1060</v>
      </c>
      <c r="J1294" s="93" t="s">
        <v>948</v>
      </c>
      <c r="K1294" s="131" t="s">
        <v>1256</v>
      </c>
      <c r="L1294" s="107"/>
      <c r="M1294" s="994"/>
      <c r="N1294" s="91" t="s">
        <v>1060</v>
      </c>
      <c r="O1294" s="93" t="s">
        <v>948</v>
      </c>
      <c r="P1294" s="131" t="s">
        <v>1256</v>
      </c>
    </row>
    <row r="1295" spans="1:16">
      <c r="A1295" s="129"/>
      <c r="B1295" s="132"/>
      <c r="C1295" s="994"/>
      <c r="D1295" s="91" t="s">
        <v>1063</v>
      </c>
      <c r="E1295" s="93" t="s">
        <v>952</v>
      </c>
      <c r="F1295" s="94" t="s">
        <v>1064</v>
      </c>
      <c r="G1295" s="132"/>
      <c r="H1295" s="994"/>
      <c r="I1295" s="91" t="s">
        <v>1063</v>
      </c>
      <c r="J1295" s="93" t="s">
        <v>952</v>
      </c>
      <c r="K1295" s="94" t="s">
        <v>1064</v>
      </c>
      <c r="L1295" s="132"/>
      <c r="M1295" s="994"/>
      <c r="N1295" s="91" t="s">
        <v>1063</v>
      </c>
      <c r="O1295" s="93" t="s">
        <v>952</v>
      </c>
      <c r="P1295" s="94" t="s">
        <v>1064</v>
      </c>
    </row>
    <row r="1296" spans="1:16">
      <c r="A1296" s="129"/>
      <c r="B1296" s="107"/>
      <c r="C1296" s="994"/>
      <c r="D1296" s="91" t="s">
        <v>978</v>
      </c>
      <c r="E1296" s="93" t="s">
        <v>956</v>
      </c>
      <c r="F1296" s="101" t="s">
        <v>1065</v>
      </c>
      <c r="G1296" s="107"/>
      <c r="H1296" s="994"/>
      <c r="I1296" s="91" t="s">
        <v>978</v>
      </c>
      <c r="J1296" s="93" t="s">
        <v>956</v>
      </c>
      <c r="K1296" s="101" t="s">
        <v>1065</v>
      </c>
      <c r="L1296" s="107"/>
      <c r="M1296" s="994"/>
      <c r="N1296" s="91" t="s">
        <v>978</v>
      </c>
      <c r="O1296" s="93" t="s">
        <v>956</v>
      </c>
      <c r="P1296" s="101" t="s">
        <v>1065</v>
      </c>
    </row>
    <row r="1297" spans="1:16">
      <c r="A1297" s="129"/>
      <c r="B1297" s="132"/>
      <c r="C1297" s="994"/>
      <c r="D1297" s="91" t="s">
        <v>1066</v>
      </c>
      <c r="E1297" s="111" t="s">
        <v>1199</v>
      </c>
      <c r="F1297" s="133" t="s">
        <v>1067</v>
      </c>
      <c r="G1297" s="132"/>
      <c r="H1297" s="994"/>
      <c r="I1297" s="91" t="s">
        <v>1066</v>
      </c>
      <c r="J1297" s="111" t="s">
        <v>959</v>
      </c>
      <c r="K1297" s="133" t="s">
        <v>1067</v>
      </c>
      <c r="L1297" s="132"/>
      <c r="M1297" s="994"/>
      <c r="N1297" s="91" t="s">
        <v>1066</v>
      </c>
      <c r="O1297" s="111" t="s">
        <v>959</v>
      </c>
      <c r="P1297" s="133" t="s">
        <v>1067</v>
      </c>
    </row>
    <row r="1298" spans="1:16">
      <c r="A1298" s="129"/>
      <c r="B1298" s="107"/>
      <c r="C1298" s="994"/>
      <c r="D1298" s="91"/>
      <c r="E1298" s="93"/>
      <c r="F1298" s="94"/>
      <c r="G1298" s="107"/>
      <c r="H1298" s="994"/>
      <c r="I1298" s="91"/>
      <c r="J1298" s="93"/>
      <c r="K1298" s="94"/>
      <c r="L1298" s="107"/>
      <c r="M1298" s="994"/>
      <c r="N1298" s="91"/>
      <c r="O1298" s="93"/>
      <c r="P1298" s="94"/>
    </row>
    <row r="1299" spans="1:16">
      <c r="A1299" s="129"/>
      <c r="B1299" s="132"/>
      <c r="C1299" s="994"/>
      <c r="D1299" s="91"/>
      <c r="E1299" s="111"/>
      <c r="F1299" s="133"/>
      <c r="G1299" s="132"/>
      <c r="H1299" s="994"/>
      <c r="I1299" s="91"/>
      <c r="J1299" s="111"/>
      <c r="K1299" s="133"/>
      <c r="L1299" s="132"/>
      <c r="M1299" s="994"/>
      <c r="N1299" s="91"/>
      <c r="O1299" s="111"/>
      <c r="P1299" s="133"/>
    </row>
    <row r="1300" spans="1:16">
      <c r="A1300" s="129"/>
      <c r="B1300" s="107"/>
      <c r="C1300" s="994"/>
      <c r="D1300" s="91"/>
      <c r="E1300" s="93"/>
      <c r="F1300" s="94"/>
      <c r="G1300" s="107"/>
      <c r="H1300" s="994"/>
      <c r="I1300" s="91"/>
      <c r="J1300" s="93"/>
      <c r="K1300" s="94"/>
      <c r="L1300" s="107"/>
      <c r="M1300" s="994"/>
      <c r="N1300" s="91"/>
      <c r="O1300" s="93"/>
      <c r="P1300" s="94"/>
    </row>
    <row r="1301" spans="1:16">
      <c r="A1301" s="129"/>
      <c r="B1301" s="132"/>
      <c r="C1301" s="994"/>
      <c r="D1301" s="91"/>
      <c r="E1301" s="93"/>
      <c r="F1301" s="94"/>
      <c r="G1301" s="132"/>
      <c r="H1301" s="994"/>
      <c r="I1301" s="91"/>
      <c r="J1301" s="93"/>
      <c r="K1301" s="94"/>
      <c r="L1301" s="132"/>
      <c r="M1301" s="994"/>
      <c r="N1301" s="91"/>
      <c r="O1301" s="93"/>
      <c r="P1301" s="94"/>
    </row>
    <row r="1302" spans="1:16" ht="17.45" customHeight="1" thickBot="1">
      <c r="A1302" s="129"/>
      <c r="B1302" s="107"/>
      <c r="C1302" s="995"/>
      <c r="D1302" s="112"/>
      <c r="E1302" s="113"/>
      <c r="F1302" s="114"/>
      <c r="G1302" s="107"/>
      <c r="H1302" s="995"/>
      <c r="I1302" s="112"/>
      <c r="J1302" s="127"/>
      <c r="K1302" s="101"/>
      <c r="L1302" s="107"/>
      <c r="M1302" s="995"/>
      <c r="N1302" s="112"/>
      <c r="O1302" s="127"/>
      <c r="P1302" s="101"/>
    </row>
    <row r="1303" spans="1:16">
      <c r="A1303" s="129"/>
      <c r="B1303" s="132"/>
      <c r="C1303" s="1011" t="s">
        <v>1068</v>
      </c>
      <c r="D1303" s="134" t="s">
        <v>1069</v>
      </c>
      <c r="E1303" s="135"/>
      <c r="F1303" s="136" t="s">
        <v>1070</v>
      </c>
      <c r="G1303" s="132"/>
      <c r="H1303" s="1028" t="s">
        <v>1068</v>
      </c>
      <c r="I1303" s="134" t="s">
        <v>1069</v>
      </c>
      <c r="J1303" s="135"/>
      <c r="K1303" s="136" t="s">
        <v>1070</v>
      </c>
      <c r="L1303" s="132"/>
      <c r="M1303" s="1013" t="s">
        <v>1068</v>
      </c>
      <c r="N1303" s="134" t="s">
        <v>1069</v>
      </c>
      <c r="O1303" s="135"/>
      <c r="P1303" s="136" t="s">
        <v>1070</v>
      </c>
    </row>
    <row r="1304" spans="1:16">
      <c r="A1304" s="129"/>
      <c r="B1304" s="107"/>
      <c r="C1304" s="994"/>
      <c r="D1304" s="117" t="s">
        <v>1074</v>
      </c>
      <c r="E1304" s="118" t="s">
        <v>1075</v>
      </c>
      <c r="F1304" s="137" t="s">
        <v>1704</v>
      </c>
      <c r="G1304" s="107"/>
      <c r="H1304" s="994"/>
      <c r="I1304" s="91"/>
      <c r="J1304" s="93"/>
      <c r="K1304" s="94"/>
      <c r="L1304" s="107"/>
      <c r="M1304" s="994"/>
      <c r="N1304" s="91" t="s">
        <v>146</v>
      </c>
      <c r="O1304" s="93"/>
      <c r="P1304" s="94" t="s">
        <v>1705</v>
      </c>
    </row>
    <row r="1305" spans="1:16">
      <c r="A1305" s="129"/>
      <c r="B1305" s="132"/>
      <c r="C1305" s="994"/>
      <c r="D1305" s="91"/>
      <c r="E1305" s="93"/>
      <c r="F1305" s="94"/>
      <c r="G1305" s="132"/>
      <c r="H1305" s="994"/>
      <c r="I1305" s="91"/>
      <c r="J1305" s="93"/>
      <c r="K1305" s="94"/>
      <c r="L1305" s="132"/>
      <c r="M1305" s="994"/>
      <c r="N1305" s="91" t="s">
        <v>34</v>
      </c>
      <c r="O1305" s="93"/>
      <c r="P1305" s="94" t="s">
        <v>1706</v>
      </c>
    </row>
    <row r="1306" spans="1:16">
      <c r="A1306" s="129"/>
      <c r="B1306" s="107"/>
      <c r="C1306" s="994"/>
      <c r="D1306" s="110"/>
      <c r="E1306" s="111"/>
      <c r="F1306" s="101"/>
      <c r="G1306" s="107"/>
      <c r="H1306" s="994"/>
      <c r="I1306" s="110"/>
      <c r="J1306" s="111"/>
      <c r="K1306" s="101"/>
      <c r="L1306" s="107"/>
      <c r="M1306" s="994"/>
      <c r="N1306" s="91" t="s">
        <v>66</v>
      </c>
      <c r="O1306" s="93"/>
      <c r="P1306" s="94" t="s">
        <v>1707</v>
      </c>
    </row>
    <row r="1307" spans="1:16">
      <c r="A1307" s="1031"/>
      <c r="B1307" s="132"/>
      <c r="C1307" s="994"/>
      <c r="D1307" s="91"/>
      <c r="E1307" s="93"/>
      <c r="F1307" s="94"/>
      <c r="G1307" s="132"/>
      <c r="H1307" s="994"/>
      <c r="I1307" s="91"/>
      <c r="J1307" s="93"/>
      <c r="K1307" s="94"/>
      <c r="L1307" s="132"/>
      <c r="M1307" s="994"/>
      <c r="N1307" s="91"/>
      <c r="O1307" s="93"/>
      <c r="P1307" s="94"/>
    </row>
    <row r="1308" spans="1:16">
      <c r="A1308" s="1017"/>
      <c r="B1308" s="107"/>
      <c r="C1308" s="994"/>
      <c r="D1308" s="91"/>
      <c r="E1308" s="93"/>
      <c r="F1308" s="94"/>
      <c r="G1308" s="107"/>
      <c r="H1308" s="994"/>
      <c r="I1308" s="91"/>
      <c r="J1308" s="93"/>
      <c r="K1308" s="94"/>
      <c r="L1308" s="107"/>
      <c r="M1308" s="994"/>
      <c r="N1308" s="91"/>
      <c r="O1308" s="93"/>
      <c r="P1308" s="94"/>
    </row>
    <row r="1309" spans="1:16">
      <c r="A1309" s="1017"/>
      <c r="B1309" s="132"/>
      <c r="C1309" s="994"/>
      <c r="D1309" s="110"/>
      <c r="E1309" s="111"/>
      <c r="F1309" s="101"/>
      <c r="G1309" s="132"/>
      <c r="H1309" s="994"/>
      <c r="I1309" s="110"/>
      <c r="J1309" s="111"/>
      <c r="K1309" s="101"/>
      <c r="L1309" s="132"/>
      <c r="M1309" s="994"/>
      <c r="N1309" s="110"/>
      <c r="O1309" s="111"/>
      <c r="P1309" s="101"/>
    </row>
    <row r="1310" spans="1:16" ht="17.45" customHeight="1" thickBot="1">
      <c r="A1310" s="1032"/>
      <c r="B1310" s="138"/>
      <c r="C1310" s="1012"/>
      <c r="D1310" s="139"/>
      <c r="E1310" s="140"/>
      <c r="F1310" s="141"/>
      <c r="G1310" s="138"/>
      <c r="H1310" s="1012"/>
      <c r="I1310" s="139"/>
      <c r="J1310" s="140"/>
      <c r="K1310" s="141"/>
      <c r="L1310" s="138"/>
      <c r="M1310" s="1012"/>
      <c r="N1310" s="139"/>
      <c r="O1310" s="140"/>
      <c r="P1310" s="141"/>
    </row>
    <row r="1311" spans="1:16" s="143" customFormat="1" ht="27" customHeight="1" thickTop="1" thickBot="1">
      <c r="A1311" s="142"/>
      <c r="B1311" s="1000" t="s">
        <v>1077</v>
      </c>
      <c r="C1311" s="1001"/>
      <c r="D1311" s="1001"/>
      <c r="E1311" s="1001"/>
      <c r="F1311" s="1001"/>
      <c r="G1311" s="1025" t="s">
        <v>1078</v>
      </c>
      <c r="H1311" s="1006"/>
      <c r="I1311" s="1006"/>
      <c r="J1311" s="1006"/>
      <c r="K1311" s="1006"/>
      <c r="L1311" s="1006"/>
      <c r="M1311" s="1006"/>
      <c r="N1311" s="1005" t="s">
        <v>1079</v>
      </c>
      <c r="O1311" s="1006"/>
      <c r="P1311" s="1006"/>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990">
        <f>A1235</f>
        <v>46155</v>
      </c>
      <c r="B1313" s="1020"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991"/>
      <c r="B1314" s="1021"/>
      <c r="C1314" s="170"/>
      <c r="D1314" s="171"/>
      <c r="E1314" s="172"/>
      <c r="F1314" s="173"/>
      <c r="G1314" s="170"/>
      <c r="H1314" s="174"/>
      <c r="I1314" s="172"/>
      <c r="J1314" s="172"/>
      <c r="K1314" s="175"/>
      <c r="L1314" s="176"/>
      <c r="M1314" s="177"/>
      <c r="N1314" s="178"/>
      <c r="O1314" s="172"/>
      <c r="P1314" s="179"/>
    </row>
    <row r="1315" spans="1:16" s="169" customFormat="1">
      <c r="A1315" s="991"/>
      <c r="B1315" s="1021"/>
      <c r="C1315" s="170"/>
      <c r="D1315" s="171"/>
      <c r="E1315" s="172"/>
      <c r="F1315" s="173"/>
      <c r="G1315" s="170"/>
      <c r="H1315" s="180"/>
      <c r="I1315" s="172"/>
      <c r="J1315" s="172"/>
      <c r="K1315" s="175"/>
      <c r="L1315" s="181"/>
      <c r="M1315" s="177"/>
      <c r="N1315" s="178"/>
      <c r="O1315" s="172"/>
      <c r="P1315" s="179"/>
    </row>
    <row r="1316" spans="1:16" s="169" customFormat="1">
      <c r="A1316" s="991"/>
      <c r="B1316" s="1021"/>
      <c r="C1316" s="170"/>
      <c r="D1316" s="215"/>
      <c r="E1316" s="172"/>
      <c r="F1316" s="173"/>
      <c r="G1316" s="170"/>
      <c r="H1316" s="180"/>
      <c r="I1316" s="172"/>
      <c r="J1316" s="172"/>
      <c r="K1316" s="184"/>
      <c r="L1316" s="181"/>
      <c r="M1316" s="177"/>
      <c r="N1316" s="178"/>
      <c r="O1316" s="172"/>
      <c r="P1316" s="179"/>
    </row>
    <row r="1317" spans="1:16" s="169" customFormat="1">
      <c r="A1317" s="991"/>
      <c r="B1317" s="1021"/>
      <c r="C1317" s="170"/>
      <c r="D1317" s="182"/>
      <c r="E1317" s="172"/>
      <c r="F1317" s="179"/>
      <c r="G1317" s="170"/>
      <c r="H1317" s="183"/>
      <c r="I1317" s="172"/>
      <c r="J1317" s="172"/>
      <c r="K1317" s="184"/>
      <c r="L1317" s="181"/>
      <c r="M1317" s="177"/>
      <c r="N1317" s="178"/>
      <c r="O1317" s="172"/>
      <c r="P1317" s="179"/>
    </row>
    <row r="1318" spans="1:16" s="169" customFormat="1">
      <c r="A1318" s="991"/>
      <c r="B1318" s="1021"/>
      <c r="C1318" s="170"/>
      <c r="D1318" s="171"/>
      <c r="E1318" s="172"/>
      <c r="F1318" s="185"/>
      <c r="G1318" s="195"/>
      <c r="H1318" s="180"/>
      <c r="I1318" s="188"/>
      <c r="J1318" s="172"/>
      <c r="K1318" s="175"/>
      <c r="L1318" s="186"/>
      <c r="M1318" s="187"/>
      <c r="N1318" s="178"/>
      <c r="O1318" s="172"/>
      <c r="P1318" s="179"/>
    </row>
    <row r="1319" spans="1:16" s="169" customFormat="1">
      <c r="A1319" s="991"/>
      <c r="B1319" s="1021"/>
      <c r="C1319" s="170"/>
      <c r="D1319" s="171"/>
      <c r="E1319" s="172"/>
      <c r="F1319" s="179"/>
      <c r="G1319" s="170"/>
      <c r="H1319" s="180"/>
      <c r="I1319" s="188"/>
      <c r="J1319" s="172"/>
      <c r="K1319" s="175"/>
      <c r="L1319" s="181"/>
      <c r="M1319" s="177"/>
      <c r="N1319" s="178"/>
      <c r="O1319" s="172"/>
      <c r="P1319" s="179"/>
    </row>
    <row r="1320" spans="1:16" s="169" customFormat="1">
      <c r="A1320" s="991"/>
      <c r="B1320" s="1021"/>
      <c r="C1320" s="170"/>
      <c r="D1320" s="171"/>
      <c r="E1320" s="172"/>
      <c r="F1320" s="179"/>
      <c r="G1320" s="216"/>
      <c r="H1320" s="180"/>
      <c r="I1320" s="172"/>
      <c r="J1320" s="172"/>
      <c r="K1320" s="175"/>
      <c r="L1320" s="181"/>
      <c r="M1320" s="177"/>
      <c r="N1320" s="178"/>
      <c r="O1320" s="172"/>
      <c r="P1320" s="179"/>
    </row>
    <row r="1321" spans="1:16" s="169" customFormat="1">
      <c r="A1321" s="991"/>
      <c r="B1321" s="1021"/>
      <c r="C1321" s="170"/>
      <c r="D1321" s="171"/>
      <c r="E1321" s="172"/>
      <c r="F1321" s="185"/>
      <c r="G1321" s="170"/>
      <c r="H1321" s="180"/>
      <c r="I1321" s="188"/>
      <c r="J1321" s="172"/>
      <c r="K1321" s="175"/>
      <c r="L1321" s="181"/>
      <c r="M1321" s="177"/>
      <c r="N1321" s="178"/>
      <c r="O1321" s="172"/>
      <c r="P1321" s="179"/>
    </row>
    <row r="1322" spans="1:16" s="169" customFormat="1">
      <c r="A1322" s="991"/>
      <c r="B1322" s="1021"/>
      <c r="C1322" s="170"/>
      <c r="D1322" s="171"/>
      <c r="E1322" s="172"/>
      <c r="F1322" s="179"/>
      <c r="G1322" s="170"/>
      <c r="H1322" s="180"/>
      <c r="I1322" s="188"/>
      <c r="J1322" s="172"/>
      <c r="K1322" s="175"/>
      <c r="L1322" s="181"/>
      <c r="M1322" s="177"/>
      <c r="N1322" s="178"/>
      <c r="O1322" s="172"/>
      <c r="P1322" s="179"/>
    </row>
    <row r="1323" spans="1:16" s="169" customFormat="1">
      <c r="A1323" s="991"/>
      <c r="B1323" s="1021"/>
      <c r="C1323" s="189"/>
      <c r="D1323" s="190"/>
      <c r="E1323" s="191"/>
      <c r="F1323" s="192"/>
      <c r="G1323" s="170"/>
      <c r="H1323" s="174"/>
      <c r="I1323" s="172"/>
      <c r="J1323" s="172"/>
      <c r="K1323" s="175"/>
      <c r="L1323" s="181"/>
      <c r="M1323" s="177"/>
      <c r="N1323" s="193"/>
      <c r="O1323" s="191"/>
      <c r="P1323" s="192"/>
    </row>
    <row r="1324" spans="1:16" s="169" customFormat="1">
      <c r="A1324" s="991"/>
      <c r="B1324" s="1021"/>
      <c r="C1324" s="189"/>
      <c r="D1324" s="190"/>
      <c r="E1324" s="191"/>
      <c r="F1324" s="192"/>
      <c r="G1324" s="195"/>
      <c r="H1324" s="180"/>
      <c r="I1324" s="188"/>
      <c r="J1324" s="172"/>
      <c r="K1324" s="175"/>
      <c r="L1324" s="181"/>
      <c r="M1324" s="177"/>
      <c r="N1324" s="193"/>
      <c r="O1324" s="191"/>
      <c r="P1324" s="192"/>
    </row>
    <row r="1325" spans="1:16" s="169" customFormat="1">
      <c r="A1325" s="991"/>
      <c r="B1325" s="1021"/>
      <c r="C1325" s="189"/>
      <c r="D1325" s="190"/>
      <c r="E1325" s="191"/>
      <c r="F1325" s="192"/>
      <c r="G1325" s="170"/>
      <c r="H1325" s="196"/>
      <c r="I1325" s="188"/>
      <c r="J1325" s="197"/>
      <c r="K1325" s="194"/>
      <c r="L1325" s="181"/>
      <c r="M1325" s="177"/>
      <c r="N1325" s="193"/>
      <c r="O1325" s="191"/>
      <c r="P1325" s="192"/>
    </row>
    <row r="1326" spans="1:16" s="169" customFormat="1">
      <c r="A1326" s="991"/>
      <c r="B1326" s="1021"/>
      <c r="C1326" s="189"/>
      <c r="D1326" s="190"/>
      <c r="E1326" s="191"/>
      <c r="F1326" s="192"/>
      <c r="G1326" s="170"/>
      <c r="H1326" s="198"/>
      <c r="I1326" s="172"/>
      <c r="J1326" s="172"/>
      <c r="K1326" s="175"/>
      <c r="L1326" s="181"/>
      <c r="M1326" s="177"/>
      <c r="N1326" s="193"/>
      <c r="O1326" s="191"/>
      <c r="P1326" s="192"/>
    </row>
    <row r="1327" spans="1:16" s="169" customFormat="1">
      <c r="A1327" s="991"/>
      <c r="B1327" s="1021"/>
      <c r="C1327" s="189"/>
      <c r="D1327" s="190"/>
      <c r="E1327" s="191"/>
      <c r="F1327" s="192"/>
      <c r="G1327" s="195"/>
      <c r="H1327" s="180"/>
      <c r="I1327" s="197"/>
      <c r="J1327" s="197"/>
      <c r="K1327" s="194"/>
      <c r="L1327" s="181"/>
      <c r="M1327" s="177"/>
      <c r="N1327" s="193"/>
      <c r="O1327" s="191"/>
      <c r="P1327" s="192"/>
    </row>
    <row r="1328" spans="1:16" s="169" customFormat="1">
      <c r="A1328" s="991"/>
      <c r="B1328" s="1021"/>
      <c r="C1328" s="189"/>
      <c r="D1328" s="190"/>
      <c r="E1328" s="191"/>
      <c r="F1328" s="192"/>
      <c r="G1328" s="170"/>
      <c r="H1328" s="180"/>
      <c r="I1328" s="197"/>
      <c r="J1328" s="197"/>
      <c r="K1328" s="194"/>
      <c r="L1328" s="176"/>
      <c r="M1328" s="177"/>
      <c r="N1328" s="193"/>
      <c r="O1328" s="191"/>
      <c r="P1328" s="192"/>
    </row>
    <row r="1329" spans="1:16" s="169" customFormat="1">
      <c r="A1329" s="991"/>
      <c r="B1329" s="1021"/>
      <c r="C1329" s="189"/>
      <c r="D1329" s="190"/>
      <c r="E1329" s="191"/>
      <c r="F1329" s="192"/>
      <c r="G1329" s="189"/>
      <c r="H1329" s="198"/>
      <c r="I1329" s="199"/>
      <c r="J1329" s="199"/>
      <c r="K1329" s="200"/>
      <c r="L1329" s="201"/>
      <c r="M1329" s="187"/>
      <c r="N1329" s="193"/>
      <c r="O1329" s="191"/>
      <c r="P1329" s="192"/>
    </row>
    <row r="1330" spans="1:16" s="169" customFormat="1">
      <c r="A1330" s="991"/>
      <c r="B1330" s="1021"/>
      <c r="C1330" s="189"/>
      <c r="D1330" s="190"/>
      <c r="E1330" s="191"/>
      <c r="F1330" s="192"/>
      <c r="G1330" s="189"/>
      <c r="H1330" s="198"/>
      <c r="I1330" s="199"/>
      <c r="J1330" s="199"/>
      <c r="K1330" s="200"/>
      <c r="L1330" s="201"/>
      <c r="M1330" s="187"/>
      <c r="N1330" s="193"/>
      <c r="O1330" s="191"/>
      <c r="P1330" s="192"/>
    </row>
    <row r="1331" spans="1:16" s="169" customFormat="1">
      <c r="A1331" s="991"/>
      <c r="B1331" s="1021"/>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992"/>
      <c r="B1332" s="1022"/>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16">
        <f>A1235+1</f>
        <v>46156</v>
      </c>
      <c r="B1333" s="87" t="s">
        <v>940</v>
      </c>
      <c r="C1333" s="1008" t="s">
        <v>941</v>
      </c>
      <c r="D1333" s="88" t="s">
        <v>942</v>
      </c>
      <c r="E1333" s="89" t="s">
        <v>943</v>
      </c>
      <c r="F1333" s="90" t="s">
        <v>1663</v>
      </c>
      <c r="G1333" s="87" t="s">
        <v>940</v>
      </c>
      <c r="H1333" s="1023" t="s">
        <v>941</v>
      </c>
      <c r="I1333" s="88" t="s">
        <v>942</v>
      </c>
      <c r="J1333" s="89" t="s">
        <v>943</v>
      </c>
      <c r="K1333" s="90" t="s">
        <v>1663</v>
      </c>
      <c r="L1333" s="87" t="s">
        <v>940</v>
      </c>
      <c r="M1333" s="1029" t="s">
        <v>941</v>
      </c>
      <c r="N1333" s="88" t="s">
        <v>942</v>
      </c>
      <c r="O1333" s="89" t="s">
        <v>943</v>
      </c>
      <c r="P1333" s="90" t="s">
        <v>1709</v>
      </c>
    </row>
    <row r="1334" spans="1:16" ht="18" customHeight="1">
      <c r="A1334" s="1017"/>
      <c r="B1334" s="1026" t="s">
        <v>1089</v>
      </c>
      <c r="C1334" s="994"/>
      <c r="D1334" s="91" t="s">
        <v>947</v>
      </c>
      <c r="E1334" s="92" t="s">
        <v>948</v>
      </c>
      <c r="F1334" s="90" t="s">
        <v>547</v>
      </c>
      <c r="G1334" s="1026" t="s">
        <v>1102</v>
      </c>
      <c r="H1334" s="994"/>
      <c r="I1334" s="91" t="s">
        <v>947</v>
      </c>
      <c r="J1334" s="92" t="s">
        <v>948</v>
      </c>
      <c r="K1334" s="90" t="s">
        <v>547</v>
      </c>
      <c r="L1334" s="1026" t="s">
        <v>950</v>
      </c>
      <c r="M1334" s="994"/>
      <c r="N1334" s="91" t="s">
        <v>947</v>
      </c>
      <c r="O1334" s="92" t="s">
        <v>948</v>
      </c>
      <c r="P1334" s="90" t="s">
        <v>66</v>
      </c>
    </row>
    <row r="1335" spans="1:16" ht="17.45" customHeight="1" thickBot="1">
      <c r="A1335" s="1017"/>
      <c r="B1335" s="997"/>
      <c r="C1335" s="994"/>
      <c r="D1335" s="91" t="s">
        <v>951</v>
      </c>
      <c r="E1335" s="93" t="s">
        <v>952</v>
      </c>
      <c r="F1335" s="95" t="s">
        <v>1710</v>
      </c>
      <c r="G1335" s="997"/>
      <c r="H1335" s="994"/>
      <c r="I1335" s="91" t="s">
        <v>951</v>
      </c>
      <c r="J1335" s="93" t="s">
        <v>952</v>
      </c>
      <c r="K1335" s="95" t="s">
        <v>1710</v>
      </c>
      <c r="L1335" s="997"/>
      <c r="M1335" s="994"/>
      <c r="N1335" s="91" t="s">
        <v>951</v>
      </c>
      <c r="O1335" s="93" t="s">
        <v>952</v>
      </c>
      <c r="P1335" s="95" t="s">
        <v>1711</v>
      </c>
    </row>
    <row r="1336" spans="1:16" ht="17.45" customHeight="1" thickBot="1">
      <c r="A1336" s="1017"/>
      <c r="B1336" s="87" t="s">
        <v>954</v>
      </c>
      <c r="C1336" s="994"/>
      <c r="D1336" s="91" t="s">
        <v>955</v>
      </c>
      <c r="E1336" s="93" t="s">
        <v>956</v>
      </c>
      <c r="F1336" s="94" t="s">
        <v>1712</v>
      </c>
      <c r="G1336" s="87" t="s">
        <v>954</v>
      </c>
      <c r="H1336" s="994"/>
      <c r="I1336" s="91" t="s">
        <v>955</v>
      </c>
      <c r="J1336" s="93" t="s">
        <v>956</v>
      </c>
      <c r="K1336" s="94" t="s">
        <v>1713</v>
      </c>
      <c r="L1336" s="87" t="s">
        <v>954</v>
      </c>
      <c r="M1336" s="994"/>
      <c r="N1336" s="91" t="s">
        <v>955</v>
      </c>
      <c r="O1336" s="93" t="s">
        <v>956</v>
      </c>
      <c r="P1336" s="94" t="s">
        <v>1713</v>
      </c>
    </row>
    <row r="1337" spans="1:16">
      <c r="A1337" s="1017"/>
      <c r="B1337" s="1027" t="s">
        <v>957</v>
      </c>
      <c r="C1337" s="994"/>
      <c r="D1337" s="91" t="s">
        <v>958</v>
      </c>
      <c r="E1337" s="93" t="s">
        <v>959</v>
      </c>
      <c r="F1337" s="94" t="s">
        <v>1712</v>
      </c>
      <c r="G1337" s="1027" t="s">
        <v>1105</v>
      </c>
      <c r="H1337" s="994"/>
      <c r="I1337" s="91" t="s">
        <v>958</v>
      </c>
      <c r="J1337" s="93" t="s">
        <v>959</v>
      </c>
      <c r="K1337" s="94" t="s">
        <v>1713</v>
      </c>
      <c r="L1337" s="1027" t="s">
        <v>547</v>
      </c>
      <c r="M1337" s="994"/>
      <c r="N1337" s="91" t="s">
        <v>958</v>
      </c>
      <c r="O1337" s="93" t="s">
        <v>959</v>
      </c>
      <c r="P1337" s="94" t="s">
        <v>1713</v>
      </c>
    </row>
    <row r="1338" spans="1:16">
      <c r="A1338" s="1017"/>
      <c r="B1338" s="1003"/>
      <c r="C1338" s="994"/>
      <c r="D1338" s="91" t="s">
        <v>960</v>
      </c>
      <c r="E1338" s="93" t="s">
        <v>1043</v>
      </c>
      <c r="F1338" s="94" t="s">
        <v>1671</v>
      </c>
      <c r="G1338" s="1003"/>
      <c r="H1338" s="994"/>
      <c r="I1338" s="91" t="s">
        <v>960</v>
      </c>
      <c r="J1338" s="93" t="s">
        <v>1043</v>
      </c>
      <c r="K1338" s="94" t="s">
        <v>1671</v>
      </c>
      <c r="L1338" s="1003"/>
      <c r="M1338" s="994"/>
      <c r="N1338" s="91" t="s">
        <v>960</v>
      </c>
      <c r="O1338" s="93" t="s">
        <v>1043</v>
      </c>
      <c r="P1338" s="94" t="s">
        <v>1671</v>
      </c>
    </row>
    <row r="1339" spans="1:16" ht="33.950000000000003" customHeight="1">
      <c r="A1339" s="1017"/>
      <c r="B1339" s="1002" t="s">
        <v>1105</v>
      </c>
      <c r="C1339" s="994"/>
      <c r="D1339" s="91" t="s">
        <v>968</v>
      </c>
      <c r="E1339" s="93" t="s">
        <v>969</v>
      </c>
      <c r="F1339" s="90" t="s">
        <v>1673</v>
      </c>
      <c r="G1339" s="1002" t="s">
        <v>957</v>
      </c>
      <c r="H1339" s="994"/>
      <c r="I1339" s="91" t="s">
        <v>968</v>
      </c>
      <c r="J1339" s="93" t="s">
        <v>969</v>
      </c>
      <c r="K1339" s="90" t="s">
        <v>1714</v>
      </c>
      <c r="L1339" s="1002"/>
      <c r="M1339" s="994"/>
      <c r="N1339" s="91" t="s">
        <v>968</v>
      </c>
      <c r="O1339" s="93" t="s">
        <v>969</v>
      </c>
      <c r="P1339" s="90" t="s">
        <v>1715</v>
      </c>
    </row>
    <row r="1340" spans="1:16">
      <c r="A1340" s="1017"/>
      <c r="B1340" s="1003"/>
      <c r="C1340" s="994"/>
      <c r="D1340" s="91"/>
      <c r="E1340" s="93" t="s">
        <v>973</v>
      </c>
      <c r="F1340" s="96" t="s">
        <v>974</v>
      </c>
      <c r="G1340" s="1003"/>
      <c r="H1340" s="994"/>
      <c r="I1340" s="91"/>
      <c r="J1340" s="93" t="s">
        <v>973</v>
      </c>
      <c r="K1340" s="96" t="s">
        <v>974</v>
      </c>
      <c r="L1340" s="1003"/>
      <c r="M1340" s="994"/>
      <c r="N1340" s="91"/>
      <c r="O1340" s="93" t="s">
        <v>973</v>
      </c>
      <c r="P1340" s="96" t="s">
        <v>974</v>
      </c>
    </row>
    <row r="1341" spans="1:16">
      <c r="A1341" s="1017"/>
      <c r="B1341" s="1002"/>
      <c r="C1341" s="994"/>
      <c r="D1341" s="91"/>
      <c r="E1341" s="93" t="s">
        <v>975</v>
      </c>
      <c r="F1341" s="99" t="s">
        <v>976</v>
      </c>
      <c r="G1341" s="1002"/>
      <c r="H1341" s="994"/>
      <c r="I1341" s="91"/>
      <c r="J1341" s="93" t="s">
        <v>975</v>
      </c>
      <c r="K1341" s="99" t="s">
        <v>976</v>
      </c>
      <c r="L1341" s="1002"/>
      <c r="M1341" s="994"/>
      <c r="N1341" s="91"/>
      <c r="O1341" s="93" t="s">
        <v>975</v>
      </c>
      <c r="P1341" s="817" t="s">
        <v>976</v>
      </c>
    </row>
    <row r="1342" spans="1:16" ht="17.45" customHeight="1" thickBot="1">
      <c r="A1342" s="1017"/>
      <c r="B1342" s="1003"/>
      <c r="C1342" s="994"/>
      <c r="D1342" s="91" t="s">
        <v>978</v>
      </c>
      <c r="E1342" s="93" t="s">
        <v>979</v>
      </c>
      <c r="F1342" s="96" t="s">
        <v>1716</v>
      </c>
      <c r="G1342" s="1003"/>
      <c r="H1342" s="994"/>
      <c r="I1342" s="91" t="s">
        <v>978</v>
      </c>
      <c r="J1342" s="93" t="s">
        <v>979</v>
      </c>
      <c r="K1342" s="96" t="s">
        <v>1717</v>
      </c>
      <c r="L1342" s="1003"/>
      <c r="M1342" s="994"/>
      <c r="N1342" s="91" t="s">
        <v>978</v>
      </c>
      <c r="O1342" s="93" t="s">
        <v>979</v>
      </c>
      <c r="P1342" s="96" t="s">
        <v>1556</v>
      </c>
    </row>
    <row r="1343" spans="1:16" ht="17.45" customHeight="1" thickBot="1">
      <c r="A1343" s="1017"/>
      <c r="B1343" s="97" t="s">
        <v>977</v>
      </c>
      <c r="C1343" s="994"/>
      <c r="D1343" s="91"/>
      <c r="E1343" s="93" t="s">
        <v>984</v>
      </c>
      <c r="F1343" s="96" t="s">
        <v>1219</v>
      </c>
      <c r="G1343" s="97" t="s">
        <v>977</v>
      </c>
      <c r="H1343" s="994"/>
      <c r="I1343" s="91"/>
      <c r="J1343" s="93" t="s">
        <v>984</v>
      </c>
      <c r="K1343" s="96" t="s">
        <v>1115</v>
      </c>
      <c r="L1343" s="97" t="s">
        <v>977</v>
      </c>
      <c r="M1343" s="994"/>
      <c r="N1343" s="91"/>
      <c r="O1343" s="93" t="s">
        <v>984</v>
      </c>
      <c r="P1343" s="96" t="s">
        <v>1117</v>
      </c>
    </row>
    <row r="1344" spans="1:16">
      <c r="A1344" s="1017"/>
      <c r="B1344" s="1007" t="s">
        <v>1233</v>
      </c>
      <c r="C1344" s="994"/>
      <c r="D1344" s="91"/>
      <c r="E1344" s="93" t="s">
        <v>989</v>
      </c>
      <c r="F1344" s="96" t="s">
        <v>1679</v>
      </c>
      <c r="G1344" s="1007" t="s">
        <v>1508</v>
      </c>
      <c r="H1344" s="994"/>
      <c r="I1344" s="91"/>
      <c r="J1344" s="93" t="s">
        <v>989</v>
      </c>
      <c r="K1344" s="96" t="s">
        <v>1679</v>
      </c>
      <c r="L1344" s="1007" t="s">
        <v>1510</v>
      </c>
      <c r="M1344" s="994"/>
      <c r="N1344" s="91"/>
      <c r="O1344" s="93" t="s">
        <v>989</v>
      </c>
      <c r="P1344" s="96" t="s">
        <v>1679</v>
      </c>
    </row>
    <row r="1345" spans="1:16">
      <c r="A1345" s="1017"/>
      <c r="B1345" s="999"/>
      <c r="C1345" s="994"/>
      <c r="D1345" s="91"/>
      <c r="E1345" s="93" t="s">
        <v>992</v>
      </c>
      <c r="F1345" s="96" t="s">
        <v>1225</v>
      </c>
      <c r="G1345" s="999"/>
      <c r="H1345" s="994"/>
      <c r="I1345" s="91"/>
      <c r="J1345" s="93" t="s">
        <v>992</v>
      </c>
      <c r="K1345" s="96" t="s">
        <v>1718</v>
      </c>
      <c r="L1345" s="999"/>
      <c r="M1345" s="994"/>
      <c r="N1345" s="91"/>
      <c r="O1345" s="93" t="s">
        <v>992</v>
      </c>
      <c r="P1345" s="96" t="s">
        <v>998</v>
      </c>
    </row>
    <row r="1346" spans="1:16" ht="17.45" customHeight="1" thickBot="1">
      <c r="A1346" s="1017"/>
      <c r="B1346" s="997"/>
      <c r="C1346" s="994"/>
      <c r="D1346" s="91" t="s">
        <v>1000</v>
      </c>
      <c r="E1346" s="93" t="s">
        <v>1001</v>
      </c>
      <c r="F1346" s="94" t="s">
        <v>1002</v>
      </c>
      <c r="G1346" s="997"/>
      <c r="H1346" s="994"/>
      <c r="I1346" s="91" t="s">
        <v>1000</v>
      </c>
      <c r="J1346" s="93" t="s">
        <v>1001</v>
      </c>
      <c r="K1346" s="94" t="s">
        <v>1002</v>
      </c>
      <c r="L1346" s="997"/>
      <c r="M1346" s="994"/>
      <c r="N1346" s="91" t="s">
        <v>1000</v>
      </c>
      <c r="O1346" s="93" t="s">
        <v>1001</v>
      </c>
      <c r="P1346" s="94" t="s">
        <v>1002</v>
      </c>
    </row>
    <row r="1347" spans="1:16" ht="34.5" customHeight="1" thickBot="1">
      <c r="A1347" s="1017"/>
      <c r="B1347" s="97" t="s">
        <v>994</v>
      </c>
      <c r="C1347" s="994"/>
      <c r="D1347" s="91" t="s">
        <v>1682</v>
      </c>
      <c r="E1347" s="93" t="s">
        <v>1230</v>
      </c>
      <c r="F1347" s="94" t="s">
        <v>1719</v>
      </c>
      <c r="G1347" s="97" t="s">
        <v>994</v>
      </c>
      <c r="H1347" s="994"/>
      <c r="I1347" s="91" t="s">
        <v>1682</v>
      </c>
      <c r="J1347" s="93" t="s">
        <v>1006</v>
      </c>
      <c r="K1347" s="94" t="s">
        <v>1720</v>
      </c>
      <c r="L1347" s="97" t="s">
        <v>994</v>
      </c>
      <c r="M1347" s="994"/>
      <c r="N1347" s="91" t="s">
        <v>1682</v>
      </c>
      <c r="O1347" s="93" t="s">
        <v>1006</v>
      </c>
      <c r="P1347" s="94" t="s">
        <v>1720</v>
      </c>
    </row>
    <row r="1348" spans="1:16" ht="33.950000000000003" customHeight="1">
      <c r="A1348" s="1017"/>
      <c r="B1348" s="998" t="s">
        <v>1721</v>
      </c>
      <c r="C1348" s="994"/>
      <c r="D1348" s="91"/>
      <c r="E1348" s="93" t="s">
        <v>1235</v>
      </c>
      <c r="F1348" s="94" t="s">
        <v>1722</v>
      </c>
      <c r="G1348" s="998" t="s">
        <v>1723</v>
      </c>
      <c r="H1348" s="994"/>
      <c r="I1348" s="91" t="s">
        <v>1229</v>
      </c>
      <c r="J1348" s="93" t="s">
        <v>1296</v>
      </c>
      <c r="K1348" s="109" t="s">
        <v>1724</v>
      </c>
      <c r="L1348" s="998" t="s">
        <v>1725</v>
      </c>
      <c r="M1348" s="994"/>
      <c r="N1348" s="91" t="s">
        <v>1229</v>
      </c>
      <c r="O1348" s="93" t="s">
        <v>1296</v>
      </c>
      <c r="P1348" s="94" t="s">
        <v>1726</v>
      </c>
    </row>
    <row r="1349" spans="1:16" ht="33.950000000000003" customHeight="1">
      <c r="A1349" s="1017"/>
      <c r="B1349" s="999"/>
      <c r="C1349" s="994"/>
      <c r="D1349" s="91"/>
      <c r="E1349" s="93"/>
      <c r="F1349" s="94"/>
      <c r="G1349" s="999"/>
      <c r="H1349" s="994"/>
      <c r="I1349" s="91"/>
      <c r="J1349" s="93" t="s">
        <v>1410</v>
      </c>
      <c r="K1349" s="109" t="s">
        <v>1727</v>
      </c>
      <c r="L1349" s="999"/>
      <c r="M1349" s="994"/>
      <c r="N1349" s="91"/>
      <c r="O1349" s="93" t="s">
        <v>1410</v>
      </c>
      <c r="P1349" s="94" t="s">
        <v>1728</v>
      </c>
    </row>
    <row r="1350" spans="1:16" ht="17.45" customHeight="1" thickBot="1">
      <c r="A1350" s="1017"/>
      <c r="B1350" s="997"/>
      <c r="C1350" s="994"/>
      <c r="D1350" s="91"/>
      <c r="E1350" s="93"/>
      <c r="F1350" s="94"/>
      <c r="G1350" s="997"/>
      <c r="H1350" s="994"/>
      <c r="I1350" s="91"/>
      <c r="J1350" s="93"/>
      <c r="K1350" s="94"/>
      <c r="L1350" s="997"/>
      <c r="M1350" s="994"/>
      <c r="N1350" s="91" t="s">
        <v>1359</v>
      </c>
      <c r="O1350" s="93" t="s">
        <v>1294</v>
      </c>
      <c r="P1350" s="94" t="s">
        <v>1729</v>
      </c>
    </row>
    <row r="1351" spans="1:16">
      <c r="A1351" s="1017"/>
      <c r="B1351" s="1018" t="s">
        <v>1013</v>
      </c>
      <c r="C1351" s="994"/>
      <c r="D1351" s="91"/>
      <c r="E1351" s="93"/>
      <c r="F1351" s="94"/>
      <c r="G1351" s="1018" t="s">
        <v>1013</v>
      </c>
      <c r="H1351" s="994"/>
      <c r="I1351" s="91"/>
      <c r="J1351" s="93"/>
      <c r="K1351" s="94"/>
      <c r="L1351" s="1018" t="s">
        <v>1013</v>
      </c>
      <c r="M1351" s="994"/>
      <c r="N1351" s="91"/>
      <c r="O1351" s="93"/>
      <c r="P1351" s="94"/>
    </row>
    <row r="1352" spans="1:16" ht="17.45" customHeight="1" thickBot="1">
      <c r="A1352" s="1017"/>
      <c r="B1352" s="1019"/>
      <c r="C1352" s="994"/>
      <c r="D1352" s="91"/>
      <c r="E1352" s="93"/>
      <c r="F1352" s="94"/>
      <c r="G1352" s="1019"/>
      <c r="H1352" s="994"/>
      <c r="I1352" s="91"/>
      <c r="J1352" s="93"/>
      <c r="K1352" s="94"/>
      <c r="L1352" s="1019"/>
      <c r="M1352" s="994"/>
      <c r="N1352" s="91"/>
      <c r="O1352" s="93"/>
      <c r="P1352" s="90"/>
    </row>
    <row r="1353" spans="1:16" ht="17.45" customHeight="1" thickTop="1">
      <c r="A1353" s="1017"/>
      <c r="B1353" s="1015" t="s">
        <v>1014</v>
      </c>
      <c r="C1353" s="994"/>
      <c r="D1353" s="91"/>
      <c r="E1353" s="93"/>
      <c r="F1353" s="90"/>
      <c r="G1353" s="1015" t="s">
        <v>1014</v>
      </c>
      <c r="H1353" s="994"/>
      <c r="I1353" s="91"/>
      <c r="J1353" s="93"/>
      <c r="K1353" s="90"/>
      <c r="L1353" s="1015" t="s">
        <v>1014</v>
      </c>
      <c r="M1353" s="994"/>
      <c r="N1353" s="91"/>
      <c r="O1353" s="93"/>
      <c r="P1353" s="94"/>
    </row>
    <row r="1354" spans="1:16" ht="17.45" customHeight="1" thickBot="1">
      <c r="A1354" s="1017"/>
      <c r="B1354" s="997"/>
      <c r="C1354" s="994"/>
      <c r="D1354" s="91"/>
      <c r="E1354" s="93"/>
      <c r="F1354" s="90"/>
      <c r="G1354" s="997"/>
      <c r="H1354" s="994"/>
      <c r="I1354" s="91"/>
      <c r="J1354" s="93"/>
      <c r="K1354" s="90"/>
      <c r="L1354" s="997"/>
      <c r="M1354" s="994"/>
      <c r="N1354" s="91"/>
      <c r="O1354" s="93"/>
      <c r="P1354" s="98"/>
    </row>
    <row r="1355" spans="1:16">
      <c r="A1355" s="1017"/>
      <c r="B1355" s="1014">
        <v>5</v>
      </c>
      <c r="C1355" s="994"/>
      <c r="D1355" s="91"/>
      <c r="E1355" s="93"/>
      <c r="F1355" s="94"/>
      <c r="G1355" s="1014">
        <v>3</v>
      </c>
      <c r="H1355" s="994"/>
      <c r="I1355" s="91"/>
      <c r="J1355" s="93"/>
      <c r="K1355" s="94"/>
      <c r="L1355" s="1014">
        <v>4</v>
      </c>
      <c r="M1355" s="994"/>
      <c r="N1355" s="91"/>
      <c r="O1355" s="93"/>
      <c r="P1355" s="100"/>
    </row>
    <row r="1356" spans="1:16" ht="17.45" customHeight="1" thickBot="1">
      <c r="A1356" s="1017"/>
      <c r="B1356" s="999"/>
      <c r="C1356" s="994"/>
      <c r="D1356" s="91"/>
      <c r="E1356" s="93"/>
      <c r="F1356" s="94"/>
      <c r="G1356" s="999"/>
      <c r="H1356" s="994"/>
      <c r="I1356" s="91"/>
      <c r="J1356" s="93"/>
      <c r="K1356" s="94"/>
      <c r="L1356" s="999"/>
      <c r="M1356" s="994"/>
      <c r="N1356" s="91"/>
      <c r="O1356" s="93"/>
      <c r="P1356" s="101"/>
    </row>
    <row r="1357" spans="1:16">
      <c r="A1357" s="1017"/>
      <c r="B1357" s="1010" t="s">
        <v>1015</v>
      </c>
      <c r="C1357" s="994"/>
      <c r="D1357" s="91"/>
      <c r="E1357" s="93"/>
      <c r="F1357" s="90"/>
      <c r="G1357" s="1010" t="s">
        <v>1015</v>
      </c>
      <c r="H1357" s="994"/>
      <c r="I1357" s="91"/>
      <c r="J1357" s="93"/>
      <c r="K1357" s="90"/>
      <c r="L1357" s="1010" t="s">
        <v>1015</v>
      </c>
      <c r="M1357" s="994"/>
      <c r="N1357" s="91"/>
      <c r="O1357" s="93"/>
      <c r="P1357" s="96"/>
    </row>
    <row r="1358" spans="1:16" ht="17.45" customHeight="1" thickBot="1">
      <c r="A1358" s="1017"/>
      <c r="B1358" s="997"/>
      <c r="C1358" s="994"/>
      <c r="D1358" s="91"/>
      <c r="E1358" s="93"/>
      <c r="F1358" s="98"/>
      <c r="G1358" s="997"/>
      <c r="H1358" s="994"/>
      <c r="I1358" s="91"/>
      <c r="J1358" s="93"/>
      <c r="K1358" s="98"/>
      <c r="L1358" s="997"/>
      <c r="M1358" s="994"/>
      <c r="N1358" s="91"/>
      <c r="O1358" s="93"/>
      <c r="P1358" s="101"/>
    </row>
    <row r="1359" spans="1:16">
      <c r="A1359" s="1017"/>
      <c r="B1359" s="996">
        <v>5</v>
      </c>
      <c r="C1359" s="994"/>
      <c r="D1359" s="91"/>
      <c r="E1359" s="93"/>
      <c r="F1359" s="99"/>
      <c r="G1359" s="996">
        <v>3</v>
      </c>
      <c r="H1359" s="994"/>
      <c r="I1359" s="91"/>
      <c r="J1359" s="93"/>
      <c r="K1359" s="99"/>
      <c r="L1359" s="996">
        <v>4</v>
      </c>
      <c r="M1359" s="994"/>
      <c r="N1359" s="91"/>
      <c r="O1359" s="93"/>
      <c r="P1359" s="90"/>
    </row>
    <row r="1360" spans="1:16" ht="17.45" customHeight="1" thickBot="1">
      <c r="A1360" s="1017"/>
      <c r="B1360" s="997"/>
      <c r="C1360" s="994"/>
      <c r="D1360" s="91"/>
      <c r="E1360" s="93"/>
      <c r="F1360" s="96"/>
      <c r="G1360" s="997"/>
      <c r="H1360" s="994"/>
      <c r="I1360" s="91"/>
      <c r="J1360" s="93"/>
      <c r="K1360" s="96"/>
      <c r="L1360" s="997"/>
      <c r="M1360" s="994"/>
      <c r="N1360" s="91"/>
      <c r="O1360" s="93"/>
      <c r="P1360" s="94"/>
    </row>
    <row r="1361" spans="1:16">
      <c r="A1361" s="1017"/>
      <c r="B1361" s="1004" t="s">
        <v>1016</v>
      </c>
      <c r="C1361" s="994"/>
      <c r="D1361" s="91"/>
      <c r="E1361" s="93"/>
      <c r="F1361" s="100"/>
      <c r="G1361" s="1004" t="s">
        <v>1016</v>
      </c>
      <c r="H1361" s="994"/>
      <c r="I1361" s="91"/>
      <c r="J1361" s="93"/>
      <c r="K1361" s="100"/>
      <c r="L1361" s="1004" t="s">
        <v>1016</v>
      </c>
      <c r="M1361" s="994"/>
      <c r="N1361" s="91"/>
      <c r="O1361" s="111"/>
      <c r="P1361" s="94"/>
    </row>
    <row r="1362" spans="1:16" ht="17.45" customHeight="1" thickBot="1">
      <c r="A1362" s="1017"/>
      <c r="B1362" s="997"/>
      <c r="C1362" s="994"/>
      <c r="D1362" s="91"/>
      <c r="E1362" s="93"/>
      <c r="F1362" s="101"/>
      <c r="G1362" s="997"/>
      <c r="H1362" s="994"/>
      <c r="I1362" s="91"/>
      <c r="J1362" s="93"/>
      <c r="K1362" s="101"/>
      <c r="L1362" s="997"/>
      <c r="M1362" s="994"/>
      <c r="N1362" s="110"/>
      <c r="O1362" s="93"/>
      <c r="P1362" s="109"/>
    </row>
    <row r="1363" spans="1:16">
      <c r="A1363" s="1017"/>
      <c r="B1363" s="996">
        <v>30</v>
      </c>
      <c r="C1363" s="994"/>
      <c r="D1363" s="91"/>
      <c r="E1363" s="93"/>
      <c r="F1363" s="101"/>
      <c r="G1363" s="996" t="s">
        <v>1612</v>
      </c>
      <c r="H1363" s="994"/>
      <c r="I1363" s="91"/>
      <c r="J1363" s="93"/>
      <c r="K1363" s="101"/>
      <c r="L1363" s="996">
        <v>19</v>
      </c>
      <c r="M1363" s="994"/>
      <c r="N1363" s="110"/>
      <c r="O1363" s="111"/>
      <c r="P1363" s="94"/>
    </row>
    <row r="1364" spans="1:16" ht="17.45" customHeight="1" thickBot="1">
      <c r="A1364" s="1017"/>
      <c r="B1364" s="997"/>
      <c r="C1364" s="994"/>
      <c r="D1364" s="91"/>
      <c r="E1364" s="93"/>
      <c r="F1364" s="96"/>
      <c r="G1364" s="997"/>
      <c r="H1364" s="994"/>
      <c r="I1364" s="91"/>
      <c r="J1364" s="93"/>
      <c r="K1364" s="96"/>
      <c r="L1364" s="997"/>
      <c r="M1364" s="994"/>
      <c r="N1364" s="91"/>
      <c r="O1364" s="111"/>
      <c r="P1364" s="101"/>
    </row>
    <row r="1365" spans="1:16">
      <c r="A1365" s="1017"/>
      <c r="B1365" s="1004" t="s">
        <v>1018</v>
      </c>
      <c r="C1365" s="994"/>
      <c r="D1365" s="91"/>
      <c r="E1365" s="93"/>
      <c r="F1365" s="101"/>
      <c r="G1365" s="1004" t="s">
        <v>1018</v>
      </c>
      <c r="H1365" s="994"/>
      <c r="I1365" s="91"/>
      <c r="J1365" s="93"/>
      <c r="K1365" s="101"/>
      <c r="L1365" s="1004" t="s">
        <v>1018</v>
      </c>
      <c r="M1365" s="994"/>
      <c r="N1365" s="91"/>
      <c r="O1365" s="93"/>
      <c r="P1365" s="94"/>
    </row>
    <row r="1366" spans="1:16" ht="17.45" customHeight="1" thickBot="1">
      <c r="A1366" s="1017"/>
      <c r="B1366" s="997"/>
      <c r="C1366" s="994"/>
      <c r="D1366" s="91"/>
      <c r="E1366" s="93"/>
      <c r="F1366" s="90"/>
      <c r="G1366" s="997"/>
      <c r="H1366" s="994"/>
      <c r="I1366" s="91"/>
      <c r="J1366" s="93"/>
      <c r="K1366" s="90"/>
      <c r="L1366" s="997"/>
      <c r="M1366" s="994"/>
      <c r="N1366" s="110"/>
      <c r="O1366" s="111"/>
      <c r="P1366" s="94"/>
    </row>
    <row r="1367" spans="1:16">
      <c r="A1367" s="1017"/>
      <c r="B1367" s="996">
        <v>29</v>
      </c>
      <c r="C1367" s="994"/>
      <c r="D1367" s="91"/>
      <c r="E1367" s="93"/>
      <c r="F1367" s="94"/>
      <c r="G1367" s="996" t="s">
        <v>1019</v>
      </c>
      <c r="H1367" s="994"/>
      <c r="I1367" s="91"/>
      <c r="J1367" s="93"/>
      <c r="K1367" s="94"/>
      <c r="L1367" s="996">
        <v>19</v>
      </c>
      <c r="M1367" s="994"/>
      <c r="N1367" s="110"/>
      <c r="O1367" s="111"/>
      <c r="P1367" s="94"/>
    </row>
    <row r="1368" spans="1:16" ht="17.45" customHeight="1" thickBot="1">
      <c r="A1368" s="1017"/>
      <c r="B1368" s="997"/>
      <c r="C1368" s="994"/>
      <c r="D1368" s="91"/>
      <c r="E1368" s="93"/>
      <c r="F1368" s="90"/>
      <c r="G1368" s="997"/>
      <c r="H1368" s="994"/>
      <c r="I1368" s="91"/>
      <c r="J1368" s="93"/>
      <c r="K1368" s="90"/>
      <c r="L1368" s="997"/>
      <c r="M1368" s="994"/>
      <c r="N1368" s="91"/>
      <c r="O1368" s="111"/>
      <c r="P1368" s="94"/>
    </row>
    <row r="1369" spans="1:16">
      <c r="A1369" s="1017"/>
      <c r="B1369" s="1010" t="s">
        <v>1020</v>
      </c>
      <c r="C1369" s="994"/>
      <c r="D1369" s="91"/>
      <c r="E1369" s="93"/>
      <c r="F1369" s="90"/>
      <c r="G1369" s="1010" t="s">
        <v>1020</v>
      </c>
      <c r="H1369" s="994"/>
      <c r="I1369" s="91"/>
      <c r="J1369" s="93"/>
      <c r="K1369" s="90"/>
      <c r="L1369" s="1010" t="s">
        <v>1020</v>
      </c>
      <c r="M1369" s="994"/>
      <c r="N1369" s="110"/>
      <c r="O1369" s="111"/>
      <c r="P1369" s="94"/>
    </row>
    <row r="1370" spans="1:16" ht="17.45" customHeight="1" thickBot="1">
      <c r="A1370" s="1017"/>
      <c r="B1370" s="997"/>
      <c r="C1370" s="994"/>
      <c r="D1370" s="91"/>
      <c r="E1370" s="93"/>
      <c r="F1370" s="90"/>
      <c r="G1370" s="997"/>
      <c r="H1370" s="994"/>
      <c r="I1370" s="91"/>
      <c r="J1370" s="93"/>
      <c r="K1370" s="90"/>
      <c r="L1370" s="997"/>
      <c r="M1370" s="994"/>
      <c r="N1370" s="91"/>
      <c r="O1370" s="111"/>
      <c r="P1370" s="94"/>
    </row>
    <row r="1371" spans="1:16">
      <c r="A1371" s="1017"/>
      <c r="B1371" s="103" t="s">
        <v>1730</v>
      </c>
      <c r="C1371" s="994"/>
      <c r="D1371" s="91"/>
      <c r="E1371" s="93"/>
      <c r="F1371" s="94"/>
      <c r="G1371" s="103" t="s">
        <v>1245</v>
      </c>
      <c r="H1371" s="994"/>
      <c r="I1371" s="91"/>
      <c r="J1371" s="93"/>
      <c r="K1371" s="94"/>
      <c r="L1371" s="103" t="s">
        <v>547</v>
      </c>
      <c r="M1371" s="994"/>
      <c r="N1371" s="110"/>
      <c r="O1371" s="93"/>
      <c r="P1371" s="109"/>
    </row>
    <row r="1372" spans="1:16">
      <c r="A1372" s="1017"/>
      <c r="B1372" s="104" t="s">
        <v>1313</v>
      </c>
      <c r="C1372" s="994"/>
      <c r="D1372" s="91"/>
      <c r="E1372" s="93"/>
      <c r="F1372" s="90"/>
      <c r="G1372" s="104" t="s">
        <v>1731</v>
      </c>
      <c r="H1372" s="994"/>
      <c r="I1372" s="91"/>
      <c r="J1372" s="93"/>
      <c r="K1372" s="90"/>
      <c r="L1372" s="104"/>
      <c r="M1372" s="994"/>
      <c r="N1372" s="110"/>
      <c r="O1372" s="111"/>
      <c r="P1372" s="94"/>
    </row>
    <row r="1373" spans="1:16">
      <c r="A1373" s="1017"/>
      <c r="B1373" s="106"/>
      <c r="C1373" s="994"/>
      <c r="D1373" s="91"/>
      <c r="E1373" s="93"/>
      <c r="F1373" s="90"/>
      <c r="G1373" s="106" t="s">
        <v>1027</v>
      </c>
      <c r="H1373" s="994"/>
      <c r="I1373" s="91"/>
      <c r="J1373" s="93"/>
      <c r="K1373" s="90"/>
      <c r="L1373" s="106"/>
      <c r="M1373" s="994"/>
      <c r="N1373" s="110"/>
      <c r="O1373" s="111"/>
      <c r="P1373" s="101"/>
    </row>
    <row r="1374" spans="1:16">
      <c r="A1374" s="1017"/>
      <c r="B1374" s="107"/>
      <c r="C1374" s="994"/>
      <c r="D1374" s="91"/>
      <c r="E1374" s="93"/>
      <c r="F1374" s="90"/>
      <c r="G1374" s="107"/>
      <c r="H1374" s="994"/>
      <c r="I1374" s="91"/>
      <c r="J1374" s="93"/>
      <c r="K1374" s="90"/>
      <c r="L1374" s="107"/>
      <c r="M1374" s="994"/>
      <c r="N1374" s="108"/>
      <c r="O1374" s="93"/>
      <c r="P1374" s="94"/>
    </row>
    <row r="1375" spans="1:16">
      <c r="A1375" s="1017"/>
      <c r="B1375" s="106"/>
      <c r="C1375" s="994"/>
      <c r="D1375" s="108"/>
      <c r="E1375" s="93"/>
      <c r="F1375" s="94"/>
      <c r="G1375" s="106"/>
      <c r="H1375" s="994"/>
      <c r="I1375" s="108"/>
      <c r="J1375" s="93"/>
      <c r="K1375" s="94"/>
      <c r="L1375" s="106"/>
      <c r="M1375" s="994"/>
      <c r="N1375" s="91"/>
      <c r="O1375" s="93"/>
      <c r="P1375" s="109"/>
    </row>
    <row r="1376" spans="1:16">
      <c r="A1376" s="1017"/>
      <c r="B1376" s="107"/>
      <c r="C1376" s="994"/>
      <c r="D1376" s="91"/>
      <c r="E1376" s="93"/>
      <c r="F1376" s="105"/>
      <c r="G1376" s="107"/>
      <c r="H1376" s="994"/>
      <c r="I1376" s="91"/>
      <c r="J1376" s="93"/>
      <c r="K1376" s="105"/>
      <c r="L1376" s="107"/>
      <c r="M1376" s="994"/>
      <c r="N1376" s="110"/>
      <c r="O1376" s="111"/>
      <c r="P1376" s="94"/>
    </row>
    <row r="1377" spans="1:16">
      <c r="A1377" s="1017"/>
      <c r="B1377" s="106"/>
      <c r="C1377" s="994"/>
      <c r="D1377" s="91"/>
      <c r="E1377" s="93"/>
      <c r="F1377" s="94"/>
      <c r="G1377" s="106"/>
      <c r="H1377" s="994"/>
      <c r="I1377" s="91"/>
      <c r="J1377" s="93"/>
      <c r="K1377" s="94"/>
      <c r="L1377" s="106"/>
      <c r="M1377" s="994"/>
      <c r="N1377" s="110"/>
      <c r="O1377" s="111"/>
      <c r="P1377" s="94"/>
    </row>
    <row r="1378" spans="1:16" ht="17.45" customHeight="1" thickBot="1">
      <c r="A1378" s="1017"/>
      <c r="B1378" s="107"/>
      <c r="C1378" s="995"/>
      <c r="D1378" s="112"/>
      <c r="E1378" s="113"/>
      <c r="F1378" s="114"/>
      <c r="G1378" s="107"/>
      <c r="H1378" s="994"/>
      <c r="I1378" s="112"/>
      <c r="J1378" s="113"/>
      <c r="K1378" s="114"/>
      <c r="L1378" s="107"/>
      <c r="M1378" s="994"/>
      <c r="N1378" s="112"/>
      <c r="O1378" s="113"/>
      <c r="P1378" s="114"/>
    </row>
    <row r="1379" spans="1:16">
      <c r="A1379" s="1030" t="str">
        <f>TEXT(A1333,"AAAA")</f>
        <v>星期四</v>
      </c>
      <c r="B1379" s="106"/>
      <c r="C1379" s="1008" t="s">
        <v>978</v>
      </c>
      <c r="D1379" s="115"/>
      <c r="E1379" s="116" t="s">
        <v>943</v>
      </c>
      <c r="F1379" s="94" t="s">
        <v>1692</v>
      </c>
      <c r="G1379" s="106"/>
      <c r="H1379" s="993" t="s">
        <v>978</v>
      </c>
      <c r="I1379" s="115"/>
      <c r="J1379" s="116" t="s">
        <v>943</v>
      </c>
      <c r="K1379" s="94" t="s">
        <v>1530</v>
      </c>
      <c r="L1379" s="106"/>
      <c r="M1379" s="1009" t="s">
        <v>978</v>
      </c>
      <c r="N1379" s="115"/>
      <c r="O1379" s="116" t="s">
        <v>943</v>
      </c>
      <c r="P1379" s="94" t="s">
        <v>1732</v>
      </c>
    </row>
    <row r="1380" spans="1:16">
      <c r="A1380" s="1017"/>
      <c r="B1380" s="107"/>
      <c r="C1380" s="994"/>
      <c r="D1380" s="117"/>
      <c r="E1380" s="93" t="s">
        <v>948</v>
      </c>
      <c r="F1380" s="94" t="s">
        <v>1733</v>
      </c>
      <c r="G1380" s="107"/>
      <c r="H1380" s="994"/>
      <c r="I1380" s="117"/>
      <c r="J1380" s="93" t="s">
        <v>948</v>
      </c>
      <c r="K1380" s="94" t="s">
        <v>1734</v>
      </c>
      <c r="L1380" s="107"/>
      <c r="M1380" s="994"/>
      <c r="N1380" s="91"/>
      <c r="O1380" s="93" t="s">
        <v>948</v>
      </c>
      <c r="P1380" s="94" t="s">
        <v>1735</v>
      </c>
    </row>
    <row r="1381" spans="1:16">
      <c r="A1381" s="1017"/>
      <c r="B1381" s="106"/>
      <c r="C1381" s="994"/>
      <c r="D1381" s="117"/>
      <c r="E1381" s="93" t="s">
        <v>952</v>
      </c>
      <c r="F1381" s="94" t="s">
        <v>1736</v>
      </c>
      <c r="G1381" s="106"/>
      <c r="H1381" s="994"/>
      <c r="I1381" s="117"/>
      <c r="J1381" s="93" t="s">
        <v>952</v>
      </c>
      <c r="K1381" s="94" t="s">
        <v>1737</v>
      </c>
      <c r="L1381" s="106"/>
      <c r="M1381" s="994"/>
      <c r="N1381" s="91"/>
      <c r="O1381" s="93" t="s">
        <v>952</v>
      </c>
      <c r="P1381" s="94" t="s">
        <v>1738</v>
      </c>
    </row>
    <row r="1382" spans="1:16">
      <c r="A1382" s="1017"/>
      <c r="B1382" s="107"/>
      <c r="C1382" s="994"/>
      <c r="D1382" s="117"/>
      <c r="E1382" s="93" t="s">
        <v>956</v>
      </c>
      <c r="F1382" s="94" t="s">
        <v>1138</v>
      </c>
      <c r="G1382" s="107"/>
      <c r="H1382" s="994"/>
      <c r="I1382" s="117"/>
      <c r="J1382" s="93" t="s">
        <v>956</v>
      </c>
      <c r="K1382" s="94" t="s">
        <v>1739</v>
      </c>
      <c r="L1382" s="107"/>
      <c r="M1382" s="994"/>
      <c r="N1382" s="91"/>
      <c r="O1382" s="93" t="s">
        <v>956</v>
      </c>
      <c r="P1382" s="94" t="s">
        <v>1370</v>
      </c>
    </row>
    <row r="1383" spans="1:16">
      <c r="A1383" s="1017"/>
      <c r="B1383" s="106"/>
      <c r="C1383" s="994"/>
      <c r="D1383" s="117"/>
      <c r="E1383" s="93" t="s">
        <v>959</v>
      </c>
      <c r="F1383" s="94" t="s">
        <v>1623</v>
      </c>
      <c r="G1383" s="106"/>
      <c r="H1383" s="994"/>
      <c r="I1383" s="117"/>
      <c r="J1383" s="93" t="s">
        <v>959</v>
      </c>
      <c r="K1383" s="94" t="s">
        <v>1041</v>
      </c>
      <c r="L1383" s="106"/>
      <c r="M1383" s="994"/>
      <c r="N1383" s="91"/>
      <c r="O1383" s="93" t="s">
        <v>959</v>
      </c>
      <c r="P1383" s="94" t="s">
        <v>1141</v>
      </c>
    </row>
    <row r="1384" spans="1:16">
      <c r="A1384" s="1017"/>
      <c r="B1384" s="107"/>
      <c r="C1384" s="994"/>
      <c r="D1384" s="117"/>
      <c r="E1384" s="93" t="s">
        <v>1043</v>
      </c>
      <c r="F1384" s="94" t="s">
        <v>1044</v>
      </c>
      <c r="G1384" s="107"/>
      <c r="H1384" s="994"/>
      <c r="I1384" s="117"/>
      <c r="J1384" s="93" t="s">
        <v>1043</v>
      </c>
      <c r="K1384" s="94" t="s">
        <v>1044</v>
      </c>
      <c r="L1384" s="107"/>
      <c r="M1384" s="994"/>
      <c r="N1384" s="91"/>
      <c r="O1384" s="93" t="s">
        <v>1043</v>
      </c>
      <c r="P1384" s="94" t="s">
        <v>1044</v>
      </c>
    </row>
    <row r="1385" spans="1:16">
      <c r="A1385" s="1017"/>
      <c r="B1385" s="106"/>
      <c r="C1385" s="994"/>
      <c r="D1385" s="117"/>
      <c r="E1385" s="93" t="s">
        <v>1045</v>
      </c>
      <c r="F1385" s="94" t="s">
        <v>1046</v>
      </c>
      <c r="G1385" s="106"/>
      <c r="H1385" s="994"/>
      <c r="I1385" s="117"/>
      <c r="J1385" s="93" t="s">
        <v>1045</v>
      </c>
      <c r="K1385" s="94" t="s">
        <v>1046</v>
      </c>
      <c r="L1385" s="106"/>
      <c r="M1385" s="994"/>
      <c r="N1385" s="91"/>
      <c r="O1385" s="93" t="s">
        <v>1045</v>
      </c>
      <c r="P1385" s="94" t="s">
        <v>1046</v>
      </c>
    </row>
    <row r="1386" spans="1:16">
      <c r="A1386" s="1017"/>
      <c r="B1386" s="107"/>
      <c r="C1386" s="994"/>
      <c r="D1386" s="91"/>
      <c r="E1386" s="93"/>
      <c r="F1386" s="94"/>
      <c r="G1386" s="107"/>
      <c r="H1386" s="994"/>
      <c r="I1386" s="91"/>
      <c r="J1386" s="93"/>
      <c r="K1386" s="94"/>
      <c r="L1386" s="107"/>
      <c r="M1386" s="994"/>
      <c r="N1386" s="91"/>
      <c r="O1386" s="93"/>
      <c r="P1386" s="94"/>
    </row>
    <row r="1387" spans="1:16">
      <c r="A1387" s="1017"/>
      <c r="B1387" s="104"/>
      <c r="C1387" s="994"/>
      <c r="D1387" s="110"/>
      <c r="E1387" s="111"/>
      <c r="F1387" s="101"/>
      <c r="G1387" s="104"/>
      <c r="H1387" s="994"/>
      <c r="I1387" s="110"/>
      <c r="J1387" s="111"/>
      <c r="K1387" s="101"/>
      <c r="L1387" s="104"/>
      <c r="M1387" s="994"/>
      <c r="N1387" s="110"/>
      <c r="O1387" s="111"/>
      <c r="P1387" s="94"/>
    </row>
    <row r="1388" spans="1:16" ht="17.45" customHeight="1" thickBot="1">
      <c r="A1388" s="1017"/>
      <c r="B1388" s="104"/>
      <c r="C1388" s="995"/>
      <c r="D1388" s="119" t="s">
        <v>1047</v>
      </c>
      <c r="E1388" s="120" t="s">
        <v>1048</v>
      </c>
      <c r="F1388" s="121"/>
      <c r="G1388" s="104"/>
      <c r="H1388" s="995"/>
      <c r="I1388" s="119" t="s">
        <v>1047</v>
      </c>
      <c r="J1388" s="120" t="s">
        <v>1048</v>
      </c>
      <c r="K1388" s="121"/>
      <c r="L1388" s="104"/>
      <c r="M1388" s="995"/>
      <c r="N1388" s="119" t="s">
        <v>1047</v>
      </c>
      <c r="O1388" s="120" t="s">
        <v>1048</v>
      </c>
      <c r="P1388" s="94"/>
    </row>
    <row r="1389" spans="1:16">
      <c r="A1389" s="102"/>
      <c r="B1389" s="106"/>
      <c r="C1389" s="1008" t="s">
        <v>1049</v>
      </c>
      <c r="D1389" s="115"/>
      <c r="E1389" s="116" t="s">
        <v>943</v>
      </c>
      <c r="F1389" s="122" t="s">
        <v>1050</v>
      </c>
      <c r="G1389" s="106"/>
      <c r="H1389" s="993" t="s">
        <v>1049</v>
      </c>
      <c r="I1389" s="115"/>
      <c r="J1389" s="116" t="s">
        <v>943</v>
      </c>
      <c r="K1389" s="122" t="s">
        <v>1050</v>
      </c>
      <c r="L1389" s="106"/>
      <c r="M1389" s="1009" t="s">
        <v>1049</v>
      </c>
      <c r="N1389" s="115"/>
      <c r="O1389" s="116" t="s">
        <v>943</v>
      </c>
      <c r="P1389" s="122" t="s">
        <v>1050</v>
      </c>
    </row>
    <row r="1390" spans="1:16">
      <c r="A1390" s="102"/>
      <c r="B1390" s="107"/>
      <c r="C1390" s="994"/>
      <c r="D1390" s="91"/>
      <c r="E1390" s="93" t="s">
        <v>948</v>
      </c>
      <c r="F1390" s="94" t="s">
        <v>1052</v>
      </c>
      <c r="G1390" s="107"/>
      <c r="H1390" s="994"/>
      <c r="I1390" s="91"/>
      <c r="J1390" s="93" t="s">
        <v>948</v>
      </c>
      <c r="K1390" s="94" t="s">
        <v>1052</v>
      </c>
      <c r="L1390" s="107"/>
      <c r="M1390" s="994"/>
      <c r="N1390" s="91"/>
      <c r="O1390" s="93" t="s">
        <v>948</v>
      </c>
      <c r="P1390" s="94" t="s">
        <v>1052</v>
      </c>
    </row>
    <row r="1391" spans="1:16">
      <c r="A1391" s="102"/>
      <c r="B1391" s="123"/>
      <c r="C1391" s="994"/>
      <c r="D1391" s="91"/>
      <c r="E1391" s="93" t="s">
        <v>952</v>
      </c>
      <c r="F1391" s="94" t="s">
        <v>1053</v>
      </c>
      <c r="G1391" s="123"/>
      <c r="H1391" s="994"/>
      <c r="I1391" s="91"/>
      <c r="J1391" s="93" t="s">
        <v>952</v>
      </c>
      <c r="K1391" s="94" t="s">
        <v>1053</v>
      </c>
      <c r="L1391" s="123"/>
      <c r="M1391" s="994"/>
      <c r="N1391" s="91"/>
      <c r="O1391" s="93" t="s">
        <v>952</v>
      </c>
      <c r="P1391" s="94" t="s">
        <v>1053</v>
      </c>
    </row>
    <row r="1392" spans="1:16" ht="33.950000000000003" customHeight="1">
      <c r="A1392" s="102"/>
      <c r="B1392" s="104"/>
      <c r="C1392" s="994"/>
      <c r="D1392" s="91"/>
      <c r="E1392" s="93" t="s">
        <v>956</v>
      </c>
      <c r="F1392" s="94" t="s">
        <v>1054</v>
      </c>
      <c r="G1392" s="104"/>
      <c r="H1392" s="994"/>
      <c r="I1392" s="91"/>
      <c r="J1392" s="93" t="s">
        <v>956</v>
      </c>
      <c r="K1392" s="94" t="s">
        <v>1054</v>
      </c>
      <c r="L1392" s="104"/>
      <c r="M1392" s="994"/>
      <c r="N1392" s="91"/>
      <c r="O1392" s="93" t="s">
        <v>956</v>
      </c>
      <c r="P1392" s="94" t="s">
        <v>1054</v>
      </c>
    </row>
    <row r="1393" spans="1:16" ht="51" customHeight="1">
      <c r="A1393" s="102"/>
      <c r="B1393" s="106"/>
      <c r="C1393" s="994"/>
      <c r="D1393" s="91"/>
      <c r="E1393" s="93" t="s">
        <v>959</v>
      </c>
      <c r="F1393" s="94" t="s">
        <v>1740</v>
      </c>
      <c r="G1393" s="106"/>
      <c r="H1393" s="994"/>
      <c r="I1393" s="91"/>
      <c r="J1393" s="93" t="s">
        <v>959</v>
      </c>
      <c r="K1393" s="94" t="s">
        <v>1740</v>
      </c>
      <c r="L1393" s="106"/>
      <c r="M1393" s="994"/>
      <c r="N1393" s="91"/>
      <c r="O1393" s="93" t="s">
        <v>959</v>
      </c>
      <c r="P1393" s="94" t="s">
        <v>1740</v>
      </c>
    </row>
    <row r="1394" spans="1:16">
      <c r="A1394" s="102"/>
      <c r="B1394" s="107"/>
      <c r="C1394" s="994"/>
      <c r="D1394" s="91"/>
      <c r="E1394" s="93" t="s">
        <v>1043</v>
      </c>
      <c r="F1394" s="124" t="s">
        <v>1700</v>
      </c>
      <c r="G1394" s="107"/>
      <c r="H1394" s="994"/>
      <c r="I1394" s="91"/>
      <c r="J1394" s="93" t="s">
        <v>1043</v>
      </c>
      <c r="K1394" s="124" t="s">
        <v>1700</v>
      </c>
      <c r="L1394" s="107"/>
      <c r="M1394" s="994"/>
      <c r="N1394" s="91"/>
      <c r="O1394" s="93" t="s">
        <v>1043</v>
      </c>
      <c r="P1394" s="124" t="s">
        <v>1700</v>
      </c>
    </row>
    <row r="1395" spans="1:16">
      <c r="A1395" s="102"/>
      <c r="B1395" s="106"/>
      <c r="C1395" s="994"/>
      <c r="D1395" s="91"/>
      <c r="E1395" s="93"/>
      <c r="F1395" s="125"/>
      <c r="G1395" s="106"/>
      <c r="H1395" s="994"/>
      <c r="I1395" s="91"/>
      <c r="J1395" s="93"/>
      <c r="K1395" s="125"/>
      <c r="L1395" s="106"/>
      <c r="M1395" s="994"/>
      <c r="N1395" s="91"/>
      <c r="O1395" s="93"/>
      <c r="P1395" s="125"/>
    </row>
    <row r="1396" spans="1:16">
      <c r="A1396" s="102"/>
      <c r="B1396" s="107"/>
      <c r="C1396" s="994"/>
      <c r="D1396" s="214"/>
      <c r="E1396" s="111"/>
      <c r="F1396" s="213"/>
      <c r="G1396" s="107"/>
      <c r="H1396" s="994"/>
      <c r="I1396" s="214"/>
      <c r="J1396" s="111"/>
      <c r="K1396" s="213"/>
      <c r="L1396" s="107"/>
      <c r="M1396" s="994"/>
      <c r="N1396" s="110"/>
      <c r="O1396" s="111"/>
      <c r="P1396" s="213"/>
    </row>
    <row r="1397" spans="1:16">
      <c r="A1397" s="102"/>
      <c r="B1397" s="106"/>
      <c r="C1397" s="994"/>
      <c r="D1397" s="214"/>
      <c r="E1397" s="111"/>
      <c r="F1397" s="213"/>
      <c r="G1397" s="106"/>
      <c r="H1397" s="994"/>
      <c r="I1397" s="214"/>
      <c r="J1397" s="111"/>
      <c r="K1397" s="213"/>
      <c r="L1397" s="106"/>
      <c r="M1397" s="994"/>
      <c r="N1397" s="110"/>
      <c r="O1397" s="111"/>
      <c r="P1397" s="213"/>
    </row>
    <row r="1398" spans="1:16" ht="17.45" customHeight="1" thickBot="1">
      <c r="A1398" s="102"/>
      <c r="B1398" s="107"/>
      <c r="C1398" s="995"/>
      <c r="D1398" s="126"/>
      <c r="E1398" s="127"/>
      <c r="F1398" s="101"/>
      <c r="G1398" s="107"/>
      <c r="H1398" s="995"/>
      <c r="I1398" s="126"/>
      <c r="J1398" s="127"/>
      <c r="K1398" s="101"/>
      <c r="L1398" s="107"/>
      <c r="M1398" s="995"/>
      <c r="N1398" s="110"/>
      <c r="O1398" s="128"/>
      <c r="P1398" s="124"/>
    </row>
    <row r="1399" spans="1:16">
      <c r="A1399" s="129"/>
      <c r="B1399" s="106"/>
      <c r="C1399" s="1008" t="s">
        <v>1055</v>
      </c>
      <c r="D1399" s="115" t="s">
        <v>1056</v>
      </c>
      <c r="E1399" s="130" t="s">
        <v>943</v>
      </c>
      <c r="F1399" s="122" t="s">
        <v>1741</v>
      </c>
      <c r="G1399" s="106"/>
      <c r="H1399" s="993" t="s">
        <v>1055</v>
      </c>
      <c r="I1399" s="115" t="s">
        <v>1056</v>
      </c>
      <c r="J1399" s="130" t="s">
        <v>943</v>
      </c>
      <c r="K1399" s="122" t="s">
        <v>1742</v>
      </c>
      <c r="L1399" s="106"/>
      <c r="M1399" s="1009" t="s">
        <v>1055</v>
      </c>
      <c r="N1399" s="115" t="s">
        <v>1056</v>
      </c>
      <c r="O1399" s="130" t="s">
        <v>943</v>
      </c>
      <c r="P1399" s="122" t="s">
        <v>1743</v>
      </c>
    </row>
    <row r="1400" spans="1:16">
      <c r="A1400" s="129"/>
      <c r="B1400" s="107"/>
      <c r="C1400" s="994"/>
      <c r="D1400" s="91" t="s">
        <v>1060</v>
      </c>
      <c r="E1400" s="93" t="s">
        <v>948</v>
      </c>
      <c r="F1400" s="131" t="s">
        <v>1744</v>
      </c>
      <c r="G1400" s="107"/>
      <c r="H1400" s="994"/>
      <c r="I1400" s="91" t="s">
        <v>1060</v>
      </c>
      <c r="J1400" s="93" t="s">
        <v>948</v>
      </c>
      <c r="K1400" s="131" t="s">
        <v>1256</v>
      </c>
      <c r="L1400" s="107"/>
      <c r="M1400" s="994"/>
      <c r="N1400" s="91" t="s">
        <v>1060</v>
      </c>
      <c r="O1400" s="93" t="s">
        <v>948</v>
      </c>
      <c r="P1400" s="131" t="s">
        <v>1256</v>
      </c>
    </row>
    <row r="1401" spans="1:16">
      <c r="A1401" s="129"/>
      <c r="B1401" s="132"/>
      <c r="C1401" s="994"/>
      <c r="D1401" s="91" t="s">
        <v>1063</v>
      </c>
      <c r="E1401" s="93" t="s">
        <v>952</v>
      </c>
      <c r="F1401" s="94" t="s">
        <v>1064</v>
      </c>
      <c r="G1401" s="132"/>
      <c r="H1401" s="994"/>
      <c r="I1401" s="91" t="s">
        <v>1063</v>
      </c>
      <c r="J1401" s="93" t="s">
        <v>952</v>
      </c>
      <c r="K1401" s="94" t="s">
        <v>1064</v>
      </c>
      <c r="L1401" s="132"/>
      <c r="M1401" s="994"/>
      <c r="N1401" s="91" t="s">
        <v>1063</v>
      </c>
      <c r="O1401" s="93" t="s">
        <v>952</v>
      </c>
      <c r="P1401" s="94" t="s">
        <v>1064</v>
      </c>
    </row>
    <row r="1402" spans="1:16">
      <c r="A1402" s="129"/>
      <c r="B1402" s="107"/>
      <c r="C1402" s="994"/>
      <c r="D1402" s="91" t="s">
        <v>978</v>
      </c>
      <c r="E1402" s="93" t="s">
        <v>956</v>
      </c>
      <c r="F1402" s="101" t="s">
        <v>1065</v>
      </c>
      <c r="G1402" s="107"/>
      <c r="H1402" s="994"/>
      <c r="I1402" s="91" t="s">
        <v>978</v>
      </c>
      <c r="J1402" s="93" t="s">
        <v>956</v>
      </c>
      <c r="K1402" s="101" t="s">
        <v>1065</v>
      </c>
      <c r="L1402" s="107"/>
      <c r="M1402" s="994"/>
      <c r="N1402" s="91" t="s">
        <v>978</v>
      </c>
      <c r="O1402" s="93" t="s">
        <v>956</v>
      </c>
      <c r="P1402" s="101" t="s">
        <v>1065</v>
      </c>
    </row>
    <row r="1403" spans="1:16">
      <c r="A1403" s="129"/>
      <c r="B1403" s="132"/>
      <c r="C1403" s="994"/>
      <c r="D1403" s="91" t="s">
        <v>1066</v>
      </c>
      <c r="E1403" s="111" t="s">
        <v>959</v>
      </c>
      <c r="F1403" s="133" t="s">
        <v>1067</v>
      </c>
      <c r="G1403" s="132"/>
      <c r="H1403" s="994"/>
      <c r="I1403" s="91" t="s">
        <v>1066</v>
      </c>
      <c r="J1403" s="111" t="s">
        <v>959</v>
      </c>
      <c r="K1403" s="133" t="s">
        <v>1067</v>
      </c>
      <c r="L1403" s="132"/>
      <c r="M1403" s="994"/>
      <c r="N1403" s="91" t="s">
        <v>1066</v>
      </c>
      <c r="O1403" s="111" t="s">
        <v>959</v>
      </c>
      <c r="P1403" s="133" t="s">
        <v>1067</v>
      </c>
    </row>
    <row r="1404" spans="1:16">
      <c r="A1404" s="129"/>
      <c r="B1404" s="107"/>
      <c r="C1404" s="994"/>
      <c r="D1404" s="91"/>
      <c r="E1404" s="93"/>
      <c r="F1404" s="94"/>
      <c r="G1404" s="107"/>
      <c r="H1404" s="994"/>
      <c r="I1404" s="91"/>
      <c r="J1404" s="93"/>
      <c r="K1404" s="94"/>
      <c r="L1404" s="107"/>
      <c r="M1404" s="994"/>
      <c r="N1404" s="91"/>
      <c r="O1404" s="93"/>
      <c r="P1404" s="94"/>
    </row>
    <row r="1405" spans="1:16">
      <c r="A1405" s="129"/>
      <c r="B1405" s="132"/>
      <c r="C1405" s="994"/>
      <c r="D1405" s="91"/>
      <c r="E1405" s="111"/>
      <c r="F1405" s="133"/>
      <c r="G1405" s="132"/>
      <c r="H1405" s="994"/>
      <c r="I1405" s="91"/>
      <c r="J1405" s="111"/>
      <c r="K1405" s="133"/>
      <c r="L1405" s="132"/>
      <c r="M1405" s="994"/>
      <c r="N1405" s="91"/>
      <c r="O1405" s="111"/>
      <c r="P1405" s="133"/>
    </row>
    <row r="1406" spans="1:16">
      <c r="A1406" s="129"/>
      <c r="B1406" s="107"/>
      <c r="C1406" s="994"/>
      <c r="D1406" s="91"/>
      <c r="E1406" s="93"/>
      <c r="F1406" s="94"/>
      <c r="G1406" s="107"/>
      <c r="H1406" s="994"/>
      <c r="I1406" s="91"/>
      <c r="J1406" s="93"/>
      <c r="K1406" s="94"/>
      <c r="L1406" s="107"/>
      <c r="M1406" s="994"/>
      <c r="N1406" s="91"/>
      <c r="O1406" s="93"/>
      <c r="P1406" s="94"/>
    </row>
    <row r="1407" spans="1:16">
      <c r="A1407" s="129"/>
      <c r="B1407" s="132"/>
      <c r="C1407" s="994"/>
      <c r="D1407" s="91"/>
      <c r="E1407" s="93"/>
      <c r="F1407" s="94"/>
      <c r="G1407" s="132"/>
      <c r="H1407" s="994"/>
      <c r="I1407" s="91"/>
      <c r="J1407" s="93"/>
      <c r="K1407" s="94"/>
      <c r="L1407" s="132"/>
      <c r="M1407" s="994"/>
      <c r="N1407" s="91"/>
      <c r="O1407" s="93"/>
      <c r="P1407" s="94"/>
    </row>
    <row r="1408" spans="1:16" ht="17.45" customHeight="1" thickBot="1">
      <c r="A1408" s="129"/>
      <c r="B1408" s="107"/>
      <c r="C1408" s="995"/>
      <c r="D1408" s="112"/>
      <c r="E1408" s="113"/>
      <c r="F1408" s="114"/>
      <c r="G1408" s="107"/>
      <c r="H1408" s="995"/>
      <c r="I1408" s="112"/>
      <c r="J1408" s="127"/>
      <c r="K1408" s="101"/>
      <c r="L1408" s="107"/>
      <c r="M1408" s="995"/>
      <c r="N1408" s="112"/>
      <c r="O1408" s="127"/>
      <c r="P1408" s="101"/>
    </row>
    <row r="1409" spans="1:16">
      <c r="A1409" s="129"/>
      <c r="B1409" s="132"/>
      <c r="C1409" s="1011" t="s">
        <v>1068</v>
      </c>
      <c r="D1409" s="134" t="s">
        <v>1069</v>
      </c>
      <c r="E1409" s="135"/>
      <c r="F1409" s="136" t="s">
        <v>1070</v>
      </c>
      <c r="G1409" s="132"/>
      <c r="H1409" s="1028" t="s">
        <v>1068</v>
      </c>
      <c r="I1409" s="134" t="s">
        <v>1069</v>
      </c>
      <c r="J1409" s="135"/>
      <c r="K1409" s="136" t="s">
        <v>1070</v>
      </c>
      <c r="L1409" s="132"/>
      <c r="M1409" s="1013" t="s">
        <v>1068</v>
      </c>
      <c r="N1409" s="134" t="s">
        <v>1069</v>
      </c>
      <c r="O1409" s="135"/>
      <c r="P1409" s="136" t="s">
        <v>1070</v>
      </c>
    </row>
    <row r="1410" spans="1:16">
      <c r="A1410" s="129"/>
      <c r="B1410" s="107"/>
      <c r="C1410" s="994"/>
      <c r="D1410" s="117"/>
      <c r="E1410" s="118"/>
      <c r="F1410" s="137"/>
      <c r="G1410" s="107"/>
      <c r="H1410" s="994"/>
      <c r="I1410" s="91" t="s">
        <v>1745</v>
      </c>
      <c r="J1410" s="93"/>
      <c r="K1410" s="94" t="s">
        <v>1746</v>
      </c>
      <c r="L1410" s="107"/>
      <c r="M1410" s="994"/>
      <c r="N1410" s="91"/>
      <c r="O1410" s="93"/>
      <c r="P1410" s="94"/>
    </row>
    <row r="1411" spans="1:16">
      <c r="A1411" s="129"/>
      <c r="B1411" s="132"/>
      <c r="C1411" s="994"/>
      <c r="D1411" s="91"/>
      <c r="E1411" s="93"/>
      <c r="F1411" s="94"/>
      <c r="G1411" s="132"/>
      <c r="H1411" s="994"/>
      <c r="I1411" s="91" t="s">
        <v>66</v>
      </c>
      <c r="J1411" s="93"/>
      <c r="K1411" s="94" t="s">
        <v>1747</v>
      </c>
      <c r="L1411" s="132"/>
      <c r="M1411" s="994"/>
      <c r="N1411" s="91"/>
      <c r="O1411" s="93"/>
      <c r="P1411" s="94"/>
    </row>
    <row r="1412" spans="1:16">
      <c r="A1412" s="129"/>
      <c r="B1412" s="107"/>
      <c r="C1412" s="994"/>
      <c r="D1412" s="110"/>
      <c r="E1412" s="111"/>
      <c r="F1412" s="101"/>
      <c r="G1412" s="107"/>
      <c r="H1412" s="994"/>
      <c r="I1412" s="110"/>
      <c r="J1412" s="111"/>
      <c r="K1412" s="101"/>
      <c r="L1412" s="107"/>
      <c r="M1412" s="994"/>
      <c r="N1412" s="110"/>
      <c r="O1412" s="111"/>
      <c r="P1412" s="101"/>
    </row>
    <row r="1413" spans="1:16">
      <c r="A1413" s="1031"/>
      <c r="B1413" s="132"/>
      <c r="C1413" s="994"/>
      <c r="D1413" s="91"/>
      <c r="E1413" s="93"/>
      <c r="F1413" s="94"/>
      <c r="G1413" s="132"/>
      <c r="H1413" s="994"/>
      <c r="I1413" s="91"/>
      <c r="J1413" s="93"/>
      <c r="K1413" s="94"/>
      <c r="L1413" s="132"/>
      <c r="M1413" s="994"/>
      <c r="N1413" s="91"/>
      <c r="O1413" s="93"/>
      <c r="P1413" s="94"/>
    </row>
    <row r="1414" spans="1:16">
      <c r="A1414" s="1017"/>
      <c r="B1414" s="107"/>
      <c r="C1414" s="994"/>
      <c r="D1414" s="91"/>
      <c r="E1414" s="93"/>
      <c r="F1414" s="94"/>
      <c r="G1414" s="107"/>
      <c r="H1414" s="994"/>
      <c r="I1414" s="91"/>
      <c r="J1414" s="93"/>
      <c r="K1414" s="94"/>
      <c r="L1414" s="107"/>
      <c r="M1414" s="994"/>
      <c r="N1414" s="91"/>
      <c r="O1414" s="93"/>
      <c r="P1414" s="94"/>
    </row>
    <row r="1415" spans="1:16">
      <c r="A1415" s="1017"/>
      <c r="B1415" s="132"/>
      <c r="C1415" s="994"/>
      <c r="D1415" s="110"/>
      <c r="E1415" s="111"/>
      <c r="F1415" s="101"/>
      <c r="G1415" s="132"/>
      <c r="H1415" s="994"/>
      <c r="I1415" s="110"/>
      <c r="J1415" s="111"/>
      <c r="K1415" s="101"/>
      <c r="L1415" s="132"/>
      <c r="M1415" s="994"/>
      <c r="N1415" s="110"/>
      <c r="O1415" s="111"/>
      <c r="P1415" s="101"/>
    </row>
    <row r="1416" spans="1:16" ht="17.45" customHeight="1" thickBot="1">
      <c r="A1416" s="1032"/>
      <c r="B1416" s="138"/>
      <c r="C1416" s="1012"/>
      <c r="D1416" s="139"/>
      <c r="E1416" s="140"/>
      <c r="F1416" s="141"/>
      <c r="G1416" s="138"/>
      <c r="H1416" s="1012"/>
      <c r="I1416" s="139"/>
      <c r="J1416" s="140"/>
      <c r="K1416" s="141"/>
      <c r="L1416" s="138"/>
      <c r="M1416" s="1012"/>
      <c r="N1416" s="139"/>
      <c r="O1416" s="140"/>
      <c r="P1416" s="141"/>
    </row>
    <row r="1417" spans="1:16" s="143" customFormat="1" ht="27" customHeight="1" thickTop="1" thickBot="1">
      <c r="A1417" s="142"/>
      <c r="B1417" s="1000" t="s">
        <v>1077</v>
      </c>
      <c r="C1417" s="1001"/>
      <c r="D1417" s="1001"/>
      <c r="E1417" s="1001"/>
      <c r="F1417" s="1001"/>
      <c r="G1417" s="1025" t="s">
        <v>1078</v>
      </c>
      <c r="H1417" s="1006"/>
      <c r="I1417" s="1006"/>
      <c r="J1417" s="1006"/>
      <c r="K1417" s="1006"/>
      <c r="L1417" s="1006"/>
      <c r="M1417" s="1006"/>
      <c r="N1417" s="1005" t="s">
        <v>1079</v>
      </c>
      <c r="O1417" s="1006"/>
      <c r="P1417" s="1006"/>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990">
        <f>A1333</f>
        <v>46156</v>
      </c>
      <c r="B1419" s="1020"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991"/>
      <c r="B1420" s="1021"/>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991"/>
      <c r="B1421" s="1021"/>
      <c r="C1421" s="170"/>
      <c r="D1421" s="171"/>
      <c r="E1421" s="172"/>
      <c r="F1421" s="173"/>
      <c r="G1421" s="170"/>
      <c r="H1421" s="180"/>
      <c r="I1421" s="172"/>
      <c r="J1421" s="172"/>
      <c r="K1421" s="175"/>
      <c r="L1421" s="181"/>
      <c r="M1421" s="177"/>
      <c r="N1421" s="178"/>
      <c r="O1421" s="172"/>
      <c r="P1421" s="179"/>
    </row>
    <row r="1422" spans="1:16" s="169" customFormat="1">
      <c r="A1422" s="991"/>
      <c r="B1422" s="1021"/>
      <c r="C1422" s="170"/>
      <c r="D1422" s="215"/>
      <c r="E1422" s="172"/>
      <c r="F1422" s="173"/>
      <c r="G1422" s="170"/>
      <c r="H1422" s="180"/>
      <c r="I1422" s="172"/>
      <c r="J1422" s="172"/>
      <c r="K1422" s="184"/>
      <c r="L1422" s="181"/>
      <c r="M1422" s="177"/>
      <c r="N1422" s="178"/>
      <c r="O1422" s="172"/>
      <c r="P1422" s="179"/>
    </row>
    <row r="1423" spans="1:16" s="169" customFormat="1">
      <c r="A1423" s="991"/>
      <c r="B1423" s="1021"/>
      <c r="C1423" s="170"/>
      <c r="D1423" s="182"/>
      <c r="E1423" s="172"/>
      <c r="F1423" s="179"/>
      <c r="G1423" s="170"/>
      <c r="H1423" s="183"/>
      <c r="I1423" s="172"/>
      <c r="J1423" s="172"/>
      <c r="K1423" s="184"/>
      <c r="L1423" s="181"/>
      <c r="M1423" s="177"/>
      <c r="N1423" s="178"/>
      <c r="O1423" s="172"/>
      <c r="P1423" s="179"/>
    </row>
    <row r="1424" spans="1:16" s="169" customFormat="1">
      <c r="A1424" s="991"/>
      <c r="B1424" s="1021"/>
      <c r="C1424" s="170"/>
      <c r="D1424" s="171"/>
      <c r="E1424" s="172"/>
      <c r="F1424" s="185"/>
      <c r="G1424" s="195"/>
      <c r="H1424" s="180"/>
      <c r="I1424" s="188"/>
      <c r="J1424" s="172"/>
      <c r="K1424" s="175"/>
      <c r="L1424" s="186"/>
      <c r="M1424" s="187"/>
      <c r="N1424" s="178"/>
      <c r="O1424" s="172"/>
      <c r="P1424" s="179"/>
    </row>
    <row r="1425" spans="1:16" s="169" customFormat="1">
      <c r="A1425" s="991"/>
      <c r="B1425" s="1021"/>
      <c r="C1425" s="170"/>
      <c r="D1425" s="171"/>
      <c r="E1425" s="172"/>
      <c r="F1425" s="179"/>
      <c r="G1425" s="170"/>
      <c r="H1425" s="180"/>
      <c r="I1425" s="188"/>
      <c r="J1425" s="172"/>
      <c r="K1425" s="175"/>
      <c r="L1425" s="181"/>
      <c r="M1425" s="177"/>
      <c r="N1425" s="178"/>
      <c r="O1425" s="172"/>
      <c r="P1425" s="179"/>
    </row>
    <row r="1426" spans="1:16" s="169" customFormat="1">
      <c r="A1426" s="991"/>
      <c r="B1426" s="1021"/>
      <c r="C1426" s="170"/>
      <c r="D1426" s="171"/>
      <c r="E1426" s="172"/>
      <c r="F1426" s="179"/>
      <c r="G1426" s="216"/>
      <c r="H1426" s="180"/>
      <c r="I1426" s="172"/>
      <c r="J1426" s="172"/>
      <c r="K1426" s="175"/>
      <c r="L1426" s="181"/>
      <c r="M1426" s="177"/>
      <c r="N1426" s="178"/>
      <c r="O1426" s="172"/>
      <c r="P1426" s="179"/>
    </row>
    <row r="1427" spans="1:16" s="169" customFormat="1">
      <c r="A1427" s="991"/>
      <c r="B1427" s="1021"/>
      <c r="C1427" s="170"/>
      <c r="D1427" s="171"/>
      <c r="E1427" s="172"/>
      <c r="F1427" s="185"/>
      <c r="G1427" s="170"/>
      <c r="H1427" s="180"/>
      <c r="I1427" s="188"/>
      <c r="J1427" s="172"/>
      <c r="K1427" s="175"/>
      <c r="L1427" s="181"/>
      <c r="M1427" s="177"/>
      <c r="N1427" s="178"/>
      <c r="O1427" s="172"/>
      <c r="P1427" s="179"/>
    </row>
    <row r="1428" spans="1:16" s="169" customFormat="1">
      <c r="A1428" s="991"/>
      <c r="B1428" s="1021"/>
      <c r="C1428" s="170"/>
      <c r="D1428" s="171"/>
      <c r="E1428" s="172"/>
      <c r="F1428" s="179"/>
      <c r="G1428" s="170"/>
      <c r="H1428" s="180"/>
      <c r="I1428" s="188"/>
      <c r="J1428" s="172"/>
      <c r="K1428" s="175"/>
      <c r="L1428" s="181"/>
      <c r="M1428" s="177"/>
      <c r="N1428" s="178"/>
      <c r="O1428" s="172"/>
      <c r="P1428" s="179"/>
    </row>
    <row r="1429" spans="1:16" s="169" customFormat="1">
      <c r="A1429" s="991"/>
      <c r="B1429" s="1021"/>
      <c r="C1429" s="189"/>
      <c r="D1429" s="190"/>
      <c r="E1429" s="191"/>
      <c r="F1429" s="192"/>
      <c r="G1429" s="170"/>
      <c r="H1429" s="174"/>
      <c r="I1429" s="172"/>
      <c r="J1429" s="172"/>
      <c r="K1429" s="175"/>
      <c r="L1429" s="181"/>
      <c r="M1429" s="177"/>
      <c r="N1429" s="193"/>
      <c r="O1429" s="191"/>
      <c r="P1429" s="192"/>
    </row>
    <row r="1430" spans="1:16" s="169" customFormat="1">
      <c r="A1430" s="991"/>
      <c r="B1430" s="1021"/>
      <c r="C1430" s="189"/>
      <c r="D1430" s="190"/>
      <c r="E1430" s="191"/>
      <c r="F1430" s="192"/>
      <c r="G1430" s="195"/>
      <c r="H1430" s="180"/>
      <c r="I1430" s="188"/>
      <c r="J1430" s="172"/>
      <c r="K1430" s="175"/>
      <c r="L1430" s="181"/>
      <c r="M1430" s="177"/>
      <c r="N1430" s="193"/>
      <c r="O1430" s="191"/>
      <c r="P1430" s="192"/>
    </row>
    <row r="1431" spans="1:16" s="169" customFormat="1">
      <c r="A1431" s="991"/>
      <c r="B1431" s="1021"/>
      <c r="C1431" s="189"/>
      <c r="D1431" s="190"/>
      <c r="E1431" s="191"/>
      <c r="F1431" s="192"/>
      <c r="G1431" s="170"/>
      <c r="H1431" s="196"/>
      <c r="I1431" s="188"/>
      <c r="J1431" s="197"/>
      <c r="K1431" s="194"/>
      <c r="L1431" s="181"/>
      <c r="M1431" s="177"/>
      <c r="N1431" s="193"/>
      <c r="O1431" s="191"/>
      <c r="P1431" s="192"/>
    </row>
    <row r="1432" spans="1:16" s="169" customFormat="1">
      <c r="A1432" s="991"/>
      <c r="B1432" s="1021"/>
      <c r="C1432" s="189"/>
      <c r="D1432" s="190"/>
      <c r="E1432" s="191"/>
      <c r="F1432" s="192"/>
      <c r="G1432" s="170"/>
      <c r="H1432" s="198"/>
      <c r="I1432" s="172"/>
      <c r="J1432" s="172"/>
      <c r="K1432" s="175"/>
      <c r="L1432" s="181"/>
      <c r="M1432" s="177"/>
      <c r="N1432" s="193"/>
      <c r="O1432" s="191"/>
      <c r="P1432" s="192"/>
    </row>
    <row r="1433" spans="1:16" s="169" customFormat="1">
      <c r="A1433" s="991"/>
      <c r="B1433" s="1021"/>
      <c r="C1433" s="189"/>
      <c r="D1433" s="190"/>
      <c r="E1433" s="191"/>
      <c r="F1433" s="192"/>
      <c r="G1433" s="195"/>
      <c r="H1433" s="180"/>
      <c r="I1433" s="197"/>
      <c r="J1433" s="197"/>
      <c r="K1433" s="194"/>
      <c r="L1433" s="181"/>
      <c r="M1433" s="177"/>
      <c r="N1433" s="193"/>
      <c r="O1433" s="191"/>
      <c r="P1433" s="192"/>
    </row>
    <row r="1434" spans="1:16" s="169" customFormat="1">
      <c r="A1434" s="991"/>
      <c r="B1434" s="1021"/>
      <c r="C1434" s="189"/>
      <c r="D1434" s="190"/>
      <c r="E1434" s="191"/>
      <c r="F1434" s="192"/>
      <c r="G1434" s="170"/>
      <c r="H1434" s="180"/>
      <c r="I1434" s="197"/>
      <c r="J1434" s="197"/>
      <c r="K1434" s="194"/>
      <c r="L1434" s="176"/>
      <c r="M1434" s="177"/>
      <c r="N1434" s="193"/>
      <c r="O1434" s="191"/>
      <c r="P1434" s="192"/>
    </row>
    <row r="1435" spans="1:16" s="169" customFormat="1">
      <c r="A1435" s="991"/>
      <c r="B1435" s="1021"/>
      <c r="C1435" s="189"/>
      <c r="D1435" s="190"/>
      <c r="E1435" s="191"/>
      <c r="F1435" s="192"/>
      <c r="G1435" s="189"/>
      <c r="H1435" s="198"/>
      <c r="I1435" s="199"/>
      <c r="J1435" s="199"/>
      <c r="K1435" s="200"/>
      <c r="L1435" s="201"/>
      <c r="M1435" s="187"/>
      <c r="N1435" s="193"/>
      <c r="O1435" s="191"/>
      <c r="P1435" s="192"/>
    </row>
    <row r="1436" spans="1:16" s="169" customFormat="1">
      <c r="A1436" s="991"/>
      <c r="B1436" s="1021"/>
      <c r="C1436" s="189"/>
      <c r="D1436" s="190"/>
      <c r="E1436" s="191"/>
      <c r="F1436" s="192"/>
      <c r="G1436" s="189"/>
      <c r="H1436" s="198"/>
      <c r="I1436" s="199"/>
      <c r="J1436" s="199"/>
      <c r="K1436" s="200"/>
      <c r="L1436" s="201"/>
      <c r="M1436" s="187"/>
      <c r="N1436" s="193"/>
      <c r="O1436" s="191"/>
      <c r="P1436" s="192"/>
    </row>
    <row r="1437" spans="1:16" s="169" customFormat="1">
      <c r="A1437" s="991"/>
      <c r="B1437" s="1021"/>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992"/>
      <c r="B1438" s="1022"/>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16">
        <f>A1333+1</f>
        <v>46157</v>
      </c>
      <c r="B1439" s="87" t="s">
        <v>940</v>
      </c>
      <c r="C1439" s="1008" t="s">
        <v>941</v>
      </c>
      <c r="D1439" s="88" t="s">
        <v>942</v>
      </c>
      <c r="E1439" s="89" t="s">
        <v>943</v>
      </c>
      <c r="F1439" s="90" t="s">
        <v>1709</v>
      </c>
      <c r="G1439" s="87" t="s">
        <v>940</v>
      </c>
      <c r="H1439" s="1023" t="s">
        <v>941</v>
      </c>
      <c r="I1439" s="88" t="s">
        <v>942</v>
      </c>
      <c r="J1439" s="89" t="s">
        <v>943</v>
      </c>
      <c r="K1439" s="90" t="s">
        <v>1752</v>
      </c>
      <c r="L1439" s="87" t="s">
        <v>940</v>
      </c>
      <c r="M1439" s="1029" t="s">
        <v>941</v>
      </c>
      <c r="N1439" s="88" t="s">
        <v>942</v>
      </c>
      <c r="O1439" s="89" t="s">
        <v>943</v>
      </c>
      <c r="P1439" s="90" t="s">
        <v>1752</v>
      </c>
    </row>
    <row r="1440" spans="1:16" ht="18" customHeight="1">
      <c r="A1440" s="1017"/>
      <c r="B1440" s="1026" t="s">
        <v>1095</v>
      </c>
      <c r="C1440" s="994"/>
      <c r="D1440" s="91" t="s">
        <v>947</v>
      </c>
      <c r="E1440" s="92" t="s">
        <v>948</v>
      </c>
      <c r="F1440" s="90" t="s">
        <v>66</v>
      </c>
      <c r="G1440" s="1026" t="s">
        <v>1102</v>
      </c>
      <c r="H1440" s="994"/>
      <c r="I1440" s="91" t="s">
        <v>947</v>
      </c>
      <c r="J1440" s="92" t="s">
        <v>948</v>
      </c>
      <c r="K1440" s="90" t="s">
        <v>547</v>
      </c>
      <c r="L1440" s="1026" t="s">
        <v>950</v>
      </c>
      <c r="M1440" s="994"/>
      <c r="N1440" s="91" t="s">
        <v>947</v>
      </c>
      <c r="O1440" s="92" t="s">
        <v>948</v>
      </c>
      <c r="P1440" s="90" t="s">
        <v>547</v>
      </c>
    </row>
    <row r="1441" spans="1:16" ht="17.45" customHeight="1" thickBot="1">
      <c r="A1441" s="1017"/>
      <c r="B1441" s="997"/>
      <c r="C1441" s="994"/>
      <c r="D1441" s="91" t="s">
        <v>951</v>
      </c>
      <c r="E1441" s="93" t="s">
        <v>952</v>
      </c>
      <c r="F1441" s="95" t="s">
        <v>1753</v>
      </c>
      <c r="G1441" s="997"/>
      <c r="H1441" s="994"/>
      <c r="I1441" s="91" t="s">
        <v>951</v>
      </c>
      <c r="J1441" s="93" t="s">
        <v>952</v>
      </c>
      <c r="K1441" s="95" t="s">
        <v>1754</v>
      </c>
      <c r="L1441" s="997"/>
      <c r="M1441" s="994"/>
      <c r="N1441" s="91" t="s">
        <v>951</v>
      </c>
      <c r="O1441" s="93" t="s">
        <v>952</v>
      </c>
      <c r="P1441" s="95" t="s">
        <v>1755</v>
      </c>
    </row>
    <row r="1442" spans="1:16" ht="17.45" customHeight="1" thickBot="1">
      <c r="A1442" s="1017"/>
      <c r="B1442" s="87" t="s">
        <v>954</v>
      </c>
      <c r="C1442" s="994"/>
      <c r="D1442" s="91" t="s">
        <v>955</v>
      </c>
      <c r="E1442" s="93" t="s">
        <v>956</v>
      </c>
      <c r="F1442" s="94" t="s">
        <v>1756</v>
      </c>
      <c r="G1442" s="87" t="s">
        <v>954</v>
      </c>
      <c r="H1442" s="994"/>
      <c r="I1442" s="91" t="s">
        <v>955</v>
      </c>
      <c r="J1442" s="93" t="s">
        <v>956</v>
      </c>
      <c r="K1442" s="94" t="s">
        <v>1757</v>
      </c>
      <c r="L1442" s="87" t="s">
        <v>954</v>
      </c>
      <c r="M1442" s="994"/>
      <c r="N1442" s="91" t="s">
        <v>955</v>
      </c>
      <c r="O1442" s="93" t="s">
        <v>956</v>
      </c>
      <c r="P1442" s="94" t="s">
        <v>1757</v>
      </c>
    </row>
    <row r="1443" spans="1:16">
      <c r="A1443" s="1017"/>
      <c r="B1443" s="1027" t="s">
        <v>957</v>
      </c>
      <c r="C1443" s="994"/>
      <c r="D1443" s="91" t="s">
        <v>958</v>
      </c>
      <c r="E1443" s="93" t="s">
        <v>959</v>
      </c>
      <c r="F1443" s="94" t="s">
        <v>547</v>
      </c>
      <c r="G1443" s="1027" t="s">
        <v>957</v>
      </c>
      <c r="H1443" s="994"/>
      <c r="I1443" s="91" t="s">
        <v>958</v>
      </c>
      <c r="J1443" s="93" t="s">
        <v>959</v>
      </c>
      <c r="K1443" s="94" t="s">
        <v>547</v>
      </c>
      <c r="L1443" s="1027" t="s">
        <v>547</v>
      </c>
      <c r="M1443" s="994"/>
      <c r="N1443" s="91" t="s">
        <v>958</v>
      </c>
      <c r="O1443" s="93" t="s">
        <v>959</v>
      </c>
      <c r="P1443" s="94" t="s">
        <v>547</v>
      </c>
    </row>
    <row r="1444" spans="1:16" ht="33.950000000000003" customHeight="1">
      <c r="A1444" s="1017"/>
      <c r="B1444" s="1003"/>
      <c r="C1444" s="994"/>
      <c r="D1444" s="91" t="s">
        <v>960</v>
      </c>
      <c r="E1444" s="93" t="s">
        <v>1043</v>
      </c>
      <c r="F1444" s="94" t="s">
        <v>1671</v>
      </c>
      <c r="G1444" s="1003"/>
      <c r="H1444" s="994"/>
      <c r="I1444" s="91" t="s">
        <v>960</v>
      </c>
      <c r="J1444" s="93" t="s">
        <v>1043</v>
      </c>
      <c r="K1444" s="94" t="s">
        <v>1639</v>
      </c>
      <c r="L1444" s="1003"/>
      <c r="M1444" s="994"/>
      <c r="N1444" s="91" t="s">
        <v>960</v>
      </c>
      <c r="O1444" s="93" t="s">
        <v>1043</v>
      </c>
      <c r="P1444" s="94" t="s">
        <v>1758</v>
      </c>
    </row>
    <row r="1445" spans="1:16" ht="33.950000000000003" customHeight="1">
      <c r="A1445" s="1017"/>
      <c r="B1445" s="1002" t="s">
        <v>1105</v>
      </c>
      <c r="C1445" s="994"/>
      <c r="D1445" s="91" t="s">
        <v>968</v>
      </c>
      <c r="E1445" s="93" t="s">
        <v>969</v>
      </c>
      <c r="F1445" s="90" t="s">
        <v>1715</v>
      </c>
      <c r="G1445" s="1002" t="s">
        <v>1105</v>
      </c>
      <c r="H1445" s="994"/>
      <c r="I1445" s="91" t="s">
        <v>968</v>
      </c>
      <c r="J1445" s="93" t="s">
        <v>969</v>
      </c>
      <c r="K1445" s="90" t="s">
        <v>1759</v>
      </c>
      <c r="L1445" s="1002"/>
      <c r="M1445" s="994"/>
      <c r="N1445" s="91" t="s">
        <v>968</v>
      </c>
      <c r="O1445" s="93" t="s">
        <v>969</v>
      </c>
      <c r="P1445" s="90" t="s">
        <v>1760</v>
      </c>
    </row>
    <row r="1446" spans="1:16">
      <c r="A1446" s="1017"/>
      <c r="B1446" s="1003"/>
      <c r="C1446" s="994"/>
      <c r="D1446" s="91"/>
      <c r="E1446" s="93" t="s">
        <v>973</v>
      </c>
      <c r="F1446" s="96" t="s">
        <v>974</v>
      </c>
      <c r="G1446" s="1003"/>
      <c r="H1446" s="994"/>
      <c r="I1446" s="91"/>
      <c r="J1446" s="93" t="s">
        <v>973</v>
      </c>
      <c r="K1446" s="96" t="s">
        <v>974</v>
      </c>
      <c r="L1446" s="1003"/>
      <c r="M1446" s="994"/>
      <c r="N1446" s="91"/>
      <c r="O1446" s="93" t="s">
        <v>973</v>
      </c>
      <c r="P1446" s="90" t="s">
        <v>974</v>
      </c>
    </row>
    <row r="1447" spans="1:16">
      <c r="A1447" s="1017"/>
      <c r="B1447" s="1002"/>
      <c r="C1447" s="994"/>
      <c r="D1447" s="91"/>
      <c r="E1447" s="93" t="s">
        <v>975</v>
      </c>
      <c r="F1447" s="99" t="s">
        <v>976</v>
      </c>
      <c r="G1447" s="1002"/>
      <c r="H1447" s="994"/>
      <c r="I1447" s="91"/>
      <c r="J1447" s="93" t="s">
        <v>975</v>
      </c>
      <c r="K1447" s="817" t="s">
        <v>976</v>
      </c>
      <c r="L1447" s="1002"/>
      <c r="M1447" s="994"/>
      <c r="N1447" s="91"/>
      <c r="O1447" s="93" t="s">
        <v>975</v>
      </c>
      <c r="P1447" s="96" t="s">
        <v>976</v>
      </c>
    </row>
    <row r="1448" spans="1:16" ht="17.45" customHeight="1" thickBot="1">
      <c r="A1448" s="1017"/>
      <c r="B1448" s="1003"/>
      <c r="C1448" s="994"/>
      <c r="D1448" s="91" t="s">
        <v>978</v>
      </c>
      <c r="E1448" s="93" t="s">
        <v>979</v>
      </c>
      <c r="F1448" s="96" t="s">
        <v>1554</v>
      </c>
      <c r="G1448" s="1003"/>
      <c r="H1448" s="994"/>
      <c r="I1448" s="91" t="s">
        <v>978</v>
      </c>
      <c r="J1448" s="93" t="s">
        <v>979</v>
      </c>
      <c r="K1448" s="96" t="s">
        <v>1555</v>
      </c>
      <c r="L1448" s="1003"/>
      <c r="M1448" s="994"/>
      <c r="N1448" s="91" t="s">
        <v>978</v>
      </c>
      <c r="O1448" s="93" t="s">
        <v>979</v>
      </c>
      <c r="P1448" s="96" t="s">
        <v>1674</v>
      </c>
    </row>
    <row r="1449" spans="1:16" ht="17.45" customHeight="1" thickBot="1">
      <c r="A1449" s="1017"/>
      <c r="B1449" s="97" t="s">
        <v>977</v>
      </c>
      <c r="C1449" s="994"/>
      <c r="D1449" s="91"/>
      <c r="E1449" s="93" t="s">
        <v>984</v>
      </c>
      <c r="F1449" s="96" t="s">
        <v>1219</v>
      </c>
      <c r="G1449" s="97" t="s">
        <v>977</v>
      </c>
      <c r="H1449" s="994"/>
      <c r="I1449" s="91"/>
      <c r="J1449" s="93" t="s">
        <v>984</v>
      </c>
      <c r="K1449" s="96" t="s">
        <v>1761</v>
      </c>
      <c r="L1449" s="97" t="s">
        <v>977</v>
      </c>
      <c r="M1449" s="994"/>
      <c r="N1449" s="91"/>
      <c r="O1449" s="93" t="s">
        <v>984</v>
      </c>
      <c r="P1449" s="96" t="s">
        <v>1117</v>
      </c>
    </row>
    <row r="1450" spans="1:16">
      <c r="A1450" s="1017"/>
      <c r="B1450" s="1007" t="s">
        <v>1762</v>
      </c>
      <c r="C1450" s="994"/>
      <c r="D1450" s="91"/>
      <c r="E1450" s="93" t="s">
        <v>989</v>
      </c>
      <c r="F1450" s="96" t="s">
        <v>1679</v>
      </c>
      <c r="G1450" s="1007" t="s">
        <v>1763</v>
      </c>
      <c r="H1450" s="994"/>
      <c r="I1450" s="91"/>
      <c r="J1450" s="93" t="s">
        <v>989</v>
      </c>
      <c r="K1450" s="96" t="s">
        <v>1679</v>
      </c>
      <c r="L1450" s="1007" t="s">
        <v>1559</v>
      </c>
      <c r="M1450" s="994"/>
      <c r="N1450" s="91"/>
      <c r="O1450" s="93" t="s">
        <v>989</v>
      </c>
      <c r="P1450" s="96" t="s">
        <v>1679</v>
      </c>
    </row>
    <row r="1451" spans="1:16">
      <c r="A1451" s="1017"/>
      <c r="B1451" s="999"/>
      <c r="C1451" s="994"/>
      <c r="D1451" s="91"/>
      <c r="E1451" s="93" t="s">
        <v>992</v>
      </c>
      <c r="F1451" s="96" t="s">
        <v>1764</v>
      </c>
      <c r="G1451" s="999"/>
      <c r="H1451" s="994"/>
      <c r="I1451" s="91"/>
      <c r="J1451" s="93" t="s">
        <v>992</v>
      </c>
      <c r="K1451" s="96" t="s">
        <v>1718</v>
      </c>
      <c r="L1451" s="999"/>
      <c r="M1451" s="994"/>
      <c r="N1451" s="91"/>
      <c r="O1451" s="93" t="s">
        <v>992</v>
      </c>
      <c r="P1451" s="94" t="s">
        <v>998</v>
      </c>
    </row>
    <row r="1452" spans="1:16" ht="34.5" customHeight="1" thickBot="1">
      <c r="A1452" s="1017"/>
      <c r="B1452" s="997"/>
      <c r="C1452" s="994"/>
      <c r="D1452" s="91" t="s">
        <v>1000</v>
      </c>
      <c r="E1452" s="93" t="s">
        <v>1001</v>
      </c>
      <c r="F1452" s="94" t="s">
        <v>1002</v>
      </c>
      <c r="G1452" s="997"/>
      <c r="H1452" s="994"/>
      <c r="I1452" s="91" t="s">
        <v>1000</v>
      </c>
      <c r="J1452" s="93" t="s">
        <v>1001</v>
      </c>
      <c r="K1452" s="94" t="s">
        <v>1765</v>
      </c>
      <c r="L1452" s="997"/>
      <c r="M1452" s="994"/>
      <c r="N1452" s="91" t="s">
        <v>1000</v>
      </c>
      <c r="O1452" s="93" t="s">
        <v>1001</v>
      </c>
      <c r="P1452" s="94" t="s">
        <v>1765</v>
      </c>
    </row>
    <row r="1453" spans="1:16" ht="17.45" customHeight="1" thickBot="1">
      <c r="A1453" s="1017"/>
      <c r="B1453" s="97" t="s">
        <v>994</v>
      </c>
      <c r="C1453" s="994"/>
      <c r="D1453" s="91" t="s">
        <v>1682</v>
      </c>
      <c r="E1453" s="93" t="s">
        <v>1006</v>
      </c>
      <c r="F1453" s="94" t="s">
        <v>1766</v>
      </c>
      <c r="G1453" s="97" t="s">
        <v>994</v>
      </c>
      <c r="H1453" s="994"/>
      <c r="I1453" s="91" t="s">
        <v>1682</v>
      </c>
      <c r="J1453" s="93" t="s">
        <v>1006</v>
      </c>
      <c r="K1453" s="109" t="s">
        <v>1767</v>
      </c>
      <c r="L1453" s="97" t="s">
        <v>994</v>
      </c>
      <c r="M1453" s="994"/>
      <c r="N1453" s="91"/>
      <c r="O1453" s="93" t="s">
        <v>1170</v>
      </c>
      <c r="P1453" s="109" t="s">
        <v>1768</v>
      </c>
    </row>
    <row r="1454" spans="1:16" ht="33.950000000000003" customHeight="1">
      <c r="A1454" s="1017"/>
      <c r="B1454" s="998" t="s">
        <v>1769</v>
      </c>
      <c r="C1454" s="994"/>
      <c r="D1454" s="91" t="s">
        <v>1359</v>
      </c>
      <c r="E1454" s="93" t="s">
        <v>1011</v>
      </c>
      <c r="F1454" s="94" t="s">
        <v>1770</v>
      </c>
      <c r="G1454" s="998" t="s">
        <v>1771</v>
      </c>
      <c r="H1454" s="994"/>
      <c r="I1454" s="91" t="s">
        <v>1359</v>
      </c>
      <c r="J1454" s="93" t="s">
        <v>1011</v>
      </c>
      <c r="K1454" s="109" t="s">
        <v>1772</v>
      </c>
      <c r="L1454" s="998" t="s">
        <v>1773</v>
      </c>
      <c r="M1454" s="994"/>
      <c r="N1454" s="91" t="s">
        <v>1682</v>
      </c>
      <c r="O1454" s="93" t="s">
        <v>1006</v>
      </c>
      <c r="P1454" s="94" t="s">
        <v>1767</v>
      </c>
    </row>
    <row r="1455" spans="1:16" ht="33.950000000000003" customHeight="1">
      <c r="A1455" s="1017"/>
      <c r="B1455" s="999"/>
      <c r="C1455" s="994"/>
      <c r="D1455" s="91" t="s">
        <v>1097</v>
      </c>
      <c r="E1455" s="93" t="s">
        <v>1294</v>
      </c>
      <c r="F1455" s="94" t="s">
        <v>1774</v>
      </c>
      <c r="G1455" s="999"/>
      <c r="H1455" s="994"/>
      <c r="I1455" s="91" t="s">
        <v>1097</v>
      </c>
      <c r="J1455" s="93" t="s">
        <v>1294</v>
      </c>
      <c r="K1455" s="94" t="s">
        <v>1775</v>
      </c>
      <c r="L1455" s="999"/>
      <c r="M1455" s="994"/>
      <c r="N1455" s="91" t="s">
        <v>1359</v>
      </c>
      <c r="O1455" s="93" t="s">
        <v>1011</v>
      </c>
      <c r="P1455" s="94" t="s">
        <v>1772</v>
      </c>
    </row>
    <row r="1456" spans="1:16" ht="34.5" customHeight="1" thickBot="1">
      <c r="A1456" s="1017"/>
      <c r="B1456" s="997"/>
      <c r="C1456" s="994"/>
      <c r="D1456" s="91"/>
      <c r="E1456" s="93"/>
      <c r="F1456" s="94"/>
      <c r="G1456" s="997"/>
      <c r="H1456" s="994"/>
      <c r="I1456" s="91"/>
      <c r="J1456" s="93"/>
      <c r="K1456" s="94"/>
      <c r="L1456" s="997"/>
      <c r="M1456" s="994"/>
      <c r="N1456" s="91" t="s">
        <v>1097</v>
      </c>
      <c r="O1456" s="93" t="s">
        <v>1294</v>
      </c>
      <c r="P1456" s="94" t="s">
        <v>1776</v>
      </c>
    </row>
    <row r="1457" spans="1:16">
      <c r="A1457" s="1017"/>
      <c r="B1457" s="1018" t="s">
        <v>1013</v>
      </c>
      <c r="C1457" s="994"/>
      <c r="D1457" s="91"/>
      <c r="E1457" s="93"/>
      <c r="F1457" s="94"/>
      <c r="G1457" s="1018" t="s">
        <v>1013</v>
      </c>
      <c r="H1457" s="994"/>
      <c r="I1457" s="91"/>
      <c r="J1457" s="93"/>
      <c r="K1457" s="94"/>
      <c r="L1457" s="1018" t="s">
        <v>1013</v>
      </c>
      <c r="M1457" s="994"/>
      <c r="N1457" s="91"/>
      <c r="O1457" s="93"/>
      <c r="P1457" s="94"/>
    </row>
    <row r="1458" spans="1:16" ht="17.45" customHeight="1" thickBot="1">
      <c r="A1458" s="1017"/>
      <c r="B1458" s="1019"/>
      <c r="C1458" s="994"/>
      <c r="D1458" s="91"/>
      <c r="E1458" s="93"/>
      <c r="F1458" s="94"/>
      <c r="G1458" s="1019"/>
      <c r="H1458" s="994"/>
      <c r="I1458" s="91"/>
      <c r="J1458" s="93"/>
      <c r="K1458" s="94"/>
      <c r="L1458" s="1019"/>
      <c r="M1458" s="994"/>
      <c r="N1458" s="91"/>
      <c r="O1458" s="93"/>
      <c r="P1458" s="90"/>
    </row>
    <row r="1459" spans="1:16" ht="17.45" customHeight="1" thickTop="1">
      <c r="A1459" s="1017"/>
      <c r="B1459" s="1015" t="s">
        <v>1014</v>
      </c>
      <c r="C1459" s="994"/>
      <c r="D1459" s="91"/>
      <c r="E1459" s="93"/>
      <c r="F1459" s="90"/>
      <c r="G1459" s="1015" t="s">
        <v>1014</v>
      </c>
      <c r="H1459" s="994"/>
      <c r="I1459" s="91"/>
      <c r="J1459" s="93"/>
      <c r="K1459" s="90"/>
      <c r="L1459" s="1015" t="s">
        <v>1014</v>
      </c>
      <c r="M1459" s="994"/>
      <c r="N1459" s="91"/>
      <c r="O1459" s="93"/>
      <c r="P1459" s="94"/>
    </row>
    <row r="1460" spans="1:16" ht="17.45" customHeight="1" thickBot="1">
      <c r="A1460" s="1017"/>
      <c r="B1460" s="997"/>
      <c r="C1460" s="994"/>
      <c r="D1460" s="91"/>
      <c r="E1460" s="93"/>
      <c r="F1460" s="90"/>
      <c r="G1460" s="997"/>
      <c r="H1460" s="994"/>
      <c r="I1460" s="91"/>
      <c r="J1460" s="93"/>
      <c r="K1460" s="90"/>
      <c r="L1460" s="997"/>
      <c r="M1460" s="994"/>
      <c r="N1460" s="91"/>
      <c r="O1460" s="93"/>
      <c r="P1460" s="98"/>
    </row>
    <row r="1461" spans="1:16">
      <c r="A1461" s="1017"/>
      <c r="B1461" s="1014">
        <v>5</v>
      </c>
      <c r="C1461" s="994"/>
      <c r="D1461" s="91"/>
      <c r="E1461" s="93"/>
      <c r="F1461" s="94"/>
      <c r="G1461" s="1014">
        <v>4</v>
      </c>
      <c r="H1461" s="994"/>
      <c r="I1461" s="91"/>
      <c r="J1461" s="93"/>
      <c r="K1461" s="94"/>
      <c r="L1461" s="1014">
        <v>4</v>
      </c>
      <c r="M1461" s="994"/>
      <c r="N1461" s="91"/>
      <c r="O1461" s="93"/>
      <c r="P1461" s="100"/>
    </row>
    <row r="1462" spans="1:16" ht="17.45" customHeight="1" thickBot="1">
      <c r="A1462" s="1017"/>
      <c r="B1462" s="999"/>
      <c r="C1462" s="994"/>
      <c r="D1462" s="91"/>
      <c r="E1462" s="93"/>
      <c r="F1462" s="94"/>
      <c r="G1462" s="999"/>
      <c r="H1462" s="994"/>
      <c r="I1462" s="91"/>
      <c r="J1462" s="93"/>
      <c r="K1462" s="94"/>
      <c r="L1462" s="999"/>
      <c r="M1462" s="994"/>
      <c r="N1462" s="91"/>
      <c r="O1462" s="93"/>
      <c r="P1462" s="101"/>
    </row>
    <row r="1463" spans="1:16">
      <c r="A1463" s="1017"/>
      <c r="B1463" s="1010" t="s">
        <v>1015</v>
      </c>
      <c r="C1463" s="994"/>
      <c r="D1463" s="91"/>
      <c r="E1463" s="93"/>
      <c r="F1463" s="90"/>
      <c r="G1463" s="1010" t="s">
        <v>1015</v>
      </c>
      <c r="H1463" s="994"/>
      <c r="I1463" s="91"/>
      <c r="J1463" s="93"/>
      <c r="K1463" s="90"/>
      <c r="L1463" s="1010" t="s">
        <v>1015</v>
      </c>
      <c r="M1463" s="994"/>
      <c r="N1463" s="91"/>
      <c r="O1463" s="93"/>
      <c r="P1463" s="96"/>
    </row>
    <row r="1464" spans="1:16" ht="17.45" customHeight="1" thickBot="1">
      <c r="A1464" s="1017"/>
      <c r="B1464" s="997"/>
      <c r="C1464" s="994"/>
      <c r="D1464" s="91"/>
      <c r="E1464" s="93"/>
      <c r="F1464" s="98"/>
      <c r="G1464" s="997"/>
      <c r="H1464" s="994"/>
      <c r="I1464" s="91"/>
      <c r="J1464" s="93"/>
      <c r="K1464" s="98"/>
      <c r="L1464" s="997"/>
      <c r="M1464" s="994"/>
      <c r="N1464" s="91"/>
      <c r="O1464" s="93"/>
      <c r="P1464" s="101"/>
    </row>
    <row r="1465" spans="1:16">
      <c r="A1465" s="1017"/>
      <c r="B1465" s="996">
        <v>5</v>
      </c>
      <c r="C1465" s="994"/>
      <c r="D1465" s="91"/>
      <c r="E1465" s="93"/>
      <c r="F1465" s="99"/>
      <c r="G1465" s="996">
        <v>4</v>
      </c>
      <c r="H1465" s="994"/>
      <c r="I1465" s="91"/>
      <c r="J1465" s="93"/>
      <c r="K1465" s="99"/>
      <c r="L1465" s="996">
        <v>4</v>
      </c>
      <c r="M1465" s="994"/>
      <c r="N1465" s="91"/>
      <c r="O1465" s="93"/>
      <c r="P1465" s="90"/>
    </row>
    <row r="1466" spans="1:16" ht="17.45" customHeight="1" thickBot="1">
      <c r="A1466" s="1017"/>
      <c r="B1466" s="997"/>
      <c r="C1466" s="994"/>
      <c r="D1466" s="91"/>
      <c r="E1466" s="93"/>
      <c r="F1466" s="96"/>
      <c r="G1466" s="997"/>
      <c r="H1466" s="994"/>
      <c r="I1466" s="91"/>
      <c r="J1466" s="93"/>
      <c r="K1466" s="96"/>
      <c r="L1466" s="997"/>
      <c r="M1466" s="994"/>
      <c r="N1466" s="91"/>
      <c r="O1466" s="93"/>
      <c r="P1466" s="94"/>
    </row>
    <row r="1467" spans="1:16">
      <c r="A1467" s="1017"/>
      <c r="B1467" s="1004" t="s">
        <v>1016</v>
      </c>
      <c r="C1467" s="994"/>
      <c r="D1467" s="91"/>
      <c r="E1467" s="93"/>
      <c r="F1467" s="100"/>
      <c r="G1467" s="1004" t="s">
        <v>1016</v>
      </c>
      <c r="H1467" s="994"/>
      <c r="I1467" s="91"/>
      <c r="J1467" s="93"/>
      <c r="K1467" s="100"/>
      <c r="L1467" s="1004" t="s">
        <v>1016</v>
      </c>
      <c r="M1467" s="994"/>
      <c r="N1467" s="91"/>
      <c r="O1467" s="111"/>
      <c r="P1467" s="94"/>
    </row>
    <row r="1468" spans="1:16" ht="17.45" customHeight="1" thickBot="1">
      <c r="A1468" s="1017"/>
      <c r="B1468" s="997"/>
      <c r="C1468" s="994"/>
      <c r="D1468" s="91"/>
      <c r="E1468" s="93"/>
      <c r="F1468" s="101"/>
      <c r="G1468" s="997"/>
      <c r="H1468" s="994"/>
      <c r="I1468" s="91"/>
      <c r="J1468" s="93"/>
      <c r="K1468" s="101"/>
      <c r="L1468" s="997"/>
      <c r="M1468" s="994"/>
      <c r="N1468" s="110"/>
      <c r="O1468" s="93"/>
      <c r="P1468" s="109"/>
    </row>
    <row r="1469" spans="1:16">
      <c r="A1469" s="1017"/>
      <c r="B1469" s="996">
        <v>30</v>
      </c>
      <c r="C1469" s="994"/>
      <c r="D1469" s="91"/>
      <c r="E1469" s="93"/>
      <c r="F1469" s="101"/>
      <c r="G1469" s="996" t="s">
        <v>1612</v>
      </c>
      <c r="H1469" s="994"/>
      <c r="I1469" s="91"/>
      <c r="J1469" s="93"/>
      <c r="K1469" s="101"/>
      <c r="L1469" s="996">
        <v>19</v>
      </c>
      <c r="M1469" s="994"/>
      <c r="N1469" s="110"/>
      <c r="O1469" s="111"/>
      <c r="P1469" s="94"/>
    </row>
    <row r="1470" spans="1:16" ht="17.45" customHeight="1" thickBot="1">
      <c r="A1470" s="1017"/>
      <c r="B1470" s="997"/>
      <c r="C1470" s="994"/>
      <c r="D1470" s="91"/>
      <c r="E1470" s="93"/>
      <c r="F1470" s="96"/>
      <c r="G1470" s="997"/>
      <c r="H1470" s="994"/>
      <c r="I1470" s="91"/>
      <c r="J1470" s="93"/>
      <c r="K1470" s="96"/>
      <c r="L1470" s="997"/>
      <c r="M1470" s="994"/>
      <c r="N1470" s="91"/>
      <c r="O1470" s="111"/>
      <c r="P1470" s="101"/>
    </row>
    <row r="1471" spans="1:16">
      <c r="A1471" s="1017"/>
      <c r="B1471" s="1004" t="s">
        <v>1018</v>
      </c>
      <c r="C1471" s="994"/>
      <c r="D1471" s="91"/>
      <c r="E1471" s="93"/>
      <c r="F1471" s="101"/>
      <c r="G1471" s="1004" t="s">
        <v>1018</v>
      </c>
      <c r="H1471" s="994"/>
      <c r="I1471" s="91"/>
      <c r="J1471" s="93"/>
      <c r="K1471" s="101"/>
      <c r="L1471" s="1004" t="s">
        <v>1018</v>
      </c>
      <c r="M1471" s="994"/>
      <c r="N1471" s="91"/>
      <c r="O1471" s="93"/>
      <c r="P1471" s="94"/>
    </row>
    <row r="1472" spans="1:16" ht="17.45" customHeight="1" thickBot="1">
      <c r="A1472" s="1017"/>
      <c r="B1472" s="997"/>
      <c r="C1472" s="994"/>
      <c r="D1472" s="91"/>
      <c r="E1472" s="93"/>
      <c r="F1472" s="90"/>
      <c r="G1472" s="997"/>
      <c r="H1472" s="994"/>
      <c r="I1472" s="91"/>
      <c r="J1472" s="93"/>
      <c r="K1472" s="90"/>
      <c r="L1472" s="997"/>
      <c r="M1472" s="994"/>
      <c r="N1472" s="110"/>
      <c r="O1472" s="111"/>
      <c r="P1472" s="94"/>
    </row>
    <row r="1473" spans="1:16">
      <c r="A1473" s="1017"/>
      <c r="B1473" s="996">
        <v>30</v>
      </c>
      <c r="C1473" s="994"/>
      <c r="D1473" s="91"/>
      <c r="E1473" s="93"/>
      <c r="F1473" s="94"/>
      <c r="G1473" s="996" t="s">
        <v>1019</v>
      </c>
      <c r="H1473" s="994"/>
      <c r="I1473" s="91"/>
      <c r="J1473" s="93"/>
      <c r="K1473" s="94"/>
      <c r="L1473" s="996">
        <v>19</v>
      </c>
      <c r="M1473" s="994"/>
      <c r="N1473" s="110"/>
      <c r="O1473" s="111"/>
      <c r="P1473" s="94"/>
    </row>
    <row r="1474" spans="1:16" ht="17.45" customHeight="1" thickBot="1">
      <c r="A1474" s="1017"/>
      <c r="B1474" s="997"/>
      <c r="C1474" s="994"/>
      <c r="D1474" s="91"/>
      <c r="E1474" s="93"/>
      <c r="F1474" s="90"/>
      <c r="G1474" s="997"/>
      <c r="H1474" s="994"/>
      <c r="I1474" s="91"/>
      <c r="J1474" s="93"/>
      <c r="K1474" s="90"/>
      <c r="L1474" s="997"/>
      <c r="M1474" s="994"/>
      <c r="N1474" s="91"/>
      <c r="O1474" s="111"/>
      <c r="P1474" s="94"/>
    </row>
    <row r="1475" spans="1:16">
      <c r="A1475" s="1017"/>
      <c r="B1475" s="1010" t="s">
        <v>1020</v>
      </c>
      <c r="C1475" s="994"/>
      <c r="D1475" s="91"/>
      <c r="E1475" s="93"/>
      <c r="F1475" s="90"/>
      <c r="G1475" s="1010" t="s">
        <v>1020</v>
      </c>
      <c r="H1475" s="994"/>
      <c r="I1475" s="91"/>
      <c r="J1475" s="93"/>
      <c r="K1475" s="90"/>
      <c r="L1475" s="1010" t="s">
        <v>1020</v>
      </c>
      <c r="M1475" s="994"/>
      <c r="N1475" s="110"/>
      <c r="O1475" s="111"/>
      <c r="P1475" s="94"/>
    </row>
    <row r="1476" spans="1:16" ht="17.45" customHeight="1" thickBot="1">
      <c r="A1476" s="1017"/>
      <c r="B1476" s="997"/>
      <c r="C1476" s="994"/>
      <c r="D1476" s="91"/>
      <c r="E1476" s="93"/>
      <c r="F1476" s="90"/>
      <c r="G1476" s="997"/>
      <c r="H1476" s="994"/>
      <c r="I1476" s="91"/>
      <c r="J1476" s="93"/>
      <c r="K1476" s="90"/>
      <c r="L1476" s="997"/>
      <c r="M1476" s="994"/>
      <c r="N1476" s="91"/>
      <c r="O1476" s="111"/>
      <c r="P1476" s="94"/>
    </row>
    <row r="1477" spans="1:16">
      <c r="A1477" s="1017"/>
      <c r="B1477" s="103"/>
      <c r="C1477" s="994"/>
      <c r="D1477" s="91"/>
      <c r="E1477" s="93"/>
      <c r="F1477" s="94"/>
      <c r="G1477" s="103" t="s">
        <v>1021</v>
      </c>
      <c r="H1477" s="994"/>
      <c r="I1477" s="91"/>
      <c r="J1477" s="93"/>
      <c r="K1477" s="94"/>
      <c r="L1477" s="103" t="s">
        <v>547</v>
      </c>
      <c r="M1477" s="994"/>
      <c r="N1477" s="110"/>
      <c r="O1477" s="93"/>
      <c r="P1477" s="109"/>
    </row>
    <row r="1478" spans="1:16">
      <c r="A1478" s="1017"/>
      <c r="B1478" s="104"/>
      <c r="C1478" s="994"/>
      <c r="D1478" s="91"/>
      <c r="E1478" s="93"/>
      <c r="F1478" s="90"/>
      <c r="G1478" s="104" t="s">
        <v>1245</v>
      </c>
      <c r="H1478" s="994"/>
      <c r="I1478" s="91"/>
      <c r="J1478" s="93"/>
      <c r="K1478" s="90"/>
      <c r="L1478" s="104"/>
      <c r="M1478" s="994"/>
      <c r="N1478" s="110"/>
      <c r="O1478" s="111"/>
      <c r="P1478" s="94"/>
    </row>
    <row r="1479" spans="1:16">
      <c r="A1479" s="1017"/>
      <c r="B1479" s="106"/>
      <c r="C1479" s="994"/>
      <c r="D1479" s="91"/>
      <c r="E1479" s="93"/>
      <c r="F1479" s="90"/>
      <c r="G1479" s="106" t="s">
        <v>1777</v>
      </c>
      <c r="H1479" s="994"/>
      <c r="I1479" s="91"/>
      <c r="J1479" s="93"/>
      <c r="K1479" s="90"/>
      <c r="L1479" s="106"/>
      <c r="M1479" s="994"/>
      <c r="N1479" s="110"/>
      <c r="O1479" s="111"/>
      <c r="P1479" s="101"/>
    </row>
    <row r="1480" spans="1:16">
      <c r="A1480" s="1017"/>
      <c r="B1480" s="107"/>
      <c r="C1480" s="994"/>
      <c r="D1480" s="91"/>
      <c r="E1480" s="93"/>
      <c r="F1480" s="90"/>
      <c r="G1480" s="107" t="s">
        <v>1027</v>
      </c>
      <c r="H1480" s="994"/>
      <c r="I1480" s="91"/>
      <c r="J1480" s="93"/>
      <c r="K1480" s="90"/>
      <c r="L1480" s="107"/>
      <c r="M1480" s="994"/>
      <c r="N1480" s="108"/>
      <c r="O1480" s="93"/>
      <c r="P1480" s="94"/>
    </row>
    <row r="1481" spans="1:16">
      <c r="A1481" s="1017"/>
      <c r="B1481" s="106"/>
      <c r="C1481" s="994"/>
      <c r="D1481" s="108"/>
      <c r="E1481" s="93"/>
      <c r="F1481" s="94"/>
      <c r="G1481" s="106"/>
      <c r="H1481" s="994"/>
      <c r="I1481" s="108"/>
      <c r="J1481" s="93"/>
      <c r="K1481" s="94"/>
      <c r="L1481" s="106"/>
      <c r="M1481" s="994"/>
      <c r="N1481" s="91"/>
      <c r="O1481" s="93"/>
      <c r="P1481" s="109"/>
    </row>
    <row r="1482" spans="1:16">
      <c r="A1482" s="1017"/>
      <c r="B1482" s="107"/>
      <c r="C1482" s="994"/>
      <c r="D1482" s="91"/>
      <c r="E1482" s="93"/>
      <c r="F1482" s="105"/>
      <c r="G1482" s="107"/>
      <c r="H1482" s="994"/>
      <c r="I1482" s="91"/>
      <c r="J1482" s="93"/>
      <c r="K1482" s="105"/>
      <c r="L1482" s="107"/>
      <c r="M1482" s="994"/>
      <c r="N1482" s="110"/>
      <c r="O1482" s="111"/>
      <c r="P1482" s="94"/>
    </row>
    <row r="1483" spans="1:16">
      <c r="A1483" s="1017"/>
      <c r="B1483" s="106"/>
      <c r="C1483" s="994"/>
      <c r="D1483" s="91"/>
      <c r="E1483" s="93"/>
      <c r="F1483" s="94"/>
      <c r="G1483" s="106"/>
      <c r="H1483" s="994"/>
      <c r="I1483" s="91"/>
      <c r="J1483" s="93"/>
      <c r="K1483" s="94"/>
      <c r="L1483" s="106"/>
      <c r="M1483" s="994"/>
      <c r="N1483" s="110"/>
      <c r="O1483" s="111"/>
      <c r="P1483" s="94"/>
    </row>
    <row r="1484" spans="1:16" ht="17.45" customHeight="1" thickBot="1">
      <c r="A1484" s="1017"/>
      <c r="B1484" s="107"/>
      <c r="C1484" s="995"/>
      <c r="D1484" s="112"/>
      <c r="E1484" s="113"/>
      <c r="F1484" s="114"/>
      <c r="G1484" s="107"/>
      <c r="H1484" s="994"/>
      <c r="I1484" s="112"/>
      <c r="J1484" s="113"/>
      <c r="K1484" s="114"/>
      <c r="L1484" s="107"/>
      <c r="M1484" s="994"/>
      <c r="N1484" s="112"/>
      <c r="O1484" s="113"/>
      <c r="P1484" s="114"/>
    </row>
    <row r="1485" spans="1:16">
      <c r="A1485" s="1030" t="str">
        <f>TEXT(A1439,"AAAA")</f>
        <v>星期五</v>
      </c>
      <c r="B1485" s="106"/>
      <c r="C1485" s="1008" t="s">
        <v>978</v>
      </c>
      <c r="D1485" s="115"/>
      <c r="E1485" s="116" t="s">
        <v>943</v>
      </c>
      <c r="F1485" s="94" t="s">
        <v>1732</v>
      </c>
      <c r="G1485" s="106"/>
      <c r="H1485" s="993" t="s">
        <v>978</v>
      </c>
      <c r="I1485" s="115"/>
      <c r="J1485" s="116" t="s">
        <v>943</v>
      </c>
      <c r="K1485" s="94" t="s">
        <v>1530</v>
      </c>
      <c r="L1485" s="106"/>
      <c r="M1485" s="1009" t="s">
        <v>978</v>
      </c>
      <c r="N1485" s="115"/>
      <c r="O1485" s="116" t="s">
        <v>943</v>
      </c>
      <c r="P1485" s="94" t="s">
        <v>1778</v>
      </c>
    </row>
    <row r="1486" spans="1:16">
      <c r="A1486" s="1017"/>
      <c r="B1486" s="107"/>
      <c r="C1486" s="994"/>
      <c r="D1486" s="117"/>
      <c r="E1486" s="93" t="s">
        <v>948</v>
      </c>
      <c r="F1486" s="94" t="s">
        <v>1779</v>
      </c>
      <c r="G1486" s="107"/>
      <c r="H1486" s="994"/>
      <c r="I1486" s="117"/>
      <c r="J1486" s="93" t="s">
        <v>948</v>
      </c>
      <c r="K1486" s="94" t="s">
        <v>1780</v>
      </c>
      <c r="L1486" s="107"/>
      <c r="M1486" s="994"/>
      <c r="N1486" s="91"/>
      <c r="O1486" s="93" t="s">
        <v>948</v>
      </c>
      <c r="P1486" s="94" t="s">
        <v>1781</v>
      </c>
    </row>
    <row r="1487" spans="1:16">
      <c r="A1487" s="1017"/>
      <c r="B1487" s="106"/>
      <c r="C1487" s="994"/>
      <c r="D1487" s="117"/>
      <c r="E1487" s="93" t="s">
        <v>952</v>
      </c>
      <c r="F1487" s="94" t="s">
        <v>1782</v>
      </c>
      <c r="G1487" s="106"/>
      <c r="H1487" s="994"/>
      <c r="I1487" s="117"/>
      <c r="J1487" s="93" t="s">
        <v>952</v>
      </c>
      <c r="K1487" s="94" t="s">
        <v>1783</v>
      </c>
      <c r="L1487" s="106"/>
      <c r="M1487" s="994"/>
      <c r="N1487" s="91"/>
      <c r="O1487" s="93" t="s">
        <v>952</v>
      </c>
      <c r="P1487" s="94" t="s">
        <v>1784</v>
      </c>
    </row>
    <row r="1488" spans="1:16">
      <c r="A1488" s="1017"/>
      <c r="B1488" s="107"/>
      <c r="C1488" s="994"/>
      <c r="D1488" s="117"/>
      <c r="E1488" s="93" t="s">
        <v>956</v>
      </c>
      <c r="F1488" s="94" t="s">
        <v>1250</v>
      </c>
      <c r="G1488" s="107"/>
      <c r="H1488" s="994"/>
      <c r="I1488" s="117"/>
      <c r="J1488" s="93" t="s">
        <v>956</v>
      </c>
      <c r="K1488" s="94" t="s">
        <v>1489</v>
      </c>
      <c r="L1488" s="107"/>
      <c r="M1488" s="994"/>
      <c r="N1488" s="91"/>
      <c r="O1488" s="93" t="s">
        <v>956</v>
      </c>
      <c r="P1488" s="94" t="s">
        <v>1251</v>
      </c>
    </row>
    <row r="1489" spans="1:16">
      <c r="A1489" s="1017"/>
      <c r="B1489" s="106"/>
      <c r="C1489" s="994"/>
      <c r="D1489" s="117"/>
      <c r="E1489" s="93" t="s">
        <v>959</v>
      </c>
      <c r="F1489" s="94" t="s">
        <v>1141</v>
      </c>
      <c r="G1489" s="106"/>
      <c r="H1489" s="994"/>
      <c r="I1489" s="117"/>
      <c r="J1489" s="93" t="s">
        <v>959</v>
      </c>
      <c r="K1489" s="94" t="s">
        <v>1041</v>
      </c>
      <c r="L1489" s="106"/>
      <c r="M1489" s="994"/>
      <c r="N1489" s="91"/>
      <c r="O1489" s="93" t="s">
        <v>959</v>
      </c>
      <c r="P1489" s="94" t="s">
        <v>1141</v>
      </c>
    </row>
    <row r="1490" spans="1:16">
      <c r="A1490" s="1017"/>
      <c r="B1490" s="107"/>
      <c r="C1490" s="994"/>
      <c r="D1490" s="117"/>
      <c r="E1490" s="93" t="s">
        <v>1043</v>
      </c>
      <c r="F1490" s="94" t="s">
        <v>1044</v>
      </c>
      <c r="G1490" s="107"/>
      <c r="H1490" s="994"/>
      <c r="I1490" s="117"/>
      <c r="J1490" s="93" t="s">
        <v>1043</v>
      </c>
      <c r="K1490" s="94" t="s">
        <v>1044</v>
      </c>
      <c r="L1490" s="107"/>
      <c r="M1490" s="994"/>
      <c r="N1490" s="91"/>
      <c r="O1490" s="93" t="s">
        <v>1043</v>
      </c>
      <c r="P1490" s="94" t="s">
        <v>1044</v>
      </c>
    </row>
    <row r="1491" spans="1:16">
      <c r="A1491" s="1017"/>
      <c r="B1491" s="106"/>
      <c r="C1491" s="994"/>
      <c r="D1491" s="117"/>
      <c r="E1491" s="93" t="s">
        <v>1045</v>
      </c>
      <c r="F1491" s="94" t="s">
        <v>1046</v>
      </c>
      <c r="G1491" s="106"/>
      <c r="H1491" s="994"/>
      <c r="I1491" s="117"/>
      <c r="J1491" s="93" t="s">
        <v>1045</v>
      </c>
      <c r="K1491" s="94" t="s">
        <v>1046</v>
      </c>
      <c r="L1491" s="106"/>
      <c r="M1491" s="994"/>
      <c r="N1491" s="91"/>
      <c r="O1491" s="93" t="s">
        <v>1045</v>
      </c>
      <c r="P1491" s="94" t="s">
        <v>1046</v>
      </c>
    </row>
    <row r="1492" spans="1:16">
      <c r="A1492" s="1017"/>
      <c r="B1492" s="107"/>
      <c r="C1492" s="994"/>
      <c r="D1492" s="91"/>
      <c r="E1492" s="93"/>
      <c r="F1492" s="94"/>
      <c r="G1492" s="107"/>
      <c r="H1492" s="994"/>
      <c r="I1492" s="91"/>
      <c r="J1492" s="93"/>
      <c r="K1492" s="94"/>
      <c r="L1492" s="107"/>
      <c r="M1492" s="994"/>
      <c r="N1492" s="91"/>
      <c r="O1492" s="93"/>
      <c r="P1492" s="94"/>
    </row>
    <row r="1493" spans="1:16">
      <c r="A1493" s="1017"/>
      <c r="B1493" s="104"/>
      <c r="C1493" s="994"/>
      <c r="D1493" s="110"/>
      <c r="E1493" s="111"/>
      <c r="F1493" s="101"/>
      <c r="G1493" s="104"/>
      <c r="H1493" s="994"/>
      <c r="I1493" s="110"/>
      <c r="J1493" s="111"/>
      <c r="K1493" s="101"/>
      <c r="L1493" s="104"/>
      <c r="M1493" s="994"/>
      <c r="N1493" s="110"/>
      <c r="O1493" s="111"/>
      <c r="P1493" s="94"/>
    </row>
    <row r="1494" spans="1:16" ht="17.45" customHeight="1" thickBot="1">
      <c r="A1494" s="1017"/>
      <c r="B1494" s="104"/>
      <c r="C1494" s="995"/>
      <c r="D1494" s="119" t="s">
        <v>1047</v>
      </c>
      <c r="E1494" s="120" t="s">
        <v>1048</v>
      </c>
      <c r="F1494" s="121"/>
      <c r="G1494" s="104"/>
      <c r="H1494" s="995"/>
      <c r="I1494" s="119" t="s">
        <v>1047</v>
      </c>
      <c r="J1494" s="120" t="s">
        <v>1048</v>
      </c>
      <c r="K1494" s="121"/>
      <c r="L1494" s="104"/>
      <c r="M1494" s="995"/>
      <c r="N1494" s="119" t="s">
        <v>1047</v>
      </c>
      <c r="O1494" s="120" t="s">
        <v>1048</v>
      </c>
      <c r="P1494" s="94"/>
    </row>
    <row r="1495" spans="1:16">
      <c r="A1495" s="102"/>
      <c r="B1495" s="106"/>
      <c r="C1495" s="1008" t="s">
        <v>1049</v>
      </c>
      <c r="D1495" s="115"/>
      <c r="E1495" s="116" t="s">
        <v>943</v>
      </c>
      <c r="F1495" s="122" t="s">
        <v>1050</v>
      </c>
      <c r="G1495" s="106"/>
      <c r="H1495" s="993" t="s">
        <v>1049</v>
      </c>
      <c r="I1495" s="115"/>
      <c r="J1495" s="116" t="s">
        <v>943</v>
      </c>
      <c r="K1495" s="122" t="s">
        <v>1050</v>
      </c>
      <c r="L1495" s="106"/>
      <c r="M1495" s="1009" t="s">
        <v>1049</v>
      </c>
      <c r="N1495" s="115"/>
      <c r="O1495" s="116" t="s">
        <v>943</v>
      </c>
      <c r="P1495" s="122" t="s">
        <v>1050</v>
      </c>
    </row>
    <row r="1496" spans="1:16">
      <c r="A1496" s="102"/>
      <c r="B1496" s="107"/>
      <c r="C1496" s="994"/>
      <c r="D1496" s="91"/>
      <c r="E1496" s="93" t="s">
        <v>948</v>
      </c>
      <c r="F1496" s="94" t="s">
        <v>1052</v>
      </c>
      <c r="G1496" s="107"/>
      <c r="H1496" s="994"/>
      <c r="I1496" s="91"/>
      <c r="J1496" s="93" t="s">
        <v>948</v>
      </c>
      <c r="K1496" s="94" t="s">
        <v>1193</v>
      </c>
      <c r="L1496" s="107"/>
      <c r="M1496" s="994"/>
      <c r="N1496" s="91"/>
      <c r="O1496" s="93" t="s">
        <v>948</v>
      </c>
      <c r="P1496" s="94" t="s">
        <v>1193</v>
      </c>
    </row>
    <row r="1497" spans="1:16">
      <c r="A1497" s="102"/>
      <c r="B1497" s="123"/>
      <c r="C1497" s="994"/>
      <c r="D1497" s="91"/>
      <c r="E1497" s="93" t="s">
        <v>952</v>
      </c>
      <c r="F1497" s="94" t="s">
        <v>1053</v>
      </c>
      <c r="G1497" s="123"/>
      <c r="H1497" s="994"/>
      <c r="I1497" s="91"/>
      <c r="J1497" s="93" t="s">
        <v>952</v>
      </c>
      <c r="K1497" s="94" t="s">
        <v>1053</v>
      </c>
      <c r="L1497" s="123"/>
      <c r="M1497" s="994"/>
      <c r="N1497" s="91"/>
      <c r="O1497" s="93" t="s">
        <v>952</v>
      </c>
      <c r="P1497" s="94" t="s">
        <v>1053</v>
      </c>
    </row>
    <row r="1498" spans="1:16" ht="33.950000000000003" customHeight="1">
      <c r="A1498" s="102"/>
      <c r="B1498" s="104"/>
      <c r="C1498" s="994"/>
      <c r="D1498" s="91"/>
      <c r="E1498" s="93" t="s">
        <v>956</v>
      </c>
      <c r="F1498" s="94" t="s">
        <v>1583</v>
      </c>
      <c r="G1498" s="104"/>
      <c r="H1498" s="994"/>
      <c r="I1498" s="91"/>
      <c r="J1498" s="93" t="s">
        <v>956</v>
      </c>
      <c r="K1498" s="94" t="s">
        <v>1054</v>
      </c>
      <c r="L1498" s="104"/>
      <c r="M1498" s="994"/>
      <c r="N1498" s="91"/>
      <c r="O1498" s="93" t="s">
        <v>956</v>
      </c>
      <c r="P1498" s="94" t="s">
        <v>1054</v>
      </c>
    </row>
    <row r="1499" spans="1:16" ht="30" customHeight="1">
      <c r="A1499" s="102"/>
      <c r="B1499" s="106"/>
      <c r="C1499" s="994"/>
      <c r="D1499" s="91"/>
      <c r="E1499" s="93" t="s">
        <v>959</v>
      </c>
      <c r="F1499" s="124" t="s">
        <v>1700</v>
      </c>
      <c r="G1499" s="106"/>
      <c r="H1499" s="994"/>
      <c r="I1499" s="91"/>
      <c r="J1499" s="93" t="s">
        <v>959</v>
      </c>
      <c r="K1499" s="124" t="s">
        <v>1700</v>
      </c>
      <c r="L1499" s="106"/>
      <c r="M1499" s="994"/>
      <c r="N1499" s="91"/>
      <c r="O1499" s="93" t="s">
        <v>959</v>
      </c>
      <c r="P1499" s="124" t="s">
        <v>1700</v>
      </c>
    </row>
    <row r="1500" spans="1:16">
      <c r="A1500" s="102"/>
      <c r="B1500" s="107"/>
      <c r="C1500" s="994"/>
      <c r="D1500" s="91"/>
      <c r="E1500" s="93"/>
      <c r="F1500" s="124"/>
      <c r="G1500" s="107"/>
      <c r="H1500" s="994"/>
      <c r="I1500" s="91"/>
      <c r="J1500" s="93"/>
      <c r="K1500" s="124"/>
      <c r="L1500" s="107"/>
      <c r="M1500" s="994"/>
      <c r="N1500" s="91"/>
      <c r="O1500" s="93"/>
      <c r="P1500" s="124"/>
    </row>
    <row r="1501" spans="1:16">
      <c r="A1501" s="102"/>
      <c r="B1501" s="106"/>
      <c r="C1501" s="994"/>
      <c r="D1501" s="91"/>
      <c r="E1501" s="93"/>
      <c r="F1501" s="125"/>
      <c r="G1501" s="106"/>
      <c r="H1501" s="994"/>
      <c r="I1501" s="91"/>
      <c r="J1501" s="93"/>
      <c r="K1501" s="125"/>
      <c r="L1501" s="106"/>
      <c r="M1501" s="994"/>
      <c r="N1501" s="91"/>
      <c r="O1501" s="93"/>
      <c r="P1501" s="125"/>
    </row>
    <row r="1502" spans="1:16">
      <c r="A1502" s="102"/>
      <c r="B1502" s="107"/>
      <c r="C1502" s="994"/>
      <c r="D1502" s="214"/>
      <c r="E1502" s="111"/>
      <c r="F1502" s="213"/>
      <c r="G1502" s="107"/>
      <c r="H1502" s="994"/>
      <c r="I1502" s="214"/>
      <c r="J1502" s="111"/>
      <c r="K1502" s="213"/>
      <c r="L1502" s="107"/>
      <c r="M1502" s="994"/>
      <c r="N1502" s="110"/>
      <c r="O1502" s="111"/>
      <c r="P1502" s="213"/>
    </row>
    <row r="1503" spans="1:16">
      <c r="A1503" s="102"/>
      <c r="B1503" s="106"/>
      <c r="C1503" s="994"/>
      <c r="D1503" s="214"/>
      <c r="E1503" s="111"/>
      <c r="F1503" s="213"/>
      <c r="G1503" s="106"/>
      <c r="H1503" s="994"/>
      <c r="I1503" s="214"/>
      <c r="J1503" s="111"/>
      <c r="K1503" s="213"/>
      <c r="L1503" s="106"/>
      <c r="M1503" s="994"/>
      <c r="N1503" s="110"/>
      <c r="O1503" s="111"/>
      <c r="P1503" s="213"/>
    </row>
    <row r="1504" spans="1:16" ht="17.45" customHeight="1" thickBot="1">
      <c r="A1504" s="102"/>
      <c r="B1504" s="107"/>
      <c r="C1504" s="995"/>
      <c r="D1504" s="126"/>
      <c r="E1504" s="127"/>
      <c r="F1504" s="101"/>
      <c r="G1504" s="107"/>
      <c r="H1504" s="995"/>
      <c r="I1504" s="126"/>
      <c r="J1504" s="127"/>
      <c r="K1504" s="101"/>
      <c r="L1504" s="107"/>
      <c r="M1504" s="995"/>
      <c r="N1504" s="110"/>
      <c r="O1504" s="128"/>
      <c r="P1504" s="124"/>
    </row>
    <row r="1505" spans="1:16">
      <c r="A1505" s="129"/>
      <c r="B1505" s="106"/>
      <c r="C1505" s="1008" t="s">
        <v>1055</v>
      </c>
      <c r="D1505" s="115" t="s">
        <v>1056</v>
      </c>
      <c r="E1505" s="130" t="s">
        <v>943</v>
      </c>
      <c r="F1505" s="122" t="s">
        <v>1785</v>
      </c>
      <c r="G1505" s="106"/>
      <c r="H1505" s="993" t="s">
        <v>1055</v>
      </c>
      <c r="I1505" s="115" t="s">
        <v>1056</v>
      </c>
      <c r="J1505" s="130" t="s">
        <v>943</v>
      </c>
      <c r="K1505" s="122" t="s">
        <v>1786</v>
      </c>
      <c r="L1505" s="106"/>
      <c r="M1505" s="1009" t="s">
        <v>1055</v>
      </c>
      <c r="N1505" s="115" t="s">
        <v>1056</v>
      </c>
      <c r="O1505" s="130" t="s">
        <v>943</v>
      </c>
      <c r="P1505" s="122" t="s">
        <v>1787</v>
      </c>
    </row>
    <row r="1506" spans="1:16">
      <c r="A1506" s="129"/>
      <c r="B1506" s="107"/>
      <c r="C1506" s="994"/>
      <c r="D1506" s="91" t="s">
        <v>1060</v>
      </c>
      <c r="E1506" s="93" t="s">
        <v>948</v>
      </c>
      <c r="F1506" s="131" t="s">
        <v>1256</v>
      </c>
      <c r="G1506" s="107"/>
      <c r="H1506" s="994"/>
      <c r="I1506" s="91" t="s">
        <v>1060</v>
      </c>
      <c r="J1506" s="93" t="s">
        <v>948</v>
      </c>
      <c r="K1506" s="131" t="s">
        <v>1788</v>
      </c>
      <c r="L1506" s="107"/>
      <c r="M1506" s="994"/>
      <c r="N1506" s="91" t="s">
        <v>1060</v>
      </c>
      <c r="O1506" s="93" t="s">
        <v>948</v>
      </c>
      <c r="P1506" s="131" t="s">
        <v>1788</v>
      </c>
    </row>
    <row r="1507" spans="1:16">
      <c r="A1507" s="129"/>
      <c r="B1507" s="132"/>
      <c r="C1507" s="994"/>
      <c r="D1507" s="91" t="s">
        <v>1063</v>
      </c>
      <c r="E1507" s="93" t="s">
        <v>952</v>
      </c>
      <c r="F1507" s="94" t="s">
        <v>1064</v>
      </c>
      <c r="G1507" s="132"/>
      <c r="H1507" s="994"/>
      <c r="I1507" s="91" t="s">
        <v>1063</v>
      </c>
      <c r="J1507" s="93" t="s">
        <v>952</v>
      </c>
      <c r="K1507" s="94" t="s">
        <v>1064</v>
      </c>
      <c r="L1507" s="132"/>
      <c r="M1507" s="994"/>
      <c r="N1507" s="91" t="s">
        <v>1063</v>
      </c>
      <c r="O1507" s="93" t="s">
        <v>952</v>
      </c>
      <c r="P1507" s="94" t="s">
        <v>1064</v>
      </c>
    </row>
    <row r="1508" spans="1:16">
      <c r="A1508" s="129"/>
      <c r="B1508" s="107"/>
      <c r="C1508" s="994"/>
      <c r="D1508" s="91" t="s">
        <v>978</v>
      </c>
      <c r="E1508" s="93" t="s">
        <v>956</v>
      </c>
      <c r="F1508" s="101" t="s">
        <v>1065</v>
      </c>
      <c r="G1508" s="107"/>
      <c r="H1508" s="994"/>
      <c r="I1508" s="91" t="s">
        <v>978</v>
      </c>
      <c r="J1508" s="93" t="s">
        <v>956</v>
      </c>
      <c r="K1508" s="101" t="s">
        <v>1065</v>
      </c>
      <c r="L1508" s="107"/>
      <c r="M1508" s="994"/>
      <c r="N1508" s="91" t="s">
        <v>978</v>
      </c>
      <c r="O1508" s="93" t="s">
        <v>956</v>
      </c>
      <c r="P1508" s="101" t="s">
        <v>1065</v>
      </c>
    </row>
    <row r="1509" spans="1:16">
      <c r="A1509" s="129"/>
      <c r="B1509" s="132"/>
      <c r="C1509" s="994"/>
      <c r="D1509" s="91" t="s">
        <v>1066</v>
      </c>
      <c r="E1509" s="111" t="s">
        <v>959</v>
      </c>
      <c r="F1509" s="133" t="s">
        <v>1067</v>
      </c>
      <c r="G1509" s="132"/>
      <c r="H1509" s="994"/>
      <c r="I1509" s="91" t="s">
        <v>1066</v>
      </c>
      <c r="J1509" s="111" t="s">
        <v>1199</v>
      </c>
      <c r="K1509" s="133" t="s">
        <v>1067</v>
      </c>
      <c r="L1509" s="132"/>
      <c r="M1509" s="994"/>
      <c r="N1509" s="91" t="s">
        <v>1066</v>
      </c>
      <c r="O1509" s="111" t="s">
        <v>1199</v>
      </c>
      <c r="P1509" s="133" t="s">
        <v>1067</v>
      </c>
    </row>
    <row r="1510" spans="1:16">
      <c r="A1510" s="129"/>
      <c r="B1510" s="107"/>
      <c r="C1510" s="994"/>
      <c r="D1510" s="91"/>
      <c r="E1510" s="93"/>
      <c r="F1510" s="94"/>
      <c r="G1510" s="107"/>
      <c r="H1510" s="994"/>
      <c r="I1510" s="91"/>
      <c r="J1510" s="93" t="s">
        <v>1200</v>
      </c>
      <c r="K1510" s="109" t="s">
        <v>1789</v>
      </c>
      <c r="L1510" s="107"/>
      <c r="M1510" s="994"/>
      <c r="N1510" s="91"/>
      <c r="O1510" s="93"/>
      <c r="P1510" s="94"/>
    </row>
    <row r="1511" spans="1:16">
      <c r="A1511" s="129"/>
      <c r="B1511" s="132"/>
      <c r="C1511" s="994"/>
      <c r="D1511" s="91"/>
      <c r="E1511" s="111"/>
      <c r="F1511" s="133"/>
      <c r="G1511" s="132"/>
      <c r="H1511" s="994"/>
      <c r="I1511" s="91"/>
      <c r="J1511" s="111"/>
      <c r="K1511" s="133"/>
      <c r="L1511" s="132"/>
      <c r="M1511" s="994"/>
      <c r="N1511" s="91"/>
      <c r="O1511" s="111"/>
      <c r="P1511" s="133"/>
    </row>
    <row r="1512" spans="1:16">
      <c r="A1512" s="129"/>
      <c r="B1512" s="107"/>
      <c r="C1512" s="994"/>
      <c r="D1512" s="91"/>
      <c r="E1512" s="93"/>
      <c r="F1512" s="94"/>
      <c r="G1512" s="107"/>
      <c r="H1512" s="994"/>
      <c r="I1512" s="91"/>
      <c r="J1512" s="93"/>
      <c r="K1512" s="94"/>
      <c r="L1512" s="107"/>
      <c r="M1512" s="994"/>
      <c r="N1512" s="91"/>
      <c r="O1512" s="93"/>
      <c r="P1512" s="94"/>
    </row>
    <row r="1513" spans="1:16">
      <c r="A1513" s="129"/>
      <c r="B1513" s="132"/>
      <c r="C1513" s="994"/>
      <c r="D1513" s="91"/>
      <c r="E1513" s="93"/>
      <c r="F1513" s="94"/>
      <c r="G1513" s="132"/>
      <c r="H1513" s="994"/>
      <c r="I1513" s="91"/>
      <c r="J1513" s="93"/>
      <c r="K1513" s="94"/>
      <c r="L1513" s="132"/>
      <c r="M1513" s="994"/>
      <c r="N1513" s="91"/>
      <c r="O1513" s="93"/>
      <c r="P1513" s="94"/>
    </row>
    <row r="1514" spans="1:16" ht="17.45" customHeight="1" thickBot="1">
      <c r="A1514" s="129"/>
      <c r="B1514" s="107"/>
      <c r="C1514" s="995"/>
      <c r="D1514" s="112"/>
      <c r="E1514" s="113"/>
      <c r="F1514" s="114"/>
      <c r="G1514" s="107"/>
      <c r="H1514" s="995"/>
      <c r="I1514" s="112"/>
      <c r="J1514" s="127"/>
      <c r="K1514" s="101"/>
      <c r="L1514" s="107"/>
      <c r="M1514" s="995"/>
      <c r="N1514" s="112"/>
      <c r="O1514" s="127"/>
      <c r="P1514" s="101"/>
    </row>
    <row r="1515" spans="1:16">
      <c r="A1515" s="129"/>
      <c r="B1515" s="132"/>
      <c r="C1515" s="1011" t="s">
        <v>1068</v>
      </c>
      <c r="D1515" s="134" t="s">
        <v>1069</v>
      </c>
      <c r="E1515" s="135"/>
      <c r="F1515" s="136" t="s">
        <v>1070</v>
      </c>
      <c r="G1515" s="132"/>
      <c r="H1515" s="1028" t="s">
        <v>1068</v>
      </c>
      <c r="I1515" s="134" t="s">
        <v>1069</v>
      </c>
      <c r="J1515" s="135"/>
      <c r="K1515" s="136" t="s">
        <v>1070</v>
      </c>
      <c r="L1515" s="132"/>
      <c r="M1515" s="1013" t="s">
        <v>1068</v>
      </c>
      <c r="N1515" s="134" t="s">
        <v>1069</v>
      </c>
      <c r="O1515" s="135"/>
      <c r="P1515" s="136" t="s">
        <v>1070</v>
      </c>
    </row>
    <row r="1516" spans="1:16">
      <c r="A1516" s="129"/>
      <c r="B1516" s="107"/>
      <c r="C1516" s="994"/>
      <c r="D1516" s="117"/>
      <c r="E1516" s="118"/>
      <c r="F1516" s="137"/>
      <c r="G1516" s="107"/>
      <c r="H1516" s="994"/>
      <c r="I1516" s="91"/>
      <c r="J1516" s="93"/>
      <c r="K1516" s="94"/>
      <c r="L1516" s="107"/>
      <c r="M1516" s="994"/>
      <c r="N1516" s="91" t="s">
        <v>569</v>
      </c>
      <c r="O1516" s="93"/>
      <c r="P1516" s="94" t="s">
        <v>1790</v>
      </c>
    </row>
    <row r="1517" spans="1:16">
      <c r="A1517" s="129"/>
      <c r="B1517" s="132"/>
      <c r="C1517" s="994"/>
      <c r="D1517" s="91"/>
      <c r="E1517" s="93"/>
      <c r="F1517" s="94"/>
      <c r="G1517" s="132"/>
      <c r="H1517" s="994"/>
      <c r="I1517" s="91"/>
      <c r="J1517" s="93"/>
      <c r="K1517" s="94"/>
      <c r="L1517" s="132"/>
      <c r="M1517" s="994"/>
      <c r="N1517" s="91" t="s">
        <v>56</v>
      </c>
      <c r="O1517" s="93"/>
      <c r="P1517" s="94" t="s">
        <v>1791</v>
      </c>
    </row>
    <row r="1518" spans="1:16">
      <c r="A1518" s="129"/>
      <c r="B1518" s="107"/>
      <c r="C1518" s="994"/>
      <c r="D1518" s="110"/>
      <c r="E1518" s="111"/>
      <c r="F1518" s="101"/>
      <c r="G1518" s="107"/>
      <c r="H1518" s="994"/>
      <c r="I1518" s="110"/>
      <c r="J1518" s="111"/>
      <c r="K1518" s="101"/>
      <c r="L1518" s="107"/>
      <c r="M1518" s="994"/>
      <c r="N1518" s="91" t="s">
        <v>34</v>
      </c>
      <c r="O1518" s="93"/>
      <c r="P1518" s="94" t="s">
        <v>1792</v>
      </c>
    </row>
    <row r="1519" spans="1:16">
      <c r="A1519" s="1031"/>
      <c r="B1519" s="132"/>
      <c r="C1519" s="994"/>
      <c r="D1519" s="91"/>
      <c r="E1519" s="93"/>
      <c r="F1519" s="94"/>
      <c r="G1519" s="132"/>
      <c r="H1519" s="994"/>
      <c r="I1519" s="91"/>
      <c r="J1519" s="93"/>
      <c r="K1519" s="94"/>
      <c r="L1519" s="132"/>
      <c r="M1519" s="994"/>
      <c r="N1519" s="91"/>
      <c r="O1519" s="93"/>
      <c r="P1519" s="94"/>
    </row>
    <row r="1520" spans="1:16">
      <c r="A1520" s="1017"/>
      <c r="B1520" s="107"/>
      <c r="C1520" s="994"/>
      <c r="D1520" s="91"/>
      <c r="E1520" s="93"/>
      <c r="F1520" s="94"/>
      <c r="G1520" s="107"/>
      <c r="H1520" s="994"/>
      <c r="I1520" s="91"/>
      <c r="J1520" s="93"/>
      <c r="K1520" s="94"/>
      <c r="L1520" s="107"/>
      <c r="M1520" s="994"/>
      <c r="N1520" s="91"/>
      <c r="O1520" s="93"/>
      <c r="P1520" s="94"/>
    </row>
    <row r="1521" spans="1:16">
      <c r="A1521" s="1017"/>
      <c r="B1521" s="132"/>
      <c r="C1521" s="994"/>
      <c r="D1521" s="110"/>
      <c r="E1521" s="111"/>
      <c r="F1521" s="101"/>
      <c r="G1521" s="132"/>
      <c r="H1521" s="994"/>
      <c r="I1521" s="110"/>
      <c r="J1521" s="111"/>
      <c r="K1521" s="101"/>
      <c r="L1521" s="132"/>
      <c r="M1521" s="994"/>
      <c r="N1521" s="110"/>
      <c r="O1521" s="111"/>
      <c r="P1521" s="101"/>
    </row>
    <row r="1522" spans="1:16" ht="17.45" customHeight="1" thickBot="1">
      <c r="A1522" s="1032"/>
      <c r="B1522" s="138"/>
      <c r="C1522" s="1012"/>
      <c r="D1522" s="139"/>
      <c r="E1522" s="140"/>
      <c r="F1522" s="141"/>
      <c r="G1522" s="138"/>
      <c r="H1522" s="1012"/>
      <c r="I1522" s="139"/>
      <c r="J1522" s="140"/>
      <c r="K1522" s="141"/>
      <c r="L1522" s="138"/>
      <c r="M1522" s="1012"/>
      <c r="N1522" s="139"/>
      <c r="O1522" s="140"/>
      <c r="P1522" s="141"/>
    </row>
    <row r="1523" spans="1:16" s="143" customFormat="1" ht="27" customHeight="1" thickTop="1" thickBot="1">
      <c r="A1523" s="142"/>
      <c r="B1523" s="1000" t="s">
        <v>1077</v>
      </c>
      <c r="C1523" s="1001"/>
      <c r="D1523" s="1001"/>
      <c r="E1523" s="1001"/>
      <c r="F1523" s="1001"/>
      <c r="G1523" s="1025" t="s">
        <v>1078</v>
      </c>
      <c r="H1523" s="1006"/>
      <c r="I1523" s="1006"/>
      <c r="J1523" s="1006"/>
      <c r="K1523" s="1006"/>
      <c r="L1523" s="1006"/>
      <c r="M1523" s="1006"/>
      <c r="N1523" s="1005" t="s">
        <v>1079</v>
      </c>
      <c r="O1523" s="1006"/>
      <c r="P1523" s="1006"/>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990">
        <f>A1439</f>
        <v>46157</v>
      </c>
      <c r="B1525" s="1020"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991"/>
      <c r="B1526" s="1021"/>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991"/>
      <c r="B1527" s="1021"/>
      <c r="C1527" s="170"/>
      <c r="D1527" s="171"/>
      <c r="E1527" s="172"/>
      <c r="F1527" s="173"/>
      <c r="G1527" s="170"/>
      <c r="H1527" s="180"/>
      <c r="I1527" s="172"/>
      <c r="J1527" s="172"/>
      <c r="K1527" s="175"/>
      <c r="L1527" s="181"/>
      <c r="M1527" s="177"/>
      <c r="N1527" s="178"/>
      <c r="O1527" s="172"/>
      <c r="P1527" s="179"/>
    </row>
    <row r="1528" spans="1:16" s="169" customFormat="1">
      <c r="A1528" s="991"/>
      <c r="B1528" s="1021"/>
      <c r="C1528" s="170"/>
      <c r="D1528" s="215"/>
      <c r="E1528" s="172"/>
      <c r="F1528" s="173"/>
      <c r="G1528" s="170"/>
      <c r="H1528" s="180"/>
      <c r="I1528" s="172"/>
      <c r="J1528" s="172"/>
      <c r="K1528" s="184"/>
      <c r="L1528" s="181"/>
      <c r="M1528" s="177"/>
      <c r="N1528" s="178"/>
      <c r="O1528" s="172"/>
      <c r="P1528" s="179"/>
    </row>
    <row r="1529" spans="1:16" s="169" customFormat="1">
      <c r="A1529" s="991"/>
      <c r="B1529" s="1021"/>
      <c r="C1529" s="170"/>
      <c r="D1529" s="182"/>
      <c r="E1529" s="172"/>
      <c r="F1529" s="179"/>
      <c r="G1529" s="170"/>
      <c r="H1529" s="183"/>
      <c r="I1529" s="172"/>
      <c r="J1529" s="172"/>
      <c r="K1529" s="184"/>
      <c r="L1529" s="181"/>
      <c r="M1529" s="177"/>
      <c r="N1529" s="178"/>
      <c r="O1529" s="172"/>
      <c r="P1529" s="179"/>
    </row>
    <row r="1530" spans="1:16" s="169" customFormat="1">
      <c r="A1530" s="991"/>
      <c r="B1530" s="1021"/>
      <c r="C1530" s="170"/>
      <c r="D1530" s="171"/>
      <c r="E1530" s="172"/>
      <c r="F1530" s="185"/>
      <c r="G1530" s="195"/>
      <c r="H1530" s="180"/>
      <c r="I1530" s="188"/>
      <c r="J1530" s="172"/>
      <c r="K1530" s="175"/>
      <c r="L1530" s="186"/>
      <c r="M1530" s="187"/>
      <c r="N1530" s="178"/>
      <c r="O1530" s="172"/>
      <c r="P1530" s="179"/>
    </row>
    <row r="1531" spans="1:16" s="169" customFormat="1">
      <c r="A1531" s="991"/>
      <c r="B1531" s="1021"/>
      <c r="C1531" s="170"/>
      <c r="D1531" s="171"/>
      <c r="E1531" s="172"/>
      <c r="F1531" s="179"/>
      <c r="G1531" s="170"/>
      <c r="H1531" s="180"/>
      <c r="I1531" s="188"/>
      <c r="J1531" s="172"/>
      <c r="K1531" s="175"/>
      <c r="L1531" s="181"/>
      <c r="M1531" s="177"/>
      <c r="N1531" s="178"/>
      <c r="O1531" s="172"/>
      <c r="P1531" s="179"/>
    </row>
    <row r="1532" spans="1:16" s="169" customFormat="1">
      <c r="A1532" s="991"/>
      <c r="B1532" s="1021"/>
      <c r="C1532" s="170"/>
      <c r="D1532" s="171"/>
      <c r="E1532" s="172"/>
      <c r="F1532" s="179"/>
      <c r="G1532" s="216"/>
      <c r="H1532" s="180"/>
      <c r="I1532" s="172"/>
      <c r="J1532" s="172"/>
      <c r="K1532" s="175"/>
      <c r="L1532" s="181"/>
      <c r="M1532" s="177"/>
      <c r="N1532" s="178"/>
      <c r="O1532" s="172"/>
      <c r="P1532" s="179"/>
    </row>
    <row r="1533" spans="1:16" s="169" customFormat="1">
      <c r="A1533" s="991"/>
      <c r="B1533" s="1021"/>
      <c r="C1533" s="170"/>
      <c r="D1533" s="171"/>
      <c r="E1533" s="172"/>
      <c r="F1533" s="185"/>
      <c r="G1533" s="170"/>
      <c r="H1533" s="180"/>
      <c r="I1533" s="188"/>
      <c r="J1533" s="172"/>
      <c r="K1533" s="175"/>
      <c r="L1533" s="181"/>
      <c r="M1533" s="177"/>
      <c r="N1533" s="178"/>
      <c r="O1533" s="172"/>
      <c r="P1533" s="179"/>
    </row>
    <row r="1534" spans="1:16" s="169" customFormat="1">
      <c r="A1534" s="991"/>
      <c r="B1534" s="1021"/>
      <c r="C1534" s="170"/>
      <c r="D1534" s="171"/>
      <c r="E1534" s="172"/>
      <c r="F1534" s="179"/>
      <c r="G1534" s="170"/>
      <c r="H1534" s="180"/>
      <c r="I1534" s="188"/>
      <c r="J1534" s="172"/>
      <c r="K1534" s="175"/>
      <c r="L1534" s="181"/>
      <c r="M1534" s="177"/>
      <c r="N1534" s="178"/>
      <c r="O1534" s="172"/>
      <c r="P1534" s="179"/>
    </row>
    <row r="1535" spans="1:16" s="169" customFormat="1">
      <c r="A1535" s="991"/>
      <c r="B1535" s="1021"/>
      <c r="C1535" s="189"/>
      <c r="D1535" s="190"/>
      <c r="E1535" s="191"/>
      <c r="F1535" s="192"/>
      <c r="G1535" s="170"/>
      <c r="H1535" s="174"/>
      <c r="I1535" s="172"/>
      <c r="J1535" s="172"/>
      <c r="K1535" s="175"/>
      <c r="L1535" s="181"/>
      <c r="M1535" s="177"/>
      <c r="N1535" s="193"/>
      <c r="O1535" s="191"/>
      <c r="P1535" s="192"/>
    </row>
    <row r="1536" spans="1:16" s="169" customFormat="1">
      <c r="A1536" s="991"/>
      <c r="B1536" s="1021"/>
      <c r="C1536" s="189"/>
      <c r="D1536" s="190"/>
      <c r="E1536" s="191"/>
      <c r="F1536" s="192"/>
      <c r="G1536" s="195"/>
      <c r="H1536" s="180"/>
      <c r="I1536" s="188"/>
      <c r="J1536" s="172"/>
      <c r="K1536" s="175"/>
      <c r="L1536" s="181"/>
      <c r="M1536" s="177"/>
      <c r="N1536" s="193"/>
      <c r="O1536" s="191"/>
      <c r="P1536" s="192"/>
    </row>
    <row r="1537" spans="1:16" s="169" customFormat="1">
      <c r="A1537" s="991"/>
      <c r="B1537" s="1021"/>
      <c r="C1537" s="189"/>
      <c r="D1537" s="190"/>
      <c r="E1537" s="191"/>
      <c r="F1537" s="192"/>
      <c r="G1537" s="170"/>
      <c r="H1537" s="196"/>
      <c r="I1537" s="188"/>
      <c r="J1537" s="197"/>
      <c r="K1537" s="194"/>
      <c r="L1537" s="181"/>
      <c r="M1537" s="177"/>
      <c r="N1537" s="193"/>
      <c r="O1537" s="191"/>
      <c r="P1537" s="192"/>
    </row>
    <row r="1538" spans="1:16" s="169" customFormat="1">
      <c r="A1538" s="991"/>
      <c r="B1538" s="1021"/>
      <c r="C1538" s="189"/>
      <c r="D1538" s="190"/>
      <c r="E1538" s="191"/>
      <c r="F1538" s="192"/>
      <c r="G1538" s="170"/>
      <c r="H1538" s="198"/>
      <c r="I1538" s="172"/>
      <c r="J1538" s="172"/>
      <c r="K1538" s="175"/>
      <c r="L1538" s="181"/>
      <c r="M1538" s="177"/>
      <c r="N1538" s="193"/>
      <c r="O1538" s="191"/>
      <c r="P1538" s="192"/>
    </row>
    <row r="1539" spans="1:16" s="169" customFormat="1">
      <c r="A1539" s="991"/>
      <c r="B1539" s="1021"/>
      <c r="C1539" s="189"/>
      <c r="D1539" s="190"/>
      <c r="E1539" s="191"/>
      <c r="F1539" s="192"/>
      <c r="G1539" s="195"/>
      <c r="H1539" s="180"/>
      <c r="I1539" s="197"/>
      <c r="J1539" s="197"/>
      <c r="K1539" s="194"/>
      <c r="L1539" s="181"/>
      <c r="M1539" s="177"/>
      <c r="N1539" s="193"/>
      <c r="O1539" s="191"/>
      <c r="P1539" s="192"/>
    </row>
    <row r="1540" spans="1:16" s="169" customFormat="1">
      <c r="A1540" s="991"/>
      <c r="B1540" s="1021"/>
      <c r="C1540" s="189"/>
      <c r="D1540" s="190"/>
      <c r="E1540" s="191"/>
      <c r="F1540" s="192"/>
      <c r="G1540" s="170"/>
      <c r="H1540" s="180"/>
      <c r="I1540" s="197"/>
      <c r="J1540" s="197"/>
      <c r="K1540" s="194"/>
      <c r="L1540" s="176"/>
      <c r="M1540" s="177"/>
      <c r="N1540" s="193"/>
      <c r="O1540" s="191"/>
      <c r="P1540" s="192"/>
    </row>
    <row r="1541" spans="1:16" s="169" customFormat="1">
      <c r="A1541" s="991"/>
      <c r="B1541" s="1021"/>
      <c r="C1541" s="189"/>
      <c r="D1541" s="190"/>
      <c r="E1541" s="191"/>
      <c r="F1541" s="192"/>
      <c r="G1541" s="189"/>
      <c r="H1541" s="198"/>
      <c r="I1541" s="199"/>
      <c r="J1541" s="199"/>
      <c r="K1541" s="200"/>
      <c r="L1541" s="201"/>
      <c r="M1541" s="187"/>
      <c r="N1541" s="193"/>
      <c r="O1541" s="191"/>
      <c r="P1541" s="192"/>
    </row>
    <row r="1542" spans="1:16" s="169" customFormat="1">
      <c r="A1542" s="991"/>
      <c r="B1542" s="1021"/>
      <c r="C1542" s="189"/>
      <c r="D1542" s="190"/>
      <c r="E1542" s="191"/>
      <c r="F1542" s="192"/>
      <c r="G1542" s="189"/>
      <c r="H1542" s="198"/>
      <c r="I1542" s="199"/>
      <c r="J1542" s="199"/>
      <c r="K1542" s="200"/>
      <c r="L1542" s="201"/>
      <c r="M1542" s="187"/>
      <c r="N1542" s="193"/>
      <c r="O1542" s="191"/>
      <c r="P1542" s="192"/>
    </row>
    <row r="1543" spans="1:16" s="169" customFormat="1">
      <c r="A1543" s="991"/>
      <c r="B1543" s="1021"/>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992"/>
      <c r="B1544" s="1022"/>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16">
        <f>A1439+1</f>
        <v>46158</v>
      </c>
      <c r="B1545" s="87" t="s">
        <v>940</v>
      </c>
      <c r="C1545" s="1008" t="s">
        <v>941</v>
      </c>
      <c r="D1545" s="88" t="s">
        <v>942</v>
      </c>
      <c r="E1545" s="89" t="s">
        <v>943</v>
      </c>
      <c r="F1545" s="90" t="s">
        <v>1752</v>
      </c>
      <c r="G1545" s="87" t="s">
        <v>940</v>
      </c>
      <c r="H1545" s="1023" t="s">
        <v>941</v>
      </c>
      <c r="I1545" s="88" t="s">
        <v>942</v>
      </c>
      <c r="J1545" s="89" t="s">
        <v>943</v>
      </c>
      <c r="K1545" s="90" t="s">
        <v>1795</v>
      </c>
      <c r="L1545" s="87" t="s">
        <v>940</v>
      </c>
      <c r="M1545" s="1029" t="s">
        <v>941</v>
      </c>
      <c r="N1545" s="88" t="s">
        <v>942</v>
      </c>
      <c r="O1545" s="89" t="s">
        <v>943</v>
      </c>
      <c r="P1545" s="90" t="s">
        <v>1795</v>
      </c>
    </row>
    <row r="1546" spans="1:16" ht="18" customHeight="1">
      <c r="A1546" s="1017"/>
      <c r="B1546" s="1026" t="s">
        <v>946</v>
      </c>
      <c r="C1546" s="994"/>
      <c r="D1546" s="91" t="s">
        <v>947</v>
      </c>
      <c r="E1546" s="92" t="s">
        <v>948</v>
      </c>
      <c r="F1546" s="90" t="s">
        <v>547</v>
      </c>
      <c r="G1546" s="1026" t="s">
        <v>949</v>
      </c>
      <c r="H1546" s="994"/>
      <c r="I1546" s="91" t="s">
        <v>947</v>
      </c>
      <c r="J1546" s="92" t="s">
        <v>948</v>
      </c>
      <c r="K1546" s="90" t="s">
        <v>547</v>
      </c>
      <c r="L1546" s="1026" t="s">
        <v>950</v>
      </c>
      <c r="M1546" s="994"/>
      <c r="N1546" s="91" t="s">
        <v>947</v>
      </c>
      <c r="O1546" s="92" t="s">
        <v>948</v>
      </c>
      <c r="P1546" s="90" t="s">
        <v>547</v>
      </c>
    </row>
    <row r="1547" spans="1:16" ht="17.45" customHeight="1" thickBot="1">
      <c r="A1547" s="1017"/>
      <c r="B1547" s="997"/>
      <c r="C1547" s="994"/>
      <c r="D1547" s="91" t="s">
        <v>951</v>
      </c>
      <c r="E1547" s="93" t="s">
        <v>952</v>
      </c>
      <c r="F1547" s="95" t="s">
        <v>1796</v>
      </c>
      <c r="G1547" s="997"/>
      <c r="H1547" s="994"/>
      <c r="I1547" s="91" t="s">
        <v>951</v>
      </c>
      <c r="J1547" s="93" t="s">
        <v>952</v>
      </c>
      <c r="K1547" s="95" t="s">
        <v>1797</v>
      </c>
      <c r="L1547" s="997"/>
      <c r="M1547" s="994"/>
      <c r="N1547" s="91" t="s">
        <v>951</v>
      </c>
      <c r="O1547" s="93" t="s">
        <v>952</v>
      </c>
      <c r="P1547" s="95" t="s">
        <v>1797</v>
      </c>
    </row>
    <row r="1548" spans="1:16" ht="17.45" customHeight="1" thickBot="1">
      <c r="A1548" s="1017"/>
      <c r="B1548" s="87" t="s">
        <v>954</v>
      </c>
      <c r="C1548" s="994"/>
      <c r="D1548" s="91" t="s">
        <v>955</v>
      </c>
      <c r="E1548" s="93" t="s">
        <v>956</v>
      </c>
      <c r="F1548" s="94" t="s">
        <v>1757</v>
      </c>
      <c r="G1548" s="87" t="s">
        <v>954</v>
      </c>
      <c r="H1548" s="994"/>
      <c r="I1548" s="91" t="s">
        <v>955</v>
      </c>
      <c r="J1548" s="93" t="s">
        <v>956</v>
      </c>
      <c r="K1548" s="94" t="s">
        <v>547</v>
      </c>
      <c r="L1548" s="87" t="s">
        <v>954</v>
      </c>
      <c r="M1548" s="994"/>
      <c r="N1548" s="91" t="s">
        <v>955</v>
      </c>
      <c r="O1548" s="93" t="s">
        <v>956</v>
      </c>
      <c r="P1548" s="94" t="s">
        <v>547</v>
      </c>
    </row>
    <row r="1549" spans="1:16">
      <c r="A1549" s="1017"/>
      <c r="B1549" s="1027" t="s">
        <v>1157</v>
      </c>
      <c r="C1549" s="994"/>
      <c r="D1549" s="91" t="s">
        <v>958</v>
      </c>
      <c r="E1549" s="93" t="s">
        <v>959</v>
      </c>
      <c r="F1549" s="94" t="s">
        <v>547</v>
      </c>
      <c r="G1549" s="1027" t="s">
        <v>1157</v>
      </c>
      <c r="H1549" s="994"/>
      <c r="I1549" s="91" t="s">
        <v>958</v>
      </c>
      <c r="J1549" s="93" t="s">
        <v>959</v>
      </c>
      <c r="K1549" s="94" t="s">
        <v>547</v>
      </c>
      <c r="L1549" s="1027" t="s">
        <v>547</v>
      </c>
      <c r="M1549" s="994"/>
      <c r="N1549" s="91" t="s">
        <v>958</v>
      </c>
      <c r="O1549" s="93" t="s">
        <v>959</v>
      </c>
      <c r="P1549" s="94" t="s">
        <v>547</v>
      </c>
    </row>
    <row r="1550" spans="1:16" ht="33.950000000000003" customHeight="1">
      <c r="A1550" s="1017"/>
      <c r="B1550" s="1003"/>
      <c r="C1550" s="994"/>
      <c r="D1550" s="91" t="s">
        <v>960</v>
      </c>
      <c r="E1550" s="93" t="s">
        <v>1043</v>
      </c>
      <c r="F1550" s="94" t="s">
        <v>1798</v>
      </c>
      <c r="G1550" s="1003"/>
      <c r="H1550" s="994"/>
      <c r="I1550" s="91" t="s">
        <v>960</v>
      </c>
      <c r="J1550" s="93" t="s">
        <v>1043</v>
      </c>
      <c r="K1550" s="94" t="s">
        <v>1799</v>
      </c>
      <c r="L1550" s="1003"/>
      <c r="M1550" s="994"/>
      <c r="N1550" s="91" t="s">
        <v>960</v>
      </c>
      <c r="O1550" s="93" t="s">
        <v>1043</v>
      </c>
      <c r="P1550" s="94" t="s">
        <v>1639</v>
      </c>
    </row>
    <row r="1551" spans="1:16">
      <c r="A1551" s="1017"/>
      <c r="B1551" s="1002"/>
      <c r="C1551" s="994"/>
      <c r="D1551" s="91" t="s">
        <v>968</v>
      </c>
      <c r="E1551" s="93" t="s">
        <v>969</v>
      </c>
      <c r="F1551" s="94" t="s">
        <v>1760</v>
      </c>
      <c r="G1551" s="1002"/>
      <c r="H1551" s="994"/>
      <c r="I1551" s="91" t="s">
        <v>968</v>
      </c>
      <c r="J1551" s="93" t="s">
        <v>969</v>
      </c>
      <c r="K1551" s="90" t="s">
        <v>1760</v>
      </c>
      <c r="L1551" s="1002"/>
      <c r="M1551" s="994"/>
      <c r="N1551" s="91" t="s">
        <v>968</v>
      </c>
      <c r="O1551" s="93" t="s">
        <v>969</v>
      </c>
      <c r="P1551" s="90" t="s">
        <v>1760</v>
      </c>
    </row>
    <row r="1552" spans="1:16">
      <c r="A1552" s="1017"/>
      <c r="B1552" s="1003"/>
      <c r="C1552" s="994"/>
      <c r="D1552" s="91"/>
      <c r="E1552" s="93" t="s">
        <v>973</v>
      </c>
      <c r="F1552" s="90" t="s">
        <v>974</v>
      </c>
      <c r="G1552" s="1003"/>
      <c r="H1552" s="994"/>
      <c r="I1552" s="91"/>
      <c r="J1552" s="93" t="s">
        <v>973</v>
      </c>
      <c r="K1552" s="96" t="s">
        <v>974</v>
      </c>
      <c r="L1552" s="1003"/>
      <c r="M1552" s="994"/>
      <c r="N1552" s="91"/>
      <c r="O1552" s="93" t="s">
        <v>973</v>
      </c>
      <c r="P1552" s="96" t="s">
        <v>974</v>
      </c>
    </row>
    <row r="1553" spans="1:16">
      <c r="A1553" s="1017"/>
      <c r="B1553" s="1002"/>
      <c r="C1553" s="994"/>
      <c r="D1553" s="91"/>
      <c r="E1553" s="93" t="s">
        <v>975</v>
      </c>
      <c r="F1553" s="96" t="s">
        <v>976</v>
      </c>
      <c r="G1553" s="1002"/>
      <c r="H1553" s="994"/>
      <c r="I1553" s="91"/>
      <c r="J1553" s="93" t="s">
        <v>975</v>
      </c>
      <c r="K1553" s="99" t="s">
        <v>976</v>
      </c>
      <c r="L1553" s="1002"/>
      <c r="M1553" s="994"/>
      <c r="N1553" s="91"/>
      <c r="O1553" s="93" t="s">
        <v>975</v>
      </c>
      <c r="P1553" s="817" t="s">
        <v>976</v>
      </c>
    </row>
    <row r="1554" spans="1:16" ht="17.45" customHeight="1" thickBot="1">
      <c r="A1554" s="1017"/>
      <c r="B1554" s="1003"/>
      <c r="C1554" s="994"/>
      <c r="D1554" s="91" t="s">
        <v>978</v>
      </c>
      <c r="E1554" s="93" t="s">
        <v>979</v>
      </c>
      <c r="F1554" s="96" t="s">
        <v>1716</v>
      </c>
      <c r="G1554" s="1003"/>
      <c r="H1554" s="994"/>
      <c r="I1554" s="91" t="s">
        <v>978</v>
      </c>
      <c r="J1554" s="93" t="s">
        <v>979</v>
      </c>
      <c r="K1554" s="96" t="s">
        <v>1717</v>
      </c>
      <c r="L1554" s="1003"/>
      <c r="M1554" s="994"/>
      <c r="N1554" s="91" t="s">
        <v>978</v>
      </c>
      <c r="O1554" s="93" t="s">
        <v>979</v>
      </c>
      <c r="P1554" s="96" t="s">
        <v>1674</v>
      </c>
    </row>
    <row r="1555" spans="1:16" ht="17.45" customHeight="1" thickBot="1">
      <c r="A1555" s="1017"/>
      <c r="B1555" s="97" t="s">
        <v>977</v>
      </c>
      <c r="C1555" s="994"/>
      <c r="D1555" s="91"/>
      <c r="E1555" s="93" t="s">
        <v>984</v>
      </c>
      <c r="F1555" s="96" t="s">
        <v>1219</v>
      </c>
      <c r="G1555" s="97" t="s">
        <v>977</v>
      </c>
      <c r="H1555" s="994"/>
      <c r="I1555" s="91"/>
      <c r="J1555" s="93" t="s">
        <v>984</v>
      </c>
      <c r="K1555" s="96" t="s">
        <v>1115</v>
      </c>
      <c r="L1555" s="97" t="s">
        <v>977</v>
      </c>
      <c r="M1555" s="994"/>
      <c r="N1555" s="91"/>
      <c r="O1555" s="93" t="s">
        <v>984</v>
      </c>
      <c r="P1555" s="96" t="s">
        <v>1117</v>
      </c>
    </row>
    <row r="1556" spans="1:16">
      <c r="A1556" s="1017"/>
      <c r="B1556" s="1007" t="s">
        <v>1168</v>
      </c>
      <c r="C1556" s="994"/>
      <c r="D1556" s="91"/>
      <c r="E1556" s="93" t="s">
        <v>989</v>
      </c>
      <c r="F1556" s="96" t="s">
        <v>1679</v>
      </c>
      <c r="G1556" s="1007" t="s">
        <v>1800</v>
      </c>
      <c r="H1556" s="994"/>
      <c r="I1556" s="91"/>
      <c r="J1556" s="93" t="s">
        <v>989</v>
      </c>
      <c r="K1556" s="96" t="s">
        <v>1679</v>
      </c>
      <c r="L1556" s="1007" t="s">
        <v>1114</v>
      </c>
      <c r="M1556" s="994"/>
      <c r="N1556" s="91"/>
      <c r="O1556" s="93" t="s">
        <v>989</v>
      </c>
      <c r="P1556" s="96" t="s">
        <v>1801</v>
      </c>
    </row>
    <row r="1557" spans="1:16">
      <c r="A1557" s="1017"/>
      <c r="B1557" s="999"/>
      <c r="C1557" s="994"/>
      <c r="D1557" s="91"/>
      <c r="E1557" s="93" t="s">
        <v>992</v>
      </c>
      <c r="F1557" s="94" t="s">
        <v>1119</v>
      </c>
      <c r="G1557" s="999"/>
      <c r="H1557" s="994"/>
      <c r="I1557" s="91"/>
      <c r="J1557" s="93" t="s">
        <v>992</v>
      </c>
      <c r="K1557" s="96" t="s">
        <v>1120</v>
      </c>
      <c r="L1557" s="999"/>
      <c r="M1557" s="994"/>
      <c r="N1557" s="91"/>
      <c r="O1557" s="93" t="s">
        <v>992</v>
      </c>
      <c r="P1557" s="96" t="s">
        <v>998</v>
      </c>
    </row>
    <row r="1558" spans="1:16" ht="34.5" customHeight="1" thickBot="1">
      <c r="A1558" s="1017"/>
      <c r="B1558" s="997"/>
      <c r="C1558" s="994"/>
      <c r="D1558" s="91" t="s">
        <v>1000</v>
      </c>
      <c r="E1558" s="93" t="s">
        <v>1001</v>
      </c>
      <c r="F1558" s="94" t="s">
        <v>1765</v>
      </c>
      <c r="G1558" s="997"/>
      <c r="H1558" s="994"/>
      <c r="I1558" s="91" t="s">
        <v>1000</v>
      </c>
      <c r="J1558" s="93" t="s">
        <v>1001</v>
      </c>
      <c r="K1558" s="94" t="s">
        <v>1765</v>
      </c>
      <c r="L1558" s="997"/>
      <c r="M1558" s="994"/>
      <c r="N1558" s="91" t="s">
        <v>1000</v>
      </c>
      <c r="O1558" s="93" t="s">
        <v>1001</v>
      </c>
      <c r="P1558" s="94" t="s">
        <v>1765</v>
      </c>
    </row>
    <row r="1559" spans="1:16" ht="17.45" customHeight="1" thickBot="1">
      <c r="A1559" s="1017"/>
      <c r="B1559" s="97" t="s">
        <v>994</v>
      </c>
      <c r="C1559" s="994"/>
      <c r="D1559" s="91"/>
      <c r="E1559" s="93" t="s">
        <v>1170</v>
      </c>
      <c r="F1559" s="109" t="s">
        <v>1802</v>
      </c>
      <c r="G1559" s="97" t="s">
        <v>994</v>
      </c>
      <c r="H1559" s="994"/>
      <c r="I1559" s="91"/>
      <c r="J1559" s="93"/>
      <c r="K1559" s="94"/>
      <c r="L1559" s="97" t="s">
        <v>994</v>
      </c>
      <c r="M1559" s="994"/>
      <c r="N1559" s="91"/>
      <c r="O1559" s="93"/>
      <c r="P1559" s="94"/>
    </row>
    <row r="1560" spans="1:16">
      <c r="A1560" s="1017"/>
      <c r="B1560" s="998" t="s">
        <v>1803</v>
      </c>
      <c r="C1560" s="994"/>
      <c r="D1560" s="91"/>
      <c r="E1560" s="93"/>
      <c r="F1560" s="94"/>
      <c r="G1560" s="998" t="s">
        <v>1804</v>
      </c>
      <c r="H1560" s="994"/>
      <c r="I1560" s="91"/>
      <c r="J1560" s="93"/>
      <c r="K1560" s="94"/>
      <c r="L1560" s="998" t="s">
        <v>1805</v>
      </c>
      <c r="M1560" s="994"/>
      <c r="N1560" s="91"/>
      <c r="O1560" s="93"/>
      <c r="P1560" s="94"/>
    </row>
    <row r="1561" spans="1:16">
      <c r="A1561" s="1017"/>
      <c r="B1561" s="999"/>
      <c r="C1561" s="994"/>
      <c r="D1561" s="91"/>
      <c r="E1561" s="93"/>
      <c r="F1561" s="94"/>
      <c r="G1561" s="999"/>
      <c r="H1561" s="994"/>
      <c r="I1561" s="91"/>
      <c r="J1561" s="93"/>
      <c r="K1561" s="94"/>
      <c r="L1561" s="999"/>
      <c r="M1561" s="994"/>
      <c r="N1561" s="91"/>
      <c r="O1561" s="93"/>
      <c r="P1561" s="94"/>
    </row>
    <row r="1562" spans="1:16" ht="17.45" customHeight="1" thickBot="1">
      <c r="A1562" s="1017"/>
      <c r="B1562" s="997"/>
      <c r="C1562" s="994"/>
      <c r="D1562" s="91"/>
      <c r="E1562" s="93"/>
      <c r="F1562" s="94"/>
      <c r="G1562" s="997"/>
      <c r="H1562" s="994"/>
      <c r="I1562" s="91"/>
      <c r="J1562" s="93"/>
      <c r="K1562" s="94"/>
      <c r="L1562" s="997"/>
      <c r="M1562" s="994"/>
      <c r="N1562" s="91"/>
      <c r="O1562" s="93"/>
      <c r="P1562" s="94"/>
    </row>
    <row r="1563" spans="1:16">
      <c r="A1563" s="1017"/>
      <c r="B1563" s="1018" t="s">
        <v>1013</v>
      </c>
      <c r="C1563" s="994"/>
      <c r="D1563" s="91"/>
      <c r="E1563" s="93"/>
      <c r="F1563" s="94"/>
      <c r="G1563" s="1018" t="s">
        <v>1013</v>
      </c>
      <c r="H1563" s="994"/>
      <c r="I1563" s="91"/>
      <c r="J1563" s="93"/>
      <c r="K1563" s="94"/>
      <c r="L1563" s="1018" t="s">
        <v>1013</v>
      </c>
      <c r="M1563" s="994"/>
      <c r="N1563" s="91"/>
      <c r="O1563" s="93"/>
      <c r="P1563" s="94"/>
    </row>
    <row r="1564" spans="1:16" ht="17.45" customHeight="1" thickBot="1">
      <c r="A1564" s="1017"/>
      <c r="B1564" s="1019"/>
      <c r="C1564" s="994"/>
      <c r="D1564" s="91"/>
      <c r="E1564" s="93"/>
      <c r="F1564" s="94"/>
      <c r="G1564" s="1019"/>
      <c r="H1564" s="994"/>
      <c r="I1564" s="91"/>
      <c r="J1564" s="93"/>
      <c r="K1564" s="94"/>
      <c r="L1564" s="1019"/>
      <c r="M1564" s="994"/>
      <c r="N1564" s="91"/>
      <c r="O1564" s="93"/>
      <c r="P1564" s="90"/>
    </row>
    <row r="1565" spans="1:16" ht="17.45" customHeight="1" thickTop="1">
      <c r="A1565" s="1017"/>
      <c r="B1565" s="1015" t="s">
        <v>1014</v>
      </c>
      <c r="C1565" s="994"/>
      <c r="D1565" s="91"/>
      <c r="E1565" s="93"/>
      <c r="F1565" s="90"/>
      <c r="G1565" s="1015" t="s">
        <v>1014</v>
      </c>
      <c r="H1565" s="994"/>
      <c r="I1565" s="91"/>
      <c r="J1565" s="93"/>
      <c r="K1565" s="90"/>
      <c r="L1565" s="1015" t="s">
        <v>1014</v>
      </c>
      <c r="M1565" s="994"/>
      <c r="N1565" s="91"/>
      <c r="O1565" s="93"/>
      <c r="P1565" s="94"/>
    </row>
    <row r="1566" spans="1:16" ht="17.45" customHeight="1" thickBot="1">
      <c r="A1566" s="1017"/>
      <c r="B1566" s="997"/>
      <c r="C1566" s="994"/>
      <c r="D1566" s="91"/>
      <c r="E1566" s="93"/>
      <c r="F1566" s="90"/>
      <c r="G1566" s="997"/>
      <c r="H1566" s="994"/>
      <c r="I1566" s="91"/>
      <c r="J1566" s="93"/>
      <c r="K1566" s="90"/>
      <c r="L1566" s="997"/>
      <c r="M1566" s="994"/>
      <c r="N1566" s="91"/>
      <c r="O1566" s="93"/>
      <c r="P1566" s="98"/>
    </row>
    <row r="1567" spans="1:16">
      <c r="A1567" s="1017"/>
      <c r="B1567" s="1014">
        <v>5</v>
      </c>
      <c r="C1567" s="994"/>
      <c r="D1567" s="91"/>
      <c r="E1567" s="93"/>
      <c r="F1567" s="94"/>
      <c r="G1567" s="1014">
        <v>4</v>
      </c>
      <c r="H1567" s="994"/>
      <c r="I1567" s="91"/>
      <c r="J1567" s="93"/>
      <c r="K1567" s="94"/>
      <c r="L1567" s="1014">
        <v>3</v>
      </c>
      <c r="M1567" s="994"/>
      <c r="N1567" s="91"/>
      <c r="O1567" s="93"/>
      <c r="P1567" s="100"/>
    </row>
    <row r="1568" spans="1:16" ht="17.45" customHeight="1" thickBot="1">
      <c r="A1568" s="1017"/>
      <c r="B1568" s="999"/>
      <c r="C1568" s="994"/>
      <c r="D1568" s="91"/>
      <c r="E1568" s="93"/>
      <c r="F1568" s="94"/>
      <c r="G1568" s="999"/>
      <c r="H1568" s="994"/>
      <c r="I1568" s="91"/>
      <c r="J1568" s="93"/>
      <c r="K1568" s="94"/>
      <c r="L1568" s="999"/>
      <c r="M1568" s="994"/>
      <c r="N1568" s="91"/>
      <c r="O1568" s="93"/>
      <c r="P1568" s="101"/>
    </row>
    <row r="1569" spans="1:16">
      <c r="A1569" s="1017"/>
      <c r="B1569" s="1010" t="s">
        <v>1015</v>
      </c>
      <c r="C1569" s="994"/>
      <c r="D1569" s="91"/>
      <c r="E1569" s="93"/>
      <c r="F1569" s="90"/>
      <c r="G1569" s="1010" t="s">
        <v>1015</v>
      </c>
      <c r="H1569" s="994"/>
      <c r="I1569" s="91"/>
      <c r="J1569" s="93"/>
      <c r="K1569" s="90"/>
      <c r="L1569" s="1010" t="s">
        <v>1015</v>
      </c>
      <c r="M1569" s="994"/>
      <c r="N1569" s="91"/>
      <c r="O1569" s="93"/>
      <c r="P1569" s="96"/>
    </row>
    <row r="1570" spans="1:16" ht="17.45" customHeight="1" thickBot="1">
      <c r="A1570" s="1017"/>
      <c r="B1570" s="997"/>
      <c r="C1570" s="994"/>
      <c r="D1570" s="91"/>
      <c r="E1570" s="93"/>
      <c r="F1570" s="98"/>
      <c r="G1570" s="997"/>
      <c r="H1570" s="994"/>
      <c r="I1570" s="91"/>
      <c r="J1570" s="93"/>
      <c r="K1570" s="98"/>
      <c r="L1570" s="997"/>
      <c r="M1570" s="994"/>
      <c r="N1570" s="91"/>
      <c r="O1570" s="93"/>
      <c r="P1570" s="101"/>
    </row>
    <row r="1571" spans="1:16">
      <c r="A1571" s="1017"/>
      <c r="B1571" s="996">
        <v>5</v>
      </c>
      <c r="C1571" s="994"/>
      <c r="D1571" s="91"/>
      <c r="E1571" s="93"/>
      <c r="F1571" s="99"/>
      <c r="G1571" s="996">
        <v>3</v>
      </c>
      <c r="H1571" s="994"/>
      <c r="I1571" s="91"/>
      <c r="J1571" s="93"/>
      <c r="K1571" s="100"/>
      <c r="L1571" s="996">
        <v>3</v>
      </c>
      <c r="M1571" s="994"/>
      <c r="N1571" s="91"/>
      <c r="O1571" s="93"/>
      <c r="P1571" s="90"/>
    </row>
    <row r="1572" spans="1:16" ht="17.45" customHeight="1" thickBot="1">
      <c r="A1572" s="1017"/>
      <c r="B1572" s="997"/>
      <c r="C1572" s="994"/>
      <c r="D1572" s="91"/>
      <c r="E1572" s="93"/>
      <c r="F1572" s="96"/>
      <c r="G1572" s="997"/>
      <c r="H1572" s="994"/>
      <c r="I1572" s="91"/>
      <c r="J1572" s="93"/>
      <c r="K1572" s="101"/>
      <c r="L1572" s="997"/>
      <c r="M1572" s="994"/>
      <c r="N1572" s="91"/>
      <c r="O1572" s="93"/>
      <c r="P1572" s="94"/>
    </row>
    <row r="1573" spans="1:16">
      <c r="A1573" s="1017"/>
      <c r="B1573" s="1004" t="s">
        <v>1016</v>
      </c>
      <c r="C1573" s="994"/>
      <c r="D1573" s="91"/>
      <c r="E1573" s="93"/>
      <c r="F1573" s="100"/>
      <c r="G1573" s="1004" t="s">
        <v>1016</v>
      </c>
      <c r="H1573" s="994"/>
      <c r="I1573" s="91"/>
      <c r="J1573" s="93"/>
      <c r="K1573" s="101"/>
      <c r="L1573" s="1004" t="s">
        <v>1016</v>
      </c>
      <c r="M1573" s="994"/>
      <c r="N1573" s="91"/>
      <c r="O1573" s="111"/>
      <c r="P1573" s="94"/>
    </row>
    <row r="1574" spans="1:16" ht="17.45" customHeight="1" thickBot="1">
      <c r="A1574" s="1017"/>
      <c r="B1574" s="997"/>
      <c r="C1574" s="994"/>
      <c r="D1574" s="91"/>
      <c r="E1574" s="93"/>
      <c r="F1574" s="101"/>
      <c r="G1574" s="997"/>
      <c r="H1574" s="994"/>
      <c r="I1574" s="91"/>
      <c r="J1574" s="93"/>
      <c r="K1574" s="96"/>
      <c r="L1574" s="997"/>
      <c r="M1574" s="994"/>
      <c r="N1574" s="110"/>
      <c r="O1574" s="93"/>
      <c r="P1574" s="109"/>
    </row>
    <row r="1575" spans="1:16">
      <c r="A1575" s="1017"/>
      <c r="B1575" s="996">
        <v>31</v>
      </c>
      <c r="C1575" s="994"/>
      <c r="D1575" s="91"/>
      <c r="E1575" s="93"/>
      <c r="F1575" s="101"/>
      <c r="G1575" s="996" t="s">
        <v>1303</v>
      </c>
      <c r="H1575" s="994"/>
      <c r="I1575" s="91"/>
      <c r="J1575" s="93"/>
      <c r="K1575" s="101"/>
      <c r="L1575" s="996">
        <v>20</v>
      </c>
      <c r="M1575" s="994"/>
      <c r="N1575" s="110"/>
      <c r="O1575" s="111"/>
      <c r="P1575" s="94"/>
    </row>
    <row r="1576" spans="1:16" ht="17.45" customHeight="1" thickBot="1">
      <c r="A1576" s="1017"/>
      <c r="B1576" s="997"/>
      <c r="C1576" s="994"/>
      <c r="D1576" s="91"/>
      <c r="E1576" s="93"/>
      <c r="F1576" s="96"/>
      <c r="G1576" s="997"/>
      <c r="H1576" s="994"/>
      <c r="I1576" s="91"/>
      <c r="J1576" s="93"/>
      <c r="K1576" s="90"/>
      <c r="L1576" s="997"/>
      <c r="M1576" s="994"/>
      <c r="N1576" s="91"/>
      <c r="O1576" s="111"/>
      <c r="P1576" s="101"/>
    </row>
    <row r="1577" spans="1:16">
      <c r="A1577" s="1017"/>
      <c r="B1577" s="1004" t="s">
        <v>1018</v>
      </c>
      <c r="C1577" s="994"/>
      <c r="D1577" s="91"/>
      <c r="E1577" s="93"/>
      <c r="F1577" s="101"/>
      <c r="G1577" s="1004" t="s">
        <v>1018</v>
      </c>
      <c r="H1577" s="994"/>
      <c r="I1577" s="91"/>
      <c r="J1577" s="93"/>
      <c r="K1577" s="94"/>
      <c r="L1577" s="1004" t="s">
        <v>1018</v>
      </c>
      <c r="M1577" s="994"/>
      <c r="N1577" s="91"/>
      <c r="O1577" s="93"/>
      <c r="P1577" s="94"/>
    </row>
    <row r="1578" spans="1:16" ht="17.45" customHeight="1" thickBot="1">
      <c r="A1578" s="1017"/>
      <c r="B1578" s="997"/>
      <c r="C1578" s="994"/>
      <c r="D1578" s="91"/>
      <c r="E1578" s="93"/>
      <c r="F1578" s="90"/>
      <c r="G1578" s="997"/>
      <c r="H1578" s="994"/>
      <c r="I1578" s="91"/>
      <c r="J1578" s="111"/>
      <c r="K1578" s="94"/>
      <c r="L1578" s="997"/>
      <c r="M1578" s="994"/>
      <c r="N1578" s="110"/>
      <c r="O1578" s="111"/>
      <c r="P1578" s="94"/>
    </row>
    <row r="1579" spans="1:16">
      <c r="A1579" s="1017"/>
      <c r="B1579" s="996">
        <v>31</v>
      </c>
      <c r="C1579" s="994"/>
      <c r="D1579" s="91"/>
      <c r="E1579" s="93"/>
      <c r="F1579" s="94"/>
      <c r="G1579" s="996" t="s">
        <v>1806</v>
      </c>
      <c r="H1579" s="994"/>
      <c r="I1579" s="91"/>
      <c r="J1579" s="93"/>
      <c r="K1579" s="94"/>
      <c r="L1579" s="996">
        <v>19</v>
      </c>
      <c r="M1579" s="994"/>
      <c r="N1579" s="110"/>
      <c r="O1579" s="111"/>
      <c r="P1579" s="94"/>
    </row>
    <row r="1580" spans="1:16" ht="17.45" customHeight="1" thickBot="1">
      <c r="A1580" s="1017"/>
      <c r="B1580" s="997"/>
      <c r="C1580" s="994"/>
      <c r="D1580" s="91"/>
      <c r="E1580" s="93"/>
      <c r="F1580" s="90"/>
      <c r="G1580" s="997"/>
      <c r="H1580" s="994"/>
      <c r="I1580" s="91"/>
      <c r="J1580" s="111"/>
      <c r="K1580" s="94"/>
      <c r="L1580" s="997"/>
      <c r="M1580" s="994"/>
      <c r="N1580" s="91"/>
      <c r="O1580" s="111"/>
      <c r="P1580" s="94"/>
    </row>
    <row r="1581" spans="1:16">
      <c r="A1581" s="1017"/>
      <c r="B1581" s="1010" t="s">
        <v>1020</v>
      </c>
      <c r="C1581" s="994"/>
      <c r="D1581" s="91"/>
      <c r="E1581" s="93"/>
      <c r="F1581" s="90"/>
      <c r="G1581" s="1010" t="s">
        <v>1020</v>
      </c>
      <c r="H1581" s="994"/>
      <c r="I1581" s="91"/>
      <c r="J1581" s="111"/>
      <c r="K1581" s="94"/>
      <c r="L1581" s="1010" t="s">
        <v>1020</v>
      </c>
      <c r="M1581" s="994"/>
      <c r="N1581" s="110"/>
      <c r="O1581" s="111"/>
      <c r="P1581" s="94"/>
    </row>
    <row r="1582" spans="1:16" ht="17.45" customHeight="1" thickBot="1">
      <c r="A1582" s="1017"/>
      <c r="B1582" s="997"/>
      <c r="C1582" s="994"/>
      <c r="D1582" s="91"/>
      <c r="E1582" s="93"/>
      <c r="F1582" s="90"/>
      <c r="G1582" s="997"/>
      <c r="H1582" s="994"/>
      <c r="I1582" s="91"/>
      <c r="J1582" s="111"/>
      <c r="K1582" s="94"/>
      <c r="L1582" s="997"/>
      <c r="M1582" s="994"/>
      <c r="N1582" s="91"/>
      <c r="O1582" s="111"/>
      <c r="P1582" s="94"/>
    </row>
    <row r="1583" spans="1:16">
      <c r="A1583" s="1017"/>
      <c r="B1583" s="103" t="s">
        <v>1807</v>
      </c>
      <c r="C1583" s="994"/>
      <c r="D1583" s="91"/>
      <c r="E1583" s="93"/>
      <c r="F1583" s="94"/>
      <c r="G1583" s="103" t="s">
        <v>1808</v>
      </c>
      <c r="H1583" s="994"/>
      <c r="I1583" s="91"/>
      <c r="J1583" s="93"/>
      <c r="K1583" s="109"/>
      <c r="L1583" s="106" t="s">
        <v>1185</v>
      </c>
      <c r="M1583" s="994"/>
      <c r="N1583" s="110"/>
      <c r="O1583" s="93"/>
      <c r="P1583" s="109"/>
    </row>
    <row r="1584" spans="1:16">
      <c r="A1584" s="1017"/>
      <c r="B1584" s="104" t="s">
        <v>1809</v>
      </c>
      <c r="C1584" s="994"/>
      <c r="D1584" s="91"/>
      <c r="E1584" s="93"/>
      <c r="F1584" s="90"/>
      <c r="G1584" s="104" t="s">
        <v>1183</v>
      </c>
      <c r="H1584" s="994"/>
      <c r="I1584" s="91"/>
      <c r="J1584" s="93"/>
      <c r="K1584" s="94"/>
      <c r="L1584" s="107" t="s">
        <v>1810</v>
      </c>
      <c r="M1584" s="994"/>
      <c r="N1584" s="110"/>
      <c r="O1584" s="111"/>
      <c r="P1584" s="94"/>
    </row>
    <row r="1585" spans="1:16">
      <c r="A1585" s="1017"/>
      <c r="B1585" s="106"/>
      <c r="C1585" s="994"/>
      <c r="D1585" s="91"/>
      <c r="E1585" s="93"/>
      <c r="F1585" s="90"/>
      <c r="G1585" s="106" t="s">
        <v>1245</v>
      </c>
      <c r="H1585" s="994"/>
      <c r="I1585" s="110"/>
      <c r="J1585" s="111"/>
      <c r="K1585" s="94"/>
      <c r="L1585" s="106"/>
      <c r="M1585" s="994"/>
      <c r="N1585" s="110"/>
      <c r="O1585" s="111"/>
      <c r="P1585" s="101"/>
    </row>
    <row r="1586" spans="1:16">
      <c r="A1586" s="1017"/>
      <c r="B1586" s="107"/>
      <c r="C1586" s="994"/>
      <c r="D1586" s="91"/>
      <c r="E1586" s="93"/>
      <c r="F1586" s="90"/>
      <c r="G1586" s="107" t="s">
        <v>1021</v>
      </c>
      <c r="H1586" s="994"/>
      <c r="I1586" s="110"/>
      <c r="J1586" s="111"/>
      <c r="K1586" s="101"/>
      <c r="L1586" s="107"/>
      <c r="M1586" s="994"/>
      <c r="N1586" s="108"/>
      <c r="O1586" s="93"/>
      <c r="P1586" s="94"/>
    </row>
    <row r="1587" spans="1:16">
      <c r="A1587" s="1017"/>
      <c r="B1587" s="106"/>
      <c r="C1587" s="994"/>
      <c r="D1587" s="108"/>
      <c r="E1587" s="93"/>
      <c r="F1587" s="94"/>
      <c r="G1587" s="106" t="s">
        <v>1425</v>
      </c>
      <c r="H1587" s="994"/>
      <c r="I1587" s="108"/>
      <c r="J1587" s="93"/>
      <c r="K1587" s="109"/>
      <c r="L1587" s="106"/>
      <c r="M1587" s="994"/>
      <c r="N1587" s="91"/>
      <c r="O1587" s="93"/>
      <c r="P1587" s="109"/>
    </row>
    <row r="1588" spans="1:16">
      <c r="A1588" s="1017"/>
      <c r="B1588" s="107"/>
      <c r="C1588" s="994"/>
      <c r="D1588" s="91"/>
      <c r="E1588" s="93"/>
      <c r="F1588" s="105"/>
      <c r="G1588" s="107" t="s">
        <v>1027</v>
      </c>
      <c r="H1588" s="994"/>
      <c r="I1588" s="91"/>
      <c r="J1588" s="93"/>
      <c r="K1588" s="94"/>
      <c r="L1588" s="107"/>
      <c r="M1588" s="994"/>
      <c r="N1588" s="110"/>
      <c r="O1588" s="111"/>
      <c r="P1588" s="94"/>
    </row>
    <row r="1589" spans="1:16">
      <c r="A1589" s="1017"/>
      <c r="B1589" s="106"/>
      <c r="C1589" s="994"/>
      <c r="D1589" s="91"/>
      <c r="E1589" s="93"/>
      <c r="F1589" s="94"/>
      <c r="G1589" s="106" t="s">
        <v>1185</v>
      </c>
      <c r="H1589" s="994"/>
      <c r="I1589" s="110"/>
      <c r="J1589" s="111"/>
      <c r="K1589" s="94"/>
      <c r="L1589" s="106"/>
      <c r="M1589" s="994"/>
      <c r="N1589" s="110"/>
      <c r="O1589" s="111"/>
      <c r="P1589" s="94"/>
    </row>
    <row r="1590" spans="1:16" ht="17.45" customHeight="1" thickBot="1">
      <c r="A1590" s="1017"/>
      <c r="B1590" s="107"/>
      <c r="C1590" s="995"/>
      <c r="D1590" s="112"/>
      <c r="E1590" s="113"/>
      <c r="F1590" s="114"/>
      <c r="G1590" s="107" t="s">
        <v>1811</v>
      </c>
      <c r="H1590" s="994"/>
      <c r="I1590" s="112"/>
      <c r="J1590" s="113"/>
      <c r="K1590" s="114"/>
      <c r="L1590" s="107"/>
      <c r="M1590" s="994"/>
      <c r="N1590" s="112"/>
      <c r="O1590" s="113"/>
      <c r="P1590" s="114"/>
    </row>
    <row r="1591" spans="1:16">
      <c r="A1591" s="1030" t="str">
        <f>TEXT(A1545,"AAAA")</f>
        <v>星期六</v>
      </c>
      <c r="B1591" s="106"/>
      <c r="C1591" s="1008" t="s">
        <v>978</v>
      </c>
      <c r="D1591" s="115"/>
      <c r="E1591" s="116" t="s">
        <v>943</v>
      </c>
      <c r="F1591" s="94" t="s">
        <v>1028</v>
      </c>
      <c r="G1591" s="106"/>
      <c r="H1591" s="993" t="s">
        <v>978</v>
      </c>
      <c r="I1591" s="115"/>
      <c r="J1591" s="116" t="s">
        <v>943</v>
      </c>
      <c r="K1591" s="94" t="s">
        <v>1029</v>
      </c>
      <c r="L1591" s="106"/>
      <c r="M1591" s="1009" t="s">
        <v>978</v>
      </c>
      <c r="N1591" s="115"/>
      <c r="O1591" s="116" t="s">
        <v>943</v>
      </c>
      <c r="P1591" s="94" t="s">
        <v>1030</v>
      </c>
    </row>
    <row r="1592" spans="1:16">
      <c r="A1592" s="1017"/>
      <c r="B1592" s="107"/>
      <c r="C1592" s="994"/>
      <c r="D1592" s="117"/>
      <c r="E1592" s="93" t="s">
        <v>948</v>
      </c>
      <c r="F1592" s="94" t="s">
        <v>1779</v>
      </c>
      <c r="G1592" s="107"/>
      <c r="H1592" s="994"/>
      <c r="I1592" s="91"/>
      <c r="J1592" s="93" t="s">
        <v>948</v>
      </c>
      <c r="K1592" s="94" t="s">
        <v>1780</v>
      </c>
      <c r="L1592" s="107"/>
      <c r="M1592" s="994"/>
      <c r="N1592" s="91"/>
      <c r="O1592" s="93" t="s">
        <v>948</v>
      </c>
      <c r="P1592" s="94" t="s">
        <v>1812</v>
      </c>
    </row>
    <row r="1593" spans="1:16">
      <c r="A1593" s="1017"/>
      <c r="B1593" s="106"/>
      <c r="C1593" s="994"/>
      <c r="D1593" s="117"/>
      <c r="E1593" s="93" t="s">
        <v>952</v>
      </c>
      <c r="F1593" s="94" t="s">
        <v>1813</v>
      </c>
      <c r="G1593" s="106"/>
      <c r="H1593" s="994"/>
      <c r="I1593" s="91"/>
      <c r="J1593" s="93" t="s">
        <v>952</v>
      </c>
      <c r="K1593" s="94" t="s">
        <v>1814</v>
      </c>
      <c r="L1593" s="106"/>
      <c r="M1593" s="994"/>
      <c r="N1593" s="91"/>
      <c r="O1593" s="93" t="s">
        <v>952</v>
      </c>
      <c r="P1593" s="94" t="s">
        <v>1815</v>
      </c>
    </row>
    <row r="1594" spans="1:16">
      <c r="A1594" s="1017"/>
      <c r="B1594" s="107"/>
      <c r="C1594" s="994"/>
      <c r="D1594" s="117"/>
      <c r="E1594" s="93" t="s">
        <v>956</v>
      </c>
      <c r="F1594" s="94" t="s">
        <v>1621</v>
      </c>
      <c r="G1594" s="107"/>
      <c r="H1594" s="994"/>
      <c r="I1594" s="91"/>
      <c r="J1594" s="93" t="s">
        <v>956</v>
      </c>
      <c r="K1594" s="94" t="s">
        <v>1038</v>
      </c>
      <c r="L1594" s="107"/>
      <c r="M1594" s="994"/>
      <c r="N1594" s="91"/>
      <c r="O1594" s="93" t="s">
        <v>956</v>
      </c>
      <c r="P1594" s="94" t="s">
        <v>1816</v>
      </c>
    </row>
    <row r="1595" spans="1:16">
      <c r="A1595" s="1017"/>
      <c r="B1595" s="106"/>
      <c r="C1595" s="994"/>
      <c r="D1595" s="117"/>
      <c r="E1595" s="93" t="s">
        <v>959</v>
      </c>
      <c r="F1595" s="94" t="s">
        <v>1040</v>
      </c>
      <c r="G1595" s="106"/>
      <c r="H1595" s="994"/>
      <c r="I1595" s="91"/>
      <c r="J1595" s="93" t="s">
        <v>959</v>
      </c>
      <c r="K1595" s="94" t="s">
        <v>1041</v>
      </c>
      <c r="L1595" s="106"/>
      <c r="M1595" s="994"/>
      <c r="N1595" s="91"/>
      <c r="O1595" s="93" t="s">
        <v>959</v>
      </c>
      <c r="P1595" s="94" t="s">
        <v>1141</v>
      </c>
    </row>
    <row r="1596" spans="1:16">
      <c r="A1596" s="1017"/>
      <c r="B1596" s="107"/>
      <c r="C1596" s="994"/>
      <c r="D1596" s="117"/>
      <c r="E1596" s="93" t="s">
        <v>1043</v>
      </c>
      <c r="F1596" s="94" t="s">
        <v>1044</v>
      </c>
      <c r="G1596" s="107"/>
      <c r="H1596" s="994"/>
      <c r="I1596" s="91"/>
      <c r="J1596" s="93" t="s">
        <v>1043</v>
      </c>
      <c r="K1596" s="94" t="s">
        <v>1044</v>
      </c>
      <c r="L1596" s="107"/>
      <c r="M1596" s="994"/>
      <c r="N1596" s="91"/>
      <c r="O1596" s="93" t="s">
        <v>1043</v>
      </c>
      <c r="P1596" s="94" t="s">
        <v>1044</v>
      </c>
    </row>
    <row r="1597" spans="1:16">
      <c r="A1597" s="1017"/>
      <c r="B1597" s="106"/>
      <c r="C1597" s="994"/>
      <c r="D1597" s="117"/>
      <c r="E1597" s="93" t="s">
        <v>1045</v>
      </c>
      <c r="F1597" s="94" t="s">
        <v>1046</v>
      </c>
      <c r="G1597" s="106"/>
      <c r="H1597" s="994"/>
      <c r="I1597" s="91"/>
      <c r="J1597" s="93" t="s">
        <v>1045</v>
      </c>
      <c r="K1597" s="94" t="s">
        <v>1046</v>
      </c>
      <c r="L1597" s="106"/>
      <c r="M1597" s="994"/>
      <c r="N1597" s="91"/>
      <c r="O1597" s="93" t="s">
        <v>1045</v>
      </c>
      <c r="P1597" s="94" t="s">
        <v>1046</v>
      </c>
    </row>
    <row r="1598" spans="1:16">
      <c r="A1598" s="1017"/>
      <c r="B1598" s="107"/>
      <c r="C1598" s="994"/>
      <c r="D1598" s="91"/>
      <c r="E1598" s="93"/>
      <c r="F1598" s="94"/>
      <c r="G1598" s="107"/>
      <c r="H1598" s="994"/>
      <c r="I1598" s="91"/>
      <c r="J1598" s="93"/>
      <c r="K1598" s="94"/>
      <c r="L1598" s="107"/>
      <c r="M1598" s="994"/>
      <c r="N1598" s="91"/>
      <c r="O1598" s="93"/>
      <c r="P1598" s="94"/>
    </row>
    <row r="1599" spans="1:16">
      <c r="A1599" s="1017"/>
      <c r="B1599" s="104"/>
      <c r="C1599" s="994"/>
      <c r="D1599" s="110"/>
      <c r="E1599" s="111"/>
      <c r="F1599" s="101"/>
      <c r="G1599" s="104"/>
      <c r="H1599" s="994"/>
      <c r="I1599" s="110"/>
      <c r="J1599" s="111"/>
      <c r="K1599" s="94"/>
      <c r="L1599" s="104"/>
      <c r="M1599" s="994"/>
      <c r="N1599" s="110"/>
      <c r="O1599" s="111"/>
      <c r="P1599" s="94"/>
    </row>
    <row r="1600" spans="1:16" ht="17.45" customHeight="1" thickBot="1">
      <c r="A1600" s="1017"/>
      <c r="B1600" s="104"/>
      <c r="C1600" s="995"/>
      <c r="D1600" s="119" t="s">
        <v>1047</v>
      </c>
      <c r="E1600" s="120" t="s">
        <v>1048</v>
      </c>
      <c r="F1600" s="121"/>
      <c r="G1600" s="104"/>
      <c r="H1600" s="995"/>
      <c r="I1600" s="119" t="s">
        <v>1047</v>
      </c>
      <c r="J1600" s="120" t="s">
        <v>1048</v>
      </c>
      <c r="K1600" s="94"/>
      <c r="L1600" s="104"/>
      <c r="M1600" s="995"/>
      <c r="N1600" s="119" t="s">
        <v>1047</v>
      </c>
      <c r="O1600" s="120" t="s">
        <v>1048</v>
      </c>
      <c r="P1600" s="94"/>
    </row>
    <row r="1601" spans="1:16">
      <c r="A1601" s="102"/>
      <c r="B1601" s="106"/>
      <c r="C1601" s="1008" t="s">
        <v>1049</v>
      </c>
      <c r="D1601" s="115"/>
      <c r="E1601" s="116" t="s">
        <v>943</v>
      </c>
      <c r="F1601" s="122" t="s">
        <v>1050</v>
      </c>
      <c r="G1601" s="106"/>
      <c r="H1601" s="993" t="s">
        <v>1049</v>
      </c>
      <c r="I1601" s="115"/>
      <c r="J1601" s="116" t="s">
        <v>943</v>
      </c>
      <c r="K1601" s="122" t="s">
        <v>1050</v>
      </c>
      <c r="L1601" s="106"/>
      <c r="M1601" s="1009" t="s">
        <v>1049</v>
      </c>
      <c r="N1601" s="115"/>
      <c r="O1601" s="116" t="s">
        <v>943</v>
      </c>
      <c r="P1601" s="122" t="s">
        <v>1050</v>
      </c>
    </row>
    <row r="1602" spans="1:16">
      <c r="A1602" s="102"/>
      <c r="B1602" s="107"/>
      <c r="C1602" s="994"/>
      <c r="D1602" s="91"/>
      <c r="E1602" s="93" t="s">
        <v>948</v>
      </c>
      <c r="F1602" s="94" t="s">
        <v>1052</v>
      </c>
      <c r="G1602" s="107"/>
      <c r="H1602" s="994"/>
      <c r="I1602" s="91"/>
      <c r="J1602" s="93" t="s">
        <v>948</v>
      </c>
      <c r="K1602" s="94" t="s">
        <v>1193</v>
      </c>
      <c r="L1602" s="107"/>
      <c r="M1602" s="994"/>
      <c r="N1602" s="91"/>
      <c r="O1602" s="93" t="s">
        <v>948</v>
      </c>
      <c r="P1602" s="94" t="s">
        <v>1193</v>
      </c>
    </row>
    <row r="1603" spans="1:16">
      <c r="A1603" s="102"/>
      <c r="B1603" s="123"/>
      <c r="C1603" s="994"/>
      <c r="D1603" s="91"/>
      <c r="E1603" s="93" t="s">
        <v>952</v>
      </c>
      <c r="F1603" s="94" t="s">
        <v>1053</v>
      </c>
      <c r="G1603" s="123"/>
      <c r="H1603" s="994"/>
      <c r="I1603" s="91"/>
      <c r="J1603" s="93" t="s">
        <v>952</v>
      </c>
      <c r="K1603" s="94" t="s">
        <v>1053</v>
      </c>
      <c r="L1603" s="123"/>
      <c r="M1603" s="994"/>
      <c r="N1603" s="91"/>
      <c r="O1603" s="93" t="s">
        <v>952</v>
      </c>
      <c r="P1603" s="94" t="s">
        <v>1053</v>
      </c>
    </row>
    <row r="1604" spans="1:16" ht="33.950000000000003" customHeight="1">
      <c r="A1604" s="102"/>
      <c r="B1604" s="104"/>
      <c r="C1604" s="994"/>
      <c r="D1604" s="91"/>
      <c r="E1604" s="93" t="s">
        <v>956</v>
      </c>
      <c r="F1604" s="94" t="s">
        <v>1817</v>
      </c>
      <c r="G1604" s="104"/>
      <c r="H1604" s="994"/>
      <c r="I1604" s="91"/>
      <c r="J1604" s="93" t="s">
        <v>956</v>
      </c>
      <c r="K1604" s="94" t="s">
        <v>1054</v>
      </c>
      <c r="L1604" s="104"/>
      <c r="M1604" s="994"/>
      <c r="N1604" s="91"/>
      <c r="O1604" s="93" t="s">
        <v>956</v>
      </c>
      <c r="P1604" s="94" t="s">
        <v>1054</v>
      </c>
    </row>
    <row r="1605" spans="1:16">
      <c r="A1605" s="102"/>
      <c r="B1605" s="106"/>
      <c r="C1605" s="994"/>
      <c r="D1605" s="91"/>
      <c r="E1605" s="93" t="s">
        <v>959</v>
      </c>
      <c r="F1605" s="124" t="s">
        <v>1700</v>
      </c>
      <c r="G1605" s="106"/>
      <c r="H1605" s="994"/>
      <c r="I1605" s="91"/>
      <c r="J1605" s="93" t="s">
        <v>959</v>
      </c>
      <c r="K1605" s="94" t="s">
        <v>1700</v>
      </c>
      <c r="L1605" s="106"/>
      <c r="M1605" s="994"/>
      <c r="N1605" s="91"/>
      <c r="O1605" s="93" t="s">
        <v>959</v>
      </c>
      <c r="P1605" s="94" t="s">
        <v>1700</v>
      </c>
    </row>
    <row r="1606" spans="1:16">
      <c r="A1606" s="102"/>
      <c r="B1606" s="107"/>
      <c r="C1606" s="994"/>
      <c r="D1606" s="91"/>
      <c r="E1606" s="93"/>
      <c r="F1606" s="124"/>
      <c r="G1606" s="107"/>
      <c r="H1606" s="994"/>
      <c r="I1606" s="91"/>
      <c r="J1606" s="93"/>
      <c r="K1606" s="124"/>
      <c r="L1606" s="107"/>
      <c r="M1606" s="994"/>
      <c r="N1606" s="91"/>
      <c r="O1606" s="93"/>
      <c r="P1606" s="124"/>
    </row>
    <row r="1607" spans="1:16">
      <c r="A1607" s="102"/>
      <c r="B1607" s="106"/>
      <c r="C1607" s="994"/>
      <c r="D1607" s="91"/>
      <c r="E1607" s="93"/>
      <c r="F1607" s="125"/>
      <c r="G1607" s="106"/>
      <c r="H1607" s="994"/>
      <c r="I1607" s="91"/>
      <c r="J1607" s="93"/>
      <c r="K1607" s="125"/>
      <c r="L1607" s="106"/>
      <c r="M1607" s="994"/>
      <c r="N1607" s="91"/>
      <c r="O1607" s="93"/>
      <c r="P1607" s="125"/>
    </row>
    <row r="1608" spans="1:16">
      <c r="A1608" s="102"/>
      <c r="B1608" s="107"/>
      <c r="C1608" s="994"/>
      <c r="D1608" s="214"/>
      <c r="E1608" s="111"/>
      <c r="F1608" s="213"/>
      <c r="G1608" s="107"/>
      <c r="H1608" s="994"/>
      <c r="I1608" s="110"/>
      <c r="J1608" s="111"/>
      <c r="K1608" s="213"/>
      <c r="L1608" s="107"/>
      <c r="M1608" s="994"/>
      <c r="N1608" s="110"/>
      <c r="O1608" s="111"/>
      <c r="P1608" s="213"/>
    </row>
    <row r="1609" spans="1:16">
      <c r="A1609" s="102"/>
      <c r="B1609" s="106"/>
      <c r="C1609" s="994"/>
      <c r="D1609" s="214"/>
      <c r="E1609" s="111"/>
      <c r="F1609" s="213"/>
      <c r="G1609" s="106"/>
      <c r="H1609" s="994"/>
      <c r="I1609" s="110"/>
      <c r="J1609" s="111"/>
      <c r="K1609" s="213"/>
      <c r="L1609" s="106"/>
      <c r="M1609" s="994"/>
      <c r="N1609" s="110"/>
      <c r="O1609" s="111"/>
      <c r="P1609" s="213"/>
    </row>
    <row r="1610" spans="1:16" ht="17.45" customHeight="1" thickBot="1">
      <c r="A1610" s="102"/>
      <c r="B1610" s="107"/>
      <c r="C1610" s="995"/>
      <c r="D1610" s="126"/>
      <c r="E1610" s="127"/>
      <c r="F1610" s="101"/>
      <c r="G1610" s="107"/>
      <c r="H1610" s="995"/>
      <c r="I1610" s="110"/>
      <c r="J1610" s="127"/>
      <c r="K1610" s="101"/>
      <c r="L1610" s="107"/>
      <c r="M1610" s="995"/>
      <c r="N1610" s="110"/>
      <c r="O1610" s="128"/>
      <c r="P1610" s="124"/>
    </row>
    <row r="1611" spans="1:16">
      <c r="A1611" s="129"/>
      <c r="B1611" s="106"/>
      <c r="C1611" s="1008" t="s">
        <v>1055</v>
      </c>
      <c r="D1611" s="115" t="s">
        <v>1056</v>
      </c>
      <c r="E1611" s="130" t="s">
        <v>943</v>
      </c>
      <c r="F1611" s="122" t="s">
        <v>1818</v>
      </c>
      <c r="G1611" s="106"/>
      <c r="H1611" s="993" t="s">
        <v>1055</v>
      </c>
      <c r="I1611" s="115" t="s">
        <v>1056</v>
      </c>
      <c r="J1611" s="130" t="s">
        <v>943</v>
      </c>
      <c r="K1611" s="122" t="s">
        <v>1819</v>
      </c>
      <c r="L1611" s="106"/>
      <c r="M1611" s="1009" t="s">
        <v>1055</v>
      </c>
      <c r="N1611" s="115" t="s">
        <v>1056</v>
      </c>
      <c r="O1611" s="130" t="s">
        <v>943</v>
      </c>
      <c r="P1611" s="122" t="s">
        <v>1820</v>
      </c>
    </row>
    <row r="1612" spans="1:16">
      <c r="A1612" s="129"/>
      <c r="B1612" s="107"/>
      <c r="C1612" s="994"/>
      <c r="D1612" s="91" t="s">
        <v>1060</v>
      </c>
      <c r="E1612" s="93" t="s">
        <v>948</v>
      </c>
      <c r="F1612" s="131" t="s">
        <v>1438</v>
      </c>
      <c r="G1612" s="107"/>
      <c r="H1612" s="994"/>
      <c r="I1612" s="91" t="s">
        <v>1060</v>
      </c>
      <c r="J1612" s="93" t="s">
        <v>948</v>
      </c>
      <c r="K1612" s="131" t="s">
        <v>1376</v>
      </c>
      <c r="L1612" s="107"/>
      <c r="M1612" s="994"/>
      <c r="N1612" s="91" t="s">
        <v>1060</v>
      </c>
      <c r="O1612" s="93" t="s">
        <v>948</v>
      </c>
      <c r="P1612" s="131" t="s">
        <v>1376</v>
      </c>
    </row>
    <row r="1613" spans="1:16">
      <c r="A1613" s="129"/>
      <c r="B1613" s="132"/>
      <c r="C1613" s="994"/>
      <c r="D1613" s="91" t="s">
        <v>1063</v>
      </c>
      <c r="E1613" s="93" t="s">
        <v>952</v>
      </c>
      <c r="F1613" s="94" t="s">
        <v>1064</v>
      </c>
      <c r="G1613" s="132"/>
      <c r="H1613" s="994"/>
      <c r="I1613" s="91" t="s">
        <v>1063</v>
      </c>
      <c r="J1613" s="93" t="s">
        <v>952</v>
      </c>
      <c r="K1613" s="94" t="s">
        <v>1064</v>
      </c>
      <c r="L1613" s="132"/>
      <c r="M1613" s="994"/>
      <c r="N1613" s="91" t="s">
        <v>1063</v>
      </c>
      <c r="O1613" s="93" t="s">
        <v>952</v>
      </c>
      <c r="P1613" s="94" t="s">
        <v>1064</v>
      </c>
    </row>
    <row r="1614" spans="1:16">
      <c r="A1614" s="129"/>
      <c r="B1614" s="107"/>
      <c r="C1614" s="994"/>
      <c r="D1614" s="91" t="s">
        <v>978</v>
      </c>
      <c r="E1614" s="93" t="s">
        <v>956</v>
      </c>
      <c r="F1614" s="101" t="s">
        <v>1065</v>
      </c>
      <c r="G1614" s="107"/>
      <c r="H1614" s="994"/>
      <c r="I1614" s="91" t="s">
        <v>978</v>
      </c>
      <c r="J1614" s="93" t="s">
        <v>956</v>
      </c>
      <c r="K1614" s="101" t="s">
        <v>1065</v>
      </c>
      <c r="L1614" s="107"/>
      <c r="M1614" s="994"/>
      <c r="N1614" s="91" t="s">
        <v>978</v>
      </c>
      <c r="O1614" s="93" t="s">
        <v>956</v>
      </c>
      <c r="P1614" s="101" t="s">
        <v>1065</v>
      </c>
    </row>
    <row r="1615" spans="1:16">
      <c r="A1615" s="129"/>
      <c r="B1615" s="132"/>
      <c r="C1615" s="994"/>
      <c r="D1615" s="91" t="s">
        <v>1066</v>
      </c>
      <c r="E1615" s="111" t="s">
        <v>959</v>
      </c>
      <c r="F1615" s="133" t="s">
        <v>1067</v>
      </c>
      <c r="G1615" s="132"/>
      <c r="H1615" s="994"/>
      <c r="I1615" s="91" t="s">
        <v>1066</v>
      </c>
      <c r="J1615" s="111" t="s">
        <v>959</v>
      </c>
      <c r="K1615" s="133" t="s">
        <v>1067</v>
      </c>
      <c r="L1615" s="132"/>
      <c r="M1615" s="994"/>
      <c r="N1615" s="91" t="s">
        <v>1066</v>
      </c>
      <c r="O1615" s="111" t="s">
        <v>959</v>
      </c>
      <c r="P1615" s="133" t="s">
        <v>1067</v>
      </c>
    </row>
    <row r="1616" spans="1:16">
      <c r="A1616" s="129"/>
      <c r="B1616" s="107"/>
      <c r="C1616" s="994"/>
      <c r="D1616" s="91"/>
      <c r="E1616" s="93"/>
      <c r="F1616" s="94"/>
      <c r="G1616" s="107"/>
      <c r="H1616" s="994"/>
      <c r="I1616" s="91"/>
      <c r="J1616" s="93"/>
      <c r="K1616" s="94"/>
      <c r="L1616" s="107"/>
      <c r="M1616" s="994"/>
      <c r="N1616" s="91"/>
      <c r="O1616" s="93"/>
      <c r="P1616" s="94"/>
    </row>
    <row r="1617" spans="1:16">
      <c r="A1617" s="129"/>
      <c r="B1617" s="132"/>
      <c r="C1617" s="994"/>
      <c r="D1617" s="91"/>
      <c r="E1617" s="111"/>
      <c r="F1617" s="133"/>
      <c r="G1617" s="132"/>
      <c r="H1617" s="994"/>
      <c r="I1617" s="91"/>
      <c r="J1617" s="111"/>
      <c r="K1617" s="133"/>
      <c r="L1617" s="132"/>
      <c r="M1617" s="994"/>
      <c r="N1617" s="91"/>
      <c r="O1617" s="111"/>
      <c r="P1617" s="133"/>
    </row>
    <row r="1618" spans="1:16">
      <c r="A1618" s="129"/>
      <c r="B1618" s="107"/>
      <c r="C1618" s="994"/>
      <c r="D1618" s="91"/>
      <c r="E1618" s="93"/>
      <c r="F1618" s="94"/>
      <c r="G1618" s="107"/>
      <c r="H1618" s="994"/>
      <c r="I1618" s="91"/>
      <c r="J1618" s="93"/>
      <c r="K1618" s="94"/>
      <c r="L1618" s="107"/>
      <c r="M1618" s="994"/>
      <c r="N1618" s="91"/>
      <c r="O1618" s="93"/>
      <c r="P1618" s="94"/>
    </row>
    <row r="1619" spans="1:16">
      <c r="A1619" s="129"/>
      <c r="B1619" s="132"/>
      <c r="C1619" s="994"/>
      <c r="D1619" s="91"/>
      <c r="E1619" s="93"/>
      <c r="F1619" s="94"/>
      <c r="G1619" s="132"/>
      <c r="H1619" s="994"/>
      <c r="I1619" s="91"/>
      <c r="J1619" s="93"/>
      <c r="K1619" s="94"/>
      <c r="L1619" s="132"/>
      <c r="M1619" s="994"/>
      <c r="N1619" s="91"/>
      <c r="O1619" s="93"/>
      <c r="P1619" s="94"/>
    </row>
    <row r="1620" spans="1:16" ht="17.45" customHeight="1" thickBot="1">
      <c r="A1620" s="129"/>
      <c r="B1620" s="107"/>
      <c r="C1620" s="995"/>
      <c r="D1620" s="112"/>
      <c r="E1620" s="113"/>
      <c r="F1620" s="114"/>
      <c r="G1620" s="107"/>
      <c r="H1620" s="995"/>
      <c r="I1620" s="112"/>
      <c r="J1620" s="127"/>
      <c r="K1620" s="101"/>
      <c r="L1620" s="107"/>
      <c r="M1620" s="995"/>
      <c r="N1620" s="112"/>
      <c r="O1620" s="127"/>
      <c r="P1620" s="101"/>
    </row>
    <row r="1621" spans="1:16">
      <c r="A1621" s="129"/>
      <c r="B1621" s="132"/>
      <c r="C1621" s="1011" t="s">
        <v>1068</v>
      </c>
      <c r="D1621" s="134" t="s">
        <v>1069</v>
      </c>
      <c r="E1621" s="135"/>
      <c r="F1621" s="136" t="s">
        <v>1070</v>
      </c>
      <c r="G1621" s="132"/>
      <c r="H1621" s="1028" t="s">
        <v>1068</v>
      </c>
      <c r="I1621" s="134" t="s">
        <v>1069</v>
      </c>
      <c r="J1621" s="135"/>
      <c r="K1621" s="136" t="s">
        <v>1070</v>
      </c>
      <c r="L1621" s="132"/>
      <c r="M1621" s="1013" t="s">
        <v>1068</v>
      </c>
      <c r="N1621" s="134" t="s">
        <v>1069</v>
      </c>
      <c r="O1621" s="135"/>
      <c r="P1621" s="136" t="s">
        <v>1070</v>
      </c>
    </row>
    <row r="1622" spans="1:16">
      <c r="A1622" s="129"/>
      <c r="B1622" s="107"/>
      <c r="C1622" s="994"/>
      <c r="D1622" s="117" t="s">
        <v>1074</v>
      </c>
      <c r="E1622" s="118" t="s">
        <v>1071</v>
      </c>
      <c r="F1622" s="137" t="s">
        <v>1821</v>
      </c>
      <c r="G1622" s="107"/>
      <c r="H1622" s="994"/>
      <c r="I1622" s="91"/>
      <c r="J1622" s="93"/>
      <c r="K1622" s="94"/>
      <c r="L1622" s="107"/>
      <c r="M1622" s="994"/>
      <c r="N1622" s="91" t="s">
        <v>501</v>
      </c>
      <c r="O1622" s="93"/>
      <c r="P1622" s="94" t="s">
        <v>1822</v>
      </c>
    </row>
    <row r="1623" spans="1:16">
      <c r="A1623" s="129"/>
      <c r="B1623" s="132"/>
      <c r="C1623" s="994"/>
      <c r="D1623" s="91"/>
      <c r="E1623" s="93"/>
      <c r="F1623" s="94"/>
      <c r="G1623" s="132"/>
      <c r="H1623" s="994"/>
      <c r="I1623" s="91"/>
      <c r="J1623" s="93"/>
      <c r="K1623" s="94"/>
      <c r="L1623" s="132"/>
      <c r="M1623" s="994"/>
      <c r="N1623" s="91"/>
      <c r="O1623" s="93"/>
      <c r="P1623" s="94"/>
    </row>
    <row r="1624" spans="1:16">
      <c r="A1624" s="129"/>
      <c r="B1624" s="107"/>
      <c r="C1624" s="994"/>
      <c r="D1624" s="110"/>
      <c r="E1624" s="111"/>
      <c r="F1624" s="101"/>
      <c r="G1624" s="107"/>
      <c r="H1624" s="994"/>
      <c r="I1624" s="110"/>
      <c r="J1624" s="111"/>
      <c r="K1624" s="101"/>
      <c r="L1624" s="107"/>
      <c r="M1624" s="994"/>
      <c r="N1624" s="110"/>
      <c r="O1624" s="111"/>
      <c r="P1624" s="101"/>
    </row>
    <row r="1625" spans="1:16">
      <c r="A1625" s="1031"/>
      <c r="B1625" s="132"/>
      <c r="C1625" s="994"/>
      <c r="D1625" s="91"/>
      <c r="E1625" s="93"/>
      <c r="F1625" s="94"/>
      <c r="G1625" s="132"/>
      <c r="H1625" s="994"/>
      <c r="I1625" s="91"/>
      <c r="J1625" s="93"/>
      <c r="K1625" s="94"/>
      <c r="L1625" s="132"/>
      <c r="M1625" s="994"/>
      <c r="N1625" s="91"/>
      <c r="O1625" s="93"/>
      <c r="P1625" s="94"/>
    </row>
    <row r="1626" spans="1:16">
      <c r="A1626" s="1017"/>
      <c r="B1626" s="107"/>
      <c r="C1626" s="994"/>
      <c r="D1626" s="91"/>
      <c r="E1626" s="93"/>
      <c r="F1626" s="94"/>
      <c r="G1626" s="107"/>
      <c r="H1626" s="994"/>
      <c r="I1626" s="91"/>
      <c r="J1626" s="93"/>
      <c r="K1626" s="94"/>
      <c r="L1626" s="107"/>
      <c r="M1626" s="994"/>
      <c r="N1626" s="91"/>
      <c r="O1626" s="93"/>
      <c r="P1626" s="94"/>
    </row>
    <row r="1627" spans="1:16">
      <c r="A1627" s="1017"/>
      <c r="B1627" s="132"/>
      <c r="C1627" s="994"/>
      <c r="D1627" s="110"/>
      <c r="E1627" s="111"/>
      <c r="F1627" s="101"/>
      <c r="G1627" s="132"/>
      <c r="H1627" s="994"/>
      <c r="I1627" s="110"/>
      <c r="J1627" s="111"/>
      <c r="K1627" s="101"/>
      <c r="L1627" s="132"/>
      <c r="M1627" s="994"/>
      <c r="N1627" s="110"/>
      <c r="O1627" s="111"/>
      <c r="P1627" s="101"/>
    </row>
    <row r="1628" spans="1:16" ht="17.45" customHeight="1" thickBot="1">
      <c r="A1628" s="1032"/>
      <c r="B1628" s="138"/>
      <c r="C1628" s="1012"/>
      <c r="D1628" s="139"/>
      <c r="E1628" s="140"/>
      <c r="F1628" s="141"/>
      <c r="G1628" s="138"/>
      <c r="H1628" s="1012"/>
      <c r="I1628" s="139"/>
      <c r="J1628" s="140"/>
      <c r="K1628" s="141"/>
      <c r="L1628" s="138"/>
      <c r="M1628" s="1012"/>
      <c r="N1628" s="139"/>
      <c r="O1628" s="140"/>
      <c r="P1628" s="141"/>
    </row>
    <row r="1629" spans="1:16" s="143" customFormat="1" ht="27" customHeight="1" thickTop="1" thickBot="1">
      <c r="A1629" s="142"/>
      <c r="B1629" s="1000" t="s">
        <v>1077</v>
      </c>
      <c r="C1629" s="1001"/>
      <c r="D1629" s="1001"/>
      <c r="E1629" s="1001"/>
      <c r="F1629" s="1001"/>
      <c r="G1629" s="1025" t="s">
        <v>1078</v>
      </c>
      <c r="H1629" s="1006"/>
      <c r="I1629" s="1006"/>
      <c r="J1629" s="1006"/>
      <c r="K1629" s="1006"/>
      <c r="L1629" s="1006"/>
      <c r="M1629" s="1006"/>
      <c r="N1629" s="1005" t="s">
        <v>1079</v>
      </c>
      <c r="O1629" s="1006"/>
      <c r="P1629" s="1006"/>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990">
        <f>A1545</f>
        <v>46158</v>
      </c>
      <c r="B1631" s="1020"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991"/>
      <c r="B1632" s="1021"/>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991"/>
      <c r="B1633" s="1021"/>
      <c r="C1633" s="170"/>
      <c r="D1633" s="171"/>
      <c r="E1633" s="172"/>
      <c r="F1633" s="173"/>
      <c r="G1633" s="170"/>
      <c r="H1633" s="180"/>
      <c r="I1633" s="172"/>
      <c r="J1633" s="172"/>
      <c r="K1633" s="175"/>
      <c r="L1633" s="181"/>
      <c r="M1633" s="177"/>
      <c r="N1633" s="178"/>
      <c r="O1633" s="172"/>
      <c r="P1633" s="179"/>
    </row>
    <row r="1634" spans="1:16" s="169" customFormat="1">
      <c r="A1634" s="991"/>
      <c r="B1634" s="1021"/>
      <c r="C1634" s="170"/>
      <c r="D1634" s="215"/>
      <c r="E1634" s="172"/>
      <c r="F1634" s="173"/>
      <c r="G1634" s="170"/>
      <c r="H1634" s="180"/>
      <c r="I1634" s="172"/>
      <c r="J1634" s="172"/>
      <c r="K1634" s="184"/>
      <c r="L1634" s="181"/>
      <c r="M1634" s="177"/>
      <c r="N1634" s="178"/>
      <c r="O1634" s="172"/>
      <c r="P1634" s="179"/>
    </row>
    <row r="1635" spans="1:16" s="169" customFormat="1">
      <c r="A1635" s="991"/>
      <c r="B1635" s="1021"/>
      <c r="C1635" s="170"/>
      <c r="D1635" s="182"/>
      <c r="E1635" s="172"/>
      <c r="F1635" s="179"/>
      <c r="G1635" s="170"/>
      <c r="H1635" s="183"/>
      <c r="I1635" s="172"/>
      <c r="J1635" s="172"/>
      <c r="K1635" s="184"/>
      <c r="L1635" s="181"/>
      <c r="M1635" s="177"/>
      <c r="N1635" s="178"/>
      <c r="O1635" s="172"/>
      <c r="P1635" s="179"/>
    </row>
    <row r="1636" spans="1:16" s="169" customFormat="1">
      <c r="A1636" s="991"/>
      <c r="B1636" s="1021"/>
      <c r="C1636" s="170"/>
      <c r="D1636" s="171"/>
      <c r="E1636" s="172"/>
      <c r="F1636" s="185"/>
      <c r="G1636" s="195"/>
      <c r="H1636" s="180"/>
      <c r="I1636" s="188"/>
      <c r="J1636" s="172"/>
      <c r="K1636" s="175"/>
      <c r="L1636" s="186"/>
      <c r="M1636" s="187"/>
      <c r="N1636" s="178"/>
      <c r="O1636" s="172"/>
      <c r="P1636" s="179"/>
    </row>
    <row r="1637" spans="1:16" s="169" customFormat="1">
      <c r="A1637" s="991"/>
      <c r="B1637" s="1021"/>
      <c r="C1637" s="170"/>
      <c r="D1637" s="171"/>
      <c r="E1637" s="172"/>
      <c r="F1637" s="179"/>
      <c r="G1637" s="170"/>
      <c r="H1637" s="180"/>
      <c r="I1637" s="188"/>
      <c r="J1637" s="172"/>
      <c r="K1637" s="175"/>
      <c r="L1637" s="181"/>
      <c r="M1637" s="177"/>
      <c r="N1637" s="178"/>
      <c r="O1637" s="172"/>
      <c r="P1637" s="179"/>
    </row>
    <row r="1638" spans="1:16" s="169" customFormat="1">
      <c r="A1638" s="991"/>
      <c r="B1638" s="1021"/>
      <c r="C1638" s="170"/>
      <c r="D1638" s="171"/>
      <c r="E1638" s="172"/>
      <c r="F1638" s="179"/>
      <c r="G1638" s="216"/>
      <c r="H1638" s="180"/>
      <c r="I1638" s="172"/>
      <c r="J1638" s="172"/>
      <c r="K1638" s="175"/>
      <c r="L1638" s="181"/>
      <c r="M1638" s="177"/>
      <c r="N1638" s="178"/>
      <c r="O1638" s="172"/>
      <c r="P1638" s="179"/>
    </row>
    <row r="1639" spans="1:16" s="169" customFormat="1">
      <c r="A1639" s="991"/>
      <c r="B1639" s="1021"/>
      <c r="C1639" s="170"/>
      <c r="D1639" s="171"/>
      <c r="E1639" s="172"/>
      <c r="F1639" s="185"/>
      <c r="G1639" s="170"/>
      <c r="H1639" s="180"/>
      <c r="I1639" s="188"/>
      <c r="J1639" s="172"/>
      <c r="K1639" s="175"/>
      <c r="L1639" s="181"/>
      <c r="M1639" s="177"/>
      <c r="N1639" s="178"/>
      <c r="O1639" s="172"/>
      <c r="P1639" s="179"/>
    </row>
    <row r="1640" spans="1:16" s="169" customFormat="1">
      <c r="A1640" s="991"/>
      <c r="B1640" s="1021"/>
      <c r="C1640" s="170"/>
      <c r="D1640" s="171"/>
      <c r="E1640" s="172"/>
      <c r="F1640" s="179"/>
      <c r="G1640" s="170"/>
      <c r="H1640" s="180"/>
      <c r="I1640" s="188"/>
      <c r="J1640" s="172"/>
      <c r="K1640" s="175"/>
      <c r="L1640" s="181"/>
      <c r="M1640" s="177"/>
      <c r="N1640" s="178"/>
      <c r="O1640" s="172"/>
      <c r="P1640" s="179"/>
    </row>
    <row r="1641" spans="1:16" s="169" customFormat="1">
      <c r="A1641" s="991"/>
      <c r="B1641" s="1021"/>
      <c r="C1641" s="189"/>
      <c r="D1641" s="190"/>
      <c r="E1641" s="191"/>
      <c r="F1641" s="192"/>
      <c r="G1641" s="170"/>
      <c r="H1641" s="174"/>
      <c r="I1641" s="172"/>
      <c r="J1641" s="172"/>
      <c r="K1641" s="175"/>
      <c r="L1641" s="181"/>
      <c r="M1641" s="177"/>
      <c r="N1641" s="193"/>
      <c r="O1641" s="191"/>
      <c r="P1641" s="192"/>
    </row>
    <row r="1642" spans="1:16" s="169" customFormat="1">
      <c r="A1642" s="991"/>
      <c r="B1642" s="1021"/>
      <c r="C1642" s="189"/>
      <c r="D1642" s="190"/>
      <c r="E1642" s="191"/>
      <c r="F1642" s="192"/>
      <c r="G1642" s="195"/>
      <c r="H1642" s="180"/>
      <c r="I1642" s="188"/>
      <c r="J1642" s="172"/>
      <c r="K1642" s="175"/>
      <c r="L1642" s="181"/>
      <c r="M1642" s="177"/>
      <c r="N1642" s="193"/>
      <c r="O1642" s="191"/>
      <c r="P1642" s="192"/>
    </row>
    <row r="1643" spans="1:16" s="169" customFormat="1">
      <c r="A1643" s="991"/>
      <c r="B1643" s="1021"/>
      <c r="C1643" s="189"/>
      <c r="D1643" s="190"/>
      <c r="E1643" s="191"/>
      <c r="F1643" s="192"/>
      <c r="G1643" s="170"/>
      <c r="H1643" s="196"/>
      <c r="I1643" s="188"/>
      <c r="J1643" s="197"/>
      <c r="K1643" s="194"/>
      <c r="L1643" s="181"/>
      <c r="M1643" s="177"/>
      <c r="N1643" s="193"/>
      <c r="O1643" s="191"/>
      <c r="P1643" s="192"/>
    </row>
    <row r="1644" spans="1:16" s="169" customFormat="1">
      <c r="A1644" s="991"/>
      <c r="B1644" s="1021"/>
      <c r="C1644" s="189"/>
      <c r="D1644" s="190"/>
      <c r="E1644" s="191"/>
      <c r="F1644" s="192"/>
      <c r="G1644" s="170"/>
      <c r="H1644" s="198"/>
      <c r="I1644" s="172"/>
      <c r="J1644" s="172"/>
      <c r="K1644" s="175"/>
      <c r="L1644" s="181"/>
      <c r="M1644" s="177"/>
      <c r="N1644" s="193"/>
      <c r="O1644" s="191"/>
      <c r="P1644" s="192"/>
    </row>
    <row r="1645" spans="1:16" s="169" customFormat="1">
      <c r="A1645" s="991"/>
      <c r="B1645" s="1021"/>
      <c r="C1645" s="189"/>
      <c r="D1645" s="190"/>
      <c r="E1645" s="191"/>
      <c r="F1645" s="192"/>
      <c r="G1645" s="195"/>
      <c r="H1645" s="180"/>
      <c r="I1645" s="197"/>
      <c r="J1645" s="197"/>
      <c r="K1645" s="194"/>
      <c r="L1645" s="181"/>
      <c r="M1645" s="177"/>
      <c r="N1645" s="193"/>
      <c r="O1645" s="191"/>
      <c r="P1645" s="192"/>
    </row>
    <row r="1646" spans="1:16" s="169" customFormat="1">
      <c r="A1646" s="991"/>
      <c r="B1646" s="1021"/>
      <c r="C1646" s="189"/>
      <c r="D1646" s="190"/>
      <c r="E1646" s="191"/>
      <c r="F1646" s="192"/>
      <c r="G1646" s="170"/>
      <c r="H1646" s="180"/>
      <c r="I1646" s="197"/>
      <c r="J1646" s="197"/>
      <c r="K1646" s="194"/>
      <c r="L1646" s="176"/>
      <c r="M1646" s="177"/>
      <c r="N1646" s="193"/>
      <c r="O1646" s="191"/>
      <c r="P1646" s="192"/>
    </row>
    <row r="1647" spans="1:16" s="169" customFormat="1">
      <c r="A1647" s="991"/>
      <c r="B1647" s="1021"/>
      <c r="C1647" s="189"/>
      <c r="D1647" s="190"/>
      <c r="E1647" s="191"/>
      <c r="F1647" s="192"/>
      <c r="G1647" s="189"/>
      <c r="H1647" s="198"/>
      <c r="I1647" s="199"/>
      <c r="J1647" s="199"/>
      <c r="K1647" s="200"/>
      <c r="L1647" s="201"/>
      <c r="M1647" s="187"/>
      <c r="N1647" s="193"/>
      <c r="O1647" s="191"/>
      <c r="P1647" s="192"/>
    </row>
    <row r="1648" spans="1:16" s="169" customFormat="1">
      <c r="A1648" s="991"/>
      <c r="B1648" s="1021"/>
      <c r="C1648" s="189"/>
      <c r="D1648" s="190"/>
      <c r="E1648" s="191"/>
      <c r="F1648" s="192"/>
      <c r="G1648" s="189"/>
      <c r="H1648" s="198"/>
      <c r="I1648" s="199"/>
      <c r="J1648" s="199"/>
      <c r="K1648" s="200"/>
      <c r="L1648" s="201"/>
      <c r="M1648" s="187"/>
      <c r="N1648" s="193"/>
      <c r="O1648" s="191"/>
      <c r="P1648" s="192"/>
    </row>
    <row r="1649" spans="1:16" s="169" customFormat="1">
      <c r="A1649" s="991"/>
      <c r="B1649" s="1021"/>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992"/>
      <c r="B1650" s="1022"/>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16">
        <f>A1545+1</f>
        <v>46159</v>
      </c>
      <c r="B1651" s="87" t="s">
        <v>940</v>
      </c>
      <c r="C1651" s="1008" t="s">
        <v>941</v>
      </c>
      <c r="D1651" s="88" t="s">
        <v>942</v>
      </c>
      <c r="E1651" s="89" t="s">
        <v>943</v>
      </c>
      <c r="F1651" s="90" t="s">
        <v>1823</v>
      </c>
      <c r="G1651" s="87" t="s">
        <v>940</v>
      </c>
      <c r="H1651" s="1023" t="s">
        <v>941</v>
      </c>
      <c r="I1651" s="88" t="s">
        <v>942</v>
      </c>
      <c r="J1651" s="89" t="s">
        <v>943</v>
      </c>
      <c r="K1651" s="90" t="s">
        <v>1824</v>
      </c>
      <c r="L1651" s="87" t="s">
        <v>940</v>
      </c>
      <c r="M1651" s="1029" t="s">
        <v>941</v>
      </c>
      <c r="N1651" s="88" t="s">
        <v>942</v>
      </c>
      <c r="O1651" s="89" t="s">
        <v>943</v>
      </c>
      <c r="P1651" s="90" t="s">
        <v>1825</v>
      </c>
    </row>
    <row r="1652" spans="1:16" ht="18" customHeight="1">
      <c r="A1652" s="1017"/>
      <c r="B1652" s="1026" t="s">
        <v>946</v>
      </c>
      <c r="C1652" s="994"/>
      <c r="D1652" s="91" t="s">
        <v>947</v>
      </c>
      <c r="E1652" s="92" t="s">
        <v>948</v>
      </c>
      <c r="F1652" s="90" t="s">
        <v>547</v>
      </c>
      <c r="G1652" s="1026" t="s">
        <v>949</v>
      </c>
      <c r="H1652" s="994"/>
      <c r="I1652" s="91" t="s">
        <v>947</v>
      </c>
      <c r="J1652" s="92" t="s">
        <v>948</v>
      </c>
      <c r="K1652" s="90" t="s">
        <v>547</v>
      </c>
      <c r="L1652" s="1026" t="s">
        <v>950</v>
      </c>
      <c r="M1652" s="994"/>
      <c r="N1652" s="91" t="s">
        <v>947</v>
      </c>
      <c r="O1652" s="92" t="s">
        <v>948</v>
      </c>
      <c r="P1652" s="90" t="s">
        <v>547</v>
      </c>
    </row>
    <row r="1653" spans="1:16" ht="17.45" customHeight="1" thickBot="1">
      <c r="A1653" s="1017"/>
      <c r="B1653" s="997"/>
      <c r="C1653" s="994"/>
      <c r="D1653" s="91" t="s">
        <v>951</v>
      </c>
      <c r="E1653" s="93" t="s">
        <v>952</v>
      </c>
      <c r="F1653" s="95" t="s">
        <v>1826</v>
      </c>
      <c r="G1653" s="997"/>
      <c r="H1653" s="994"/>
      <c r="I1653" s="91" t="s">
        <v>951</v>
      </c>
      <c r="J1653" s="93" t="s">
        <v>952</v>
      </c>
      <c r="K1653" s="95" t="s">
        <v>1827</v>
      </c>
      <c r="L1653" s="997"/>
      <c r="M1653" s="994"/>
      <c r="N1653" s="91" t="s">
        <v>951</v>
      </c>
      <c r="O1653" s="93" t="s">
        <v>952</v>
      </c>
      <c r="P1653" s="95" t="s">
        <v>1827</v>
      </c>
    </row>
    <row r="1654" spans="1:16" ht="17.45" customHeight="1" thickBot="1">
      <c r="A1654" s="1017"/>
      <c r="B1654" s="87" t="s">
        <v>954</v>
      </c>
      <c r="C1654" s="994"/>
      <c r="D1654" s="91" t="s">
        <v>955</v>
      </c>
      <c r="E1654" s="93" t="s">
        <v>956</v>
      </c>
      <c r="F1654" s="94" t="s">
        <v>547</v>
      </c>
      <c r="G1654" s="87" t="s">
        <v>954</v>
      </c>
      <c r="H1654" s="994"/>
      <c r="I1654" s="91" t="s">
        <v>955</v>
      </c>
      <c r="J1654" s="93" t="s">
        <v>956</v>
      </c>
      <c r="K1654" s="94" t="s">
        <v>547</v>
      </c>
      <c r="L1654" s="87" t="s">
        <v>954</v>
      </c>
      <c r="M1654" s="994"/>
      <c r="N1654" s="91" t="s">
        <v>955</v>
      </c>
      <c r="O1654" s="93" t="s">
        <v>956</v>
      </c>
      <c r="P1654" s="94" t="s">
        <v>547</v>
      </c>
    </row>
    <row r="1655" spans="1:16">
      <c r="A1655" s="1017"/>
      <c r="B1655" s="1027" t="s">
        <v>1828</v>
      </c>
      <c r="C1655" s="994"/>
      <c r="D1655" s="91" t="s">
        <v>958</v>
      </c>
      <c r="E1655" s="93" t="s">
        <v>959</v>
      </c>
      <c r="F1655" s="94" t="s">
        <v>547</v>
      </c>
      <c r="G1655" s="1027" t="s">
        <v>965</v>
      </c>
      <c r="H1655" s="994"/>
      <c r="I1655" s="91" t="s">
        <v>958</v>
      </c>
      <c r="J1655" s="93" t="s">
        <v>959</v>
      </c>
      <c r="K1655" s="94" t="s">
        <v>1829</v>
      </c>
      <c r="L1655" s="1027" t="s">
        <v>547</v>
      </c>
      <c r="M1655" s="994"/>
      <c r="N1655" s="91" t="s">
        <v>958</v>
      </c>
      <c r="O1655" s="93" t="s">
        <v>959</v>
      </c>
      <c r="P1655" s="94" t="s">
        <v>1829</v>
      </c>
    </row>
    <row r="1656" spans="1:16">
      <c r="A1656" s="1017"/>
      <c r="B1656" s="1003"/>
      <c r="C1656" s="994"/>
      <c r="D1656" s="91" t="s">
        <v>960</v>
      </c>
      <c r="E1656" s="93" t="s">
        <v>1043</v>
      </c>
      <c r="F1656" s="94" t="s">
        <v>1639</v>
      </c>
      <c r="G1656" s="1003"/>
      <c r="H1656" s="994"/>
      <c r="I1656" s="91" t="s">
        <v>960</v>
      </c>
      <c r="J1656" s="93" t="s">
        <v>1043</v>
      </c>
      <c r="K1656" s="94" t="s">
        <v>1639</v>
      </c>
      <c r="L1656" s="1003"/>
      <c r="M1656" s="994"/>
      <c r="N1656" s="91" t="s">
        <v>960</v>
      </c>
      <c r="O1656" s="93" t="s">
        <v>1043</v>
      </c>
      <c r="P1656" s="94" t="s">
        <v>1639</v>
      </c>
    </row>
    <row r="1657" spans="1:16">
      <c r="A1657" s="1017"/>
      <c r="B1657" s="1002"/>
      <c r="C1657" s="994"/>
      <c r="D1657" s="91" t="s">
        <v>968</v>
      </c>
      <c r="E1657" s="93" t="s">
        <v>969</v>
      </c>
      <c r="F1657" s="90" t="s">
        <v>1760</v>
      </c>
      <c r="G1657" s="1002"/>
      <c r="H1657" s="994"/>
      <c r="I1657" s="91" t="s">
        <v>968</v>
      </c>
      <c r="J1657" s="93" t="s">
        <v>969</v>
      </c>
      <c r="K1657" s="90" t="s">
        <v>1760</v>
      </c>
      <c r="L1657" s="1002"/>
      <c r="M1657" s="994"/>
      <c r="N1657" s="91" t="s">
        <v>968</v>
      </c>
      <c r="O1657" s="93" t="s">
        <v>969</v>
      </c>
      <c r="P1657" s="90" t="s">
        <v>1760</v>
      </c>
    </row>
    <row r="1658" spans="1:16">
      <c r="A1658" s="1017"/>
      <c r="B1658" s="1003"/>
      <c r="C1658" s="994"/>
      <c r="D1658" s="91"/>
      <c r="E1658" s="93" t="s">
        <v>973</v>
      </c>
      <c r="F1658" s="96" t="s">
        <v>974</v>
      </c>
      <c r="G1658" s="1003"/>
      <c r="H1658" s="994"/>
      <c r="I1658" s="91"/>
      <c r="J1658" s="93" t="s">
        <v>973</v>
      </c>
      <c r="K1658" s="96" t="s">
        <v>974</v>
      </c>
      <c r="L1658" s="1003"/>
      <c r="M1658" s="994"/>
      <c r="N1658" s="91"/>
      <c r="O1658" s="93" t="s">
        <v>973</v>
      </c>
      <c r="P1658" s="96" t="s">
        <v>974</v>
      </c>
    </row>
    <row r="1659" spans="1:16">
      <c r="A1659" s="1017"/>
      <c r="B1659" s="1002"/>
      <c r="C1659" s="994"/>
      <c r="D1659" s="91"/>
      <c r="E1659" s="93" t="s">
        <v>975</v>
      </c>
      <c r="F1659" s="817" t="s">
        <v>976</v>
      </c>
      <c r="G1659" s="1002"/>
      <c r="H1659" s="994"/>
      <c r="I1659" s="91"/>
      <c r="J1659" s="93" t="s">
        <v>975</v>
      </c>
      <c r="K1659" s="99" t="s">
        <v>976</v>
      </c>
      <c r="L1659" s="1002"/>
      <c r="M1659" s="994"/>
      <c r="N1659" s="91"/>
      <c r="O1659" s="93" t="s">
        <v>975</v>
      </c>
      <c r="P1659" s="817" t="s">
        <v>976</v>
      </c>
    </row>
    <row r="1660" spans="1:16" ht="17.45" customHeight="1" thickBot="1">
      <c r="A1660" s="1017"/>
      <c r="B1660" s="1003"/>
      <c r="C1660" s="994"/>
      <c r="D1660" s="91" t="s">
        <v>978</v>
      </c>
      <c r="E1660" s="93" t="s">
        <v>979</v>
      </c>
      <c r="F1660" s="96" t="s">
        <v>1716</v>
      </c>
      <c r="G1660" s="1003"/>
      <c r="H1660" s="994"/>
      <c r="I1660" s="91" t="s">
        <v>978</v>
      </c>
      <c r="J1660" s="93" t="s">
        <v>979</v>
      </c>
      <c r="K1660" s="96" t="s">
        <v>1717</v>
      </c>
      <c r="L1660" s="1003"/>
      <c r="M1660" s="994"/>
      <c r="N1660" s="91" t="s">
        <v>978</v>
      </c>
      <c r="O1660" s="93" t="s">
        <v>979</v>
      </c>
      <c r="P1660" s="96" t="s">
        <v>1674</v>
      </c>
    </row>
    <row r="1661" spans="1:16" ht="17.45" customHeight="1" thickBot="1">
      <c r="A1661" s="1017"/>
      <c r="B1661" s="97" t="s">
        <v>977</v>
      </c>
      <c r="C1661" s="994"/>
      <c r="D1661" s="91"/>
      <c r="E1661" s="93" t="s">
        <v>984</v>
      </c>
      <c r="F1661" s="96" t="s">
        <v>1219</v>
      </c>
      <c r="G1661" s="97" t="s">
        <v>977</v>
      </c>
      <c r="H1661" s="994"/>
      <c r="I1661" s="91"/>
      <c r="J1661" s="93" t="s">
        <v>984</v>
      </c>
      <c r="K1661" s="96" t="s">
        <v>1115</v>
      </c>
      <c r="L1661" s="97" t="s">
        <v>977</v>
      </c>
      <c r="M1661" s="994"/>
      <c r="N1661" s="91"/>
      <c r="O1661" s="93" t="s">
        <v>984</v>
      </c>
      <c r="P1661" s="96" t="s">
        <v>1830</v>
      </c>
    </row>
    <row r="1662" spans="1:16">
      <c r="A1662" s="1017"/>
      <c r="B1662" s="1007" t="s">
        <v>1114</v>
      </c>
      <c r="C1662" s="994"/>
      <c r="D1662" s="91"/>
      <c r="E1662" s="93" t="s">
        <v>989</v>
      </c>
      <c r="F1662" s="96" t="s">
        <v>1801</v>
      </c>
      <c r="G1662" s="1007" t="s">
        <v>1166</v>
      </c>
      <c r="H1662" s="994"/>
      <c r="I1662" s="91"/>
      <c r="J1662" s="93" t="s">
        <v>989</v>
      </c>
      <c r="K1662" s="96" t="s">
        <v>1801</v>
      </c>
      <c r="L1662" s="1007" t="s">
        <v>1510</v>
      </c>
      <c r="M1662" s="994"/>
      <c r="N1662" s="91"/>
      <c r="O1662" s="93" t="s">
        <v>989</v>
      </c>
      <c r="P1662" s="96" t="s">
        <v>1801</v>
      </c>
    </row>
    <row r="1663" spans="1:16">
      <c r="A1663" s="1017"/>
      <c r="B1663" s="999"/>
      <c r="C1663" s="994"/>
      <c r="D1663" s="91"/>
      <c r="E1663" s="93" t="s">
        <v>992</v>
      </c>
      <c r="F1663" s="96" t="s">
        <v>1171</v>
      </c>
      <c r="G1663" s="999"/>
      <c r="H1663" s="994"/>
      <c r="I1663" s="91"/>
      <c r="J1663" s="93" t="s">
        <v>992</v>
      </c>
      <c r="K1663" s="96" t="s">
        <v>1680</v>
      </c>
      <c r="L1663" s="999"/>
      <c r="M1663" s="994"/>
      <c r="N1663" s="91"/>
      <c r="O1663" s="93" t="s">
        <v>992</v>
      </c>
      <c r="P1663" s="96" t="s">
        <v>1681</v>
      </c>
    </row>
    <row r="1664" spans="1:16" ht="34.5" customHeight="1" thickBot="1">
      <c r="A1664" s="1017"/>
      <c r="B1664" s="997"/>
      <c r="C1664" s="994"/>
      <c r="D1664" s="91" t="s">
        <v>1000</v>
      </c>
      <c r="E1664" s="93" t="s">
        <v>1001</v>
      </c>
      <c r="F1664" s="94" t="s">
        <v>1765</v>
      </c>
      <c r="G1664" s="997"/>
      <c r="H1664" s="994"/>
      <c r="I1664" s="91" t="s">
        <v>1000</v>
      </c>
      <c r="J1664" s="93" t="s">
        <v>1001</v>
      </c>
      <c r="K1664" s="94" t="s">
        <v>1765</v>
      </c>
      <c r="L1664" s="997"/>
      <c r="M1664" s="994"/>
      <c r="N1664" s="91" t="s">
        <v>1000</v>
      </c>
      <c r="O1664" s="93" t="s">
        <v>1001</v>
      </c>
      <c r="P1664" s="94" t="s">
        <v>1765</v>
      </c>
    </row>
    <row r="1665" spans="1:16" ht="34.5" customHeight="1" thickBot="1">
      <c r="A1665" s="1017"/>
      <c r="B1665" s="97" t="s">
        <v>994</v>
      </c>
      <c r="C1665" s="994"/>
      <c r="D1665" s="91" t="s">
        <v>1229</v>
      </c>
      <c r="E1665" s="93" t="s">
        <v>1230</v>
      </c>
      <c r="F1665" s="94" t="s">
        <v>1831</v>
      </c>
      <c r="G1665" s="97" t="s">
        <v>994</v>
      </c>
      <c r="H1665" s="994"/>
      <c r="I1665" s="91" t="s">
        <v>1229</v>
      </c>
      <c r="J1665" s="93" t="s">
        <v>1006</v>
      </c>
      <c r="K1665" s="94" t="s">
        <v>1832</v>
      </c>
      <c r="L1665" s="97" t="s">
        <v>994</v>
      </c>
      <c r="M1665" s="994"/>
      <c r="N1665" s="91" t="s">
        <v>1229</v>
      </c>
      <c r="O1665" s="93" t="s">
        <v>1006</v>
      </c>
      <c r="P1665" s="94" t="s">
        <v>1833</v>
      </c>
    </row>
    <row r="1666" spans="1:16">
      <c r="A1666" s="1017"/>
      <c r="B1666" s="998" t="s">
        <v>1834</v>
      </c>
      <c r="C1666" s="994"/>
      <c r="D1666" s="91"/>
      <c r="E1666" s="93" t="s">
        <v>1235</v>
      </c>
      <c r="F1666" s="94" t="s">
        <v>1835</v>
      </c>
      <c r="G1666" s="998" t="s">
        <v>1836</v>
      </c>
      <c r="H1666" s="994"/>
      <c r="I1666" s="91"/>
      <c r="J1666" s="93"/>
      <c r="K1666" s="94"/>
      <c r="L1666" s="998" t="s">
        <v>1837</v>
      </c>
      <c r="M1666" s="994"/>
      <c r="N1666" s="91" t="s">
        <v>1300</v>
      </c>
      <c r="O1666" s="93" t="s">
        <v>1011</v>
      </c>
      <c r="P1666" s="109" t="s">
        <v>1838</v>
      </c>
    </row>
    <row r="1667" spans="1:16">
      <c r="A1667" s="1017"/>
      <c r="B1667" s="999"/>
      <c r="C1667" s="994"/>
      <c r="D1667" s="91"/>
      <c r="E1667" s="93" t="s">
        <v>1839</v>
      </c>
      <c r="F1667" s="94" t="s">
        <v>1840</v>
      </c>
      <c r="G1667" s="999"/>
      <c r="H1667" s="994"/>
      <c r="I1667" s="91"/>
      <c r="J1667" s="93"/>
      <c r="K1667" s="94"/>
      <c r="L1667" s="999"/>
      <c r="M1667" s="994"/>
      <c r="N1667" s="91"/>
      <c r="O1667" s="93"/>
      <c r="P1667" s="94"/>
    </row>
    <row r="1668" spans="1:16" ht="17.45" customHeight="1" thickBot="1">
      <c r="A1668" s="1017"/>
      <c r="B1668" s="997"/>
      <c r="C1668" s="994"/>
      <c r="D1668" s="91"/>
      <c r="E1668" s="93"/>
      <c r="F1668" s="94"/>
      <c r="G1668" s="997"/>
      <c r="H1668" s="994"/>
      <c r="I1668" s="91"/>
      <c r="J1668" s="93"/>
      <c r="K1668" s="94"/>
      <c r="L1668" s="997"/>
      <c r="M1668" s="994"/>
      <c r="N1668" s="91"/>
      <c r="O1668" s="93"/>
      <c r="P1668" s="94"/>
    </row>
    <row r="1669" spans="1:16">
      <c r="A1669" s="1017"/>
      <c r="B1669" s="1018" t="s">
        <v>1013</v>
      </c>
      <c r="C1669" s="994"/>
      <c r="D1669" s="91"/>
      <c r="E1669" s="93"/>
      <c r="F1669" s="94"/>
      <c r="G1669" s="1018" t="s">
        <v>1013</v>
      </c>
      <c r="H1669" s="994"/>
      <c r="I1669" s="91"/>
      <c r="J1669" s="93"/>
      <c r="K1669" s="94"/>
      <c r="L1669" s="1018" t="s">
        <v>1013</v>
      </c>
      <c r="M1669" s="994"/>
      <c r="N1669" s="91"/>
      <c r="O1669" s="93"/>
      <c r="P1669" s="94"/>
    </row>
    <row r="1670" spans="1:16" ht="17.45" customHeight="1" thickBot="1">
      <c r="A1670" s="1017"/>
      <c r="B1670" s="1019"/>
      <c r="C1670" s="994"/>
      <c r="D1670" s="91"/>
      <c r="E1670" s="93"/>
      <c r="F1670" s="94"/>
      <c r="G1670" s="1019"/>
      <c r="H1670" s="994"/>
      <c r="I1670" s="91"/>
      <c r="J1670" s="93"/>
      <c r="K1670" s="94"/>
      <c r="L1670" s="1019"/>
      <c r="M1670" s="994"/>
      <c r="N1670" s="91"/>
      <c r="O1670" s="93"/>
      <c r="P1670" s="90"/>
    </row>
    <row r="1671" spans="1:16" ht="17.45" customHeight="1" thickTop="1">
      <c r="A1671" s="1017"/>
      <c r="B1671" s="1015" t="s">
        <v>1014</v>
      </c>
      <c r="C1671" s="994"/>
      <c r="D1671" s="91"/>
      <c r="E1671" s="93"/>
      <c r="F1671" s="90"/>
      <c r="G1671" s="1015" t="s">
        <v>1014</v>
      </c>
      <c r="H1671" s="994"/>
      <c r="I1671" s="91"/>
      <c r="J1671" s="93"/>
      <c r="K1671" s="90"/>
      <c r="L1671" s="1015" t="s">
        <v>1014</v>
      </c>
      <c r="M1671" s="994"/>
      <c r="N1671" s="91"/>
      <c r="O1671" s="93"/>
      <c r="P1671" s="94"/>
    </row>
    <row r="1672" spans="1:16" ht="17.45" customHeight="1" thickBot="1">
      <c r="A1672" s="1017"/>
      <c r="B1672" s="997"/>
      <c r="C1672" s="994"/>
      <c r="D1672" s="91"/>
      <c r="E1672" s="93"/>
      <c r="F1672" s="90"/>
      <c r="G1672" s="997"/>
      <c r="H1672" s="994"/>
      <c r="I1672" s="91"/>
      <c r="J1672" s="93"/>
      <c r="K1672" s="90"/>
      <c r="L1672" s="997"/>
      <c r="M1672" s="994"/>
      <c r="N1672" s="91"/>
      <c r="O1672" s="93"/>
      <c r="P1672" s="98"/>
    </row>
    <row r="1673" spans="1:16">
      <c r="A1673" s="1017"/>
      <c r="B1673" s="1014">
        <v>5</v>
      </c>
      <c r="C1673" s="994"/>
      <c r="D1673" s="91"/>
      <c r="E1673" s="93"/>
      <c r="F1673" s="94"/>
      <c r="G1673" s="1014">
        <v>4</v>
      </c>
      <c r="H1673" s="994"/>
      <c r="I1673" s="91"/>
      <c r="J1673" s="93"/>
      <c r="K1673" s="94"/>
      <c r="L1673" s="1014">
        <v>4</v>
      </c>
      <c r="M1673" s="994"/>
      <c r="N1673" s="91"/>
      <c r="O1673" s="93"/>
      <c r="P1673" s="100"/>
    </row>
    <row r="1674" spans="1:16" ht="17.45" customHeight="1" thickBot="1">
      <c r="A1674" s="1017"/>
      <c r="B1674" s="999"/>
      <c r="C1674" s="994"/>
      <c r="D1674" s="91"/>
      <c r="E1674" s="93"/>
      <c r="F1674" s="94"/>
      <c r="G1674" s="999"/>
      <c r="H1674" s="994"/>
      <c r="I1674" s="91"/>
      <c r="J1674" s="93"/>
      <c r="K1674" s="94"/>
      <c r="L1674" s="999"/>
      <c r="M1674" s="994"/>
      <c r="N1674" s="91"/>
      <c r="O1674" s="93"/>
      <c r="P1674" s="101"/>
    </row>
    <row r="1675" spans="1:16">
      <c r="A1675" s="1017"/>
      <c r="B1675" s="1010" t="s">
        <v>1015</v>
      </c>
      <c r="C1675" s="994"/>
      <c r="D1675" s="91"/>
      <c r="E1675" s="93"/>
      <c r="F1675" s="90"/>
      <c r="G1675" s="1010" t="s">
        <v>1015</v>
      </c>
      <c r="H1675" s="994"/>
      <c r="I1675" s="91"/>
      <c r="J1675" s="93"/>
      <c r="K1675" s="90"/>
      <c r="L1675" s="1010" t="s">
        <v>1015</v>
      </c>
      <c r="M1675" s="994"/>
      <c r="N1675" s="91"/>
      <c r="O1675" s="93"/>
      <c r="P1675" s="96"/>
    </row>
    <row r="1676" spans="1:16" ht="17.45" customHeight="1" thickBot="1">
      <c r="A1676" s="1017"/>
      <c r="B1676" s="997"/>
      <c r="C1676" s="994"/>
      <c r="D1676" s="91"/>
      <c r="E1676" s="93"/>
      <c r="F1676" s="98"/>
      <c r="G1676" s="997"/>
      <c r="H1676" s="994"/>
      <c r="I1676" s="91"/>
      <c r="J1676" s="93"/>
      <c r="K1676" s="98"/>
      <c r="L1676" s="997"/>
      <c r="M1676" s="994"/>
      <c r="N1676" s="91"/>
      <c r="O1676" s="93"/>
      <c r="P1676" s="101"/>
    </row>
    <row r="1677" spans="1:16">
      <c r="A1677" s="1017"/>
      <c r="B1677" s="996">
        <v>5</v>
      </c>
      <c r="C1677" s="994"/>
      <c r="D1677" s="91"/>
      <c r="E1677" s="93"/>
      <c r="F1677" s="99"/>
      <c r="G1677" s="996">
        <v>4</v>
      </c>
      <c r="H1677" s="994"/>
      <c r="I1677" s="91"/>
      <c r="J1677" s="93"/>
      <c r="K1677" s="100"/>
      <c r="L1677" s="996">
        <v>4</v>
      </c>
      <c r="M1677" s="994"/>
      <c r="N1677" s="91"/>
      <c r="O1677" s="93"/>
      <c r="P1677" s="90"/>
    </row>
    <row r="1678" spans="1:16" ht="17.45" customHeight="1" thickBot="1">
      <c r="A1678" s="1017"/>
      <c r="B1678" s="997"/>
      <c r="C1678" s="994"/>
      <c r="D1678" s="91"/>
      <c r="E1678" s="93"/>
      <c r="F1678" s="96"/>
      <c r="G1678" s="997"/>
      <c r="H1678" s="994"/>
      <c r="I1678" s="91"/>
      <c r="J1678" s="93"/>
      <c r="K1678" s="101"/>
      <c r="L1678" s="997"/>
      <c r="M1678" s="994"/>
      <c r="N1678" s="91"/>
      <c r="O1678" s="93"/>
      <c r="P1678" s="94"/>
    </row>
    <row r="1679" spans="1:16">
      <c r="A1679" s="1017"/>
      <c r="B1679" s="1004" t="s">
        <v>1016</v>
      </c>
      <c r="C1679" s="994"/>
      <c r="D1679" s="91"/>
      <c r="E1679" s="93"/>
      <c r="F1679" s="100"/>
      <c r="G1679" s="1004" t="s">
        <v>1016</v>
      </c>
      <c r="H1679" s="994"/>
      <c r="I1679" s="91"/>
      <c r="J1679" s="93"/>
      <c r="K1679" s="101"/>
      <c r="L1679" s="1004" t="s">
        <v>1016</v>
      </c>
      <c r="M1679" s="994"/>
      <c r="N1679" s="91"/>
      <c r="O1679" s="111"/>
      <c r="P1679" s="94"/>
    </row>
    <row r="1680" spans="1:16" ht="17.45" customHeight="1" thickBot="1">
      <c r="A1680" s="1017"/>
      <c r="B1680" s="997"/>
      <c r="C1680" s="994"/>
      <c r="D1680" s="91"/>
      <c r="E1680" s="93"/>
      <c r="F1680" s="101"/>
      <c r="G1680" s="997"/>
      <c r="H1680" s="994"/>
      <c r="I1680" s="91"/>
      <c r="J1680" s="93"/>
      <c r="K1680" s="96"/>
      <c r="L1680" s="997"/>
      <c r="M1680" s="994"/>
      <c r="N1680" s="110"/>
      <c r="O1680" s="93"/>
      <c r="P1680" s="109"/>
    </row>
    <row r="1681" spans="1:16">
      <c r="A1681" s="1017"/>
      <c r="B1681" s="996">
        <v>27</v>
      </c>
      <c r="C1681" s="994"/>
      <c r="D1681" s="91"/>
      <c r="E1681" s="93"/>
      <c r="F1681" s="101"/>
      <c r="G1681" s="996" t="s">
        <v>1019</v>
      </c>
      <c r="H1681" s="994"/>
      <c r="I1681" s="91"/>
      <c r="J1681" s="93"/>
      <c r="K1681" s="101"/>
      <c r="L1681" s="996">
        <v>19</v>
      </c>
      <c r="M1681" s="994"/>
      <c r="N1681" s="110"/>
      <c r="O1681" s="111"/>
      <c r="P1681" s="94"/>
    </row>
    <row r="1682" spans="1:16" ht="17.45" customHeight="1" thickBot="1">
      <c r="A1682" s="1017"/>
      <c r="B1682" s="997"/>
      <c r="C1682" s="994"/>
      <c r="D1682" s="91"/>
      <c r="E1682" s="93"/>
      <c r="F1682" s="96"/>
      <c r="G1682" s="997"/>
      <c r="H1682" s="994"/>
      <c r="I1682" s="91"/>
      <c r="J1682" s="93"/>
      <c r="K1682" s="90"/>
      <c r="L1682" s="997"/>
      <c r="M1682" s="994"/>
      <c r="N1682" s="91"/>
      <c r="O1682" s="111"/>
      <c r="P1682" s="101"/>
    </row>
    <row r="1683" spans="1:16">
      <c r="A1683" s="1017"/>
      <c r="B1683" s="1004" t="s">
        <v>1018</v>
      </c>
      <c r="C1683" s="994"/>
      <c r="D1683" s="91"/>
      <c r="E1683" s="93"/>
      <c r="F1683" s="101"/>
      <c r="G1683" s="1004" t="s">
        <v>1018</v>
      </c>
      <c r="H1683" s="994"/>
      <c r="I1683" s="91"/>
      <c r="J1683" s="93"/>
      <c r="K1683" s="94"/>
      <c r="L1683" s="1004" t="s">
        <v>1018</v>
      </c>
      <c r="M1683" s="994"/>
      <c r="N1683" s="91"/>
      <c r="O1683" s="93"/>
      <c r="P1683" s="94"/>
    </row>
    <row r="1684" spans="1:16" ht="17.45" customHeight="1" thickBot="1">
      <c r="A1684" s="1017"/>
      <c r="B1684" s="997"/>
      <c r="C1684" s="994"/>
      <c r="D1684" s="91"/>
      <c r="E1684" s="93"/>
      <c r="F1684" s="90"/>
      <c r="G1684" s="997"/>
      <c r="H1684" s="994"/>
      <c r="I1684" s="91"/>
      <c r="J1684" s="111"/>
      <c r="K1684" s="94"/>
      <c r="L1684" s="997"/>
      <c r="M1684" s="994"/>
      <c r="N1684" s="110"/>
      <c r="O1684" s="111"/>
      <c r="P1684" s="94"/>
    </row>
    <row r="1685" spans="1:16">
      <c r="A1685" s="1017"/>
      <c r="B1685" s="996">
        <v>27</v>
      </c>
      <c r="C1685" s="994"/>
      <c r="D1685" s="91"/>
      <c r="E1685" s="93"/>
      <c r="F1685" s="94"/>
      <c r="G1685" s="996" t="s">
        <v>1841</v>
      </c>
      <c r="H1685" s="994"/>
      <c r="I1685" s="91"/>
      <c r="J1685" s="93"/>
      <c r="K1685" s="94"/>
      <c r="L1685" s="996">
        <v>17</v>
      </c>
      <c r="M1685" s="994"/>
      <c r="N1685" s="110"/>
      <c r="O1685" s="111"/>
      <c r="P1685" s="94"/>
    </row>
    <row r="1686" spans="1:16" ht="17.45" customHeight="1" thickBot="1">
      <c r="A1686" s="1017"/>
      <c r="B1686" s="997"/>
      <c r="C1686" s="994"/>
      <c r="D1686" s="91"/>
      <c r="E1686" s="93"/>
      <c r="F1686" s="90"/>
      <c r="G1686" s="997"/>
      <c r="H1686" s="994"/>
      <c r="I1686" s="91"/>
      <c r="J1686" s="111"/>
      <c r="K1686" s="94"/>
      <c r="L1686" s="997"/>
      <c r="M1686" s="994"/>
      <c r="N1686" s="91"/>
      <c r="O1686" s="111"/>
      <c r="P1686" s="94"/>
    </row>
    <row r="1687" spans="1:16">
      <c r="A1687" s="1017"/>
      <c r="B1687" s="1010" t="s">
        <v>1020</v>
      </c>
      <c r="C1687" s="994"/>
      <c r="D1687" s="91"/>
      <c r="E1687" s="93"/>
      <c r="F1687" s="90"/>
      <c r="G1687" s="1010" t="s">
        <v>1020</v>
      </c>
      <c r="H1687" s="994"/>
      <c r="I1687" s="91"/>
      <c r="J1687" s="111"/>
      <c r="K1687" s="94"/>
      <c r="L1687" s="1010" t="s">
        <v>1020</v>
      </c>
      <c r="M1687" s="994"/>
      <c r="N1687" s="110"/>
      <c r="O1687" s="111"/>
      <c r="P1687" s="94"/>
    </row>
    <row r="1688" spans="1:16" ht="17.45" customHeight="1" thickBot="1">
      <c r="A1688" s="1017"/>
      <c r="B1688" s="997"/>
      <c r="C1688" s="994"/>
      <c r="D1688" s="91"/>
      <c r="E1688" s="93"/>
      <c r="F1688" s="90"/>
      <c r="G1688" s="997"/>
      <c r="H1688" s="994"/>
      <c r="I1688" s="91"/>
      <c r="J1688" s="111"/>
      <c r="K1688" s="94"/>
      <c r="L1688" s="997"/>
      <c r="M1688" s="994"/>
      <c r="N1688" s="91"/>
      <c r="O1688" s="111"/>
      <c r="P1688" s="94"/>
    </row>
    <row r="1689" spans="1:16">
      <c r="A1689" s="1017"/>
      <c r="B1689" s="103" t="s">
        <v>547</v>
      </c>
      <c r="C1689" s="994"/>
      <c r="D1689" s="91"/>
      <c r="E1689" s="93"/>
      <c r="F1689" s="94"/>
      <c r="G1689" s="103" t="s">
        <v>1021</v>
      </c>
      <c r="H1689" s="994"/>
      <c r="I1689" s="91"/>
      <c r="J1689" s="93"/>
      <c r="K1689" s="109"/>
      <c r="L1689" s="106" t="s">
        <v>1842</v>
      </c>
      <c r="M1689" s="994"/>
      <c r="N1689" s="110"/>
      <c r="O1689" s="93"/>
      <c r="P1689" s="109"/>
    </row>
    <row r="1690" spans="1:16">
      <c r="A1690" s="1017"/>
      <c r="B1690" s="104"/>
      <c r="C1690" s="994"/>
      <c r="D1690" s="91"/>
      <c r="E1690" s="93"/>
      <c r="F1690" s="90"/>
      <c r="G1690" s="104" t="s">
        <v>1843</v>
      </c>
      <c r="H1690" s="994"/>
      <c r="I1690" s="91"/>
      <c r="J1690" s="93"/>
      <c r="K1690" s="94"/>
      <c r="L1690" s="107" t="s">
        <v>1844</v>
      </c>
      <c r="M1690" s="994"/>
      <c r="N1690" s="110"/>
      <c r="O1690" s="111"/>
      <c r="P1690" s="94"/>
    </row>
    <row r="1691" spans="1:16">
      <c r="A1691" s="1017"/>
      <c r="B1691" s="106"/>
      <c r="C1691" s="994"/>
      <c r="D1691" s="91"/>
      <c r="E1691" s="93"/>
      <c r="F1691" s="90"/>
      <c r="G1691" s="106" t="s">
        <v>1307</v>
      </c>
      <c r="H1691" s="994"/>
      <c r="I1691" s="110"/>
      <c r="J1691" s="111"/>
      <c r="K1691" s="94"/>
      <c r="L1691" s="106" t="s">
        <v>1810</v>
      </c>
      <c r="M1691" s="994"/>
      <c r="N1691" s="110"/>
      <c r="O1691" s="111"/>
      <c r="P1691" s="101"/>
    </row>
    <row r="1692" spans="1:16">
      <c r="A1692" s="1017"/>
      <c r="B1692" s="107"/>
      <c r="C1692" s="994"/>
      <c r="D1692" s="91"/>
      <c r="E1692" s="93"/>
      <c r="F1692" s="90"/>
      <c r="G1692" s="107" t="s">
        <v>1616</v>
      </c>
      <c r="H1692" s="994"/>
      <c r="I1692" s="110"/>
      <c r="J1692" s="111"/>
      <c r="K1692" s="101"/>
      <c r="L1692" s="107"/>
      <c r="M1692" s="994"/>
      <c r="N1692" s="108"/>
      <c r="O1692" s="93"/>
      <c r="P1692" s="94"/>
    </row>
    <row r="1693" spans="1:16">
      <c r="A1693" s="1017"/>
      <c r="B1693" s="106"/>
      <c r="C1693" s="994"/>
      <c r="D1693" s="108"/>
      <c r="E1693" s="93"/>
      <c r="F1693" s="94"/>
      <c r="G1693" s="106" t="s">
        <v>1730</v>
      </c>
      <c r="H1693" s="994"/>
      <c r="I1693" s="108"/>
      <c r="J1693" s="93"/>
      <c r="K1693" s="109"/>
      <c r="L1693" s="106"/>
      <c r="M1693" s="994"/>
      <c r="N1693" s="91"/>
      <c r="O1693" s="93"/>
      <c r="P1693" s="109"/>
    </row>
    <row r="1694" spans="1:16">
      <c r="A1694" s="1017"/>
      <c r="B1694" s="107"/>
      <c r="C1694" s="994"/>
      <c r="D1694" s="91"/>
      <c r="E1694" s="93"/>
      <c r="F1694" s="105"/>
      <c r="G1694" s="107" t="s">
        <v>1027</v>
      </c>
      <c r="H1694" s="994"/>
      <c r="I1694" s="91"/>
      <c r="J1694" s="93"/>
      <c r="K1694" s="94"/>
      <c r="L1694" s="107"/>
      <c r="M1694" s="994"/>
      <c r="N1694" s="110"/>
      <c r="O1694" s="111"/>
      <c r="P1694" s="94"/>
    </row>
    <row r="1695" spans="1:16">
      <c r="A1695" s="1017"/>
      <c r="B1695" s="106"/>
      <c r="C1695" s="994"/>
      <c r="D1695" s="91"/>
      <c r="E1695" s="93"/>
      <c r="F1695" s="94"/>
      <c r="G1695" s="106" t="s">
        <v>1842</v>
      </c>
      <c r="H1695" s="994"/>
      <c r="I1695" s="110"/>
      <c r="J1695" s="111"/>
      <c r="K1695" s="94"/>
      <c r="L1695" s="106"/>
      <c r="M1695" s="994"/>
      <c r="N1695" s="110"/>
      <c r="O1695" s="111"/>
      <c r="P1695" s="94"/>
    </row>
    <row r="1696" spans="1:16" ht="17.45" customHeight="1" thickBot="1">
      <c r="A1696" s="1017"/>
      <c r="B1696" s="107"/>
      <c r="C1696" s="995"/>
      <c r="D1696" s="112"/>
      <c r="E1696" s="113"/>
      <c r="F1696" s="114"/>
      <c r="G1696" s="107" t="s">
        <v>1844</v>
      </c>
      <c r="H1696" s="994"/>
      <c r="I1696" s="112"/>
      <c r="J1696" s="113"/>
      <c r="K1696" s="114"/>
      <c r="L1696" s="107"/>
      <c r="M1696" s="994"/>
      <c r="N1696" s="112"/>
      <c r="O1696" s="113"/>
      <c r="P1696" s="114"/>
    </row>
    <row r="1697" spans="1:16">
      <c r="A1697" s="1030" t="str">
        <f>TEXT(A1651,"AAAA")</f>
        <v>星期日</v>
      </c>
      <c r="B1697" s="106"/>
      <c r="C1697" s="1008" t="s">
        <v>978</v>
      </c>
      <c r="D1697" s="115"/>
      <c r="E1697" s="116" t="s">
        <v>943</v>
      </c>
      <c r="F1697" s="94" t="s">
        <v>1028</v>
      </c>
      <c r="G1697" s="106" t="s">
        <v>1811</v>
      </c>
      <c r="H1697" s="993" t="s">
        <v>978</v>
      </c>
      <c r="I1697" s="115"/>
      <c r="J1697" s="116" t="s">
        <v>943</v>
      </c>
      <c r="K1697" s="94" t="s">
        <v>1029</v>
      </c>
      <c r="L1697" s="106"/>
      <c r="M1697" s="1009" t="s">
        <v>978</v>
      </c>
      <c r="N1697" s="115"/>
      <c r="O1697" s="116" t="s">
        <v>943</v>
      </c>
      <c r="P1697" s="94" t="s">
        <v>1845</v>
      </c>
    </row>
    <row r="1698" spans="1:16">
      <c r="A1698" s="1017"/>
      <c r="B1698" s="107"/>
      <c r="C1698" s="994"/>
      <c r="D1698" s="117"/>
      <c r="E1698" s="93" t="s">
        <v>948</v>
      </c>
      <c r="F1698" s="94" t="s">
        <v>1846</v>
      </c>
      <c r="G1698" s="107"/>
      <c r="H1698" s="994"/>
      <c r="I1698" s="91"/>
      <c r="J1698" s="93" t="s">
        <v>948</v>
      </c>
      <c r="K1698" s="94" t="s">
        <v>1780</v>
      </c>
      <c r="L1698" s="107"/>
      <c r="M1698" s="994"/>
      <c r="N1698" s="91"/>
      <c r="O1698" s="93" t="s">
        <v>948</v>
      </c>
      <c r="P1698" s="94" t="s">
        <v>1847</v>
      </c>
    </row>
    <row r="1699" spans="1:16">
      <c r="A1699" s="1017"/>
      <c r="B1699" s="106"/>
      <c r="C1699" s="994"/>
      <c r="D1699" s="117"/>
      <c r="E1699" s="93" t="s">
        <v>952</v>
      </c>
      <c r="F1699" s="94" t="s">
        <v>1848</v>
      </c>
      <c r="G1699" s="106"/>
      <c r="H1699" s="994"/>
      <c r="I1699" s="91"/>
      <c r="J1699" s="93" t="s">
        <v>952</v>
      </c>
      <c r="K1699" s="94" t="s">
        <v>1849</v>
      </c>
      <c r="L1699" s="106"/>
      <c r="M1699" s="994"/>
      <c r="N1699" s="91"/>
      <c r="O1699" s="93" t="s">
        <v>952</v>
      </c>
      <c r="P1699" s="94" t="s">
        <v>1850</v>
      </c>
    </row>
    <row r="1700" spans="1:16">
      <c r="A1700" s="1017"/>
      <c r="B1700" s="107"/>
      <c r="C1700" s="994"/>
      <c r="D1700" s="117"/>
      <c r="E1700" s="93" t="s">
        <v>956</v>
      </c>
      <c r="F1700" s="94" t="s">
        <v>1037</v>
      </c>
      <c r="G1700" s="107"/>
      <c r="H1700" s="994"/>
      <c r="I1700" s="91"/>
      <c r="J1700" s="93" t="s">
        <v>956</v>
      </c>
      <c r="K1700" s="94" t="s">
        <v>1139</v>
      </c>
      <c r="L1700" s="107"/>
      <c r="M1700" s="994"/>
      <c r="N1700" s="91"/>
      <c r="O1700" s="93" t="s">
        <v>956</v>
      </c>
      <c r="P1700" s="94" t="s">
        <v>1192</v>
      </c>
    </row>
    <row r="1701" spans="1:16">
      <c r="A1701" s="1017"/>
      <c r="B1701" s="106"/>
      <c r="C1701" s="994"/>
      <c r="D1701" s="117"/>
      <c r="E1701" s="93" t="s">
        <v>959</v>
      </c>
      <c r="F1701" s="94" t="s">
        <v>1851</v>
      </c>
      <c r="G1701" s="106"/>
      <c r="H1701" s="994"/>
      <c r="I1701" s="91"/>
      <c r="J1701" s="93" t="s">
        <v>959</v>
      </c>
      <c r="K1701" s="94" t="s">
        <v>1041</v>
      </c>
      <c r="L1701" s="106"/>
      <c r="M1701" s="994"/>
      <c r="N1701" s="91"/>
      <c r="O1701" s="93" t="s">
        <v>959</v>
      </c>
      <c r="P1701" s="94" t="s">
        <v>1141</v>
      </c>
    </row>
    <row r="1702" spans="1:16">
      <c r="A1702" s="1017"/>
      <c r="B1702" s="107"/>
      <c r="C1702" s="994"/>
      <c r="D1702" s="117"/>
      <c r="E1702" s="93" t="s">
        <v>1043</v>
      </c>
      <c r="F1702" s="94" t="s">
        <v>1044</v>
      </c>
      <c r="G1702" s="107"/>
      <c r="H1702" s="994"/>
      <c r="I1702" s="91"/>
      <c r="J1702" s="93" t="s">
        <v>1043</v>
      </c>
      <c r="K1702" s="94" t="s">
        <v>1044</v>
      </c>
      <c r="L1702" s="107"/>
      <c r="M1702" s="994"/>
      <c r="N1702" s="91"/>
      <c r="O1702" s="93" t="s">
        <v>1043</v>
      </c>
      <c r="P1702" s="94" t="s">
        <v>1044</v>
      </c>
    </row>
    <row r="1703" spans="1:16">
      <c r="A1703" s="1017"/>
      <c r="B1703" s="106"/>
      <c r="C1703" s="994"/>
      <c r="D1703" s="117"/>
      <c r="E1703" s="93" t="s">
        <v>1045</v>
      </c>
      <c r="F1703" s="94" t="s">
        <v>1046</v>
      </c>
      <c r="G1703" s="106"/>
      <c r="H1703" s="994"/>
      <c r="I1703" s="91"/>
      <c r="J1703" s="93" t="s">
        <v>1045</v>
      </c>
      <c r="K1703" s="94" t="s">
        <v>1046</v>
      </c>
      <c r="L1703" s="106"/>
      <c r="M1703" s="994"/>
      <c r="N1703" s="91"/>
      <c r="O1703" s="93" t="s">
        <v>1045</v>
      </c>
      <c r="P1703" s="94" t="s">
        <v>1046</v>
      </c>
    </row>
    <row r="1704" spans="1:16">
      <c r="A1704" s="1017"/>
      <c r="B1704" s="107"/>
      <c r="C1704" s="994"/>
      <c r="D1704" s="91"/>
      <c r="E1704" s="93"/>
      <c r="F1704" s="94"/>
      <c r="G1704" s="107"/>
      <c r="H1704" s="994"/>
      <c r="I1704" s="91"/>
      <c r="J1704" s="93"/>
      <c r="K1704" s="94"/>
      <c r="L1704" s="107"/>
      <c r="M1704" s="994"/>
      <c r="N1704" s="91"/>
      <c r="O1704" s="93"/>
      <c r="P1704" s="94"/>
    </row>
    <row r="1705" spans="1:16">
      <c r="A1705" s="1017"/>
      <c r="B1705" s="104"/>
      <c r="C1705" s="994"/>
      <c r="D1705" s="110"/>
      <c r="E1705" s="111"/>
      <c r="F1705" s="101"/>
      <c r="G1705" s="104"/>
      <c r="H1705" s="994"/>
      <c r="I1705" s="110"/>
      <c r="J1705" s="111"/>
      <c r="K1705" s="94"/>
      <c r="L1705" s="104"/>
      <c r="M1705" s="994"/>
      <c r="N1705" s="110"/>
      <c r="O1705" s="111"/>
      <c r="P1705" s="94"/>
    </row>
    <row r="1706" spans="1:16" ht="17.45" customHeight="1" thickBot="1">
      <c r="A1706" s="1017"/>
      <c r="B1706" s="104"/>
      <c r="C1706" s="995"/>
      <c r="D1706" s="119" t="s">
        <v>1047</v>
      </c>
      <c r="E1706" s="120" t="s">
        <v>1048</v>
      </c>
      <c r="F1706" s="121"/>
      <c r="G1706" s="104"/>
      <c r="H1706" s="995"/>
      <c r="I1706" s="119" t="s">
        <v>1047</v>
      </c>
      <c r="J1706" s="120" t="s">
        <v>1048</v>
      </c>
      <c r="K1706" s="94"/>
      <c r="L1706" s="104"/>
      <c r="M1706" s="995"/>
      <c r="N1706" s="119" t="s">
        <v>1047</v>
      </c>
      <c r="O1706" s="120" t="s">
        <v>1048</v>
      </c>
      <c r="P1706" s="94"/>
    </row>
    <row r="1707" spans="1:16">
      <c r="A1707" s="102"/>
      <c r="B1707" s="106"/>
      <c r="C1707" s="1008" t="s">
        <v>1049</v>
      </c>
      <c r="D1707" s="115"/>
      <c r="E1707" s="116" t="s">
        <v>943</v>
      </c>
      <c r="F1707" s="122" t="s">
        <v>1050</v>
      </c>
      <c r="G1707" s="106"/>
      <c r="H1707" s="993" t="s">
        <v>1049</v>
      </c>
      <c r="I1707" s="115"/>
      <c r="J1707" s="116" t="s">
        <v>943</v>
      </c>
      <c r="K1707" s="122" t="s">
        <v>1050</v>
      </c>
      <c r="L1707" s="106"/>
      <c r="M1707" s="1009" t="s">
        <v>1049</v>
      </c>
      <c r="N1707" s="115"/>
      <c r="O1707" s="116" t="s">
        <v>943</v>
      </c>
      <c r="P1707" s="122" t="s">
        <v>1050</v>
      </c>
    </row>
    <row r="1708" spans="1:16">
      <c r="A1708" s="102"/>
      <c r="B1708" s="107"/>
      <c r="C1708" s="994"/>
      <c r="D1708" s="91"/>
      <c r="E1708" s="93" t="s">
        <v>948</v>
      </c>
      <c r="F1708" s="94" t="s">
        <v>1052</v>
      </c>
      <c r="G1708" s="107"/>
      <c r="H1708" s="994"/>
      <c r="I1708" s="91"/>
      <c r="J1708" s="93" t="s">
        <v>948</v>
      </c>
      <c r="K1708" s="94" t="s">
        <v>1852</v>
      </c>
      <c r="L1708" s="107"/>
      <c r="M1708" s="994"/>
      <c r="N1708" s="91"/>
      <c r="O1708" s="93" t="s">
        <v>948</v>
      </c>
      <c r="P1708" s="94" t="s">
        <v>1052</v>
      </c>
    </row>
    <row r="1709" spans="1:16">
      <c r="A1709" s="102"/>
      <c r="B1709" s="123"/>
      <c r="C1709" s="994"/>
      <c r="D1709" s="91"/>
      <c r="E1709" s="93" t="s">
        <v>952</v>
      </c>
      <c r="F1709" s="94" t="s">
        <v>1053</v>
      </c>
      <c r="G1709" s="123"/>
      <c r="H1709" s="994"/>
      <c r="I1709" s="91"/>
      <c r="J1709" s="93" t="s">
        <v>952</v>
      </c>
      <c r="K1709" s="94" t="s">
        <v>1053</v>
      </c>
      <c r="L1709" s="123"/>
      <c r="M1709" s="994"/>
      <c r="N1709" s="91"/>
      <c r="O1709" s="93" t="s">
        <v>952</v>
      </c>
      <c r="P1709" s="94" t="s">
        <v>1053</v>
      </c>
    </row>
    <row r="1710" spans="1:16" ht="33.950000000000003" customHeight="1">
      <c r="A1710" s="102"/>
      <c r="B1710" s="104"/>
      <c r="C1710" s="994"/>
      <c r="D1710" s="91"/>
      <c r="E1710" s="93" t="s">
        <v>956</v>
      </c>
      <c r="F1710" s="94" t="s">
        <v>1853</v>
      </c>
      <c r="G1710" s="104"/>
      <c r="H1710" s="994"/>
      <c r="I1710" s="91"/>
      <c r="J1710" s="93" t="s">
        <v>956</v>
      </c>
      <c r="K1710" s="94" t="s">
        <v>1054</v>
      </c>
      <c r="L1710" s="104"/>
      <c r="M1710" s="994"/>
      <c r="N1710" s="91"/>
      <c r="O1710" s="93" t="s">
        <v>956</v>
      </c>
      <c r="P1710" s="94" t="s">
        <v>1054</v>
      </c>
    </row>
    <row r="1711" spans="1:16">
      <c r="A1711" s="102"/>
      <c r="B1711" s="106"/>
      <c r="C1711" s="994"/>
      <c r="D1711" s="91"/>
      <c r="E1711" s="93" t="s">
        <v>959</v>
      </c>
      <c r="F1711" s="124" t="s">
        <v>1700</v>
      </c>
      <c r="G1711" s="106"/>
      <c r="H1711" s="994"/>
      <c r="I1711" s="91"/>
      <c r="J1711" s="93" t="s">
        <v>959</v>
      </c>
      <c r="K1711" s="94" t="s">
        <v>1700</v>
      </c>
      <c r="L1711" s="106"/>
      <c r="M1711" s="994"/>
      <c r="N1711" s="91"/>
      <c r="O1711" s="93" t="s">
        <v>959</v>
      </c>
      <c r="P1711" s="94" t="s">
        <v>1700</v>
      </c>
    </row>
    <row r="1712" spans="1:16">
      <c r="A1712" s="102"/>
      <c r="B1712" s="107"/>
      <c r="C1712" s="994"/>
      <c r="D1712" s="91"/>
      <c r="E1712" s="93"/>
      <c r="F1712" s="124"/>
      <c r="G1712" s="107"/>
      <c r="H1712" s="994"/>
      <c r="I1712" s="91"/>
      <c r="J1712" s="93"/>
      <c r="K1712" s="124"/>
      <c r="L1712" s="107"/>
      <c r="M1712" s="994"/>
      <c r="N1712" s="91"/>
      <c r="O1712" s="93"/>
      <c r="P1712" s="124"/>
    </row>
    <row r="1713" spans="1:16">
      <c r="A1713" s="102"/>
      <c r="B1713" s="106"/>
      <c r="C1713" s="994"/>
      <c r="D1713" s="91"/>
      <c r="E1713" s="93"/>
      <c r="F1713" s="125"/>
      <c r="G1713" s="106"/>
      <c r="H1713" s="994"/>
      <c r="I1713" s="91"/>
      <c r="J1713" s="93"/>
      <c r="K1713" s="125"/>
      <c r="L1713" s="106"/>
      <c r="M1713" s="994"/>
      <c r="N1713" s="91"/>
      <c r="O1713" s="93"/>
      <c r="P1713" s="125"/>
    </row>
    <row r="1714" spans="1:16">
      <c r="A1714" s="102"/>
      <c r="B1714" s="107"/>
      <c r="C1714" s="994"/>
      <c r="D1714" s="214"/>
      <c r="E1714" s="111"/>
      <c r="F1714" s="213"/>
      <c r="G1714" s="107"/>
      <c r="H1714" s="994"/>
      <c r="I1714" s="110"/>
      <c r="J1714" s="111"/>
      <c r="K1714" s="213"/>
      <c r="L1714" s="107"/>
      <c r="M1714" s="994"/>
      <c r="N1714" s="110"/>
      <c r="O1714" s="111"/>
      <c r="P1714" s="213"/>
    </row>
    <row r="1715" spans="1:16">
      <c r="A1715" s="102"/>
      <c r="B1715" s="106"/>
      <c r="C1715" s="994"/>
      <c r="D1715" s="214"/>
      <c r="E1715" s="111"/>
      <c r="F1715" s="213"/>
      <c r="G1715" s="106"/>
      <c r="H1715" s="994"/>
      <c r="I1715" s="110"/>
      <c r="J1715" s="111"/>
      <c r="K1715" s="213"/>
      <c r="L1715" s="106"/>
      <c r="M1715" s="994"/>
      <c r="N1715" s="110"/>
      <c r="O1715" s="111"/>
      <c r="P1715" s="213"/>
    </row>
    <row r="1716" spans="1:16" ht="17.45" customHeight="1" thickBot="1">
      <c r="A1716" s="102"/>
      <c r="B1716" s="107"/>
      <c r="C1716" s="995"/>
      <c r="D1716" s="126"/>
      <c r="E1716" s="127"/>
      <c r="F1716" s="101"/>
      <c r="G1716" s="107"/>
      <c r="H1716" s="995"/>
      <c r="I1716" s="110"/>
      <c r="J1716" s="127"/>
      <c r="K1716" s="101"/>
      <c r="L1716" s="107"/>
      <c r="M1716" s="995"/>
      <c r="N1716" s="110"/>
      <c r="O1716" s="128"/>
      <c r="P1716" s="124"/>
    </row>
    <row r="1717" spans="1:16">
      <c r="A1717" s="129"/>
      <c r="B1717" s="106"/>
      <c r="C1717" s="1008" t="s">
        <v>1055</v>
      </c>
      <c r="D1717" s="115" t="s">
        <v>1056</v>
      </c>
      <c r="E1717" s="130" t="s">
        <v>943</v>
      </c>
      <c r="F1717" s="122" t="s">
        <v>1854</v>
      </c>
      <c r="G1717" s="106"/>
      <c r="H1717" s="993" t="s">
        <v>1055</v>
      </c>
      <c r="I1717" s="115" t="s">
        <v>1056</v>
      </c>
      <c r="J1717" s="130" t="s">
        <v>943</v>
      </c>
      <c r="K1717" s="122" t="s">
        <v>1855</v>
      </c>
      <c r="L1717" s="106"/>
      <c r="M1717" s="1009" t="s">
        <v>1055</v>
      </c>
      <c r="N1717" s="115" t="s">
        <v>1056</v>
      </c>
      <c r="O1717" s="130" t="s">
        <v>943</v>
      </c>
      <c r="P1717" s="122" t="s">
        <v>1856</v>
      </c>
    </row>
    <row r="1718" spans="1:16">
      <c r="A1718" s="129"/>
      <c r="B1718" s="107"/>
      <c r="C1718" s="994"/>
      <c r="D1718" s="91" t="s">
        <v>1060</v>
      </c>
      <c r="E1718" s="93" t="s">
        <v>948</v>
      </c>
      <c r="F1718" s="131" t="s">
        <v>1857</v>
      </c>
      <c r="G1718" s="107"/>
      <c r="H1718" s="994"/>
      <c r="I1718" s="91" t="s">
        <v>1060</v>
      </c>
      <c r="J1718" s="93" t="s">
        <v>948</v>
      </c>
      <c r="K1718" s="131" t="s">
        <v>1857</v>
      </c>
      <c r="L1718" s="107"/>
      <c r="M1718" s="994"/>
      <c r="N1718" s="91" t="s">
        <v>1060</v>
      </c>
      <c r="O1718" s="93" t="s">
        <v>948</v>
      </c>
      <c r="P1718" s="131" t="s">
        <v>1857</v>
      </c>
    </row>
    <row r="1719" spans="1:16">
      <c r="A1719" s="129"/>
      <c r="B1719" s="132"/>
      <c r="C1719" s="994"/>
      <c r="D1719" s="91" t="s">
        <v>1063</v>
      </c>
      <c r="E1719" s="93" t="s">
        <v>952</v>
      </c>
      <c r="F1719" s="94" t="s">
        <v>1064</v>
      </c>
      <c r="G1719" s="132"/>
      <c r="H1719" s="994"/>
      <c r="I1719" s="91" t="s">
        <v>1063</v>
      </c>
      <c r="J1719" s="93" t="s">
        <v>952</v>
      </c>
      <c r="K1719" s="94" t="s">
        <v>1064</v>
      </c>
      <c r="L1719" s="132"/>
      <c r="M1719" s="994"/>
      <c r="N1719" s="91" t="s">
        <v>1063</v>
      </c>
      <c r="O1719" s="93" t="s">
        <v>952</v>
      </c>
      <c r="P1719" s="94" t="s">
        <v>1064</v>
      </c>
    </row>
    <row r="1720" spans="1:16">
      <c r="A1720" s="129"/>
      <c r="B1720" s="107"/>
      <c r="C1720" s="994"/>
      <c r="D1720" s="91" t="s">
        <v>978</v>
      </c>
      <c r="E1720" s="93" t="s">
        <v>956</v>
      </c>
      <c r="F1720" s="101" t="s">
        <v>1065</v>
      </c>
      <c r="G1720" s="107"/>
      <c r="H1720" s="994"/>
      <c r="I1720" s="91" t="s">
        <v>978</v>
      </c>
      <c r="J1720" s="93" t="s">
        <v>956</v>
      </c>
      <c r="K1720" s="101" t="s">
        <v>1065</v>
      </c>
      <c r="L1720" s="107"/>
      <c r="M1720" s="994"/>
      <c r="N1720" s="91" t="s">
        <v>978</v>
      </c>
      <c r="O1720" s="93" t="s">
        <v>956</v>
      </c>
      <c r="P1720" s="101" t="s">
        <v>1065</v>
      </c>
    </row>
    <row r="1721" spans="1:16">
      <c r="A1721" s="129"/>
      <c r="B1721" s="132"/>
      <c r="C1721" s="994"/>
      <c r="D1721" s="91" t="s">
        <v>1066</v>
      </c>
      <c r="E1721" s="111" t="s">
        <v>959</v>
      </c>
      <c r="F1721" s="133" t="s">
        <v>1067</v>
      </c>
      <c r="G1721" s="132"/>
      <c r="H1721" s="994"/>
      <c r="I1721" s="91" t="s">
        <v>1066</v>
      </c>
      <c r="J1721" s="111" t="s">
        <v>1199</v>
      </c>
      <c r="K1721" s="133" t="s">
        <v>1067</v>
      </c>
      <c r="L1721" s="132"/>
      <c r="M1721" s="994"/>
      <c r="N1721" s="91" t="s">
        <v>1066</v>
      </c>
      <c r="O1721" s="111" t="s">
        <v>1199</v>
      </c>
      <c r="P1721" s="133" t="s">
        <v>1067</v>
      </c>
    </row>
    <row r="1722" spans="1:16">
      <c r="A1722" s="129"/>
      <c r="B1722" s="107"/>
      <c r="C1722" s="994"/>
      <c r="D1722" s="91"/>
      <c r="E1722" s="93"/>
      <c r="F1722" s="94"/>
      <c r="G1722" s="107"/>
      <c r="H1722" s="994"/>
      <c r="I1722" s="91"/>
      <c r="J1722" s="93" t="s">
        <v>1200</v>
      </c>
      <c r="K1722" s="98" t="s">
        <v>1858</v>
      </c>
      <c r="L1722" s="107"/>
      <c r="M1722" s="994"/>
      <c r="N1722" s="91"/>
      <c r="O1722" s="93" t="s">
        <v>1200</v>
      </c>
      <c r="P1722" s="109" t="s">
        <v>1858</v>
      </c>
    </row>
    <row r="1723" spans="1:16">
      <c r="A1723" s="129"/>
      <c r="B1723" s="132"/>
      <c r="C1723" s="994"/>
      <c r="D1723" s="91"/>
      <c r="E1723" s="111"/>
      <c r="F1723" s="133"/>
      <c r="G1723" s="132"/>
      <c r="H1723" s="994"/>
      <c r="I1723" s="91"/>
      <c r="J1723" s="111"/>
      <c r="K1723" s="133"/>
      <c r="L1723" s="132"/>
      <c r="M1723" s="994"/>
      <c r="N1723" s="91"/>
      <c r="O1723" s="111"/>
      <c r="P1723" s="133"/>
    </row>
    <row r="1724" spans="1:16">
      <c r="A1724" s="129"/>
      <c r="B1724" s="107"/>
      <c r="C1724" s="994"/>
      <c r="D1724" s="91"/>
      <c r="E1724" s="93"/>
      <c r="F1724" s="94"/>
      <c r="G1724" s="107"/>
      <c r="H1724" s="994"/>
      <c r="I1724" s="91"/>
      <c r="J1724" s="93"/>
      <c r="K1724" s="94"/>
      <c r="L1724" s="107"/>
      <c r="M1724" s="994"/>
      <c r="N1724" s="91"/>
      <c r="O1724" s="93"/>
      <c r="P1724" s="94"/>
    </row>
    <row r="1725" spans="1:16">
      <c r="A1725" s="129"/>
      <c r="B1725" s="132"/>
      <c r="C1725" s="994"/>
      <c r="D1725" s="91"/>
      <c r="E1725" s="93"/>
      <c r="F1725" s="94"/>
      <c r="G1725" s="132"/>
      <c r="H1725" s="994"/>
      <c r="I1725" s="91"/>
      <c r="J1725" s="93"/>
      <c r="K1725" s="94"/>
      <c r="L1725" s="132"/>
      <c r="M1725" s="994"/>
      <c r="N1725" s="91"/>
      <c r="O1725" s="93"/>
      <c r="P1725" s="94"/>
    </row>
    <row r="1726" spans="1:16" ht="17.45" customHeight="1" thickBot="1">
      <c r="A1726" s="129"/>
      <c r="B1726" s="107"/>
      <c r="C1726" s="995"/>
      <c r="D1726" s="112"/>
      <c r="E1726" s="113"/>
      <c r="F1726" s="114"/>
      <c r="G1726" s="107"/>
      <c r="H1726" s="995"/>
      <c r="I1726" s="112"/>
      <c r="J1726" s="127"/>
      <c r="K1726" s="101"/>
      <c r="L1726" s="107"/>
      <c r="M1726" s="995"/>
      <c r="N1726" s="112"/>
      <c r="O1726" s="127"/>
      <c r="P1726" s="101"/>
    </row>
    <row r="1727" spans="1:16">
      <c r="A1727" s="129"/>
      <c r="B1727" s="132"/>
      <c r="C1727" s="1011" t="s">
        <v>1068</v>
      </c>
      <c r="D1727" s="134" t="s">
        <v>1069</v>
      </c>
      <c r="E1727" s="135"/>
      <c r="F1727" s="136" t="s">
        <v>1070</v>
      </c>
      <c r="G1727" s="132"/>
      <c r="H1727" s="1028" t="s">
        <v>1068</v>
      </c>
      <c r="I1727" s="134" t="s">
        <v>1069</v>
      </c>
      <c r="J1727" s="135"/>
      <c r="K1727" s="136" t="s">
        <v>1070</v>
      </c>
      <c r="L1727" s="132"/>
      <c r="M1727" s="1013" t="s">
        <v>1068</v>
      </c>
      <c r="N1727" s="134" t="s">
        <v>1069</v>
      </c>
      <c r="O1727" s="135"/>
      <c r="P1727" s="136" t="s">
        <v>1070</v>
      </c>
    </row>
    <row r="1728" spans="1:16">
      <c r="A1728" s="129"/>
      <c r="B1728" s="107"/>
      <c r="C1728" s="994"/>
      <c r="D1728" s="117"/>
      <c r="E1728" s="118"/>
      <c r="F1728" s="137"/>
      <c r="G1728" s="107"/>
      <c r="H1728" s="994"/>
      <c r="I1728" s="91"/>
      <c r="J1728" s="93"/>
      <c r="K1728" s="94"/>
      <c r="L1728" s="107"/>
      <c r="M1728" s="994"/>
      <c r="N1728" s="91"/>
      <c r="O1728" s="93"/>
      <c r="P1728" s="94"/>
    </row>
    <row r="1729" spans="1:16">
      <c r="A1729" s="129"/>
      <c r="B1729" s="132"/>
      <c r="C1729" s="994"/>
      <c r="D1729" s="91"/>
      <c r="E1729" s="93"/>
      <c r="F1729" s="94"/>
      <c r="G1729" s="132"/>
      <c r="H1729" s="994"/>
      <c r="I1729" s="91"/>
      <c r="J1729" s="93"/>
      <c r="K1729" s="94"/>
      <c r="L1729" s="132"/>
      <c r="M1729" s="994"/>
      <c r="N1729" s="91"/>
      <c r="O1729" s="93"/>
      <c r="P1729" s="94"/>
    </row>
    <row r="1730" spans="1:16">
      <c r="A1730" s="129"/>
      <c r="B1730" s="107"/>
      <c r="C1730" s="994"/>
      <c r="D1730" s="110"/>
      <c r="E1730" s="111"/>
      <c r="F1730" s="101"/>
      <c r="G1730" s="107"/>
      <c r="H1730" s="994"/>
      <c r="I1730" s="110"/>
      <c r="J1730" s="111"/>
      <c r="K1730" s="101"/>
      <c r="L1730" s="107"/>
      <c r="M1730" s="994"/>
      <c r="N1730" s="110"/>
      <c r="O1730" s="111"/>
      <c r="P1730" s="101"/>
    </row>
    <row r="1731" spans="1:16">
      <c r="A1731" s="1031"/>
      <c r="B1731" s="132"/>
      <c r="C1731" s="994"/>
      <c r="D1731" s="91"/>
      <c r="E1731" s="93"/>
      <c r="F1731" s="94"/>
      <c r="G1731" s="132"/>
      <c r="H1731" s="994"/>
      <c r="I1731" s="91"/>
      <c r="J1731" s="93"/>
      <c r="K1731" s="94"/>
      <c r="L1731" s="132"/>
      <c r="M1731" s="994"/>
      <c r="N1731" s="91"/>
      <c r="O1731" s="93"/>
      <c r="P1731" s="94"/>
    </row>
    <row r="1732" spans="1:16">
      <c r="A1732" s="1017"/>
      <c r="B1732" s="107"/>
      <c r="C1732" s="994"/>
      <c r="D1732" s="91"/>
      <c r="E1732" s="93"/>
      <c r="F1732" s="94"/>
      <c r="G1732" s="107"/>
      <c r="H1732" s="994"/>
      <c r="I1732" s="91"/>
      <c r="J1732" s="93"/>
      <c r="K1732" s="94"/>
      <c r="L1732" s="107"/>
      <c r="M1732" s="994"/>
      <c r="N1732" s="91"/>
      <c r="O1732" s="93"/>
      <c r="P1732" s="94"/>
    </row>
    <row r="1733" spans="1:16">
      <c r="A1733" s="1017"/>
      <c r="B1733" s="132"/>
      <c r="C1733" s="994"/>
      <c r="D1733" s="110"/>
      <c r="E1733" s="111"/>
      <c r="F1733" s="101"/>
      <c r="G1733" s="132"/>
      <c r="H1733" s="994"/>
      <c r="I1733" s="110"/>
      <c r="J1733" s="111"/>
      <c r="K1733" s="101"/>
      <c r="L1733" s="132"/>
      <c r="M1733" s="994"/>
      <c r="N1733" s="110"/>
      <c r="O1733" s="111"/>
      <c r="P1733" s="101"/>
    </row>
    <row r="1734" spans="1:16" ht="17.45" customHeight="1" thickBot="1">
      <c r="A1734" s="1032"/>
      <c r="B1734" s="138"/>
      <c r="C1734" s="1012"/>
      <c r="D1734" s="139"/>
      <c r="E1734" s="140"/>
      <c r="F1734" s="141"/>
      <c r="G1734" s="138"/>
      <c r="H1734" s="1012"/>
      <c r="I1734" s="139"/>
      <c r="J1734" s="140"/>
      <c r="K1734" s="141"/>
      <c r="L1734" s="138"/>
      <c r="M1734" s="1012"/>
      <c r="N1734" s="139"/>
      <c r="O1734" s="140"/>
      <c r="P1734" s="141"/>
    </row>
    <row r="1735" spans="1:16" s="143" customFormat="1" ht="27" customHeight="1" thickTop="1" thickBot="1">
      <c r="A1735" s="142"/>
      <c r="B1735" s="1000" t="s">
        <v>1077</v>
      </c>
      <c r="C1735" s="1001"/>
      <c r="D1735" s="1001"/>
      <c r="E1735" s="1001"/>
      <c r="F1735" s="1001"/>
      <c r="G1735" s="1025" t="s">
        <v>1078</v>
      </c>
      <c r="H1735" s="1006"/>
      <c r="I1735" s="1006"/>
      <c r="J1735" s="1006"/>
      <c r="K1735" s="1006"/>
      <c r="L1735" s="1006"/>
      <c r="M1735" s="1006"/>
      <c r="N1735" s="1005" t="s">
        <v>1079</v>
      </c>
      <c r="O1735" s="1006"/>
      <c r="P1735" s="1006"/>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990">
        <f>A1651</f>
        <v>46159</v>
      </c>
      <c r="B1737" s="1020"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991"/>
      <c r="B1738" s="1021"/>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991"/>
      <c r="B1739" s="1021"/>
      <c r="C1739" s="170"/>
      <c r="D1739" s="171"/>
      <c r="E1739" s="172"/>
      <c r="F1739" s="173"/>
      <c r="G1739" s="170"/>
      <c r="H1739" s="180"/>
      <c r="I1739" s="172"/>
      <c r="J1739" s="172"/>
      <c r="K1739" s="175"/>
      <c r="L1739" s="181"/>
      <c r="M1739" s="177"/>
      <c r="N1739" s="178"/>
      <c r="O1739" s="172"/>
      <c r="P1739" s="179"/>
    </row>
    <row r="1740" spans="1:16" s="169" customFormat="1">
      <c r="A1740" s="991"/>
      <c r="B1740" s="1021"/>
      <c r="C1740" s="170"/>
      <c r="D1740" s="215"/>
      <c r="E1740" s="172"/>
      <c r="F1740" s="173"/>
      <c r="G1740" s="170"/>
      <c r="H1740" s="180"/>
      <c r="I1740" s="172"/>
      <c r="J1740" s="172"/>
      <c r="K1740" s="184"/>
      <c r="L1740" s="181"/>
      <c r="M1740" s="177"/>
      <c r="N1740" s="178"/>
      <c r="O1740" s="172"/>
      <c r="P1740" s="179"/>
    </row>
    <row r="1741" spans="1:16" s="169" customFormat="1">
      <c r="A1741" s="991"/>
      <c r="B1741" s="1021"/>
      <c r="C1741" s="170"/>
      <c r="D1741" s="182"/>
      <c r="E1741" s="172"/>
      <c r="F1741" s="179"/>
      <c r="G1741" s="170"/>
      <c r="H1741" s="183"/>
      <c r="I1741" s="172"/>
      <c r="J1741" s="172"/>
      <c r="K1741" s="184"/>
      <c r="L1741" s="181"/>
      <c r="M1741" s="177"/>
      <c r="N1741" s="178"/>
      <c r="O1741" s="172"/>
      <c r="P1741" s="179"/>
    </row>
    <row r="1742" spans="1:16" s="169" customFormat="1">
      <c r="A1742" s="991"/>
      <c r="B1742" s="1021"/>
      <c r="C1742" s="170"/>
      <c r="D1742" s="171"/>
      <c r="E1742" s="172"/>
      <c r="F1742" s="185"/>
      <c r="G1742" s="195"/>
      <c r="H1742" s="180"/>
      <c r="I1742" s="188"/>
      <c r="J1742" s="172"/>
      <c r="K1742" s="175"/>
      <c r="L1742" s="186"/>
      <c r="M1742" s="187"/>
      <c r="N1742" s="178"/>
      <c r="O1742" s="172"/>
      <c r="P1742" s="179"/>
    </row>
    <row r="1743" spans="1:16" s="169" customFormat="1">
      <c r="A1743" s="991"/>
      <c r="B1743" s="1021"/>
      <c r="C1743" s="170"/>
      <c r="D1743" s="171"/>
      <c r="E1743" s="172"/>
      <c r="F1743" s="179"/>
      <c r="G1743" s="170"/>
      <c r="H1743" s="180"/>
      <c r="I1743" s="188"/>
      <c r="J1743" s="172"/>
      <c r="K1743" s="175"/>
      <c r="L1743" s="181"/>
      <c r="M1743" s="177"/>
      <c r="N1743" s="178"/>
      <c r="O1743" s="172"/>
      <c r="P1743" s="179"/>
    </row>
    <row r="1744" spans="1:16" s="169" customFormat="1">
      <c r="A1744" s="991"/>
      <c r="B1744" s="1021"/>
      <c r="C1744" s="170"/>
      <c r="D1744" s="171"/>
      <c r="E1744" s="172"/>
      <c r="F1744" s="179"/>
      <c r="G1744" s="216"/>
      <c r="H1744" s="180"/>
      <c r="I1744" s="172"/>
      <c r="J1744" s="172"/>
      <c r="K1744" s="175"/>
      <c r="L1744" s="181"/>
      <c r="M1744" s="177"/>
      <c r="N1744" s="178"/>
      <c r="O1744" s="172"/>
      <c r="P1744" s="179"/>
    </row>
    <row r="1745" spans="1:16" s="169" customFormat="1">
      <c r="A1745" s="991"/>
      <c r="B1745" s="1021"/>
      <c r="C1745" s="170"/>
      <c r="D1745" s="171"/>
      <c r="E1745" s="172"/>
      <c r="F1745" s="185"/>
      <c r="G1745" s="170"/>
      <c r="H1745" s="180"/>
      <c r="I1745" s="188"/>
      <c r="J1745" s="172"/>
      <c r="K1745" s="175"/>
      <c r="L1745" s="181"/>
      <c r="M1745" s="177"/>
      <c r="N1745" s="178"/>
      <c r="O1745" s="172"/>
      <c r="P1745" s="179"/>
    </row>
    <row r="1746" spans="1:16" s="169" customFormat="1">
      <c r="A1746" s="991"/>
      <c r="B1746" s="1021"/>
      <c r="C1746" s="170"/>
      <c r="D1746" s="171"/>
      <c r="E1746" s="172"/>
      <c r="F1746" s="179"/>
      <c r="G1746" s="170"/>
      <c r="H1746" s="180"/>
      <c r="I1746" s="188"/>
      <c r="J1746" s="172"/>
      <c r="K1746" s="175"/>
      <c r="L1746" s="181"/>
      <c r="M1746" s="177"/>
      <c r="N1746" s="178"/>
      <c r="O1746" s="172"/>
      <c r="P1746" s="179"/>
    </row>
    <row r="1747" spans="1:16" s="169" customFormat="1">
      <c r="A1747" s="991"/>
      <c r="B1747" s="1021"/>
      <c r="C1747" s="189"/>
      <c r="D1747" s="190"/>
      <c r="E1747" s="191"/>
      <c r="F1747" s="192"/>
      <c r="G1747" s="170"/>
      <c r="H1747" s="174"/>
      <c r="I1747" s="172"/>
      <c r="J1747" s="172"/>
      <c r="K1747" s="175"/>
      <c r="L1747" s="181"/>
      <c r="M1747" s="177"/>
      <c r="N1747" s="193"/>
      <c r="O1747" s="191"/>
      <c r="P1747" s="192"/>
    </row>
    <row r="1748" spans="1:16" s="169" customFormat="1">
      <c r="A1748" s="991"/>
      <c r="B1748" s="1021"/>
      <c r="C1748" s="189"/>
      <c r="D1748" s="190"/>
      <c r="E1748" s="191"/>
      <c r="F1748" s="192"/>
      <c r="G1748" s="195"/>
      <c r="H1748" s="180"/>
      <c r="I1748" s="188"/>
      <c r="J1748" s="172"/>
      <c r="K1748" s="175"/>
      <c r="L1748" s="181"/>
      <c r="M1748" s="177"/>
      <c r="N1748" s="193"/>
      <c r="O1748" s="191"/>
      <c r="P1748" s="192"/>
    </row>
    <row r="1749" spans="1:16" s="169" customFormat="1">
      <c r="A1749" s="991"/>
      <c r="B1749" s="1021"/>
      <c r="C1749" s="189"/>
      <c r="D1749" s="190"/>
      <c r="E1749" s="191"/>
      <c r="F1749" s="192"/>
      <c r="G1749" s="170"/>
      <c r="H1749" s="196"/>
      <c r="I1749" s="188"/>
      <c r="J1749" s="197"/>
      <c r="K1749" s="194"/>
      <c r="L1749" s="181"/>
      <c r="M1749" s="177"/>
      <c r="N1749" s="193"/>
      <c r="O1749" s="191"/>
      <c r="P1749" s="192"/>
    </row>
    <row r="1750" spans="1:16" s="169" customFormat="1">
      <c r="A1750" s="991"/>
      <c r="B1750" s="1021"/>
      <c r="C1750" s="189"/>
      <c r="D1750" s="190"/>
      <c r="E1750" s="191"/>
      <c r="F1750" s="192"/>
      <c r="G1750" s="170"/>
      <c r="H1750" s="198"/>
      <c r="I1750" s="172"/>
      <c r="J1750" s="172"/>
      <c r="K1750" s="175"/>
      <c r="L1750" s="181"/>
      <c r="M1750" s="177"/>
      <c r="N1750" s="193"/>
      <c r="O1750" s="191"/>
      <c r="P1750" s="192"/>
    </row>
    <row r="1751" spans="1:16" s="169" customFormat="1">
      <c r="A1751" s="991"/>
      <c r="B1751" s="1021"/>
      <c r="C1751" s="189"/>
      <c r="D1751" s="190"/>
      <c r="E1751" s="191"/>
      <c r="F1751" s="192"/>
      <c r="G1751" s="195"/>
      <c r="H1751" s="180"/>
      <c r="I1751" s="197"/>
      <c r="J1751" s="197"/>
      <c r="K1751" s="194"/>
      <c r="L1751" s="181"/>
      <c r="M1751" s="177"/>
      <c r="N1751" s="193"/>
      <c r="O1751" s="191"/>
      <c r="P1751" s="192"/>
    </row>
    <row r="1752" spans="1:16" s="169" customFormat="1">
      <c r="A1752" s="991"/>
      <c r="B1752" s="1021"/>
      <c r="C1752" s="189"/>
      <c r="D1752" s="190"/>
      <c r="E1752" s="191"/>
      <c r="F1752" s="192"/>
      <c r="G1752" s="170"/>
      <c r="H1752" s="180"/>
      <c r="I1752" s="197"/>
      <c r="J1752" s="197"/>
      <c r="K1752" s="194"/>
      <c r="L1752" s="176"/>
      <c r="M1752" s="177"/>
      <c r="N1752" s="193"/>
      <c r="O1752" s="191"/>
      <c r="P1752" s="192"/>
    </row>
    <row r="1753" spans="1:16" s="169" customFormat="1">
      <c r="A1753" s="991"/>
      <c r="B1753" s="1021"/>
      <c r="C1753" s="189"/>
      <c r="D1753" s="190"/>
      <c r="E1753" s="191"/>
      <c r="F1753" s="192"/>
      <c r="G1753" s="189"/>
      <c r="H1753" s="198"/>
      <c r="I1753" s="199"/>
      <c r="J1753" s="199"/>
      <c r="K1753" s="200"/>
      <c r="L1753" s="201"/>
      <c r="M1753" s="187"/>
      <c r="N1753" s="193"/>
      <c r="O1753" s="191"/>
      <c r="P1753" s="192"/>
    </row>
    <row r="1754" spans="1:16" s="169" customFormat="1">
      <c r="A1754" s="991"/>
      <c r="B1754" s="1021"/>
      <c r="C1754" s="189"/>
      <c r="D1754" s="190"/>
      <c r="E1754" s="191"/>
      <c r="F1754" s="192"/>
      <c r="G1754" s="189"/>
      <c r="H1754" s="198"/>
      <c r="I1754" s="199"/>
      <c r="J1754" s="199"/>
      <c r="K1754" s="200"/>
      <c r="L1754" s="201"/>
      <c r="M1754" s="187"/>
      <c r="N1754" s="193"/>
      <c r="O1754" s="191"/>
      <c r="P1754" s="192"/>
    </row>
    <row r="1755" spans="1:16" s="169" customFormat="1">
      <c r="A1755" s="991"/>
      <c r="B1755" s="1021"/>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992"/>
      <c r="B1756" s="1022"/>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16">
        <f>A1651+1</f>
        <v>46160</v>
      </c>
      <c r="B1757" s="87" t="s">
        <v>940</v>
      </c>
      <c r="C1757" s="1008" t="s">
        <v>941</v>
      </c>
      <c r="D1757" s="88" t="s">
        <v>942</v>
      </c>
      <c r="E1757" s="89" t="s">
        <v>943</v>
      </c>
      <c r="F1757" s="90" t="s">
        <v>1825</v>
      </c>
      <c r="G1757" s="87" t="s">
        <v>940</v>
      </c>
      <c r="H1757" s="1023" t="s">
        <v>941</v>
      </c>
      <c r="I1757" s="88" t="s">
        <v>942</v>
      </c>
      <c r="J1757" s="89" t="s">
        <v>943</v>
      </c>
      <c r="K1757" s="90" t="s">
        <v>1861</v>
      </c>
      <c r="L1757" s="87" t="s">
        <v>940</v>
      </c>
      <c r="M1757" s="1029" t="s">
        <v>941</v>
      </c>
      <c r="N1757" s="88" t="s">
        <v>942</v>
      </c>
      <c r="O1757" s="89" t="s">
        <v>943</v>
      </c>
      <c r="P1757" s="90" t="s">
        <v>1862</v>
      </c>
    </row>
    <row r="1758" spans="1:16" ht="18" customHeight="1">
      <c r="A1758" s="1017"/>
      <c r="B1758" s="1026" t="s">
        <v>1267</v>
      </c>
      <c r="C1758" s="994"/>
      <c r="D1758" s="91" t="s">
        <v>947</v>
      </c>
      <c r="E1758" s="92" t="s">
        <v>948</v>
      </c>
      <c r="F1758" s="90" t="s">
        <v>547</v>
      </c>
      <c r="G1758" s="1026" t="s">
        <v>949</v>
      </c>
      <c r="H1758" s="994"/>
      <c r="I1758" s="91" t="s">
        <v>947</v>
      </c>
      <c r="J1758" s="92" t="s">
        <v>948</v>
      </c>
      <c r="K1758" s="90" t="s">
        <v>547</v>
      </c>
      <c r="L1758" s="1026" t="s">
        <v>1102</v>
      </c>
      <c r="M1758" s="994"/>
      <c r="N1758" s="91" t="s">
        <v>947</v>
      </c>
      <c r="O1758" s="92" t="s">
        <v>948</v>
      </c>
      <c r="P1758" s="90" t="s">
        <v>547</v>
      </c>
    </row>
    <row r="1759" spans="1:16" ht="17.45" customHeight="1" thickBot="1">
      <c r="A1759" s="1017"/>
      <c r="B1759" s="997"/>
      <c r="C1759" s="994"/>
      <c r="D1759" s="91" t="s">
        <v>951</v>
      </c>
      <c r="E1759" s="93" t="s">
        <v>952</v>
      </c>
      <c r="F1759" s="95" t="s">
        <v>1827</v>
      </c>
      <c r="G1759" s="997"/>
      <c r="H1759" s="994"/>
      <c r="I1759" s="91" t="s">
        <v>951</v>
      </c>
      <c r="J1759" s="93" t="s">
        <v>952</v>
      </c>
      <c r="K1759" s="929" t="s">
        <v>1827</v>
      </c>
      <c r="L1759" s="997"/>
      <c r="M1759" s="994"/>
      <c r="N1759" s="91" t="s">
        <v>951</v>
      </c>
      <c r="O1759" s="93" t="s">
        <v>952</v>
      </c>
      <c r="P1759" s="929" t="s">
        <v>547</v>
      </c>
    </row>
    <row r="1760" spans="1:16" ht="17.45" customHeight="1" thickBot="1">
      <c r="A1760" s="1017"/>
      <c r="B1760" s="87" t="s">
        <v>954</v>
      </c>
      <c r="C1760" s="994"/>
      <c r="D1760" s="91" t="s">
        <v>955</v>
      </c>
      <c r="E1760" s="93" t="s">
        <v>956</v>
      </c>
      <c r="F1760" s="94" t="s">
        <v>547</v>
      </c>
      <c r="G1760" s="87" t="s">
        <v>954</v>
      </c>
      <c r="H1760" s="994"/>
      <c r="I1760" s="91" t="s">
        <v>955</v>
      </c>
      <c r="J1760" s="93" t="s">
        <v>956</v>
      </c>
      <c r="K1760" s="94" t="s">
        <v>1829</v>
      </c>
      <c r="L1760" s="87" t="s">
        <v>954</v>
      </c>
      <c r="M1760" s="994"/>
      <c r="N1760" s="91" t="s">
        <v>955</v>
      </c>
      <c r="O1760" s="93" t="s">
        <v>956</v>
      </c>
      <c r="P1760" s="94" t="s">
        <v>1829</v>
      </c>
    </row>
    <row r="1761" spans="1:16">
      <c r="A1761" s="1017"/>
      <c r="B1761" s="1027" t="s">
        <v>957</v>
      </c>
      <c r="C1761" s="994"/>
      <c r="D1761" s="91" t="s">
        <v>958</v>
      </c>
      <c r="E1761" s="93" t="s">
        <v>959</v>
      </c>
      <c r="F1761" s="94" t="s">
        <v>1829</v>
      </c>
      <c r="G1761" s="1027" t="s">
        <v>1105</v>
      </c>
      <c r="H1761" s="994"/>
      <c r="I1761" s="91" t="s">
        <v>958</v>
      </c>
      <c r="J1761" s="93" t="s">
        <v>959</v>
      </c>
      <c r="K1761" s="94" t="s">
        <v>1863</v>
      </c>
      <c r="L1761" s="1027"/>
      <c r="M1761" s="994"/>
      <c r="N1761" s="91" t="s">
        <v>958</v>
      </c>
      <c r="O1761" s="93" t="s">
        <v>959</v>
      </c>
      <c r="P1761" s="94" t="s">
        <v>1864</v>
      </c>
    </row>
    <row r="1762" spans="1:16">
      <c r="A1762" s="1017"/>
      <c r="B1762" s="1003"/>
      <c r="C1762" s="994"/>
      <c r="D1762" s="91" t="s">
        <v>960</v>
      </c>
      <c r="E1762" s="93" t="s">
        <v>961</v>
      </c>
      <c r="F1762" s="94" t="s">
        <v>1865</v>
      </c>
      <c r="G1762" s="1003"/>
      <c r="H1762" s="994"/>
      <c r="I1762" s="91" t="s">
        <v>960</v>
      </c>
      <c r="J1762" s="93" t="s">
        <v>961</v>
      </c>
      <c r="K1762" s="94" t="s">
        <v>1866</v>
      </c>
      <c r="L1762" s="1003"/>
      <c r="M1762" s="994"/>
      <c r="N1762" s="91" t="s">
        <v>960</v>
      </c>
      <c r="O1762" s="93" t="s">
        <v>961</v>
      </c>
      <c r="P1762" s="94" t="s">
        <v>1866</v>
      </c>
    </row>
    <row r="1763" spans="1:16">
      <c r="A1763" s="1017"/>
      <c r="B1763" s="1002"/>
      <c r="C1763" s="994"/>
      <c r="D1763" s="91"/>
      <c r="E1763" s="93" t="s">
        <v>966</v>
      </c>
      <c r="F1763" s="94" t="s">
        <v>1866</v>
      </c>
      <c r="G1763" s="1002" t="s">
        <v>957</v>
      </c>
      <c r="H1763" s="994"/>
      <c r="I1763" s="91"/>
      <c r="J1763" s="93" t="s">
        <v>966</v>
      </c>
      <c r="K1763" s="90" t="s">
        <v>1867</v>
      </c>
      <c r="L1763" s="1002"/>
      <c r="M1763" s="994"/>
      <c r="N1763" s="91"/>
      <c r="O1763" s="93" t="s">
        <v>966</v>
      </c>
      <c r="P1763" s="90" t="s">
        <v>1867</v>
      </c>
    </row>
    <row r="1764" spans="1:16">
      <c r="A1764" s="1017"/>
      <c r="B1764" s="1003"/>
      <c r="C1764" s="994"/>
      <c r="D1764" s="91"/>
      <c r="E1764" s="93" t="s">
        <v>1638</v>
      </c>
      <c r="F1764" s="94" t="s">
        <v>1867</v>
      </c>
      <c r="G1764" s="1003"/>
      <c r="H1764" s="994"/>
      <c r="I1764" s="91" t="s">
        <v>968</v>
      </c>
      <c r="J1764" s="93" t="s">
        <v>969</v>
      </c>
      <c r="K1764" s="96" t="s">
        <v>1868</v>
      </c>
      <c r="L1764" s="1003"/>
      <c r="M1764" s="994"/>
      <c r="N1764" s="91" t="s">
        <v>968</v>
      </c>
      <c r="O1764" s="93" t="s">
        <v>969</v>
      </c>
      <c r="P1764" s="96" t="s">
        <v>1869</v>
      </c>
    </row>
    <row r="1765" spans="1:16">
      <c r="A1765" s="1017"/>
      <c r="B1765" s="1002"/>
      <c r="C1765" s="994"/>
      <c r="D1765" s="91" t="s">
        <v>968</v>
      </c>
      <c r="E1765" s="93" t="s">
        <v>969</v>
      </c>
      <c r="F1765" s="90" t="s">
        <v>1870</v>
      </c>
      <c r="G1765" s="1002"/>
      <c r="H1765" s="994"/>
      <c r="I1765" s="91"/>
      <c r="J1765" s="93" t="s">
        <v>973</v>
      </c>
      <c r="K1765" s="99" t="s">
        <v>974</v>
      </c>
      <c r="L1765" s="1002"/>
      <c r="M1765" s="994"/>
      <c r="N1765" s="91"/>
      <c r="O1765" s="93" t="s">
        <v>973</v>
      </c>
      <c r="P1765" s="817" t="s">
        <v>974</v>
      </c>
    </row>
    <row r="1766" spans="1:16" ht="17.45" customHeight="1" thickBot="1">
      <c r="A1766" s="1017"/>
      <c r="B1766" s="1003"/>
      <c r="C1766" s="994"/>
      <c r="D1766" s="91"/>
      <c r="E1766" s="93" t="s">
        <v>973</v>
      </c>
      <c r="F1766" s="96" t="s">
        <v>974</v>
      </c>
      <c r="G1766" s="1003"/>
      <c r="H1766" s="994"/>
      <c r="I1766" s="91"/>
      <c r="J1766" s="93" t="s">
        <v>975</v>
      </c>
      <c r="K1766" s="96" t="s">
        <v>976</v>
      </c>
      <c r="L1766" s="1003"/>
      <c r="M1766" s="994"/>
      <c r="N1766" s="91"/>
      <c r="O1766" s="93" t="s">
        <v>975</v>
      </c>
      <c r="P1766" s="96" t="s">
        <v>976</v>
      </c>
    </row>
    <row r="1767" spans="1:16" ht="17.45" customHeight="1" thickBot="1">
      <c r="A1767" s="1017"/>
      <c r="B1767" s="97" t="s">
        <v>977</v>
      </c>
      <c r="C1767" s="994"/>
      <c r="D1767" s="91"/>
      <c r="E1767" s="93" t="s">
        <v>975</v>
      </c>
      <c r="F1767" s="99" t="s">
        <v>976</v>
      </c>
      <c r="G1767" s="97" t="s">
        <v>977</v>
      </c>
      <c r="H1767" s="994"/>
      <c r="I1767" s="91" t="s">
        <v>978</v>
      </c>
      <c r="J1767" s="93" t="s">
        <v>979</v>
      </c>
      <c r="K1767" s="96" t="s">
        <v>1717</v>
      </c>
      <c r="L1767" s="97" t="s">
        <v>977</v>
      </c>
      <c r="M1767" s="994"/>
      <c r="N1767" s="91" t="s">
        <v>978</v>
      </c>
      <c r="O1767" s="93" t="s">
        <v>979</v>
      </c>
      <c r="P1767" s="96" t="s">
        <v>1871</v>
      </c>
    </row>
    <row r="1768" spans="1:16">
      <c r="A1768" s="1017"/>
      <c r="B1768" s="1007" t="s">
        <v>1872</v>
      </c>
      <c r="C1768" s="994"/>
      <c r="D1768" s="91" t="s">
        <v>978</v>
      </c>
      <c r="E1768" s="93" t="s">
        <v>979</v>
      </c>
      <c r="F1768" s="96" t="s">
        <v>1716</v>
      </c>
      <c r="G1768" s="1007" t="s">
        <v>1873</v>
      </c>
      <c r="H1768" s="994"/>
      <c r="I1768" s="91"/>
      <c r="J1768" s="93" t="s">
        <v>984</v>
      </c>
      <c r="K1768" s="96" t="s">
        <v>1115</v>
      </c>
      <c r="L1768" s="1007" t="s">
        <v>1222</v>
      </c>
      <c r="M1768" s="994"/>
      <c r="N1768" s="91"/>
      <c r="O1768" s="93" t="s">
        <v>984</v>
      </c>
      <c r="P1768" s="96" t="s">
        <v>1117</v>
      </c>
    </row>
    <row r="1769" spans="1:16">
      <c r="A1769" s="1017"/>
      <c r="B1769" s="999"/>
      <c r="C1769" s="994"/>
      <c r="D1769" s="91"/>
      <c r="E1769" s="93" t="s">
        <v>984</v>
      </c>
      <c r="F1769" s="96" t="s">
        <v>1219</v>
      </c>
      <c r="G1769" s="999"/>
      <c r="H1769" s="994"/>
      <c r="I1769" s="91"/>
      <c r="J1769" s="93" t="s">
        <v>989</v>
      </c>
      <c r="K1769" s="96" t="s">
        <v>1341</v>
      </c>
      <c r="L1769" s="999"/>
      <c r="M1769" s="994"/>
      <c r="N1769" s="91"/>
      <c r="O1769" s="93" t="s">
        <v>989</v>
      </c>
      <c r="P1769" s="96" t="s">
        <v>1874</v>
      </c>
    </row>
    <row r="1770" spans="1:16" ht="17.45" customHeight="1" thickBot="1">
      <c r="A1770" s="1017"/>
      <c r="B1770" s="997"/>
      <c r="C1770" s="994"/>
      <c r="D1770" s="91"/>
      <c r="E1770" s="93" t="s">
        <v>989</v>
      </c>
      <c r="F1770" s="96" t="s">
        <v>1801</v>
      </c>
      <c r="G1770" s="997"/>
      <c r="H1770" s="994"/>
      <c r="I1770" s="91"/>
      <c r="J1770" s="93" t="s">
        <v>992</v>
      </c>
      <c r="K1770" s="94" t="s">
        <v>1680</v>
      </c>
      <c r="L1770" s="997"/>
      <c r="M1770" s="994"/>
      <c r="N1770" s="91"/>
      <c r="O1770" s="93" t="s">
        <v>992</v>
      </c>
      <c r="P1770" s="94" t="s">
        <v>1121</v>
      </c>
    </row>
    <row r="1771" spans="1:16" ht="17.45" customHeight="1" thickBot="1">
      <c r="A1771" s="1017"/>
      <c r="B1771" s="97" t="s">
        <v>994</v>
      </c>
      <c r="C1771" s="994"/>
      <c r="D1771" s="91"/>
      <c r="E1771" s="93" t="s">
        <v>992</v>
      </c>
      <c r="F1771" s="96" t="s">
        <v>1119</v>
      </c>
      <c r="G1771" s="97" t="s">
        <v>994</v>
      </c>
      <c r="H1771" s="994"/>
      <c r="I1771" s="91" t="s">
        <v>1000</v>
      </c>
      <c r="J1771" s="93" t="s">
        <v>1170</v>
      </c>
      <c r="K1771" s="94" t="s">
        <v>1875</v>
      </c>
      <c r="L1771" s="97" t="s">
        <v>994</v>
      </c>
      <c r="M1771" s="994"/>
      <c r="N1771" s="91" t="s">
        <v>1000</v>
      </c>
      <c r="O1771" s="93" t="s">
        <v>1170</v>
      </c>
      <c r="P1771" s="94" t="s">
        <v>1875</v>
      </c>
    </row>
    <row r="1772" spans="1:16">
      <c r="A1772" s="1017"/>
      <c r="B1772" s="998" t="s">
        <v>1876</v>
      </c>
      <c r="C1772" s="994"/>
      <c r="D1772" s="91" t="s">
        <v>1000</v>
      </c>
      <c r="E1772" s="93" t="s">
        <v>1001</v>
      </c>
      <c r="F1772" s="94" t="s">
        <v>1875</v>
      </c>
      <c r="G1772" s="998" t="s">
        <v>1877</v>
      </c>
      <c r="H1772" s="994"/>
      <c r="I1772" s="91"/>
      <c r="J1772" s="93" t="s">
        <v>1172</v>
      </c>
      <c r="K1772" s="109" t="s">
        <v>1878</v>
      </c>
      <c r="L1772" s="998" t="s">
        <v>1879</v>
      </c>
      <c r="M1772" s="994"/>
      <c r="N1772" s="91"/>
      <c r="O1772" s="93" t="s">
        <v>1172</v>
      </c>
      <c r="P1772" s="109" t="s">
        <v>1878</v>
      </c>
    </row>
    <row r="1773" spans="1:16">
      <c r="A1773" s="1017"/>
      <c r="B1773" s="999"/>
      <c r="C1773" s="994"/>
      <c r="D1773" s="91" t="s">
        <v>1480</v>
      </c>
      <c r="E1773" s="93" t="s">
        <v>1230</v>
      </c>
      <c r="F1773" s="94" t="s">
        <v>1880</v>
      </c>
      <c r="G1773" s="999"/>
      <c r="H1773" s="994"/>
      <c r="I1773" s="91" t="s">
        <v>1480</v>
      </c>
      <c r="J1773" s="93" t="s">
        <v>1006</v>
      </c>
      <c r="K1773" s="94" t="s">
        <v>1881</v>
      </c>
      <c r="L1773" s="999"/>
      <c r="M1773" s="994"/>
      <c r="N1773" s="91" t="s">
        <v>1229</v>
      </c>
      <c r="O1773" s="93" t="s">
        <v>1006</v>
      </c>
      <c r="P1773" s="109" t="s">
        <v>1882</v>
      </c>
    </row>
    <row r="1774" spans="1:16" ht="17.45" customHeight="1" thickBot="1">
      <c r="A1774" s="1017"/>
      <c r="B1774" s="997"/>
      <c r="C1774" s="994"/>
      <c r="D1774" s="91"/>
      <c r="E1774" s="93" t="s">
        <v>1235</v>
      </c>
      <c r="F1774" s="94" t="s">
        <v>1883</v>
      </c>
      <c r="G1774" s="997"/>
      <c r="H1774" s="994"/>
      <c r="I1774" s="91" t="s">
        <v>1229</v>
      </c>
      <c r="J1774" s="93" t="s">
        <v>1011</v>
      </c>
      <c r="K1774" s="109" t="s">
        <v>1882</v>
      </c>
      <c r="L1774" s="997"/>
      <c r="M1774" s="994"/>
      <c r="N1774" s="91" t="s">
        <v>1009</v>
      </c>
      <c r="O1774" s="93" t="s">
        <v>1296</v>
      </c>
      <c r="P1774" s="109" t="s">
        <v>1884</v>
      </c>
    </row>
    <row r="1775" spans="1:16">
      <c r="A1775" s="1017"/>
      <c r="B1775" s="1018" t="s">
        <v>1013</v>
      </c>
      <c r="C1775" s="994"/>
      <c r="D1775" s="91" t="s">
        <v>1229</v>
      </c>
      <c r="E1775" s="93" t="s">
        <v>1011</v>
      </c>
      <c r="F1775" s="94" t="s">
        <v>1885</v>
      </c>
      <c r="G1775" s="1018" t="s">
        <v>1013</v>
      </c>
      <c r="H1775" s="994"/>
      <c r="I1775" s="91"/>
      <c r="J1775" s="93"/>
      <c r="K1775" s="94"/>
      <c r="L1775" s="1018" t="s">
        <v>1013</v>
      </c>
      <c r="M1775" s="994"/>
      <c r="N1775" s="91"/>
      <c r="O1775" s="93" t="s">
        <v>1410</v>
      </c>
      <c r="P1775" s="109" t="s">
        <v>1886</v>
      </c>
    </row>
    <row r="1776" spans="1:16" ht="17.45" customHeight="1" thickBot="1">
      <c r="A1776" s="1017"/>
      <c r="B1776" s="1019"/>
      <c r="C1776" s="994"/>
      <c r="D1776" s="91"/>
      <c r="E1776" s="93"/>
      <c r="F1776" s="94"/>
      <c r="G1776" s="1019"/>
      <c r="H1776" s="994"/>
      <c r="I1776" s="91"/>
      <c r="J1776" s="93"/>
      <c r="K1776" s="94"/>
      <c r="L1776" s="1019"/>
      <c r="M1776" s="994"/>
      <c r="N1776" s="91"/>
      <c r="O1776" s="93"/>
      <c r="P1776" s="94"/>
    </row>
    <row r="1777" spans="1:16" ht="17.45" customHeight="1" thickTop="1">
      <c r="A1777" s="1017"/>
      <c r="B1777" s="1015" t="s">
        <v>1014</v>
      </c>
      <c r="C1777" s="994"/>
      <c r="D1777" s="91"/>
      <c r="E1777" s="93"/>
      <c r="F1777" s="90"/>
      <c r="G1777" s="1015" t="s">
        <v>1014</v>
      </c>
      <c r="H1777" s="994"/>
      <c r="I1777" s="91"/>
      <c r="J1777" s="93"/>
      <c r="K1777" s="90"/>
      <c r="L1777" s="1015" t="s">
        <v>1014</v>
      </c>
      <c r="M1777" s="994"/>
      <c r="N1777" s="91"/>
      <c r="O1777" s="93"/>
      <c r="P1777" s="90"/>
    </row>
    <row r="1778" spans="1:16" ht="17.45" customHeight="1" thickBot="1">
      <c r="A1778" s="1017"/>
      <c r="B1778" s="997"/>
      <c r="C1778" s="994"/>
      <c r="D1778" s="91"/>
      <c r="E1778" s="93"/>
      <c r="F1778" s="90"/>
      <c r="G1778" s="997"/>
      <c r="H1778" s="994"/>
      <c r="I1778" s="91"/>
      <c r="J1778" s="93"/>
      <c r="K1778" s="90"/>
      <c r="L1778" s="997"/>
      <c r="M1778" s="994"/>
      <c r="N1778" s="91"/>
      <c r="O1778" s="93"/>
      <c r="P1778" s="90"/>
    </row>
    <row r="1779" spans="1:16">
      <c r="A1779" s="1017"/>
      <c r="B1779" s="1014">
        <v>3</v>
      </c>
      <c r="C1779" s="994"/>
      <c r="D1779" s="91"/>
      <c r="E1779" s="93"/>
      <c r="F1779" s="94"/>
      <c r="G1779" s="1014">
        <v>4</v>
      </c>
      <c r="H1779" s="994"/>
      <c r="I1779" s="91"/>
      <c r="J1779" s="93"/>
      <c r="K1779" s="94"/>
      <c r="L1779" s="1014">
        <v>3</v>
      </c>
      <c r="M1779" s="994"/>
      <c r="N1779" s="91"/>
      <c r="O1779" s="93"/>
      <c r="P1779" s="94"/>
    </row>
    <row r="1780" spans="1:16" ht="17.45" customHeight="1" thickBot="1">
      <c r="A1780" s="1017"/>
      <c r="B1780" s="999"/>
      <c r="C1780" s="994"/>
      <c r="D1780" s="91"/>
      <c r="E1780" s="93"/>
      <c r="F1780" s="94"/>
      <c r="G1780" s="999"/>
      <c r="H1780" s="994"/>
      <c r="I1780" s="91"/>
      <c r="J1780" s="93"/>
      <c r="K1780" s="94"/>
      <c r="L1780" s="999"/>
      <c r="M1780" s="994"/>
      <c r="N1780" s="91"/>
      <c r="O1780" s="93"/>
      <c r="P1780" s="94"/>
    </row>
    <row r="1781" spans="1:16">
      <c r="A1781" s="1017"/>
      <c r="B1781" s="1010" t="s">
        <v>1015</v>
      </c>
      <c r="C1781" s="994"/>
      <c r="D1781" s="91"/>
      <c r="E1781" s="93"/>
      <c r="F1781" s="90"/>
      <c r="G1781" s="1010" t="s">
        <v>1015</v>
      </c>
      <c r="H1781" s="994"/>
      <c r="I1781" s="91"/>
      <c r="J1781" s="93"/>
      <c r="K1781" s="90"/>
      <c r="L1781" s="1010" t="s">
        <v>1015</v>
      </c>
      <c r="M1781" s="994"/>
      <c r="N1781" s="91"/>
      <c r="O1781" s="93"/>
      <c r="P1781" s="90"/>
    </row>
    <row r="1782" spans="1:16" ht="17.45" customHeight="1" thickBot="1">
      <c r="A1782" s="1017"/>
      <c r="B1782" s="997"/>
      <c r="C1782" s="994"/>
      <c r="D1782" s="91"/>
      <c r="E1782" s="93"/>
      <c r="F1782" s="98"/>
      <c r="G1782" s="997"/>
      <c r="H1782" s="994"/>
      <c r="I1782" s="91"/>
      <c r="J1782" s="93"/>
      <c r="K1782" s="98"/>
      <c r="L1782" s="997"/>
      <c r="M1782" s="994"/>
      <c r="N1782" s="91"/>
      <c r="O1782" s="93"/>
      <c r="P1782" s="98"/>
    </row>
    <row r="1783" spans="1:16">
      <c r="A1783" s="1017"/>
      <c r="B1783" s="996">
        <v>2</v>
      </c>
      <c r="C1783" s="994"/>
      <c r="D1783" s="91"/>
      <c r="E1783" s="93"/>
      <c r="F1783" s="99"/>
      <c r="G1783" s="996">
        <v>4</v>
      </c>
      <c r="H1783" s="994"/>
      <c r="I1783" s="91"/>
      <c r="J1783" s="93"/>
      <c r="K1783" s="100"/>
      <c r="L1783" s="996">
        <v>3</v>
      </c>
      <c r="M1783" s="994"/>
      <c r="N1783" s="91"/>
      <c r="O1783" s="93"/>
      <c r="P1783" s="100"/>
    </row>
    <row r="1784" spans="1:16" ht="17.45" customHeight="1" thickBot="1">
      <c r="A1784" s="1017"/>
      <c r="B1784" s="997"/>
      <c r="C1784" s="994"/>
      <c r="D1784" s="91"/>
      <c r="E1784" s="93"/>
      <c r="F1784" s="96"/>
      <c r="G1784" s="997"/>
      <c r="H1784" s="994"/>
      <c r="I1784" s="91"/>
      <c r="J1784" s="93"/>
      <c r="K1784" s="101"/>
      <c r="L1784" s="997"/>
      <c r="M1784" s="994"/>
      <c r="N1784" s="91"/>
      <c r="O1784" s="93"/>
      <c r="P1784" s="101"/>
    </row>
    <row r="1785" spans="1:16">
      <c r="A1785" s="1017"/>
      <c r="B1785" s="1004" t="s">
        <v>1016</v>
      </c>
      <c r="C1785" s="994"/>
      <c r="D1785" s="91"/>
      <c r="E1785" s="93"/>
      <c r="F1785" s="100"/>
      <c r="G1785" s="1004" t="s">
        <v>1016</v>
      </c>
      <c r="H1785" s="994"/>
      <c r="I1785" s="91"/>
      <c r="J1785" s="93"/>
      <c r="K1785" s="101"/>
      <c r="L1785" s="1004" t="s">
        <v>1016</v>
      </c>
      <c r="M1785" s="994"/>
      <c r="N1785" s="91"/>
      <c r="O1785" s="93"/>
      <c r="P1785" s="101"/>
    </row>
    <row r="1786" spans="1:16" ht="17.45" customHeight="1" thickBot="1">
      <c r="A1786" s="1017"/>
      <c r="B1786" s="997"/>
      <c r="C1786" s="994"/>
      <c r="D1786" s="91"/>
      <c r="E1786" s="93"/>
      <c r="F1786" s="101"/>
      <c r="G1786" s="997"/>
      <c r="H1786" s="994"/>
      <c r="I1786" s="91"/>
      <c r="J1786" s="93"/>
      <c r="K1786" s="96"/>
      <c r="L1786" s="997"/>
      <c r="M1786" s="994"/>
      <c r="N1786" s="91"/>
      <c r="O1786" s="93"/>
      <c r="P1786" s="96"/>
    </row>
    <row r="1787" spans="1:16">
      <c r="A1787" s="1017"/>
      <c r="B1787" s="996">
        <v>29</v>
      </c>
      <c r="C1787" s="994"/>
      <c r="D1787" s="91"/>
      <c r="E1787" s="93"/>
      <c r="F1787" s="101"/>
      <c r="G1787" s="996" t="s">
        <v>1887</v>
      </c>
      <c r="H1787" s="994"/>
      <c r="I1787" s="91"/>
      <c r="J1787" s="93"/>
      <c r="K1787" s="101"/>
      <c r="L1787" s="996">
        <v>21</v>
      </c>
      <c r="M1787" s="994"/>
      <c r="N1787" s="91"/>
      <c r="O1787" s="93"/>
      <c r="P1787" s="101"/>
    </row>
    <row r="1788" spans="1:16" ht="17.45" customHeight="1" thickBot="1">
      <c r="A1788" s="1017"/>
      <c r="B1788" s="997"/>
      <c r="C1788" s="994"/>
      <c r="D1788" s="91"/>
      <c r="E1788" s="93"/>
      <c r="F1788" s="96"/>
      <c r="G1788" s="997"/>
      <c r="H1788" s="994"/>
      <c r="I1788" s="91"/>
      <c r="J1788" s="93"/>
      <c r="K1788" s="90"/>
      <c r="L1788" s="997"/>
      <c r="M1788" s="994"/>
      <c r="N1788" s="91"/>
      <c r="O1788" s="93"/>
      <c r="P1788" s="90"/>
    </row>
    <row r="1789" spans="1:16">
      <c r="A1789" s="1017"/>
      <c r="B1789" s="1004" t="s">
        <v>1018</v>
      </c>
      <c r="C1789" s="994"/>
      <c r="D1789" s="91"/>
      <c r="E1789" s="93"/>
      <c r="F1789" s="101"/>
      <c r="G1789" s="1004" t="s">
        <v>1018</v>
      </c>
      <c r="H1789" s="994"/>
      <c r="I1789" s="91"/>
      <c r="J1789" s="93"/>
      <c r="K1789" s="94"/>
      <c r="L1789" s="1004" t="s">
        <v>1018</v>
      </c>
      <c r="M1789" s="994"/>
      <c r="N1789" s="91"/>
      <c r="O1789" s="93"/>
      <c r="P1789" s="94"/>
    </row>
    <row r="1790" spans="1:16" ht="17.45" customHeight="1" thickBot="1">
      <c r="A1790" s="1017"/>
      <c r="B1790" s="997"/>
      <c r="C1790" s="994"/>
      <c r="D1790" s="91"/>
      <c r="E1790" s="93"/>
      <c r="F1790" s="90"/>
      <c r="G1790" s="997"/>
      <c r="H1790" s="994"/>
      <c r="I1790" s="91"/>
      <c r="J1790" s="111"/>
      <c r="K1790" s="94"/>
      <c r="L1790" s="997"/>
      <c r="M1790" s="994"/>
      <c r="N1790" s="91"/>
      <c r="O1790" s="111"/>
      <c r="P1790" s="94"/>
    </row>
    <row r="1791" spans="1:16">
      <c r="A1791" s="1017"/>
      <c r="B1791" s="996">
        <v>29</v>
      </c>
      <c r="C1791" s="994"/>
      <c r="D1791" s="91"/>
      <c r="E1791" s="93"/>
      <c r="F1791" s="94"/>
      <c r="G1791" s="996" t="s">
        <v>1888</v>
      </c>
      <c r="H1791" s="994"/>
      <c r="I1791" s="91"/>
      <c r="J1791" s="93"/>
      <c r="K1791" s="94"/>
      <c r="L1791" s="996">
        <v>18</v>
      </c>
      <c r="M1791" s="994"/>
      <c r="N1791" s="91"/>
      <c r="O1791" s="93"/>
      <c r="P1791" s="94"/>
    </row>
    <row r="1792" spans="1:16" ht="17.45" customHeight="1" thickBot="1">
      <c r="A1792" s="1017"/>
      <c r="B1792" s="997"/>
      <c r="C1792" s="994"/>
      <c r="D1792" s="91"/>
      <c r="E1792" s="93"/>
      <c r="F1792" s="90"/>
      <c r="G1792" s="997"/>
      <c r="H1792" s="994"/>
      <c r="I1792" s="91"/>
      <c r="J1792" s="111"/>
      <c r="K1792" s="94"/>
      <c r="L1792" s="997"/>
      <c r="M1792" s="994"/>
      <c r="N1792" s="91"/>
      <c r="O1792" s="111"/>
      <c r="P1792" s="94"/>
    </row>
    <row r="1793" spans="1:16">
      <c r="A1793" s="1017"/>
      <c r="B1793" s="1010" t="s">
        <v>1020</v>
      </c>
      <c r="C1793" s="994"/>
      <c r="D1793" s="91"/>
      <c r="E1793" s="93"/>
      <c r="F1793" s="90"/>
      <c r="G1793" s="1010" t="s">
        <v>1020</v>
      </c>
      <c r="H1793" s="994"/>
      <c r="I1793" s="91"/>
      <c r="J1793" s="111"/>
      <c r="K1793" s="94"/>
      <c r="L1793" s="1010" t="s">
        <v>1020</v>
      </c>
      <c r="M1793" s="994"/>
      <c r="N1793" s="91"/>
      <c r="O1793" s="111"/>
      <c r="P1793" s="94"/>
    </row>
    <row r="1794" spans="1:16" ht="17.45" customHeight="1" thickBot="1">
      <c r="A1794" s="1017"/>
      <c r="B1794" s="997"/>
      <c r="C1794" s="994"/>
      <c r="D1794" s="91"/>
      <c r="E1794" s="93"/>
      <c r="F1794" s="90"/>
      <c r="G1794" s="997"/>
      <c r="H1794" s="994"/>
      <c r="I1794" s="91"/>
      <c r="J1794" s="111"/>
      <c r="K1794" s="94"/>
      <c r="L1794" s="997"/>
      <c r="M1794" s="994"/>
      <c r="N1794" s="91"/>
      <c r="O1794" s="111"/>
      <c r="P1794" s="94"/>
    </row>
    <row r="1795" spans="1:16">
      <c r="A1795" s="1017"/>
      <c r="B1795" s="103" t="s">
        <v>1181</v>
      </c>
      <c r="C1795" s="994"/>
      <c r="D1795" s="91"/>
      <c r="E1795" s="93"/>
      <c r="F1795" s="94"/>
      <c r="G1795" s="103" t="s">
        <v>1021</v>
      </c>
      <c r="H1795" s="994"/>
      <c r="I1795" s="91"/>
      <c r="J1795" s="93"/>
      <c r="K1795" s="109"/>
      <c r="L1795" s="103" t="s">
        <v>1842</v>
      </c>
      <c r="M1795" s="994"/>
      <c r="N1795" s="91"/>
      <c r="O1795" s="93"/>
      <c r="P1795" s="109"/>
    </row>
    <row r="1796" spans="1:16">
      <c r="A1796" s="1017"/>
      <c r="B1796" s="104" t="s">
        <v>1889</v>
      </c>
      <c r="C1796" s="994"/>
      <c r="D1796" s="91"/>
      <c r="E1796" s="93"/>
      <c r="F1796" s="90"/>
      <c r="G1796" s="104" t="s">
        <v>1890</v>
      </c>
      <c r="H1796" s="994"/>
      <c r="I1796" s="91"/>
      <c r="J1796" s="93"/>
      <c r="K1796" s="94"/>
      <c r="L1796" s="104" t="s">
        <v>1891</v>
      </c>
      <c r="M1796" s="994"/>
      <c r="N1796" s="91"/>
      <c r="O1796" s="93"/>
      <c r="P1796" s="94"/>
    </row>
    <row r="1797" spans="1:16">
      <c r="A1797" s="1017"/>
      <c r="B1797" s="106"/>
      <c r="C1797" s="994"/>
      <c r="D1797" s="91"/>
      <c r="E1797" s="93"/>
      <c r="F1797" s="90"/>
      <c r="G1797" s="106" t="s">
        <v>1892</v>
      </c>
      <c r="H1797" s="994"/>
      <c r="I1797" s="110"/>
      <c r="J1797" s="111"/>
      <c r="K1797" s="94"/>
      <c r="L1797" s="106" t="s">
        <v>1893</v>
      </c>
      <c r="M1797" s="994"/>
      <c r="N1797" s="110"/>
      <c r="O1797" s="111"/>
      <c r="P1797" s="94"/>
    </row>
    <row r="1798" spans="1:16">
      <c r="A1798" s="1017"/>
      <c r="B1798" s="107"/>
      <c r="C1798" s="994"/>
      <c r="D1798" s="91"/>
      <c r="E1798" s="93"/>
      <c r="F1798" s="90"/>
      <c r="G1798" s="107" t="s">
        <v>1027</v>
      </c>
      <c r="H1798" s="994"/>
      <c r="I1798" s="110"/>
      <c r="J1798" s="111"/>
      <c r="K1798" s="101"/>
      <c r="L1798" s="107" t="s">
        <v>1428</v>
      </c>
      <c r="M1798" s="994"/>
      <c r="N1798" s="110"/>
      <c r="O1798" s="111"/>
      <c r="P1798" s="101"/>
    </row>
    <row r="1799" spans="1:16">
      <c r="A1799" s="1017"/>
      <c r="B1799" s="106"/>
      <c r="C1799" s="994"/>
      <c r="D1799" s="108"/>
      <c r="E1799" s="93"/>
      <c r="F1799" s="94"/>
      <c r="G1799" s="106" t="s">
        <v>1842</v>
      </c>
      <c r="H1799" s="994"/>
      <c r="I1799" s="108"/>
      <c r="J1799" s="93"/>
      <c r="K1799" s="109"/>
      <c r="L1799" s="106"/>
      <c r="M1799" s="994"/>
      <c r="N1799" s="108"/>
      <c r="O1799" s="93"/>
      <c r="P1799" s="109"/>
    </row>
    <row r="1800" spans="1:16">
      <c r="A1800" s="1017"/>
      <c r="B1800" s="107"/>
      <c r="C1800" s="994"/>
      <c r="D1800" s="91"/>
      <c r="E1800" s="93"/>
      <c r="F1800" s="105"/>
      <c r="G1800" s="107" t="s">
        <v>1893</v>
      </c>
      <c r="H1800" s="994"/>
      <c r="I1800" s="91"/>
      <c r="J1800" s="93"/>
      <c r="K1800" s="94"/>
      <c r="L1800" s="107"/>
      <c r="M1800" s="994"/>
      <c r="N1800" s="91"/>
      <c r="O1800" s="93"/>
      <c r="P1800" s="94"/>
    </row>
    <row r="1801" spans="1:16">
      <c r="A1801" s="1017"/>
      <c r="B1801" s="106"/>
      <c r="C1801" s="994"/>
      <c r="D1801" s="91"/>
      <c r="E1801" s="93"/>
      <c r="F1801" s="94"/>
      <c r="G1801" s="106" t="s">
        <v>1811</v>
      </c>
      <c r="H1801" s="994"/>
      <c r="I1801" s="110"/>
      <c r="J1801" s="111"/>
      <c r="K1801" s="94"/>
      <c r="L1801" s="106"/>
      <c r="M1801" s="994"/>
      <c r="N1801" s="110"/>
      <c r="O1801" s="111"/>
      <c r="P1801" s="94"/>
    </row>
    <row r="1802" spans="1:16" ht="17.45" customHeight="1" thickBot="1">
      <c r="A1802" s="1017"/>
      <c r="B1802" s="107"/>
      <c r="C1802" s="995"/>
      <c r="D1802" s="112"/>
      <c r="E1802" s="113"/>
      <c r="F1802" s="114"/>
      <c r="G1802" s="107" t="s">
        <v>1891</v>
      </c>
      <c r="H1802" s="994"/>
      <c r="I1802" s="112"/>
      <c r="J1802" s="113"/>
      <c r="K1802" s="114"/>
      <c r="L1802" s="107"/>
      <c r="M1802" s="994"/>
      <c r="N1802" s="112"/>
      <c r="O1802" s="113"/>
      <c r="P1802" s="114"/>
    </row>
    <row r="1803" spans="1:16">
      <c r="A1803" s="1030" t="str">
        <f>TEXT(A1757,"AAAA")</f>
        <v>星期一</v>
      </c>
      <c r="B1803" s="106"/>
      <c r="C1803" s="1008" t="s">
        <v>978</v>
      </c>
      <c r="D1803" s="115"/>
      <c r="E1803" s="116" t="s">
        <v>943</v>
      </c>
      <c r="F1803" s="94" t="s">
        <v>1028</v>
      </c>
      <c r="G1803" s="106" t="s">
        <v>1435</v>
      </c>
      <c r="H1803" s="993" t="s">
        <v>978</v>
      </c>
      <c r="I1803" s="115"/>
      <c r="J1803" s="116" t="s">
        <v>943</v>
      </c>
      <c r="K1803" s="94" t="s">
        <v>1029</v>
      </c>
      <c r="L1803" s="106"/>
      <c r="M1803" s="1009" t="s">
        <v>978</v>
      </c>
      <c r="N1803" s="115"/>
      <c r="O1803" s="116" t="s">
        <v>943</v>
      </c>
      <c r="P1803" s="94" t="s">
        <v>1133</v>
      </c>
    </row>
    <row r="1804" spans="1:16">
      <c r="A1804" s="1017"/>
      <c r="B1804" s="107"/>
      <c r="C1804" s="994"/>
      <c r="D1804" s="117"/>
      <c r="E1804" s="93" t="s">
        <v>948</v>
      </c>
      <c r="F1804" s="94" t="s">
        <v>1846</v>
      </c>
      <c r="G1804" s="107"/>
      <c r="H1804" s="994"/>
      <c r="I1804" s="91"/>
      <c r="J1804" s="93" t="s">
        <v>948</v>
      </c>
      <c r="K1804" s="94" t="s">
        <v>1780</v>
      </c>
      <c r="L1804" s="107"/>
      <c r="M1804" s="994"/>
      <c r="N1804" s="91"/>
      <c r="O1804" s="93" t="s">
        <v>948</v>
      </c>
      <c r="P1804" s="94" t="s">
        <v>1134</v>
      </c>
    </row>
    <row r="1805" spans="1:16">
      <c r="A1805" s="1017"/>
      <c r="B1805" s="106"/>
      <c r="C1805" s="994"/>
      <c r="D1805" s="117"/>
      <c r="E1805" s="93" t="s">
        <v>952</v>
      </c>
      <c r="F1805" s="94" t="s">
        <v>1848</v>
      </c>
      <c r="G1805" s="106"/>
      <c r="H1805" s="994"/>
      <c r="I1805" s="91"/>
      <c r="J1805" s="93" t="s">
        <v>952</v>
      </c>
      <c r="K1805" s="94" t="s">
        <v>1894</v>
      </c>
      <c r="L1805" s="106"/>
      <c r="M1805" s="994"/>
      <c r="N1805" s="91"/>
      <c r="O1805" s="93" t="s">
        <v>952</v>
      </c>
      <c r="P1805" s="94" t="s">
        <v>1895</v>
      </c>
    </row>
    <row r="1806" spans="1:16">
      <c r="A1806" s="1017"/>
      <c r="B1806" s="107"/>
      <c r="C1806" s="994"/>
      <c r="D1806" s="117"/>
      <c r="E1806" s="93" t="s">
        <v>956</v>
      </c>
      <c r="F1806" s="94" t="s">
        <v>1037</v>
      </c>
      <c r="G1806" s="107"/>
      <c r="H1806" s="994"/>
      <c r="I1806" s="91"/>
      <c r="J1806" s="93" t="s">
        <v>956</v>
      </c>
      <c r="K1806" s="94" t="s">
        <v>1896</v>
      </c>
      <c r="L1806" s="107"/>
      <c r="M1806" s="994"/>
      <c r="N1806" s="91"/>
      <c r="O1806" s="93" t="s">
        <v>956</v>
      </c>
      <c r="P1806" s="94" t="s">
        <v>1897</v>
      </c>
    </row>
    <row r="1807" spans="1:16">
      <c r="A1807" s="1017"/>
      <c r="B1807" s="106"/>
      <c r="C1807" s="994"/>
      <c r="D1807" s="117"/>
      <c r="E1807" s="93" t="s">
        <v>959</v>
      </c>
      <c r="F1807" s="94" t="s">
        <v>1898</v>
      </c>
      <c r="G1807" s="106"/>
      <c r="H1807" s="994"/>
      <c r="I1807" s="91"/>
      <c r="J1807" s="93" t="s">
        <v>959</v>
      </c>
      <c r="K1807" s="94" t="s">
        <v>1041</v>
      </c>
      <c r="L1807" s="106"/>
      <c r="M1807" s="994"/>
      <c r="N1807" s="91"/>
      <c r="O1807" s="93" t="s">
        <v>959</v>
      </c>
      <c r="P1807" s="94" t="s">
        <v>1141</v>
      </c>
    </row>
    <row r="1808" spans="1:16">
      <c r="A1808" s="1017"/>
      <c r="B1808" s="107"/>
      <c r="C1808" s="994"/>
      <c r="D1808" s="117"/>
      <c r="E1808" s="93" t="s">
        <v>1043</v>
      </c>
      <c r="F1808" s="94" t="s">
        <v>1044</v>
      </c>
      <c r="G1808" s="107"/>
      <c r="H1808" s="994"/>
      <c r="I1808" s="91"/>
      <c r="J1808" s="93" t="s">
        <v>1043</v>
      </c>
      <c r="K1808" s="94" t="s">
        <v>1044</v>
      </c>
      <c r="L1808" s="107"/>
      <c r="M1808" s="994"/>
      <c r="N1808" s="91"/>
      <c r="O1808" s="93" t="s">
        <v>1043</v>
      </c>
      <c r="P1808" s="94" t="s">
        <v>1044</v>
      </c>
    </row>
    <row r="1809" spans="1:16">
      <c r="A1809" s="1017"/>
      <c r="B1809" s="106"/>
      <c r="C1809" s="994"/>
      <c r="D1809" s="117"/>
      <c r="E1809" s="93" t="s">
        <v>1045</v>
      </c>
      <c r="F1809" s="94" t="s">
        <v>1046</v>
      </c>
      <c r="G1809" s="106"/>
      <c r="H1809" s="994"/>
      <c r="I1809" s="91"/>
      <c r="J1809" s="93" t="s">
        <v>1045</v>
      </c>
      <c r="K1809" s="94" t="s">
        <v>1046</v>
      </c>
      <c r="L1809" s="106"/>
      <c r="M1809" s="994"/>
      <c r="N1809" s="91"/>
      <c r="O1809" s="93" t="s">
        <v>1045</v>
      </c>
      <c r="P1809" s="94" t="s">
        <v>1046</v>
      </c>
    </row>
    <row r="1810" spans="1:16">
      <c r="A1810" s="1017"/>
      <c r="B1810" s="107"/>
      <c r="C1810" s="994"/>
      <c r="D1810" s="91"/>
      <c r="E1810" s="93"/>
      <c r="F1810" s="94"/>
      <c r="G1810" s="107"/>
      <c r="H1810" s="994"/>
      <c r="I1810" s="91"/>
      <c r="J1810" s="93"/>
      <c r="K1810" s="94"/>
      <c r="L1810" s="107"/>
      <c r="M1810" s="994"/>
      <c r="N1810" s="91"/>
      <c r="O1810" s="93"/>
      <c r="P1810" s="94"/>
    </row>
    <row r="1811" spans="1:16">
      <c r="A1811" s="1017"/>
      <c r="B1811" s="104"/>
      <c r="C1811" s="994"/>
      <c r="D1811" s="110"/>
      <c r="E1811" s="111"/>
      <c r="F1811" s="101"/>
      <c r="G1811" s="104"/>
      <c r="H1811" s="994"/>
      <c r="I1811" s="110"/>
      <c r="J1811" s="111"/>
      <c r="K1811" s="94"/>
      <c r="L1811" s="104"/>
      <c r="M1811" s="994"/>
      <c r="N1811" s="110"/>
      <c r="O1811" s="111"/>
      <c r="P1811" s="94"/>
    </row>
    <row r="1812" spans="1:16" ht="17.45" customHeight="1" thickBot="1">
      <c r="A1812" s="1017"/>
      <c r="B1812" s="104"/>
      <c r="C1812" s="995"/>
      <c r="D1812" s="119" t="s">
        <v>1047</v>
      </c>
      <c r="E1812" s="120" t="s">
        <v>1048</v>
      </c>
      <c r="F1812" s="121"/>
      <c r="G1812" s="104"/>
      <c r="H1812" s="995"/>
      <c r="I1812" s="119" t="s">
        <v>1047</v>
      </c>
      <c r="J1812" s="120" t="s">
        <v>1048</v>
      </c>
      <c r="K1812" s="94"/>
      <c r="L1812" s="104"/>
      <c r="M1812" s="995"/>
      <c r="N1812" s="119" t="s">
        <v>1047</v>
      </c>
      <c r="O1812" s="120" t="s">
        <v>1048</v>
      </c>
      <c r="P1812" s="94"/>
    </row>
    <row r="1813" spans="1:16">
      <c r="A1813" s="102"/>
      <c r="B1813" s="106"/>
      <c r="C1813" s="1008" t="s">
        <v>1049</v>
      </c>
      <c r="D1813" s="115"/>
      <c r="E1813" s="116" t="s">
        <v>943</v>
      </c>
      <c r="F1813" s="122" t="s">
        <v>1050</v>
      </c>
      <c r="G1813" s="106"/>
      <c r="H1813" s="993" t="s">
        <v>1049</v>
      </c>
      <c r="I1813" s="115"/>
      <c r="J1813" s="116" t="s">
        <v>943</v>
      </c>
      <c r="K1813" s="122" t="s">
        <v>1050</v>
      </c>
      <c r="L1813" s="106"/>
      <c r="M1813" s="1009" t="s">
        <v>1049</v>
      </c>
      <c r="N1813" s="115"/>
      <c r="O1813" s="116" t="s">
        <v>943</v>
      </c>
      <c r="P1813" s="122" t="s">
        <v>1050</v>
      </c>
    </row>
    <row r="1814" spans="1:16">
      <c r="A1814" s="102"/>
      <c r="B1814" s="107"/>
      <c r="C1814" s="994"/>
      <c r="D1814" s="91"/>
      <c r="E1814" s="93" t="s">
        <v>948</v>
      </c>
      <c r="F1814" s="94" t="s">
        <v>1052</v>
      </c>
      <c r="G1814" s="107"/>
      <c r="H1814" s="994"/>
      <c r="I1814" s="91"/>
      <c r="J1814" s="93" t="s">
        <v>948</v>
      </c>
      <c r="K1814" s="94" t="s">
        <v>1142</v>
      </c>
      <c r="L1814" s="107"/>
      <c r="M1814" s="994"/>
      <c r="N1814" s="91"/>
      <c r="O1814" s="93" t="s">
        <v>948</v>
      </c>
      <c r="P1814" s="94" t="s">
        <v>1193</v>
      </c>
    </row>
    <row r="1815" spans="1:16">
      <c r="A1815" s="102"/>
      <c r="B1815" s="123"/>
      <c r="C1815" s="994"/>
      <c r="D1815" s="91"/>
      <c r="E1815" s="93" t="s">
        <v>952</v>
      </c>
      <c r="F1815" s="94" t="s">
        <v>1053</v>
      </c>
      <c r="G1815" s="123"/>
      <c r="H1815" s="994"/>
      <c r="I1815" s="91"/>
      <c r="J1815" s="93" t="s">
        <v>952</v>
      </c>
      <c r="K1815" s="94" t="s">
        <v>1053</v>
      </c>
      <c r="L1815" s="123"/>
      <c r="M1815" s="994"/>
      <c r="N1815" s="91"/>
      <c r="O1815" s="93" t="s">
        <v>952</v>
      </c>
      <c r="P1815" s="94" t="s">
        <v>1053</v>
      </c>
    </row>
    <row r="1816" spans="1:16" ht="33.950000000000003" customHeight="1">
      <c r="A1816" s="102"/>
      <c r="B1816" s="104"/>
      <c r="C1816" s="994"/>
      <c r="D1816" s="91"/>
      <c r="E1816" s="93" t="s">
        <v>956</v>
      </c>
      <c r="F1816" s="94" t="s">
        <v>1853</v>
      </c>
      <c r="G1816" s="104"/>
      <c r="H1816" s="994"/>
      <c r="I1816" s="91"/>
      <c r="J1816" s="93" t="s">
        <v>956</v>
      </c>
      <c r="K1816" s="94" t="s">
        <v>1853</v>
      </c>
      <c r="L1816" s="104"/>
      <c r="M1816" s="994"/>
      <c r="N1816" s="91"/>
      <c r="O1816" s="93" t="s">
        <v>956</v>
      </c>
      <c r="P1816" s="94" t="s">
        <v>1853</v>
      </c>
    </row>
    <row r="1817" spans="1:16">
      <c r="A1817" s="102"/>
      <c r="B1817" s="106"/>
      <c r="C1817" s="994"/>
      <c r="D1817" s="91"/>
      <c r="E1817" s="93" t="s">
        <v>959</v>
      </c>
      <c r="F1817" s="124" t="s">
        <v>1700</v>
      </c>
      <c r="G1817" s="106"/>
      <c r="H1817" s="994"/>
      <c r="I1817" s="91"/>
      <c r="J1817" s="93" t="s">
        <v>959</v>
      </c>
      <c r="K1817" s="94" t="s">
        <v>1700</v>
      </c>
      <c r="L1817" s="106"/>
      <c r="M1817" s="994"/>
      <c r="N1817" s="91"/>
      <c r="O1817" s="93" t="s">
        <v>959</v>
      </c>
      <c r="P1817" s="94" t="s">
        <v>1700</v>
      </c>
    </row>
    <row r="1818" spans="1:16">
      <c r="A1818" s="102"/>
      <c r="B1818" s="107"/>
      <c r="C1818" s="994"/>
      <c r="D1818" s="91"/>
      <c r="E1818" s="93"/>
      <c r="F1818" s="124"/>
      <c r="G1818" s="107"/>
      <c r="H1818" s="994"/>
      <c r="I1818" s="91"/>
      <c r="J1818" s="93"/>
      <c r="K1818" s="124"/>
      <c r="L1818" s="107"/>
      <c r="M1818" s="994"/>
      <c r="N1818" s="91"/>
      <c r="O1818" s="93"/>
      <c r="P1818" s="124"/>
    </row>
    <row r="1819" spans="1:16">
      <c r="A1819" s="102"/>
      <c r="B1819" s="106"/>
      <c r="C1819" s="994"/>
      <c r="D1819" s="91"/>
      <c r="E1819" s="93"/>
      <c r="F1819" s="125"/>
      <c r="G1819" s="106"/>
      <c r="H1819" s="994"/>
      <c r="I1819" s="91"/>
      <c r="J1819" s="93"/>
      <c r="K1819" s="125"/>
      <c r="L1819" s="106"/>
      <c r="M1819" s="994"/>
      <c r="N1819" s="91"/>
      <c r="O1819" s="93"/>
      <c r="P1819" s="125"/>
    </row>
    <row r="1820" spans="1:16">
      <c r="A1820" s="102"/>
      <c r="B1820" s="107"/>
      <c r="C1820" s="994"/>
      <c r="D1820" s="214"/>
      <c r="E1820" s="111"/>
      <c r="F1820" s="213"/>
      <c r="G1820" s="107"/>
      <c r="H1820" s="994"/>
      <c r="I1820" s="110"/>
      <c r="J1820" s="111"/>
      <c r="K1820" s="213"/>
      <c r="L1820" s="107"/>
      <c r="M1820" s="994"/>
      <c r="N1820" s="110"/>
      <c r="O1820" s="111"/>
      <c r="P1820" s="213"/>
    </row>
    <row r="1821" spans="1:16">
      <c r="A1821" s="102"/>
      <c r="B1821" s="106"/>
      <c r="C1821" s="994"/>
      <c r="D1821" s="214"/>
      <c r="E1821" s="111"/>
      <c r="F1821" s="213"/>
      <c r="G1821" s="106"/>
      <c r="H1821" s="994"/>
      <c r="I1821" s="110"/>
      <c r="J1821" s="111"/>
      <c r="K1821" s="213"/>
      <c r="L1821" s="106"/>
      <c r="M1821" s="994"/>
      <c r="N1821" s="110"/>
      <c r="O1821" s="111"/>
      <c r="P1821" s="213"/>
    </row>
    <row r="1822" spans="1:16" ht="17.45" customHeight="1" thickBot="1">
      <c r="A1822" s="102"/>
      <c r="B1822" s="107"/>
      <c r="C1822" s="995"/>
      <c r="D1822" s="126"/>
      <c r="E1822" s="127"/>
      <c r="F1822" s="101"/>
      <c r="G1822" s="107"/>
      <c r="H1822" s="995"/>
      <c r="I1822" s="110"/>
      <c r="J1822" s="127"/>
      <c r="K1822" s="101"/>
      <c r="L1822" s="107"/>
      <c r="M1822" s="995"/>
      <c r="N1822" s="110"/>
      <c r="O1822" s="127"/>
      <c r="P1822" s="101"/>
    </row>
    <row r="1823" spans="1:16">
      <c r="A1823" s="129"/>
      <c r="B1823" s="106"/>
      <c r="C1823" s="1008" t="s">
        <v>1055</v>
      </c>
      <c r="D1823" s="115" t="s">
        <v>1056</v>
      </c>
      <c r="E1823" s="130" t="s">
        <v>943</v>
      </c>
      <c r="F1823" s="122" t="s">
        <v>1899</v>
      </c>
      <c r="G1823" s="106"/>
      <c r="H1823" s="993" t="s">
        <v>1055</v>
      </c>
      <c r="I1823" s="115" t="s">
        <v>1056</v>
      </c>
      <c r="J1823" s="130" t="s">
        <v>943</v>
      </c>
      <c r="K1823" s="122" t="s">
        <v>1900</v>
      </c>
      <c r="L1823" s="106"/>
      <c r="M1823" s="1009" t="s">
        <v>1055</v>
      </c>
      <c r="N1823" s="115" t="s">
        <v>1056</v>
      </c>
      <c r="O1823" s="130" t="s">
        <v>943</v>
      </c>
      <c r="P1823" s="122" t="s">
        <v>1901</v>
      </c>
    </row>
    <row r="1824" spans="1:16">
      <c r="A1824" s="129"/>
      <c r="B1824" s="107"/>
      <c r="C1824" s="994"/>
      <c r="D1824" s="91" t="s">
        <v>1060</v>
      </c>
      <c r="E1824" s="93" t="s">
        <v>948</v>
      </c>
      <c r="F1824" s="131" t="s">
        <v>1902</v>
      </c>
      <c r="G1824" s="107"/>
      <c r="H1824" s="994"/>
      <c r="I1824" s="91" t="s">
        <v>1060</v>
      </c>
      <c r="J1824" s="93" t="s">
        <v>948</v>
      </c>
      <c r="K1824" s="131" t="s">
        <v>1198</v>
      </c>
      <c r="L1824" s="107"/>
      <c r="M1824" s="994"/>
      <c r="N1824" s="91" t="s">
        <v>1060</v>
      </c>
      <c r="O1824" s="93" t="s">
        <v>948</v>
      </c>
      <c r="P1824" s="131" t="s">
        <v>1788</v>
      </c>
    </row>
    <row r="1825" spans="1:16">
      <c r="A1825" s="129"/>
      <c r="B1825" s="132"/>
      <c r="C1825" s="994"/>
      <c r="D1825" s="91" t="s">
        <v>1063</v>
      </c>
      <c r="E1825" s="93" t="s">
        <v>952</v>
      </c>
      <c r="F1825" s="94" t="s">
        <v>1064</v>
      </c>
      <c r="G1825" s="132"/>
      <c r="H1825" s="994"/>
      <c r="I1825" s="91" t="s">
        <v>1063</v>
      </c>
      <c r="J1825" s="93" t="s">
        <v>952</v>
      </c>
      <c r="K1825" s="94" t="s">
        <v>1064</v>
      </c>
      <c r="L1825" s="132"/>
      <c r="M1825" s="994"/>
      <c r="N1825" s="91" t="s">
        <v>1063</v>
      </c>
      <c r="O1825" s="93" t="s">
        <v>952</v>
      </c>
      <c r="P1825" s="94" t="s">
        <v>1064</v>
      </c>
    </row>
    <row r="1826" spans="1:16">
      <c r="A1826" s="129"/>
      <c r="B1826" s="107"/>
      <c r="C1826" s="994"/>
      <c r="D1826" s="91" t="s">
        <v>978</v>
      </c>
      <c r="E1826" s="93" t="s">
        <v>956</v>
      </c>
      <c r="F1826" s="101" t="s">
        <v>1065</v>
      </c>
      <c r="G1826" s="107"/>
      <c r="H1826" s="994"/>
      <c r="I1826" s="91" t="s">
        <v>978</v>
      </c>
      <c r="J1826" s="93" t="s">
        <v>956</v>
      </c>
      <c r="K1826" s="101" t="s">
        <v>1065</v>
      </c>
      <c r="L1826" s="107"/>
      <c r="M1826" s="994"/>
      <c r="N1826" s="91" t="s">
        <v>978</v>
      </c>
      <c r="O1826" s="93" t="s">
        <v>956</v>
      </c>
      <c r="P1826" s="101" t="s">
        <v>1065</v>
      </c>
    </row>
    <row r="1827" spans="1:16">
      <c r="A1827" s="129"/>
      <c r="B1827" s="132"/>
      <c r="C1827" s="994"/>
      <c r="D1827" s="91" t="s">
        <v>1066</v>
      </c>
      <c r="E1827" s="111" t="s">
        <v>1199</v>
      </c>
      <c r="F1827" s="133" t="s">
        <v>1067</v>
      </c>
      <c r="G1827" s="132"/>
      <c r="H1827" s="994"/>
      <c r="I1827" s="91" t="s">
        <v>1066</v>
      </c>
      <c r="J1827" s="111" t="s">
        <v>959</v>
      </c>
      <c r="K1827" s="133" t="s">
        <v>1067</v>
      </c>
      <c r="L1827" s="132"/>
      <c r="M1827" s="994"/>
      <c r="N1827" s="91" t="s">
        <v>1066</v>
      </c>
      <c r="O1827" s="111" t="s">
        <v>959</v>
      </c>
      <c r="P1827" s="133" t="s">
        <v>1067</v>
      </c>
    </row>
    <row r="1828" spans="1:16">
      <c r="A1828" s="129"/>
      <c r="B1828" s="107"/>
      <c r="C1828" s="994"/>
      <c r="D1828" s="91"/>
      <c r="E1828" s="93" t="s">
        <v>1200</v>
      </c>
      <c r="F1828" s="90" t="s">
        <v>1903</v>
      </c>
      <c r="G1828" s="107"/>
      <c r="H1828" s="994"/>
      <c r="I1828" s="91"/>
      <c r="J1828" s="93"/>
      <c r="K1828" s="94"/>
      <c r="L1828" s="107"/>
      <c r="M1828" s="994"/>
      <c r="N1828" s="91"/>
      <c r="O1828" s="93"/>
      <c r="P1828" s="94"/>
    </row>
    <row r="1829" spans="1:16">
      <c r="A1829" s="129"/>
      <c r="B1829" s="132"/>
      <c r="C1829" s="994"/>
      <c r="D1829" s="91"/>
      <c r="E1829" s="111"/>
      <c r="F1829" s="133"/>
      <c r="G1829" s="132"/>
      <c r="H1829" s="994"/>
      <c r="I1829" s="91"/>
      <c r="J1829" s="111"/>
      <c r="K1829" s="133"/>
      <c r="L1829" s="132"/>
      <c r="M1829" s="994"/>
      <c r="N1829" s="91"/>
      <c r="O1829" s="111"/>
      <c r="P1829" s="133"/>
    </row>
    <row r="1830" spans="1:16">
      <c r="A1830" s="129"/>
      <c r="B1830" s="107"/>
      <c r="C1830" s="994"/>
      <c r="D1830" s="91"/>
      <c r="E1830" s="93"/>
      <c r="F1830" s="94"/>
      <c r="G1830" s="107"/>
      <c r="H1830" s="994"/>
      <c r="I1830" s="91"/>
      <c r="J1830" s="93"/>
      <c r="K1830" s="94"/>
      <c r="L1830" s="107"/>
      <c r="M1830" s="994"/>
      <c r="N1830" s="91"/>
      <c r="O1830" s="93"/>
      <c r="P1830" s="94"/>
    </row>
    <row r="1831" spans="1:16">
      <c r="A1831" s="129"/>
      <c r="B1831" s="132"/>
      <c r="C1831" s="994"/>
      <c r="D1831" s="91"/>
      <c r="E1831" s="93"/>
      <c r="F1831" s="94"/>
      <c r="G1831" s="132"/>
      <c r="H1831" s="994"/>
      <c r="I1831" s="91"/>
      <c r="J1831" s="93"/>
      <c r="K1831" s="94"/>
      <c r="L1831" s="132"/>
      <c r="M1831" s="994"/>
      <c r="N1831" s="91"/>
      <c r="O1831" s="93"/>
      <c r="P1831" s="94"/>
    </row>
    <row r="1832" spans="1:16" ht="17.45" customHeight="1" thickBot="1">
      <c r="A1832" s="129"/>
      <c r="B1832" s="107"/>
      <c r="C1832" s="995"/>
      <c r="D1832" s="112"/>
      <c r="E1832" s="113"/>
      <c r="F1832" s="114"/>
      <c r="G1832" s="107"/>
      <c r="H1832" s="995"/>
      <c r="I1832" s="112"/>
      <c r="J1832" s="127"/>
      <c r="K1832" s="101"/>
      <c r="L1832" s="107"/>
      <c r="M1832" s="995"/>
      <c r="N1832" s="112"/>
      <c r="O1832" s="127"/>
      <c r="P1832" s="101"/>
    </row>
    <row r="1833" spans="1:16">
      <c r="A1833" s="129"/>
      <c r="B1833" s="132"/>
      <c r="C1833" s="1011" t="s">
        <v>1068</v>
      </c>
      <c r="D1833" s="134" t="s">
        <v>1069</v>
      </c>
      <c r="E1833" s="135"/>
      <c r="F1833" s="136" t="s">
        <v>1070</v>
      </c>
      <c r="G1833" s="132"/>
      <c r="H1833" s="1028" t="s">
        <v>1068</v>
      </c>
      <c r="I1833" s="134" t="s">
        <v>1069</v>
      </c>
      <c r="J1833" s="135"/>
      <c r="K1833" s="136" t="s">
        <v>1070</v>
      </c>
      <c r="L1833" s="132"/>
      <c r="M1833" s="1013" t="s">
        <v>1068</v>
      </c>
      <c r="N1833" s="134" t="s">
        <v>1069</v>
      </c>
      <c r="O1833" s="135"/>
      <c r="P1833" s="136" t="s">
        <v>1070</v>
      </c>
    </row>
    <row r="1834" spans="1:16">
      <c r="A1834" s="129"/>
      <c r="B1834" s="107"/>
      <c r="C1834" s="994"/>
      <c r="D1834" s="117"/>
      <c r="E1834" s="118"/>
      <c r="F1834" s="137"/>
      <c r="G1834" s="107"/>
      <c r="H1834" s="994"/>
      <c r="I1834" s="91"/>
      <c r="J1834" s="93"/>
      <c r="K1834" s="94"/>
      <c r="L1834" s="107"/>
      <c r="M1834" s="994"/>
      <c r="N1834" s="91"/>
      <c r="O1834" s="93"/>
      <c r="P1834" s="94"/>
    </row>
    <row r="1835" spans="1:16">
      <c r="A1835" s="129"/>
      <c r="B1835" s="132"/>
      <c r="C1835" s="994"/>
      <c r="D1835" s="91"/>
      <c r="E1835" s="93"/>
      <c r="F1835" s="94"/>
      <c r="G1835" s="132"/>
      <c r="H1835" s="994"/>
      <c r="I1835" s="91"/>
      <c r="J1835" s="93"/>
      <c r="K1835" s="94"/>
      <c r="L1835" s="132"/>
      <c r="M1835" s="994"/>
      <c r="N1835" s="91"/>
      <c r="O1835" s="93"/>
      <c r="P1835" s="94"/>
    </row>
    <row r="1836" spans="1:16">
      <c r="A1836" s="129"/>
      <c r="B1836" s="107"/>
      <c r="C1836" s="994"/>
      <c r="D1836" s="110"/>
      <c r="E1836" s="111"/>
      <c r="F1836" s="101"/>
      <c r="G1836" s="107"/>
      <c r="H1836" s="994"/>
      <c r="I1836" s="110"/>
      <c r="J1836" s="111"/>
      <c r="K1836" s="101"/>
      <c r="L1836" s="107"/>
      <c r="M1836" s="994"/>
      <c r="N1836" s="110"/>
      <c r="O1836" s="111"/>
      <c r="P1836" s="101"/>
    </row>
    <row r="1837" spans="1:16">
      <c r="A1837" s="1031"/>
      <c r="B1837" s="132"/>
      <c r="C1837" s="994"/>
      <c r="D1837" s="91"/>
      <c r="E1837" s="93"/>
      <c r="F1837" s="94"/>
      <c r="G1837" s="132"/>
      <c r="H1837" s="994"/>
      <c r="I1837" s="91"/>
      <c r="J1837" s="93"/>
      <c r="K1837" s="94"/>
      <c r="L1837" s="132"/>
      <c r="M1837" s="994"/>
      <c r="N1837" s="91"/>
      <c r="O1837" s="93"/>
      <c r="P1837" s="94"/>
    </row>
    <row r="1838" spans="1:16">
      <c r="A1838" s="1017"/>
      <c r="B1838" s="107"/>
      <c r="C1838" s="994"/>
      <c r="D1838" s="91"/>
      <c r="E1838" s="93"/>
      <c r="F1838" s="94"/>
      <c r="G1838" s="107"/>
      <c r="H1838" s="994"/>
      <c r="I1838" s="91"/>
      <c r="J1838" s="93"/>
      <c r="K1838" s="94"/>
      <c r="L1838" s="107"/>
      <c r="M1838" s="994"/>
      <c r="N1838" s="91"/>
      <c r="O1838" s="93"/>
      <c r="P1838" s="94"/>
    </row>
    <row r="1839" spans="1:16">
      <c r="A1839" s="1017"/>
      <c r="B1839" s="132"/>
      <c r="C1839" s="994"/>
      <c r="D1839" s="110"/>
      <c r="E1839" s="111"/>
      <c r="F1839" s="101"/>
      <c r="G1839" s="132"/>
      <c r="H1839" s="994"/>
      <c r="I1839" s="110"/>
      <c r="J1839" s="111"/>
      <c r="K1839" s="101"/>
      <c r="L1839" s="132"/>
      <c r="M1839" s="994"/>
      <c r="N1839" s="110"/>
      <c r="O1839" s="111"/>
      <c r="P1839" s="101"/>
    </row>
    <row r="1840" spans="1:16" ht="17.45" customHeight="1" thickBot="1">
      <c r="A1840" s="1032"/>
      <c r="B1840" s="138"/>
      <c r="C1840" s="1012"/>
      <c r="D1840" s="139"/>
      <c r="E1840" s="140"/>
      <c r="F1840" s="141"/>
      <c r="G1840" s="138"/>
      <c r="H1840" s="1012"/>
      <c r="I1840" s="139"/>
      <c r="J1840" s="140"/>
      <c r="K1840" s="141"/>
      <c r="L1840" s="138"/>
      <c r="M1840" s="1012"/>
      <c r="N1840" s="139"/>
      <c r="O1840" s="140"/>
      <c r="P1840" s="141"/>
    </row>
    <row r="1841" spans="1:16" s="143" customFormat="1" ht="27" customHeight="1" thickTop="1" thickBot="1">
      <c r="A1841" s="142"/>
      <c r="B1841" s="1000" t="s">
        <v>1077</v>
      </c>
      <c r="C1841" s="1001"/>
      <c r="D1841" s="1001"/>
      <c r="E1841" s="1001"/>
      <c r="F1841" s="1001"/>
      <c r="G1841" s="1025" t="s">
        <v>1078</v>
      </c>
      <c r="H1841" s="1006"/>
      <c r="I1841" s="1006"/>
      <c r="J1841" s="1006"/>
      <c r="K1841" s="1006"/>
      <c r="L1841" s="1006"/>
      <c r="M1841" s="1006"/>
      <c r="N1841" s="1005" t="s">
        <v>1079</v>
      </c>
      <c r="O1841" s="1006"/>
      <c r="P1841" s="1006"/>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990">
        <f>A1757</f>
        <v>46160</v>
      </c>
      <c r="B1843" s="1020"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991"/>
      <c r="B1844" s="1021"/>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991"/>
      <c r="B1845" s="1021"/>
      <c r="C1845" s="170"/>
      <c r="D1845" s="171"/>
      <c r="E1845" s="172"/>
      <c r="F1845" s="173"/>
      <c r="G1845" s="170"/>
      <c r="H1845" s="180"/>
      <c r="I1845" s="172"/>
      <c r="J1845" s="172"/>
      <c r="K1845" s="175"/>
      <c r="L1845" s="181"/>
      <c r="M1845" s="177"/>
      <c r="N1845" s="178"/>
      <c r="O1845" s="172"/>
      <c r="P1845" s="179"/>
    </row>
    <row r="1846" spans="1:16" s="169" customFormat="1">
      <c r="A1846" s="991"/>
      <c r="B1846" s="1021"/>
      <c r="C1846" s="170"/>
      <c r="D1846" s="215"/>
      <c r="E1846" s="172"/>
      <c r="F1846" s="173"/>
      <c r="G1846" s="170"/>
      <c r="H1846" s="180"/>
      <c r="I1846" s="172"/>
      <c r="J1846" s="172"/>
      <c r="K1846" s="184"/>
      <c r="L1846" s="181"/>
      <c r="M1846" s="177"/>
      <c r="N1846" s="178"/>
      <c r="O1846" s="172"/>
      <c r="P1846" s="179"/>
    </row>
    <row r="1847" spans="1:16" s="169" customFormat="1">
      <c r="A1847" s="991"/>
      <c r="B1847" s="1021"/>
      <c r="C1847" s="170"/>
      <c r="D1847" s="182"/>
      <c r="E1847" s="172"/>
      <c r="F1847" s="179"/>
      <c r="G1847" s="170"/>
      <c r="H1847" s="183"/>
      <c r="I1847" s="172"/>
      <c r="J1847" s="172"/>
      <c r="K1847" s="184"/>
      <c r="L1847" s="181"/>
      <c r="M1847" s="177"/>
      <c r="N1847" s="178"/>
      <c r="O1847" s="172"/>
      <c r="P1847" s="179"/>
    </row>
    <row r="1848" spans="1:16" s="169" customFormat="1">
      <c r="A1848" s="991"/>
      <c r="B1848" s="1021"/>
      <c r="C1848" s="170"/>
      <c r="D1848" s="171"/>
      <c r="E1848" s="172"/>
      <c r="F1848" s="185"/>
      <c r="G1848" s="195"/>
      <c r="H1848" s="180"/>
      <c r="I1848" s="188"/>
      <c r="J1848" s="172"/>
      <c r="K1848" s="175"/>
      <c r="L1848" s="186"/>
      <c r="M1848" s="187"/>
      <c r="N1848" s="178"/>
      <c r="O1848" s="172"/>
      <c r="P1848" s="179"/>
    </row>
    <row r="1849" spans="1:16" s="169" customFormat="1">
      <c r="A1849" s="991"/>
      <c r="B1849" s="1021"/>
      <c r="C1849" s="170"/>
      <c r="D1849" s="171"/>
      <c r="E1849" s="172"/>
      <c r="F1849" s="179"/>
      <c r="G1849" s="170"/>
      <c r="H1849" s="180"/>
      <c r="I1849" s="188"/>
      <c r="J1849" s="172"/>
      <c r="K1849" s="175"/>
      <c r="L1849" s="181"/>
      <c r="M1849" s="177"/>
      <c r="N1849" s="178"/>
      <c r="O1849" s="172"/>
      <c r="P1849" s="179"/>
    </row>
    <row r="1850" spans="1:16" s="169" customFormat="1">
      <c r="A1850" s="991"/>
      <c r="B1850" s="1021"/>
      <c r="C1850" s="170"/>
      <c r="D1850" s="171"/>
      <c r="E1850" s="172"/>
      <c r="F1850" s="179"/>
      <c r="G1850" s="216"/>
      <c r="H1850" s="180"/>
      <c r="I1850" s="172"/>
      <c r="J1850" s="172"/>
      <c r="K1850" s="175"/>
      <c r="L1850" s="181"/>
      <c r="M1850" s="177"/>
      <c r="N1850" s="178"/>
      <c r="O1850" s="172"/>
      <c r="P1850" s="179"/>
    </row>
    <row r="1851" spans="1:16" s="169" customFormat="1">
      <c r="A1851" s="991"/>
      <c r="B1851" s="1021"/>
      <c r="C1851" s="170"/>
      <c r="D1851" s="171"/>
      <c r="E1851" s="172"/>
      <c r="F1851" s="185"/>
      <c r="G1851" s="170"/>
      <c r="H1851" s="180"/>
      <c r="I1851" s="188"/>
      <c r="J1851" s="172"/>
      <c r="K1851" s="175"/>
      <c r="L1851" s="181"/>
      <c r="M1851" s="177"/>
      <c r="N1851" s="178"/>
      <c r="O1851" s="172"/>
      <c r="P1851" s="179"/>
    </row>
    <row r="1852" spans="1:16" s="169" customFormat="1">
      <c r="A1852" s="991"/>
      <c r="B1852" s="1021"/>
      <c r="C1852" s="170"/>
      <c r="D1852" s="171"/>
      <c r="E1852" s="172"/>
      <c r="F1852" s="179"/>
      <c r="G1852" s="170"/>
      <c r="H1852" s="180"/>
      <c r="I1852" s="188"/>
      <c r="J1852" s="172"/>
      <c r="K1852" s="175"/>
      <c r="L1852" s="181"/>
      <c r="M1852" s="177"/>
      <c r="N1852" s="178"/>
      <c r="O1852" s="172"/>
      <c r="P1852" s="179"/>
    </row>
    <row r="1853" spans="1:16" s="169" customFormat="1">
      <c r="A1853" s="991"/>
      <c r="B1853" s="1021"/>
      <c r="C1853" s="189"/>
      <c r="D1853" s="190"/>
      <c r="E1853" s="191"/>
      <c r="F1853" s="192"/>
      <c r="G1853" s="170"/>
      <c r="H1853" s="174"/>
      <c r="I1853" s="172"/>
      <c r="J1853" s="172"/>
      <c r="K1853" s="175"/>
      <c r="L1853" s="181"/>
      <c r="M1853" s="177"/>
      <c r="N1853" s="193"/>
      <c r="O1853" s="191"/>
      <c r="P1853" s="192"/>
    </row>
    <row r="1854" spans="1:16" s="169" customFormat="1">
      <c r="A1854" s="991"/>
      <c r="B1854" s="1021"/>
      <c r="C1854" s="189"/>
      <c r="D1854" s="190"/>
      <c r="E1854" s="191"/>
      <c r="F1854" s="192"/>
      <c r="G1854" s="195"/>
      <c r="H1854" s="180"/>
      <c r="I1854" s="188"/>
      <c r="J1854" s="172"/>
      <c r="K1854" s="175"/>
      <c r="L1854" s="181"/>
      <c r="M1854" s="177"/>
      <c r="N1854" s="193"/>
      <c r="O1854" s="191"/>
      <c r="P1854" s="192"/>
    </row>
    <row r="1855" spans="1:16" s="169" customFormat="1">
      <c r="A1855" s="991"/>
      <c r="B1855" s="1021"/>
      <c r="C1855" s="189"/>
      <c r="D1855" s="190"/>
      <c r="E1855" s="191"/>
      <c r="F1855" s="192"/>
      <c r="G1855" s="170"/>
      <c r="H1855" s="196"/>
      <c r="I1855" s="188"/>
      <c r="J1855" s="197"/>
      <c r="K1855" s="194"/>
      <c r="L1855" s="181"/>
      <c r="M1855" s="177"/>
      <c r="N1855" s="193"/>
      <c r="O1855" s="191"/>
      <c r="P1855" s="192"/>
    </row>
    <row r="1856" spans="1:16" s="169" customFormat="1">
      <c r="A1856" s="991"/>
      <c r="B1856" s="1021"/>
      <c r="C1856" s="189"/>
      <c r="D1856" s="190"/>
      <c r="E1856" s="191"/>
      <c r="F1856" s="192"/>
      <c r="G1856" s="170"/>
      <c r="H1856" s="198"/>
      <c r="I1856" s="172"/>
      <c r="J1856" s="172"/>
      <c r="K1856" s="175"/>
      <c r="L1856" s="181"/>
      <c r="M1856" s="177"/>
      <c r="N1856" s="193"/>
      <c r="O1856" s="191"/>
      <c r="P1856" s="192"/>
    </row>
    <row r="1857" spans="1:16" s="169" customFormat="1">
      <c r="A1857" s="991"/>
      <c r="B1857" s="1021"/>
      <c r="C1857" s="189"/>
      <c r="D1857" s="190"/>
      <c r="E1857" s="191"/>
      <c r="F1857" s="192"/>
      <c r="G1857" s="195"/>
      <c r="H1857" s="180"/>
      <c r="I1857" s="197"/>
      <c r="J1857" s="197"/>
      <c r="K1857" s="194"/>
      <c r="L1857" s="181"/>
      <c r="M1857" s="177"/>
      <c r="N1857" s="193"/>
      <c r="O1857" s="191"/>
      <c r="P1857" s="192"/>
    </row>
    <row r="1858" spans="1:16" s="169" customFormat="1">
      <c r="A1858" s="991"/>
      <c r="B1858" s="1021"/>
      <c r="C1858" s="189"/>
      <c r="D1858" s="190"/>
      <c r="E1858" s="191"/>
      <c r="F1858" s="192"/>
      <c r="G1858" s="170"/>
      <c r="H1858" s="180"/>
      <c r="I1858" s="197"/>
      <c r="J1858" s="197"/>
      <c r="K1858" s="194"/>
      <c r="L1858" s="176"/>
      <c r="M1858" s="177"/>
      <c r="N1858" s="193"/>
      <c r="O1858" s="191"/>
      <c r="P1858" s="192"/>
    </row>
    <row r="1859" spans="1:16" s="169" customFormat="1">
      <c r="A1859" s="991"/>
      <c r="B1859" s="1021"/>
      <c r="C1859" s="189"/>
      <c r="D1859" s="190"/>
      <c r="E1859" s="191"/>
      <c r="F1859" s="192"/>
      <c r="G1859" s="189"/>
      <c r="H1859" s="198"/>
      <c r="I1859" s="199"/>
      <c r="J1859" s="199"/>
      <c r="K1859" s="200"/>
      <c r="L1859" s="201"/>
      <c r="M1859" s="187"/>
      <c r="N1859" s="193"/>
      <c r="O1859" s="191"/>
      <c r="P1859" s="192"/>
    </row>
    <row r="1860" spans="1:16" s="169" customFormat="1">
      <c r="A1860" s="991"/>
      <c r="B1860" s="1021"/>
      <c r="C1860" s="189"/>
      <c r="D1860" s="190"/>
      <c r="E1860" s="191"/>
      <c r="F1860" s="192"/>
      <c r="G1860" s="189"/>
      <c r="H1860" s="198"/>
      <c r="I1860" s="199"/>
      <c r="J1860" s="199"/>
      <c r="K1860" s="200"/>
      <c r="L1860" s="201"/>
      <c r="M1860" s="187"/>
      <c r="N1860" s="193"/>
      <c r="O1860" s="191"/>
      <c r="P1860" s="192"/>
    </row>
    <row r="1861" spans="1:16" s="169" customFormat="1">
      <c r="A1861" s="991"/>
      <c r="B1861" s="1021"/>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992"/>
      <c r="B1862" s="1022"/>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16">
        <f>A1757+1</f>
        <v>46161</v>
      </c>
      <c r="B1863" s="87" t="s">
        <v>940</v>
      </c>
      <c r="C1863" s="1008" t="s">
        <v>941</v>
      </c>
      <c r="D1863" s="88" t="s">
        <v>942</v>
      </c>
      <c r="E1863" s="89" t="s">
        <v>943</v>
      </c>
      <c r="F1863" s="90" t="s">
        <v>3427</v>
      </c>
      <c r="G1863" s="87" t="s">
        <v>940</v>
      </c>
      <c r="H1863" s="1023" t="s">
        <v>941</v>
      </c>
      <c r="I1863" s="88" t="s">
        <v>942</v>
      </c>
      <c r="J1863" s="89" t="s">
        <v>943</v>
      </c>
      <c r="K1863" s="90" t="s">
        <v>3445</v>
      </c>
      <c r="L1863" s="87" t="s">
        <v>940</v>
      </c>
      <c r="M1863" s="1029" t="s">
        <v>941</v>
      </c>
      <c r="N1863" s="88" t="s">
        <v>942</v>
      </c>
      <c r="O1863" s="89" t="s">
        <v>943</v>
      </c>
      <c r="P1863" s="90" t="s">
        <v>3445</v>
      </c>
    </row>
    <row r="1864" spans="1:16" ht="18" customHeight="1" thickBot="1">
      <c r="A1864" s="1017"/>
      <c r="B1864" s="1026" t="s">
        <v>3416</v>
      </c>
      <c r="C1864" s="994"/>
      <c r="D1864" s="91" t="s">
        <v>947</v>
      </c>
      <c r="E1864" s="92" t="s">
        <v>948</v>
      </c>
      <c r="F1864" s="90" t="s">
        <v>547</v>
      </c>
      <c r="G1864" s="1026" t="s">
        <v>946</v>
      </c>
      <c r="H1864" s="994"/>
      <c r="I1864" s="91" t="s">
        <v>947</v>
      </c>
      <c r="J1864" s="92" t="s">
        <v>948</v>
      </c>
      <c r="K1864" s="90" t="s">
        <v>547</v>
      </c>
      <c r="L1864" s="1026" t="s">
        <v>1102</v>
      </c>
      <c r="M1864" s="994"/>
      <c r="N1864" s="91" t="s">
        <v>947</v>
      </c>
      <c r="O1864" s="92" t="s">
        <v>948</v>
      </c>
      <c r="P1864" s="90" t="s">
        <v>547</v>
      </c>
    </row>
    <row r="1865" spans="1:16" ht="17.45" customHeight="1" thickBot="1">
      <c r="A1865" s="1017"/>
      <c r="B1865" s="997"/>
      <c r="C1865" s="994"/>
      <c r="D1865" s="91" t="s">
        <v>951</v>
      </c>
      <c r="E1865" s="93" t="s">
        <v>952</v>
      </c>
      <c r="F1865" s="95" t="s">
        <v>3428</v>
      </c>
      <c r="G1865" s="997"/>
      <c r="H1865" s="994"/>
      <c r="I1865" s="91" t="s">
        <v>951</v>
      </c>
      <c r="J1865" s="93" t="s">
        <v>952</v>
      </c>
      <c r="K1865" s="95" t="s">
        <v>3428</v>
      </c>
      <c r="L1865" s="997"/>
      <c r="M1865" s="994"/>
      <c r="N1865" s="91" t="s">
        <v>951</v>
      </c>
      <c r="O1865" s="93" t="s">
        <v>952</v>
      </c>
      <c r="P1865" s="95" t="s">
        <v>3490</v>
      </c>
    </row>
    <row r="1866" spans="1:16" ht="17.45" customHeight="1" thickBot="1">
      <c r="A1866" s="1017"/>
      <c r="B1866" s="87" t="s">
        <v>954</v>
      </c>
      <c r="C1866" s="994"/>
      <c r="D1866" s="91" t="s">
        <v>955</v>
      </c>
      <c r="E1866" s="93" t="s">
        <v>956</v>
      </c>
      <c r="F1866" s="94" t="s">
        <v>3418</v>
      </c>
      <c r="G1866" s="87" t="s">
        <v>954</v>
      </c>
      <c r="H1866" s="994"/>
      <c r="I1866" s="91" t="s">
        <v>955</v>
      </c>
      <c r="J1866" s="93" t="s">
        <v>956</v>
      </c>
      <c r="K1866" s="94" t="s">
        <v>3418</v>
      </c>
      <c r="L1866" s="87" t="s">
        <v>954</v>
      </c>
      <c r="M1866" s="994"/>
      <c r="N1866" s="91" t="s">
        <v>955</v>
      </c>
      <c r="O1866" s="93" t="s">
        <v>956</v>
      </c>
      <c r="P1866" s="94" t="s">
        <v>3491</v>
      </c>
    </row>
    <row r="1867" spans="1:16">
      <c r="A1867" s="1017"/>
      <c r="B1867" s="1027" t="s">
        <v>3417</v>
      </c>
      <c r="C1867" s="994"/>
      <c r="D1867" s="91" t="s">
        <v>958</v>
      </c>
      <c r="E1867" s="93" t="s">
        <v>959</v>
      </c>
      <c r="F1867" s="94" t="s">
        <v>3419</v>
      </c>
      <c r="G1867" s="1027" t="s">
        <v>957</v>
      </c>
      <c r="H1867" s="994"/>
      <c r="I1867" s="91" t="s">
        <v>958</v>
      </c>
      <c r="J1867" s="93" t="s">
        <v>959</v>
      </c>
      <c r="K1867" s="94" t="s">
        <v>3419</v>
      </c>
      <c r="L1867" s="1027"/>
      <c r="M1867" s="994"/>
      <c r="N1867" s="91" t="s">
        <v>958</v>
      </c>
      <c r="O1867" s="93" t="s">
        <v>959</v>
      </c>
      <c r="P1867" s="94" t="s">
        <v>3491</v>
      </c>
    </row>
    <row r="1868" spans="1:16">
      <c r="A1868" s="1017"/>
      <c r="B1868" s="1003"/>
      <c r="C1868" s="994"/>
      <c r="D1868" s="91" t="s">
        <v>960</v>
      </c>
      <c r="E1868" s="93" t="s">
        <v>961</v>
      </c>
      <c r="F1868" s="94" t="s">
        <v>1866</v>
      </c>
      <c r="G1868" s="1003"/>
      <c r="H1868" s="994"/>
      <c r="I1868" s="91" t="s">
        <v>960</v>
      </c>
      <c r="J1868" s="93" t="s">
        <v>961</v>
      </c>
      <c r="K1868" s="94" t="s">
        <v>1866</v>
      </c>
      <c r="L1868" s="1003"/>
      <c r="M1868" s="994"/>
      <c r="N1868" s="91" t="s">
        <v>960</v>
      </c>
      <c r="O1868" s="93" t="s">
        <v>961</v>
      </c>
      <c r="P1868" s="94" t="s">
        <v>1866</v>
      </c>
    </row>
    <row r="1869" spans="1:16">
      <c r="A1869" s="1017"/>
      <c r="B1869" s="1002"/>
      <c r="C1869" s="994"/>
      <c r="D1869" s="91"/>
      <c r="E1869" s="93" t="s">
        <v>966</v>
      </c>
      <c r="F1869" s="90" t="s">
        <v>1867</v>
      </c>
      <c r="G1869" s="1002"/>
      <c r="H1869" s="994"/>
      <c r="I1869" s="91"/>
      <c r="J1869" s="93" t="s">
        <v>966</v>
      </c>
      <c r="K1869" s="90" t="s">
        <v>3483</v>
      </c>
      <c r="L1869" s="1002"/>
      <c r="M1869" s="994"/>
      <c r="N1869" s="91"/>
      <c r="O1869" s="93" t="s">
        <v>966</v>
      </c>
      <c r="P1869" s="90" t="s">
        <v>3483</v>
      </c>
    </row>
    <row r="1870" spans="1:16">
      <c r="A1870" s="1017"/>
      <c r="B1870" s="1003"/>
      <c r="C1870" s="994"/>
      <c r="D1870" s="91" t="s">
        <v>968</v>
      </c>
      <c r="E1870" s="93" t="s">
        <v>969</v>
      </c>
      <c r="F1870" s="96" t="s">
        <v>1869</v>
      </c>
      <c r="G1870" s="1003"/>
      <c r="H1870" s="994"/>
      <c r="I1870" s="91" t="s">
        <v>968</v>
      </c>
      <c r="J1870" s="93" t="s">
        <v>969</v>
      </c>
      <c r="K1870" s="96" t="s">
        <v>3484</v>
      </c>
      <c r="L1870" s="1003"/>
      <c r="M1870" s="994"/>
      <c r="N1870" s="91" t="s">
        <v>968</v>
      </c>
      <c r="O1870" s="93" t="s">
        <v>969</v>
      </c>
      <c r="P1870" s="96" t="s">
        <v>3518</v>
      </c>
    </row>
    <row r="1871" spans="1:16">
      <c r="A1871" s="1017"/>
      <c r="B1871" s="1002"/>
      <c r="C1871" s="994"/>
      <c r="D1871" s="91"/>
      <c r="E1871" s="93" t="s">
        <v>973</v>
      </c>
      <c r="F1871" s="99" t="s">
        <v>974</v>
      </c>
      <c r="G1871" s="1002"/>
      <c r="H1871" s="994"/>
      <c r="I1871" s="91"/>
      <c r="J1871" s="93" t="s">
        <v>973</v>
      </c>
      <c r="K1871" s="99" t="s">
        <v>974</v>
      </c>
      <c r="L1871" s="1002"/>
      <c r="M1871" s="994"/>
      <c r="N1871" s="91"/>
      <c r="O1871" s="93" t="s">
        <v>973</v>
      </c>
      <c r="P1871" s="817" t="s">
        <v>974</v>
      </c>
    </row>
    <row r="1872" spans="1:16" ht="17.45" customHeight="1" thickBot="1">
      <c r="A1872" s="1017"/>
      <c r="B1872" s="1003"/>
      <c r="C1872" s="994"/>
      <c r="D1872" s="91"/>
      <c r="E1872" s="93" t="s">
        <v>975</v>
      </c>
      <c r="F1872" s="96" t="s">
        <v>976</v>
      </c>
      <c r="G1872" s="1003"/>
      <c r="H1872" s="994"/>
      <c r="I1872" s="91"/>
      <c r="J1872" s="93" t="s">
        <v>975</v>
      </c>
      <c r="K1872" s="96" t="s">
        <v>976</v>
      </c>
      <c r="L1872" s="1003"/>
      <c r="M1872" s="994"/>
      <c r="N1872" s="91"/>
      <c r="O1872" s="93" t="s">
        <v>975</v>
      </c>
      <c r="P1872" s="96" t="s">
        <v>976</v>
      </c>
    </row>
    <row r="1873" spans="1:16" ht="17.45" customHeight="1" thickBot="1">
      <c r="A1873" s="1017"/>
      <c r="B1873" s="97" t="s">
        <v>977</v>
      </c>
      <c r="C1873" s="994"/>
      <c r="D1873" s="91" t="s">
        <v>978</v>
      </c>
      <c r="E1873" s="93" t="s">
        <v>979</v>
      </c>
      <c r="F1873" s="96" t="s">
        <v>3420</v>
      </c>
      <c r="G1873" s="97" t="s">
        <v>977</v>
      </c>
      <c r="H1873" s="994"/>
      <c r="I1873" s="91" t="s">
        <v>978</v>
      </c>
      <c r="J1873" s="93" t="s">
        <v>979</v>
      </c>
      <c r="K1873" s="96" t="s">
        <v>3453</v>
      </c>
      <c r="L1873" s="97" t="s">
        <v>977</v>
      </c>
      <c r="M1873" s="994"/>
      <c r="N1873" s="91" t="s">
        <v>978</v>
      </c>
      <c r="O1873" s="93" t="s">
        <v>979</v>
      </c>
      <c r="P1873" s="96" t="s">
        <v>3492</v>
      </c>
    </row>
    <row r="1874" spans="1:16" ht="17.25" thickBot="1">
      <c r="A1874" s="1017"/>
      <c r="B1874" s="1007" t="s">
        <v>3425</v>
      </c>
      <c r="C1874" s="994"/>
      <c r="D1874" s="91"/>
      <c r="E1874" s="93" t="s">
        <v>984</v>
      </c>
      <c r="F1874" s="96" t="s">
        <v>3421</v>
      </c>
      <c r="G1874" s="1007" t="s">
        <v>3446</v>
      </c>
      <c r="H1874" s="994"/>
      <c r="I1874" s="91"/>
      <c r="J1874" s="93" t="s">
        <v>984</v>
      </c>
      <c r="K1874" s="96" t="s">
        <v>3454</v>
      </c>
      <c r="L1874" s="1007" t="s">
        <v>3485</v>
      </c>
      <c r="M1874" s="994"/>
      <c r="N1874" s="91"/>
      <c r="O1874" s="93" t="s">
        <v>984</v>
      </c>
      <c r="P1874" s="96" t="s">
        <v>3493</v>
      </c>
    </row>
    <row r="1875" spans="1:16">
      <c r="A1875" s="1017"/>
      <c r="B1875" s="999"/>
      <c r="C1875" s="994"/>
      <c r="D1875" s="91"/>
      <c r="E1875" s="93" t="s">
        <v>989</v>
      </c>
      <c r="F1875" s="96" t="s">
        <v>1874</v>
      </c>
      <c r="G1875" s="999"/>
      <c r="H1875" s="994"/>
      <c r="I1875" s="91"/>
      <c r="J1875" s="93" t="s">
        <v>989</v>
      </c>
      <c r="K1875" s="96" t="s">
        <v>1874</v>
      </c>
      <c r="L1875" s="999"/>
      <c r="M1875" s="994"/>
      <c r="N1875" s="91"/>
      <c r="O1875" s="93" t="s">
        <v>989</v>
      </c>
      <c r="P1875" s="96" t="s">
        <v>1874</v>
      </c>
    </row>
    <row r="1876" spans="1:16" ht="17.45" customHeight="1" thickBot="1">
      <c r="A1876" s="1017"/>
      <c r="B1876" s="997"/>
      <c r="C1876" s="994"/>
      <c r="D1876" s="91"/>
      <c r="E1876" s="93" t="s">
        <v>992</v>
      </c>
      <c r="F1876" s="94" t="s">
        <v>3422</v>
      </c>
      <c r="G1876" s="997"/>
      <c r="H1876" s="994"/>
      <c r="I1876" s="91"/>
      <c r="J1876" s="93" t="s">
        <v>992</v>
      </c>
      <c r="K1876" s="94" t="s">
        <v>3455</v>
      </c>
      <c r="L1876" s="997"/>
      <c r="M1876" s="994"/>
      <c r="N1876" s="91"/>
      <c r="O1876" s="93" t="s">
        <v>992</v>
      </c>
      <c r="P1876" s="94" t="s">
        <v>3494</v>
      </c>
    </row>
    <row r="1877" spans="1:16" ht="17.45" customHeight="1" thickBot="1">
      <c r="A1877" s="1017"/>
      <c r="B1877" s="97" t="s">
        <v>994</v>
      </c>
      <c r="C1877" s="994"/>
      <c r="D1877" s="91" t="s">
        <v>1000</v>
      </c>
      <c r="E1877" s="93" t="s">
        <v>1170</v>
      </c>
      <c r="F1877" s="94" t="s">
        <v>1875</v>
      </c>
      <c r="G1877" s="97" t="s">
        <v>994</v>
      </c>
      <c r="H1877" s="994"/>
      <c r="I1877" s="91" t="s">
        <v>1000</v>
      </c>
      <c r="J1877" s="93" t="s">
        <v>1170</v>
      </c>
      <c r="K1877" s="94" t="s">
        <v>1875</v>
      </c>
      <c r="L1877" s="97" t="s">
        <v>994</v>
      </c>
      <c r="M1877" s="994"/>
      <c r="N1877" s="91" t="s">
        <v>1000</v>
      </c>
      <c r="O1877" s="93" t="s">
        <v>1170</v>
      </c>
      <c r="P1877" s="94" t="s">
        <v>1875</v>
      </c>
    </row>
    <row r="1878" spans="1:16" ht="17.25" thickBot="1">
      <c r="A1878" s="1017"/>
      <c r="B1878" s="998" t="s">
        <v>3426</v>
      </c>
      <c r="C1878" s="994"/>
      <c r="D1878" s="91"/>
      <c r="E1878" s="93" t="s">
        <v>1172</v>
      </c>
      <c r="F1878" s="94" t="s">
        <v>3423</v>
      </c>
      <c r="G1878" s="998" t="s">
        <v>3447</v>
      </c>
      <c r="H1878" s="994"/>
      <c r="I1878" s="91"/>
      <c r="J1878" s="93" t="s">
        <v>3460</v>
      </c>
      <c r="K1878" s="125" t="s">
        <v>3461</v>
      </c>
      <c r="L1878" s="998" t="s">
        <v>3486</v>
      </c>
      <c r="M1878" s="994"/>
      <c r="N1878" s="91"/>
      <c r="O1878" s="93" t="s">
        <v>3460</v>
      </c>
      <c r="P1878" s="125" t="s">
        <v>3461</v>
      </c>
    </row>
    <row r="1879" spans="1:16">
      <c r="A1879" s="1017"/>
      <c r="B1879" s="999"/>
      <c r="C1879" s="994"/>
      <c r="D1879" s="91" t="s">
        <v>1480</v>
      </c>
      <c r="E1879" s="93" t="s">
        <v>1006</v>
      </c>
      <c r="F1879" s="94" t="s">
        <v>3424</v>
      </c>
      <c r="G1879" s="999"/>
      <c r="H1879" s="994"/>
      <c r="I1879" s="91" t="s">
        <v>1480</v>
      </c>
      <c r="J1879" s="93" t="s">
        <v>1006</v>
      </c>
      <c r="K1879" s="94" t="s">
        <v>3479</v>
      </c>
      <c r="L1879" s="999"/>
      <c r="M1879" s="994"/>
      <c r="N1879" s="91" t="s">
        <v>1480</v>
      </c>
      <c r="O1879" s="93" t="s">
        <v>1006</v>
      </c>
      <c r="P1879" s="94" t="s">
        <v>3478</v>
      </c>
    </row>
    <row r="1880" spans="1:16" ht="17.45" customHeight="1" thickBot="1">
      <c r="A1880" s="1017"/>
      <c r="B1880" s="997"/>
      <c r="C1880" s="994"/>
      <c r="D1880" s="91"/>
      <c r="E1880" s="93"/>
      <c r="F1880" s="94"/>
      <c r="G1880" s="997"/>
      <c r="H1880" s="994"/>
      <c r="I1880" s="91"/>
      <c r="J1880" s="93"/>
      <c r="K1880" s="94"/>
      <c r="L1880" s="997"/>
      <c r="M1880" s="994"/>
      <c r="N1880" s="91"/>
      <c r="O1880" s="93"/>
      <c r="P1880" s="94"/>
    </row>
    <row r="1881" spans="1:16" ht="17.25" thickBot="1">
      <c r="A1881" s="1017"/>
      <c r="B1881" s="1018" t="s">
        <v>1013</v>
      </c>
      <c r="C1881" s="994"/>
      <c r="D1881" s="91"/>
      <c r="E1881" s="93"/>
      <c r="F1881" s="94"/>
      <c r="G1881" s="1018" t="s">
        <v>1013</v>
      </c>
      <c r="H1881" s="994"/>
      <c r="I1881" s="91"/>
      <c r="J1881" s="93"/>
      <c r="K1881" s="94"/>
      <c r="L1881" s="1018" t="s">
        <v>1013</v>
      </c>
      <c r="M1881" s="994"/>
      <c r="N1881" s="91"/>
      <c r="O1881" s="93"/>
      <c r="P1881" s="94"/>
    </row>
    <row r="1882" spans="1:16" ht="17.45" customHeight="1" thickTop="1" thickBot="1">
      <c r="A1882" s="1017"/>
      <c r="B1882" s="1019"/>
      <c r="C1882" s="994"/>
      <c r="D1882" s="91"/>
      <c r="E1882" s="93"/>
      <c r="F1882" s="94"/>
      <c r="G1882" s="1019"/>
      <c r="H1882" s="994"/>
      <c r="I1882" s="91"/>
      <c r="J1882" s="93"/>
      <c r="K1882" s="94"/>
      <c r="L1882" s="1019"/>
      <c r="M1882" s="994"/>
      <c r="N1882" s="91"/>
      <c r="O1882" s="93"/>
      <c r="P1882" s="94"/>
    </row>
    <row r="1883" spans="1:16" ht="17.45" customHeight="1" thickTop="1" thickBot="1">
      <c r="A1883" s="1017"/>
      <c r="B1883" s="1015" t="s">
        <v>1014</v>
      </c>
      <c r="C1883" s="994"/>
      <c r="D1883" s="91"/>
      <c r="E1883" s="93"/>
      <c r="F1883" s="90"/>
      <c r="G1883" s="1015" t="s">
        <v>1014</v>
      </c>
      <c r="H1883" s="994"/>
      <c r="I1883" s="91"/>
      <c r="J1883" s="93"/>
      <c r="K1883" s="90"/>
      <c r="L1883" s="1015" t="s">
        <v>1014</v>
      </c>
      <c r="M1883" s="994"/>
      <c r="N1883" s="91"/>
      <c r="O1883" s="93"/>
      <c r="P1883" s="90"/>
    </row>
    <row r="1884" spans="1:16" ht="17.45" customHeight="1" thickBot="1">
      <c r="A1884" s="1017"/>
      <c r="B1884" s="997"/>
      <c r="C1884" s="994"/>
      <c r="D1884" s="91"/>
      <c r="E1884" s="93"/>
      <c r="F1884" s="90"/>
      <c r="G1884" s="997"/>
      <c r="H1884" s="994"/>
      <c r="I1884" s="91"/>
      <c r="J1884" s="93"/>
      <c r="K1884" s="90"/>
      <c r="L1884" s="997"/>
      <c r="M1884" s="994"/>
      <c r="N1884" s="91"/>
      <c r="O1884" s="93"/>
      <c r="P1884" s="90"/>
    </row>
    <row r="1885" spans="1:16">
      <c r="A1885" s="1017"/>
      <c r="B1885" s="1014">
        <v>4</v>
      </c>
      <c r="C1885" s="994"/>
      <c r="D1885" s="91"/>
      <c r="E1885" s="93"/>
      <c r="F1885" s="94"/>
      <c r="G1885" s="1014">
        <v>5</v>
      </c>
      <c r="H1885" s="994"/>
      <c r="I1885" s="91"/>
      <c r="J1885" s="93"/>
      <c r="K1885" s="94"/>
      <c r="L1885" s="1014">
        <v>3</v>
      </c>
      <c r="M1885" s="994"/>
      <c r="N1885" s="91"/>
      <c r="O1885" s="93"/>
      <c r="P1885" s="94"/>
    </row>
    <row r="1886" spans="1:16" ht="17.45" customHeight="1" thickBot="1">
      <c r="A1886" s="1017"/>
      <c r="B1886" s="999"/>
      <c r="C1886" s="994"/>
      <c r="D1886" s="91"/>
      <c r="E1886" s="93"/>
      <c r="F1886" s="94"/>
      <c r="G1886" s="999"/>
      <c r="H1886" s="994"/>
      <c r="I1886" s="91"/>
      <c r="J1886" s="93"/>
      <c r="K1886" s="94"/>
      <c r="L1886" s="999"/>
      <c r="M1886" s="994"/>
      <c r="N1886" s="91"/>
      <c r="O1886" s="93"/>
      <c r="P1886" s="94"/>
    </row>
    <row r="1887" spans="1:16" ht="17.25" thickBot="1">
      <c r="A1887" s="1017"/>
      <c r="B1887" s="1010" t="s">
        <v>1015</v>
      </c>
      <c r="C1887" s="994"/>
      <c r="D1887" s="91"/>
      <c r="E1887" s="93"/>
      <c r="F1887" s="90"/>
      <c r="G1887" s="1010" t="s">
        <v>1015</v>
      </c>
      <c r="H1887" s="994"/>
      <c r="I1887" s="91"/>
      <c r="J1887" s="93"/>
      <c r="K1887" s="90"/>
      <c r="L1887" s="1010" t="s">
        <v>1015</v>
      </c>
      <c r="M1887" s="994"/>
      <c r="N1887" s="91"/>
      <c r="O1887" s="93"/>
      <c r="P1887" s="90"/>
    </row>
    <row r="1888" spans="1:16" ht="17.45" customHeight="1" thickBot="1">
      <c r="A1888" s="1017"/>
      <c r="B1888" s="997"/>
      <c r="C1888" s="994"/>
      <c r="D1888" s="91"/>
      <c r="E1888" s="93"/>
      <c r="F1888" s="98"/>
      <c r="G1888" s="997"/>
      <c r="H1888" s="994"/>
      <c r="I1888" s="91"/>
      <c r="J1888" s="93"/>
      <c r="K1888" s="98"/>
      <c r="L1888" s="997"/>
      <c r="M1888" s="994"/>
      <c r="N1888" s="91"/>
      <c r="O1888" s="93"/>
      <c r="P1888" s="98"/>
    </row>
    <row r="1889" spans="1:16" ht="17.25" thickBot="1">
      <c r="A1889" s="1017"/>
      <c r="B1889" s="996">
        <v>4</v>
      </c>
      <c r="C1889" s="994"/>
      <c r="D1889" s="91"/>
      <c r="E1889" s="93"/>
      <c r="F1889" s="99"/>
      <c r="G1889" s="996">
        <v>5</v>
      </c>
      <c r="H1889" s="994"/>
      <c r="I1889" s="91"/>
      <c r="J1889" s="93"/>
      <c r="K1889" s="100"/>
      <c r="L1889" s="996">
        <v>3</v>
      </c>
      <c r="M1889" s="994"/>
      <c r="N1889" s="91"/>
      <c r="O1889" s="93"/>
      <c r="P1889" s="100"/>
    </row>
    <row r="1890" spans="1:16" ht="17.45" customHeight="1" thickBot="1">
      <c r="A1890" s="1017"/>
      <c r="B1890" s="997"/>
      <c r="C1890" s="994"/>
      <c r="D1890" s="91"/>
      <c r="E1890" s="93"/>
      <c r="F1890" s="96"/>
      <c r="G1890" s="997"/>
      <c r="H1890" s="994"/>
      <c r="I1890" s="91"/>
      <c r="J1890" s="93"/>
      <c r="K1890" s="101"/>
      <c r="L1890" s="997"/>
      <c r="M1890" s="994"/>
      <c r="N1890" s="91"/>
      <c r="O1890" s="93"/>
      <c r="P1890" s="101"/>
    </row>
    <row r="1891" spans="1:16" ht="17.25" thickBot="1">
      <c r="A1891" s="1017"/>
      <c r="B1891" s="1004" t="s">
        <v>1016</v>
      </c>
      <c r="C1891" s="994"/>
      <c r="D1891" s="91"/>
      <c r="E1891" s="93"/>
      <c r="F1891" s="100"/>
      <c r="G1891" s="1004" t="s">
        <v>1016</v>
      </c>
      <c r="H1891" s="994"/>
      <c r="I1891" s="91"/>
      <c r="J1891" s="93"/>
      <c r="K1891" s="101"/>
      <c r="L1891" s="1004" t="s">
        <v>1016</v>
      </c>
      <c r="M1891" s="994"/>
      <c r="N1891" s="91"/>
      <c r="O1891" s="93"/>
      <c r="P1891" s="101"/>
    </row>
    <row r="1892" spans="1:16" ht="17.45" customHeight="1" thickBot="1">
      <c r="A1892" s="1017"/>
      <c r="B1892" s="997"/>
      <c r="C1892" s="994"/>
      <c r="D1892" s="91"/>
      <c r="E1892" s="93"/>
      <c r="F1892" s="101"/>
      <c r="G1892" s="997"/>
      <c r="H1892" s="994"/>
      <c r="I1892" s="91"/>
      <c r="J1892" s="93"/>
      <c r="K1892" s="96"/>
      <c r="L1892" s="997"/>
      <c r="M1892" s="994"/>
      <c r="N1892" s="91"/>
      <c r="O1892" s="93"/>
      <c r="P1892" s="96"/>
    </row>
    <row r="1893" spans="1:16" ht="17.25" thickBot="1">
      <c r="A1893" s="1017"/>
      <c r="B1893" s="996">
        <v>31</v>
      </c>
      <c r="C1893" s="994"/>
      <c r="D1893" s="91"/>
      <c r="E1893" s="93"/>
      <c r="F1893" s="101"/>
      <c r="G1893" s="996" t="s">
        <v>3448</v>
      </c>
      <c r="H1893" s="994"/>
      <c r="I1893" s="91"/>
      <c r="J1893" s="93"/>
      <c r="K1893" s="101"/>
      <c r="L1893" s="996">
        <v>20</v>
      </c>
      <c r="M1893" s="994"/>
      <c r="N1893" s="91"/>
      <c r="O1893" s="93"/>
      <c r="P1893" s="101"/>
    </row>
    <row r="1894" spans="1:16" ht="17.45" customHeight="1" thickBot="1">
      <c r="A1894" s="1017"/>
      <c r="B1894" s="997"/>
      <c r="C1894" s="994"/>
      <c r="D1894" s="91"/>
      <c r="E1894" s="93"/>
      <c r="F1894" s="96"/>
      <c r="G1894" s="997"/>
      <c r="H1894" s="994"/>
      <c r="I1894" s="91"/>
      <c r="J1894" s="93"/>
      <c r="K1894" s="90"/>
      <c r="L1894" s="997"/>
      <c r="M1894" s="994"/>
      <c r="N1894" s="91"/>
      <c r="O1894" s="93"/>
      <c r="P1894" s="90"/>
    </row>
    <row r="1895" spans="1:16" ht="17.25" thickBot="1">
      <c r="A1895" s="1017"/>
      <c r="B1895" s="1004" t="s">
        <v>1018</v>
      </c>
      <c r="C1895" s="994"/>
      <c r="D1895" s="91"/>
      <c r="E1895" s="93"/>
      <c r="F1895" s="101"/>
      <c r="G1895" s="1004" t="s">
        <v>1018</v>
      </c>
      <c r="H1895" s="994"/>
      <c r="I1895" s="91"/>
      <c r="J1895" s="93"/>
      <c r="K1895" s="94"/>
      <c r="L1895" s="1004" t="s">
        <v>1018</v>
      </c>
      <c r="M1895" s="994"/>
      <c r="N1895" s="91"/>
      <c r="O1895" s="93"/>
      <c r="P1895" s="94"/>
    </row>
    <row r="1896" spans="1:16" ht="17.45" customHeight="1" thickBot="1">
      <c r="A1896" s="1017"/>
      <c r="B1896" s="997"/>
      <c r="C1896" s="994"/>
      <c r="D1896" s="91"/>
      <c r="E1896" s="93"/>
      <c r="F1896" s="90"/>
      <c r="G1896" s="997"/>
      <c r="H1896" s="994"/>
      <c r="I1896" s="91"/>
      <c r="J1896" s="111"/>
      <c r="K1896" s="94"/>
      <c r="L1896" s="997"/>
      <c r="M1896" s="994"/>
      <c r="N1896" s="91"/>
      <c r="O1896" s="111"/>
      <c r="P1896" s="94"/>
    </row>
    <row r="1897" spans="1:16" ht="17.25" thickBot="1">
      <c r="A1897" s="1017"/>
      <c r="B1897" s="996">
        <v>31</v>
      </c>
      <c r="C1897" s="994"/>
      <c r="D1897" s="91"/>
      <c r="E1897" s="93"/>
      <c r="F1897" s="94"/>
      <c r="G1897" s="996" t="s">
        <v>3475</v>
      </c>
      <c r="H1897" s="994"/>
      <c r="I1897" s="91"/>
      <c r="J1897" s="93"/>
      <c r="K1897" s="94"/>
      <c r="L1897" s="996">
        <v>17</v>
      </c>
      <c r="M1897" s="994"/>
      <c r="N1897" s="91"/>
      <c r="O1897" s="93"/>
      <c r="P1897" s="94"/>
    </row>
    <row r="1898" spans="1:16" ht="17.45" customHeight="1" thickBot="1">
      <c r="A1898" s="1017"/>
      <c r="B1898" s="997"/>
      <c r="C1898" s="994"/>
      <c r="D1898" s="91"/>
      <c r="E1898" s="93"/>
      <c r="F1898" s="90"/>
      <c r="G1898" s="997"/>
      <c r="H1898" s="994"/>
      <c r="I1898" s="91"/>
      <c r="J1898" s="111"/>
      <c r="K1898" s="94"/>
      <c r="L1898" s="997"/>
      <c r="M1898" s="994"/>
      <c r="N1898" s="91"/>
      <c r="O1898" s="111"/>
      <c r="P1898" s="94"/>
    </row>
    <row r="1899" spans="1:16" ht="17.25" thickBot="1">
      <c r="A1899" s="1017"/>
      <c r="B1899" s="1010" t="s">
        <v>1020</v>
      </c>
      <c r="C1899" s="994"/>
      <c r="D1899" s="91"/>
      <c r="E1899" s="93"/>
      <c r="F1899" s="90"/>
      <c r="G1899" s="1010" t="s">
        <v>1020</v>
      </c>
      <c r="H1899" s="994"/>
      <c r="I1899" s="91"/>
      <c r="J1899" s="111"/>
      <c r="K1899" s="94"/>
      <c r="L1899" s="1010" t="s">
        <v>1020</v>
      </c>
      <c r="M1899" s="994"/>
      <c r="N1899" s="91"/>
      <c r="O1899" s="111"/>
      <c r="P1899" s="94"/>
    </row>
    <row r="1900" spans="1:16" ht="17.45" customHeight="1" thickBot="1">
      <c r="A1900" s="1017"/>
      <c r="B1900" s="997"/>
      <c r="C1900" s="994"/>
      <c r="D1900" s="91"/>
      <c r="E1900" s="93"/>
      <c r="F1900" s="90"/>
      <c r="G1900" s="997"/>
      <c r="H1900" s="994"/>
      <c r="I1900" s="91"/>
      <c r="J1900" s="111"/>
      <c r="K1900" s="94"/>
      <c r="L1900" s="997"/>
      <c r="M1900" s="994"/>
      <c r="N1900" s="91"/>
      <c r="O1900" s="111"/>
      <c r="P1900" s="94"/>
    </row>
    <row r="1901" spans="1:16">
      <c r="A1901" s="1017"/>
      <c r="B1901" s="103"/>
      <c r="C1901" s="994"/>
      <c r="D1901" s="91"/>
      <c r="E1901" s="93"/>
      <c r="F1901" s="94"/>
      <c r="G1901" s="103" t="s">
        <v>3449</v>
      </c>
      <c r="H1901" s="994"/>
      <c r="I1901" s="91"/>
      <c r="J1901" s="93"/>
      <c r="K1901" s="109"/>
      <c r="L1901" s="103" t="s">
        <v>1891</v>
      </c>
      <c r="M1901" s="994"/>
      <c r="N1901" s="91"/>
      <c r="O1901" s="93"/>
      <c r="P1901" s="109"/>
    </row>
    <row r="1902" spans="1:16">
      <c r="A1902" s="1017"/>
      <c r="B1902" s="104"/>
      <c r="C1902" s="994"/>
      <c r="D1902" s="91"/>
      <c r="E1902" s="93"/>
      <c r="F1902" s="90"/>
      <c r="G1902" s="104" t="s">
        <v>3450</v>
      </c>
      <c r="H1902" s="994"/>
      <c r="I1902" s="91"/>
      <c r="J1902" s="93"/>
      <c r="K1902" s="94"/>
      <c r="L1902" s="104" t="s">
        <v>1697</v>
      </c>
      <c r="M1902" s="994"/>
      <c r="N1902" s="91"/>
      <c r="O1902" s="93"/>
      <c r="P1902" s="94"/>
    </row>
    <row r="1903" spans="1:16">
      <c r="A1903" s="1017"/>
      <c r="B1903" s="106"/>
      <c r="C1903" s="994"/>
      <c r="D1903" s="91"/>
      <c r="E1903" s="93"/>
      <c r="F1903" s="90"/>
      <c r="G1903" s="106" t="s">
        <v>3451</v>
      </c>
      <c r="H1903" s="994"/>
      <c r="I1903" s="110"/>
      <c r="J1903" s="111"/>
      <c r="K1903" s="94"/>
      <c r="L1903" s="106" t="s">
        <v>1131</v>
      </c>
      <c r="M1903" s="994"/>
      <c r="N1903" s="110"/>
      <c r="O1903" s="111"/>
      <c r="P1903" s="94"/>
    </row>
    <row r="1904" spans="1:16">
      <c r="A1904" s="1017"/>
      <c r="B1904" s="107"/>
      <c r="C1904" s="994"/>
      <c r="D1904" s="91"/>
      <c r="E1904" s="93"/>
      <c r="F1904" s="90"/>
      <c r="G1904" s="107" t="s">
        <v>3452</v>
      </c>
      <c r="H1904" s="994"/>
      <c r="I1904" s="110"/>
      <c r="J1904" s="111"/>
      <c r="K1904" s="101"/>
      <c r="L1904" s="107" t="s">
        <v>3488</v>
      </c>
      <c r="M1904" s="994"/>
      <c r="N1904" s="110"/>
      <c r="O1904" s="111"/>
      <c r="P1904" s="101"/>
    </row>
    <row r="1905" spans="1:16">
      <c r="A1905" s="1017"/>
      <c r="B1905" s="106"/>
      <c r="C1905" s="994"/>
      <c r="D1905" s="108"/>
      <c r="E1905" s="93"/>
      <c r="F1905" s="94"/>
      <c r="G1905" s="106" t="s">
        <v>3458</v>
      </c>
      <c r="H1905" s="994"/>
      <c r="I1905" s="108"/>
      <c r="J1905" s="93"/>
      <c r="K1905" s="109"/>
      <c r="L1905" s="106"/>
      <c r="M1905" s="994"/>
      <c r="N1905" s="108"/>
      <c r="O1905" s="93"/>
      <c r="P1905" s="109"/>
    </row>
    <row r="1906" spans="1:16">
      <c r="A1906" s="1017"/>
      <c r="B1906" s="107"/>
      <c r="C1906" s="994"/>
      <c r="D1906" s="91"/>
      <c r="E1906" s="93"/>
      <c r="F1906" s="105"/>
      <c r="G1906" s="107" t="s">
        <v>3466</v>
      </c>
      <c r="H1906" s="994"/>
      <c r="I1906" s="91"/>
      <c r="J1906" s="93"/>
      <c r="K1906" s="94"/>
      <c r="L1906" s="107"/>
      <c r="M1906" s="994"/>
      <c r="N1906" s="91"/>
      <c r="O1906" s="93"/>
      <c r="P1906" s="94"/>
    </row>
    <row r="1907" spans="1:16">
      <c r="A1907" s="1017"/>
      <c r="B1907" s="106"/>
      <c r="C1907" s="994"/>
      <c r="D1907" s="91"/>
      <c r="E1907" s="93"/>
      <c r="F1907" s="94"/>
      <c r="G1907" s="106" t="s">
        <v>3473</v>
      </c>
      <c r="H1907" s="994"/>
      <c r="I1907" s="110"/>
      <c r="J1907" s="111"/>
      <c r="K1907" s="94"/>
      <c r="L1907" s="106"/>
      <c r="M1907" s="994"/>
      <c r="N1907" s="110"/>
      <c r="O1907" s="111"/>
      <c r="P1907" s="94"/>
    </row>
    <row r="1908" spans="1:16" ht="17.45" customHeight="1" thickBot="1">
      <c r="A1908" s="1017"/>
      <c r="B1908" s="107"/>
      <c r="C1908" s="995"/>
      <c r="D1908" s="112"/>
      <c r="E1908" s="113"/>
      <c r="F1908" s="114"/>
      <c r="G1908" s="107" t="s">
        <v>3474</v>
      </c>
      <c r="H1908" s="994"/>
      <c r="I1908" s="112"/>
      <c r="J1908" s="113"/>
      <c r="K1908" s="114"/>
      <c r="L1908" s="107"/>
      <c r="M1908" s="994"/>
      <c r="N1908" s="112"/>
      <c r="O1908" s="113"/>
      <c r="P1908" s="114"/>
    </row>
    <row r="1909" spans="1:16" ht="17.25" thickBot="1">
      <c r="A1909" s="1030" t="str">
        <f>TEXT(A1863,"AAAA")</f>
        <v>星期二</v>
      </c>
      <c r="B1909" s="106"/>
      <c r="C1909" s="1008" t="s">
        <v>978</v>
      </c>
      <c r="D1909" s="115"/>
      <c r="E1909" s="116" t="s">
        <v>943</v>
      </c>
      <c r="F1909" s="94" t="s">
        <v>1133</v>
      </c>
      <c r="G1909" s="106"/>
      <c r="H1909" s="993" t="s">
        <v>978</v>
      </c>
      <c r="I1909" s="115"/>
      <c r="J1909" s="116" t="s">
        <v>943</v>
      </c>
      <c r="K1909" s="94" t="s">
        <v>1029</v>
      </c>
      <c r="L1909" s="106"/>
      <c r="M1909" s="1009" t="s">
        <v>978</v>
      </c>
      <c r="N1909" s="115"/>
      <c r="O1909" s="116" t="s">
        <v>943</v>
      </c>
      <c r="P1909" s="94" t="s">
        <v>3495</v>
      </c>
    </row>
    <row r="1910" spans="1:16">
      <c r="A1910" s="1017"/>
      <c r="B1910" s="107"/>
      <c r="C1910" s="994"/>
      <c r="D1910" s="117"/>
      <c r="E1910" s="93" t="s">
        <v>948</v>
      </c>
      <c r="F1910" s="94" t="s">
        <v>3429</v>
      </c>
      <c r="G1910" s="107"/>
      <c r="H1910" s="994"/>
      <c r="I1910" s="91"/>
      <c r="J1910" s="93" t="s">
        <v>948</v>
      </c>
      <c r="K1910" s="94" t="s">
        <v>1780</v>
      </c>
      <c r="L1910" s="107"/>
      <c r="M1910" s="994"/>
      <c r="N1910" s="91"/>
      <c r="O1910" s="93" t="s">
        <v>948</v>
      </c>
      <c r="P1910" s="94" t="s">
        <v>3496</v>
      </c>
    </row>
    <row r="1911" spans="1:16">
      <c r="A1911" s="1017"/>
      <c r="B1911" s="106"/>
      <c r="C1911" s="994"/>
      <c r="D1911" s="117"/>
      <c r="E1911" s="93" t="s">
        <v>952</v>
      </c>
      <c r="F1911" s="94" t="s">
        <v>3432</v>
      </c>
      <c r="G1911" s="106"/>
      <c r="H1911" s="994"/>
      <c r="I1911" s="91"/>
      <c r="J1911" s="93" t="s">
        <v>952</v>
      </c>
      <c r="K1911" s="94" t="s">
        <v>3457</v>
      </c>
      <c r="L1911" s="106"/>
      <c r="M1911" s="994"/>
      <c r="N1911" s="91"/>
      <c r="O1911" s="93" t="s">
        <v>952</v>
      </c>
      <c r="P1911" s="94" t="s">
        <v>3497</v>
      </c>
    </row>
    <row r="1912" spans="1:16">
      <c r="A1912" s="1017"/>
      <c r="B1912" s="107"/>
      <c r="C1912" s="994"/>
      <c r="D1912" s="117"/>
      <c r="E1912" s="93" t="s">
        <v>956</v>
      </c>
      <c r="F1912" s="94" t="s">
        <v>3433</v>
      </c>
      <c r="G1912" s="107"/>
      <c r="H1912" s="994"/>
      <c r="I1912" s="91"/>
      <c r="J1912" s="93" t="s">
        <v>956</v>
      </c>
      <c r="K1912" s="94" t="s">
        <v>3456</v>
      </c>
      <c r="L1912" s="107"/>
      <c r="M1912" s="994"/>
      <c r="N1912" s="91"/>
      <c r="O1912" s="93" t="s">
        <v>956</v>
      </c>
      <c r="P1912" s="94" t="s">
        <v>3498</v>
      </c>
    </row>
    <row r="1913" spans="1:16">
      <c r="A1913" s="1017"/>
      <c r="B1913" s="106"/>
      <c r="C1913" s="994"/>
      <c r="D1913" s="117"/>
      <c r="E1913" s="93" t="s">
        <v>959</v>
      </c>
      <c r="F1913" s="94" t="s">
        <v>3434</v>
      </c>
      <c r="G1913" s="106"/>
      <c r="H1913" s="994"/>
      <c r="I1913" s="91"/>
      <c r="J1913" s="93" t="s">
        <v>959</v>
      </c>
      <c r="K1913" s="94" t="s">
        <v>1041</v>
      </c>
      <c r="L1913" s="106"/>
      <c r="M1913" s="994"/>
      <c r="N1913" s="91"/>
      <c r="O1913" s="93" t="s">
        <v>959</v>
      </c>
      <c r="P1913" s="94" t="s">
        <v>3499</v>
      </c>
    </row>
    <row r="1914" spans="1:16">
      <c r="A1914" s="1017"/>
      <c r="B1914" s="107"/>
      <c r="C1914" s="994"/>
      <c r="D1914" s="117"/>
      <c r="E1914" s="93" t="s">
        <v>1043</v>
      </c>
      <c r="F1914" s="94" t="s">
        <v>1044</v>
      </c>
      <c r="G1914" s="107"/>
      <c r="H1914" s="994"/>
      <c r="I1914" s="91"/>
      <c r="J1914" s="93" t="s">
        <v>1043</v>
      </c>
      <c r="K1914" s="94" t="s">
        <v>1044</v>
      </c>
      <c r="L1914" s="107"/>
      <c r="M1914" s="994"/>
      <c r="N1914" s="91"/>
      <c r="O1914" s="93" t="s">
        <v>1043</v>
      </c>
      <c r="P1914" s="94" t="s">
        <v>1044</v>
      </c>
    </row>
    <row r="1915" spans="1:16">
      <c r="A1915" s="1017"/>
      <c r="B1915" s="106"/>
      <c r="C1915" s="994"/>
      <c r="D1915" s="117"/>
      <c r="E1915" s="93" t="s">
        <v>1045</v>
      </c>
      <c r="F1915" s="94" t="s">
        <v>1046</v>
      </c>
      <c r="G1915" s="106"/>
      <c r="H1915" s="994"/>
      <c r="I1915" s="91"/>
      <c r="J1915" s="93" t="s">
        <v>1045</v>
      </c>
      <c r="K1915" s="94" t="s">
        <v>1046</v>
      </c>
      <c r="L1915" s="106"/>
      <c r="M1915" s="994"/>
      <c r="N1915" s="91"/>
      <c r="O1915" s="93" t="s">
        <v>1045</v>
      </c>
      <c r="P1915" s="94" t="s">
        <v>1046</v>
      </c>
    </row>
    <row r="1916" spans="1:16">
      <c r="A1916" s="1017"/>
      <c r="B1916" s="107"/>
      <c r="C1916" s="994"/>
      <c r="D1916" s="91"/>
      <c r="E1916" s="93"/>
      <c r="F1916" s="94"/>
      <c r="G1916" s="107"/>
      <c r="H1916" s="994"/>
      <c r="I1916" s="91"/>
      <c r="J1916" s="93"/>
      <c r="K1916" s="94"/>
      <c r="L1916" s="107"/>
      <c r="M1916" s="994"/>
      <c r="N1916" s="91"/>
      <c r="O1916" s="93"/>
      <c r="P1916" s="94"/>
    </row>
    <row r="1917" spans="1:16">
      <c r="A1917" s="1017"/>
      <c r="B1917" s="104"/>
      <c r="C1917" s="994"/>
      <c r="D1917" s="110"/>
      <c r="E1917" s="111"/>
      <c r="F1917" s="101"/>
      <c r="G1917" s="104"/>
      <c r="H1917" s="994"/>
      <c r="I1917" s="110"/>
      <c r="J1917" s="111"/>
      <c r="K1917" s="94"/>
      <c r="L1917" s="104"/>
      <c r="M1917" s="994"/>
      <c r="N1917" s="110"/>
      <c r="O1917" s="111"/>
      <c r="P1917" s="94"/>
    </row>
    <row r="1918" spans="1:16" ht="17.45" customHeight="1" thickBot="1">
      <c r="A1918" s="1017"/>
      <c r="B1918" s="104"/>
      <c r="C1918" s="995"/>
      <c r="D1918" s="119" t="s">
        <v>1047</v>
      </c>
      <c r="E1918" s="120" t="s">
        <v>1048</v>
      </c>
      <c r="F1918" s="121"/>
      <c r="G1918" s="104"/>
      <c r="H1918" s="995"/>
      <c r="I1918" s="119" t="s">
        <v>1047</v>
      </c>
      <c r="J1918" s="120" t="s">
        <v>1048</v>
      </c>
      <c r="K1918" s="94"/>
      <c r="L1918" s="104"/>
      <c r="M1918" s="995"/>
      <c r="N1918" s="119" t="s">
        <v>1047</v>
      </c>
      <c r="O1918" s="120" t="s">
        <v>1048</v>
      </c>
      <c r="P1918" s="94"/>
    </row>
    <row r="1919" spans="1:16" ht="17.25" thickBot="1">
      <c r="A1919" s="102"/>
      <c r="B1919" s="106"/>
      <c r="C1919" s="1008" t="s">
        <v>1049</v>
      </c>
      <c r="D1919" s="115"/>
      <c r="E1919" s="116" t="s">
        <v>943</v>
      </c>
      <c r="F1919" s="122" t="s">
        <v>1050</v>
      </c>
      <c r="G1919" s="106"/>
      <c r="H1919" s="993" t="s">
        <v>1049</v>
      </c>
      <c r="I1919" s="115"/>
      <c r="J1919" s="116" t="s">
        <v>943</v>
      </c>
      <c r="K1919" s="122" t="s">
        <v>1050</v>
      </c>
      <c r="L1919" s="106"/>
      <c r="M1919" s="1009" t="s">
        <v>1049</v>
      </c>
      <c r="N1919" s="115"/>
      <c r="O1919" s="116" t="s">
        <v>943</v>
      </c>
      <c r="P1919" s="122" t="s">
        <v>1050</v>
      </c>
    </row>
    <row r="1920" spans="1:16">
      <c r="A1920" s="102"/>
      <c r="B1920" s="107"/>
      <c r="C1920" s="994"/>
      <c r="D1920" s="91"/>
      <c r="E1920" s="93" t="s">
        <v>948</v>
      </c>
      <c r="F1920" s="94" t="s">
        <v>1193</v>
      </c>
      <c r="G1920" s="107"/>
      <c r="H1920" s="994"/>
      <c r="I1920" s="91"/>
      <c r="J1920" s="93" t="s">
        <v>948</v>
      </c>
      <c r="K1920" s="94" t="s">
        <v>1142</v>
      </c>
      <c r="L1920" s="107"/>
      <c r="M1920" s="994"/>
      <c r="N1920" s="91"/>
      <c r="O1920" s="93" t="s">
        <v>948</v>
      </c>
      <c r="P1920" s="94" t="s">
        <v>3500</v>
      </c>
    </row>
    <row r="1921" spans="1:16">
      <c r="A1921" s="102"/>
      <c r="B1921" s="123"/>
      <c r="C1921" s="994"/>
      <c r="D1921" s="91"/>
      <c r="E1921" s="93" t="s">
        <v>952</v>
      </c>
      <c r="F1921" s="94" t="s">
        <v>1053</v>
      </c>
      <c r="G1921" s="123"/>
      <c r="H1921" s="994"/>
      <c r="I1921" s="91"/>
      <c r="J1921" s="93" t="s">
        <v>952</v>
      </c>
      <c r="K1921" s="94" t="s">
        <v>1053</v>
      </c>
      <c r="L1921" s="123"/>
      <c r="M1921" s="994"/>
      <c r="N1921" s="91"/>
      <c r="O1921" s="93" t="s">
        <v>952</v>
      </c>
      <c r="P1921" s="94" t="s">
        <v>1053</v>
      </c>
    </row>
    <row r="1922" spans="1:16" ht="33">
      <c r="A1922" s="102"/>
      <c r="B1922" s="104"/>
      <c r="C1922" s="994"/>
      <c r="D1922" s="91"/>
      <c r="E1922" s="93" t="s">
        <v>956</v>
      </c>
      <c r="F1922" s="94" t="s">
        <v>1853</v>
      </c>
      <c r="G1922" s="104"/>
      <c r="H1922" s="994"/>
      <c r="I1922" s="91"/>
      <c r="J1922" s="93" t="s">
        <v>956</v>
      </c>
      <c r="K1922" s="94" t="s">
        <v>1853</v>
      </c>
      <c r="L1922" s="104"/>
      <c r="M1922" s="994"/>
      <c r="N1922" s="91"/>
      <c r="O1922" s="93" t="s">
        <v>956</v>
      </c>
      <c r="P1922" s="94" t="s">
        <v>1853</v>
      </c>
    </row>
    <row r="1923" spans="1:16">
      <c r="A1923" s="102"/>
      <c r="B1923" s="106"/>
      <c r="C1923" s="994"/>
      <c r="D1923" s="91"/>
      <c r="E1923" s="93" t="s">
        <v>959</v>
      </c>
      <c r="F1923" s="94" t="s">
        <v>1700</v>
      </c>
      <c r="G1923" s="106"/>
      <c r="H1923" s="994"/>
      <c r="I1923" s="91"/>
      <c r="J1923" s="93" t="s">
        <v>959</v>
      </c>
      <c r="K1923" s="94" t="s">
        <v>1700</v>
      </c>
      <c r="L1923" s="106"/>
      <c r="M1923" s="994"/>
      <c r="N1923" s="91"/>
      <c r="O1923" s="93" t="s">
        <v>959</v>
      </c>
      <c r="P1923" s="94" t="s">
        <v>1700</v>
      </c>
    </row>
    <row r="1924" spans="1:16">
      <c r="A1924" s="102"/>
      <c r="B1924" s="107"/>
      <c r="C1924" s="994"/>
      <c r="D1924" s="91"/>
      <c r="E1924" s="93"/>
      <c r="F1924" s="124"/>
      <c r="G1924" s="107"/>
      <c r="H1924" s="994"/>
      <c r="I1924" s="91"/>
      <c r="J1924" s="93"/>
      <c r="K1924" s="124"/>
      <c r="L1924" s="107"/>
      <c r="M1924" s="994"/>
      <c r="N1924" s="91"/>
      <c r="O1924" s="93"/>
      <c r="P1924" s="124"/>
    </row>
    <row r="1925" spans="1:16">
      <c r="A1925" s="102"/>
      <c r="B1925" s="106"/>
      <c r="C1925" s="994"/>
      <c r="D1925" s="91"/>
      <c r="E1925" s="93"/>
      <c r="F1925" s="125"/>
      <c r="G1925" s="106"/>
      <c r="H1925" s="994"/>
      <c r="I1925" s="91"/>
      <c r="J1925" s="93"/>
      <c r="K1925" s="125"/>
      <c r="L1925" s="106"/>
      <c r="M1925" s="994"/>
      <c r="N1925" s="91"/>
      <c r="O1925" s="93"/>
      <c r="P1925" s="125"/>
    </row>
    <row r="1926" spans="1:16">
      <c r="A1926" s="102"/>
      <c r="B1926" s="107"/>
      <c r="C1926" s="994"/>
      <c r="D1926" s="214"/>
      <c r="E1926" s="111"/>
      <c r="F1926" s="213"/>
      <c r="G1926" s="107"/>
      <c r="H1926" s="994"/>
      <c r="I1926" s="110"/>
      <c r="J1926" s="111"/>
      <c r="K1926" s="213"/>
      <c r="L1926" s="107"/>
      <c r="M1926" s="994"/>
      <c r="N1926" s="110"/>
      <c r="O1926" s="111"/>
      <c r="P1926" s="213"/>
    </row>
    <row r="1927" spans="1:16">
      <c r="A1927" s="102"/>
      <c r="B1927" s="106"/>
      <c r="C1927" s="994"/>
      <c r="D1927" s="214"/>
      <c r="E1927" s="111"/>
      <c r="F1927" s="213"/>
      <c r="G1927" s="106"/>
      <c r="H1927" s="994"/>
      <c r="I1927" s="110"/>
      <c r="J1927" s="111"/>
      <c r="K1927" s="213"/>
      <c r="L1927" s="106"/>
      <c r="M1927" s="994"/>
      <c r="N1927" s="110"/>
      <c r="O1927" s="111"/>
      <c r="P1927" s="213"/>
    </row>
    <row r="1928" spans="1:16" ht="17.45" customHeight="1" thickBot="1">
      <c r="A1928" s="102"/>
      <c r="B1928" s="107"/>
      <c r="C1928" s="995"/>
      <c r="D1928" s="126"/>
      <c r="E1928" s="127"/>
      <c r="F1928" s="101"/>
      <c r="G1928" s="107"/>
      <c r="H1928" s="995"/>
      <c r="I1928" s="110"/>
      <c r="J1928" s="127"/>
      <c r="K1928" s="101"/>
      <c r="L1928" s="107"/>
      <c r="M1928" s="995"/>
      <c r="N1928" s="110"/>
      <c r="O1928" s="127"/>
      <c r="P1928" s="101"/>
    </row>
    <row r="1929" spans="1:16" ht="17.25" thickBot="1">
      <c r="A1929" s="129"/>
      <c r="B1929" s="106"/>
      <c r="C1929" s="1008" t="s">
        <v>1055</v>
      </c>
      <c r="D1929" s="115" t="s">
        <v>1056</v>
      </c>
      <c r="E1929" s="130" t="s">
        <v>943</v>
      </c>
      <c r="F1929" s="122" t="s">
        <v>3435</v>
      </c>
      <c r="G1929" s="106"/>
      <c r="H1929" s="993" t="s">
        <v>1055</v>
      </c>
      <c r="I1929" s="115" t="s">
        <v>1056</v>
      </c>
      <c r="J1929" s="130" t="s">
        <v>943</v>
      </c>
      <c r="K1929" s="122" t="s">
        <v>3481</v>
      </c>
      <c r="L1929" s="106"/>
      <c r="M1929" s="1009" t="s">
        <v>1055</v>
      </c>
      <c r="N1929" s="115" t="s">
        <v>1056</v>
      </c>
      <c r="O1929" s="130" t="s">
        <v>943</v>
      </c>
      <c r="P1929" s="122" t="s">
        <v>3526</v>
      </c>
    </row>
    <row r="1930" spans="1:16">
      <c r="A1930" s="129"/>
      <c r="B1930" s="107"/>
      <c r="C1930" s="994"/>
      <c r="D1930" s="91" t="s">
        <v>1060</v>
      </c>
      <c r="E1930" s="93" t="s">
        <v>948</v>
      </c>
      <c r="F1930" s="131" t="s">
        <v>1788</v>
      </c>
      <c r="G1930" s="107"/>
      <c r="H1930" s="994"/>
      <c r="I1930" s="91" t="s">
        <v>1060</v>
      </c>
      <c r="J1930" s="93" t="s">
        <v>948</v>
      </c>
      <c r="K1930" s="131" t="s">
        <v>3480</v>
      </c>
      <c r="L1930" s="107"/>
      <c r="M1930" s="994"/>
      <c r="N1930" s="91" t="s">
        <v>1060</v>
      </c>
      <c r="O1930" s="93" t="s">
        <v>948</v>
      </c>
      <c r="P1930" s="131" t="s">
        <v>3527</v>
      </c>
    </row>
    <row r="1931" spans="1:16">
      <c r="A1931" s="129"/>
      <c r="B1931" s="132"/>
      <c r="C1931" s="994"/>
      <c r="D1931" s="91" t="s">
        <v>1063</v>
      </c>
      <c r="E1931" s="93" t="s">
        <v>952</v>
      </c>
      <c r="F1931" s="94" t="s">
        <v>1064</v>
      </c>
      <c r="G1931" s="132"/>
      <c r="H1931" s="994"/>
      <c r="I1931" s="91" t="s">
        <v>1063</v>
      </c>
      <c r="J1931" s="93" t="s">
        <v>952</v>
      </c>
      <c r="K1931" s="94" t="s">
        <v>1064</v>
      </c>
      <c r="L1931" s="132"/>
      <c r="M1931" s="994"/>
      <c r="N1931" s="91" t="s">
        <v>1063</v>
      </c>
      <c r="O1931" s="93" t="s">
        <v>952</v>
      </c>
      <c r="P1931" s="94" t="s">
        <v>1064</v>
      </c>
    </row>
    <row r="1932" spans="1:16">
      <c r="A1932" s="129"/>
      <c r="B1932" s="107"/>
      <c r="C1932" s="994"/>
      <c r="D1932" s="91" t="s">
        <v>978</v>
      </c>
      <c r="E1932" s="93" t="s">
        <v>956</v>
      </c>
      <c r="F1932" s="101" t="s">
        <v>1065</v>
      </c>
      <c r="G1932" s="107"/>
      <c r="H1932" s="994"/>
      <c r="I1932" s="91" t="s">
        <v>978</v>
      </c>
      <c r="J1932" s="93" t="s">
        <v>956</v>
      </c>
      <c r="K1932" s="101" t="s">
        <v>1065</v>
      </c>
      <c r="L1932" s="107"/>
      <c r="M1932" s="994"/>
      <c r="N1932" s="91" t="s">
        <v>978</v>
      </c>
      <c r="O1932" s="93" t="s">
        <v>956</v>
      </c>
      <c r="P1932" s="101" t="s">
        <v>1065</v>
      </c>
    </row>
    <row r="1933" spans="1:16">
      <c r="A1933" s="129"/>
      <c r="B1933" s="132"/>
      <c r="C1933" s="994"/>
      <c r="D1933" s="91" t="s">
        <v>1066</v>
      </c>
      <c r="E1933" s="111" t="s">
        <v>959</v>
      </c>
      <c r="F1933" s="133" t="s">
        <v>1067</v>
      </c>
      <c r="G1933" s="132"/>
      <c r="H1933" s="994"/>
      <c r="I1933" s="91" t="s">
        <v>1066</v>
      </c>
      <c r="J1933" s="111" t="s">
        <v>959</v>
      </c>
      <c r="K1933" s="133" t="s">
        <v>1067</v>
      </c>
      <c r="L1933" s="132"/>
      <c r="M1933" s="994"/>
      <c r="N1933" s="91" t="s">
        <v>1066</v>
      </c>
      <c r="O1933" s="111" t="s">
        <v>959</v>
      </c>
      <c r="P1933" s="133" t="s">
        <v>1067</v>
      </c>
    </row>
    <row r="1934" spans="1:16">
      <c r="A1934" s="129"/>
      <c r="B1934" s="107"/>
      <c r="C1934" s="994"/>
      <c r="D1934" s="91"/>
      <c r="E1934" s="93"/>
      <c r="F1934" s="94"/>
      <c r="G1934" s="107"/>
      <c r="H1934" s="994"/>
      <c r="I1934" s="91"/>
      <c r="J1934" s="93"/>
      <c r="K1934" s="94"/>
      <c r="L1934" s="107"/>
      <c r="M1934" s="994"/>
      <c r="N1934" s="91"/>
      <c r="O1934" s="93"/>
      <c r="P1934" s="94"/>
    </row>
    <row r="1935" spans="1:16">
      <c r="A1935" s="129"/>
      <c r="B1935" s="132"/>
      <c r="C1935" s="994"/>
      <c r="D1935" s="91"/>
      <c r="E1935" s="111"/>
      <c r="F1935" s="133"/>
      <c r="G1935" s="132"/>
      <c r="H1935" s="994"/>
      <c r="I1935" s="91"/>
      <c r="J1935" s="111"/>
      <c r="K1935" s="133"/>
      <c r="L1935" s="132"/>
      <c r="M1935" s="994"/>
      <c r="N1935" s="91"/>
      <c r="O1935" s="111"/>
      <c r="P1935" s="133"/>
    </row>
    <row r="1936" spans="1:16">
      <c r="A1936" s="129"/>
      <c r="B1936" s="107"/>
      <c r="C1936" s="994"/>
      <c r="D1936" s="91"/>
      <c r="E1936" s="93"/>
      <c r="F1936" s="94"/>
      <c r="G1936" s="107"/>
      <c r="H1936" s="994"/>
      <c r="I1936" s="91"/>
      <c r="J1936" s="93"/>
      <c r="K1936" s="94"/>
      <c r="L1936" s="107"/>
      <c r="M1936" s="994"/>
      <c r="N1936" s="91"/>
      <c r="O1936" s="93"/>
      <c r="P1936" s="94"/>
    </row>
    <row r="1937" spans="1:16">
      <c r="A1937" s="129"/>
      <c r="B1937" s="132"/>
      <c r="C1937" s="994"/>
      <c r="D1937" s="91"/>
      <c r="E1937" s="93"/>
      <c r="F1937" s="94"/>
      <c r="G1937" s="132"/>
      <c r="H1937" s="994"/>
      <c r="I1937" s="91"/>
      <c r="J1937" s="93"/>
      <c r="K1937" s="94"/>
      <c r="L1937" s="132"/>
      <c r="M1937" s="994"/>
      <c r="N1937" s="91"/>
      <c r="O1937" s="93"/>
      <c r="P1937" s="94"/>
    </row>
    <row r="1938" spans="1:16" ht="17.45" customHeight="1" thickBot="1">
      <c r="A1938" s="129"/>
      <c r="B1938" s="107"/>
      <c r="C1938" s="995"/>
      <c r="D1938" s="112"/>
      <c r="E1938" s="113"/>
      <c r="F1938" s="114"/>
      <c r="G1938" s="107"/>
      <c r="H1938" s="995"/>
      <c r="I1938" s="112"/>
      <c r="J1938" s="127"/>
      <c r="K1938" s="101"/>
      <c r="L1938" s="107"/>
      <c r="M1938" s="995"/>
      <c r="N1938" s="112"/>
      <c r="O1938" s="127"/>
      <c r="P1938" s="101"/>
    </row>
    <row r="1939" spans="1:16">
      <c r="A1939" s="129"/>
      <c r="B1939" s="132"/>
      <c r="C1939" s="1011" t="s">
        <v>1068</v>
      </c>
      <c r="D1939" s="134" t="s">
        <v>1069</v>
      </c>
      <c r="E1939" s="135"/>
      <c r="F1939" s="136" t="s">
        <v>1070</v>
      </c>
      <c r="G1939" s="132"/>
      <c r="H1939" s="1028" t="s">
        <v>1068</v>
      </c>
      <c r="I1939" s="134" t="s">
        <v>1069</v>
      </c>
      <c r="J1939" s="135"/>
      <c r="K1939" s="136" t="s">
        <v>1070</v>
      </c>
      <c r="L1939" s="132"/>
      <c r="M1939" s="1013" t="s">
        <v>1068</v>
      </c>
      <c r="N1939" s="134" t="s">
        <v>1069</v>
      </c>
      <c r="O1939" s="135"/>
      <c r="P1939" s="136" t="s">
        <v>1070</v>
      </c>
    </row>
    <row r="1940" spans="1:16">
      <c r="A1940" s="129"/>
      <c r="B1940" s="107"/>
      <c r="C1940" s="994"/>
      <c r="D1940" s="117"/>
      <c r="E1940" s="118"/>
      <c r="F1940" s="137"/>
      <c r="G1940" s="107"/>
      <c r="H1940" s="994"/>
      <c r="I1940" s="91"/>
      <c r="J1940" s="93"/>
      <c r="K1940" s="94"/>
      <c r="L1940" s="107"/>
      <c r="M1940" s="994"/>
      <c r="N1940" s="91"/>
      <c r="O1940" s="93"/>
      <c r="P1940" s="94"/>
    </row>
    <row r="1941" spans="1:16">
      <c r="A1941" s="129"/>
      <c r="B1941" s="132"/>
      <c r="C1941" s="994"/>
      <c r="D1941" s="91"/>
      <c r="E1941" s="93"/>
      <c r="F1941" s="94"/>
      <c r="G1941" s="132"/>
      <c r="H1941" s="994"/>
      <c r="I1941" s="91"/>
      <c r="J1941" s="93"/>
      <c r="K1941" s="94"/>
      <c r="L1941" s="132"/>
      <c r="M1941" s="994"/>
      <c r="N1941" s="91"/>
      <c r="O1941" s="93"/>
      <c r="P1941" s="94"/>
    </row>
    <row r="1942" spans="1:16">
      <c r="A1942" s="129"/>
      <c r="B1942" s="107"/>
      <c r="C1942" s="994"/>
      <c r="D1942" s="110"/>
      <c r="E1942" s="111"/>
      <c r="F1942" s="101"/>
      <c r="G1942" s="107"/>
      <c r="H1942" s="994"/>
      <c r="I1942" s="110"/>
      <c r="J1942" s="111"/>
      <c r="K1942" s="101"/>
      <c r="L1942" s="107"/>
      <c r="M1942" s="994"/>
      <c r="N1942" s="110"/>
      <c r="O1942" s="111"/>
      <c r="P1942" s="101"/>
    </row>
    <row r="1943" spans="1:16">
      <c r="A1943" s="1031"/>
      <c r="B1943" s="132"/>
      <c r="C1943" s="994"/>
      <c r="D1943" s="91"/>
      <c r="E1943" s="93"/>
      <c r="F1943" s="94"/>
      <c r="G1943" s="132"/>
      <c r="H1943" s="994"/>
      <c r="I1943" s="91"/>
      <c r="J1943" s="93"/>
      <c r="K1943" s="94"/>
      <c r="L1943" s="132"/>
      <c r="M1943" s="994"/>
      <c r="N1943" s="91"/>
      <c r="O1943" s="93"/>
      <c r="P1943" s="94"/>
    </row>
    <row r="1944" spans="1:16">
      <c r="A1944" s="1017"/>
      <c r="B1944" s="107"/>
      <c r="C1944" s="994"/>
      <c r="D1944" s="91"/>
      <c r="E1944" s="93"/>
      <c r="F1944" s="94"/>
      <c r="G1944" s="107"/>
      <c r="H1944" s="994"/>
      <c r="I1944" s="91"/>
      <c r="J1944" s="93"/>
      <c r="K1944" s="94"/>
      <c r="L1944" s="107"/>
      <c r="M1944" s="994"/>
      <c r="N1944" s="91"/>
      <c r="O1944" s="93"/>
      <c r="P1944" s="94"/>
    </row>
    <row r="1945" spans="1:16">
      <c r="A1945" s="1017"/>
      <c r="B1945" s="132"/>
      <c r="C1945" s="994"/>
      <c r="D1945" s="110"/>
      <c r="E1945" s="111"/>
      <c r="F1945" s="101"/>
      <c r="G1945" s="132"/>
      <c r="H1945" s="994"/>
      <c r="I1945" s="110"/>
      <c r="J1945" s="111"/>
      <c r="K1945" s="101"/>
      <c r="L1945" s="132"/>
      <c r="M1945" s="994"/>
      <c r="N1945" s="110"/>
      <c r="O1945" s="111"/>
      <c r="P1945" s="101"/>
    </row>
    <row r="1946" spans="1:16" ht="17.45" customHeight="1" thickBot="1">
      <c r="A1946" s="1032"/>
      <c r="B1946" s="138"/>
      <c r="C1946" s="1012"/>
      <c r="D1946" s="139"/>
      <c r="E1946" s="140"/>
      <c r="F1946" s="141"/>
      <c r="G1946" s="138"/>
      <c r="H1946" s="1012"/>
      <c r="I1946" s="139"/>
      <c r="J1946" s="140"/>
      <c r="K1946" s="141"/>
      <c r="L1946" s="138"/>
      <c r="M1946" s="1012"/>
      <c r="N1946" s="139"/>
      <c r="O1946" s="140"/>
      <c r="P1946" s="141"/>
    </row>
    <row r="1947" spans="1:16" s="143" customFormat="1" ht="27" customHeight="1" thickTop="1" thickBot="1">
      <c r="A1947" s="142"/>
      <c r="B1947" s="1000" t="s">
        <v>1077</v>
      </c>
      <c r="C1947" s="1001"/>
      <c r="D1947" s="1001"/>
      <c r="E1947" s="1001"/>
      <c r="F1947" s="1001"/>
      <c r="G1947" s="1025" t="s">
        <v>1078</v>
      </c>
      <c r="H1947" s="1006"/>
      <c r="I1947" s="1006"/>
      <c r="J1947" s="1006"/>
      <c r="K1947" s="1006"/>
      <c r="L1947" s="1006"/>
      <c r="M1947" s="1006"/>
      <c r="N1947" s="1005" t="s">
        <v>1079</v>
      </c>
      <c r="O1947" s="1006"/>
      <c r="P1947" s="1006"/>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990">
        <f>A1863</f>
        <v>46161</v>
      </c>
      <c r="B1949" s="1020"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991"/>
      <c r="B1950" s="1021"/>
      <c r="C1950" s="170"/>
      <c r="D1950" s="171"/>
      <c r="E1950" s="172"/>
      <c r="F1950" s="173"/>
      <c r="G1950" s="170"/>
      <c r="H1950" s="174"/>
      <c r="I1950" s="172"/>
      <c r="J1950" s="172"/>
      <c r="K1950" s="175"/>
      <c r="L1950" s="176"/>
      <c r="M1950" s="177"/>
      <c r="N1950" s="178"/>
      <c r="O1950" s="172"/>
      <c r="P1950" s="179"/>
    </row>
    <row r="1951" spans="1:16" s="169" customFormat="1">
      <c r="A1951" s="991"/>
      <c r="B1951" s="1021"/>
      <c r="C1951" s="170"/>
      <c r="D1951" s="171"/>
      <c r="E1951" s="172"/>
      <c r="F1951" s="173"/>
      <c r="G1951" s="170"/>
      <c r="H1951" s="180"/>
      <c r="I1951" s="172"/>
      <c r="J1951" s="172"/>
      <c r="K1951" s="175"/>
      <c r="L1951" s="181"/>
      <c r="M1951" s="177"/>
      <c r="N1951" s="178"/>
      <c r="O1951" s="172"/>
      <c r="P1951" s="179"/>
    </row>
    <row r="1952" spans="1:16" s="169" customFormat="1">
      <c r="A1952" s="991"/>
      <c r="B1952" s="1021"/>
      <c r="C1952" s="170"/>
      <c r="D1952" s="215"/>
      <c r="E1952" s="172"/>
      <c r="F1952" s="173"/>
      <c r="G1952" s="170"/>
      <c r="H1952" s="180"/>
      <c r="I1952" s="172"/>
      <c r="J1952" s="172"/>
      <c r="K1952" s="184"/>
      <c r="L1952" s="181"/>
      <c r="M1952" s="177"/>
      <c r="N1952" s="178"/>
      <c r="O1952" s="172"/>
      <c r="P1952" s="179"/>
    </row>
    <row r="1953" spans="1:16" s="169" customFormat="1">
      <c r="A1953" s="991"/>
      <c r="B1953" s="1021"/>
      <c r="C1953" s="170"/>
      <c r="D1953" s="182"/>
      <c r="E1953" s="172"/>
      <c r="F1953" s="179"/>
      <c r="G1953" s="170"/>
      <c r="H1953" s="183"/>
      <c r="I1953" s="172"/>
      <c r="J1953" s="172"/>
      <c r="K1953" s="184"/>
      <c r="L1953" s="181"/>
      <c r="M1953" s="177"/>
      <c r="N1953" s="178"/>
      <c r="O1953" s="172"/>
      <c r="P1953" s="179"/>
    </row>
    <row r="1954" spans="1:16" s="169" customFormat="1">
      <c r="A1954" s="991"/>
      <c r="B1954" s="1021"/>
      <c r="C1954" s="170"/>
      <c r="D1954" s="171"/>
      <c r="E1954" s="172"/>
      <c r="F1954" s="185"/>
      <c r="G1954" s="195"/>
      <c r="H1954" s="180"/>
      <c r="I1954" s="188"/>
      <c r="J1954" s="172"/>
      <c r="K1954" s="175"/>
      <c r="L1954" s="186"/>
      <c r="M1954" s="187"/>
      <c r="N1954" s="178"/>
      <c r="O1954" s="172"/>
      <c r="P1954" s="179"/>
    </row>
    <row r="1955" spans="1:16" s="169" customFormat="1">
      <c r="A1955" s="991"/>
      <c r="B1955" s="1021"/>
      <c r="C1955" s="170"/>
      <c r="D1955" s="171"/>
      <c r="E1955" s="172"/>
      <c r="F1955" s="179"/>
      <c r="G1955" s="170"/>
      <c r="H1955" s="180"/>
      <c r="I1955" s="188"/>
      <c r="J1955" s="172"/>
      <c r="K1955" s="175"/>
      <c r="L1955" s="181"/>
      <c r="M1955" s="177"/>
      <c r="N1955" s="178"/>
      <c r="O1955" s="172"/>
      <c r="P1955" s="179"/>
    </row>
    <row r="1956" spans="1:16" s="169" customFormat="1">
      <c r="A1956" s="991"/>
      <c r="B1956" s="1021"/>
      <c r="C1956" s="170"/>
      <c r="D1956" s="171"/>
      <c r="E1956" s="172"/>
      <c r="F1956" s="179"/>
      <c r="G1956" s="216"/>
      <c r="H1956" s="180"/>
      <c r="I1956" s="172"/>
      <c r="J1956" s="172"/>
      <c r="K1956" s="175"/>
      <c r="L1956" s="181"/>
      <c r="M1956" s="177"/>
      <c r="N1956" s="178"/>
      <c r="O1956" s="172"/>
      <c r="P1956" s="179"/>
    </row>
    <row r="1957" spans="1:16" s="169" customFormat="1">
      <c r="A1957" s="991"/>
      <c r="B1957" s="1021"/>
      <c r="C1957" s="170"/>
      <c r="D1957" s="171"/>
      <c r="E1957" s="172"/>
      <c r="F1957" s="185"/>
      <c r="G1957" s="170"/>
      <c r="H1957" s="180"/>
      <c r="I1957" s="188"/>
      <c r="J1957" s="172"/>
      <c r="K1957" s="175"/>
      <c r="L1957" s="181"/>
      <c r="M1957" s="177"/>
      <c r="N1957" s="178"/>
      <c r="O1957" s="172"/>
      <c r="P1957" s="179"/>
    </row>
    <row r="1958" spans="1:16" s="169" customFormat="1">
      <c r="A1958" s="991"/>
      <c r="B1958" s="1021"/>
      <c r="C1958" s="170"/>
      <c r="D1958" s="171"/>
      <c r="E1958" s="172"/>
      <c r="F1958" s="179"/>
      <c r="G1958" s="170"/>
      <c r="H1958" s="180"/>
      <c r="I1958" s="188"/>
      <c r="J1958" s="172"/>
      <c r="K1958" s="175"/>
      <c r="L1958" s="181"/>
      <c r="M1958" s="177"/>
      <c r="N1958" s="178"/>
      <c r="O1958" s="172"/>
      <c r="P1958" s="179"/>
    </row>
    <row r="1959" spans="1:16" s="169" customFormat="1">
      <c r="A1959" s="991"/>
      <c r="B1959" s="1021"/>
      <c r="C1959" s="189"/>
      <c r="D1959" s="190"/>
      <c r="E1959" s="191"/>
      <c r="F1959" s="192"/>
      <c r="G1959" s="170"/>
      <c r="H1959" s="174"/>
      <c r="I1959" s="172"/>
      <c r="J1959" s="172"/>
      <c r="K1959" s="175"/>
      <c r="L1959" s="181"/>
      <c r="M1959" s="177"/>
      <c r="N1959" s="193"/>
      <c r="O1959" s="191"/>
      <c r="P1959" s="192"/>
    </row>
    <row r="1960" spans="1:16" s="169" customFormat="1">
      <c r="A1960" s="991"/>
      <c r="B1960" s="1021"/>
      <c r="C1960" s="189"/>
      <c r="D1960" s="190"/>
      <c r="E1960" s="191"/>
      <c r="F1960" s="192"/>
      <c r="G1960" s="195"/>
      <c r="H1960" s="180"/>
      <c r="I1960" s="188"/>
      <c r="J1960" s="172"/>
      <c r="K1960" s="175"/>
      <c r="L1960" s="181"/>
      <c r="M1960" s="177"/>
      <c r="N1960" s="193"/>
      <c r="O1960" s="191"/>
      <c r="P1960" s="192"/>
    </row>
    <row r="1961" spans="1:16" s="169" customFormat="1">
      <c r="A1961" s="991"/>
      <c r="B1961" s="1021"/>
      <c r="C1961" s="189"/>
      <c r="D1961" s="190"/>
      <c r="E1961" s="191"/>
      <c r="F1961" s="192"/>
      <c r="G1961" s="170"/>
      <c r="H1961" s="196"/>
      <c r="I1961" s="188"/>
      <c r="J1961" s="197"/>
      <c r="K1961" s="194"/>
      <c r="L1961" s="181"/>
      <c r="M1961" s="177"/>
      <c r="N1961" s="193"/>
      <c r="O1961" s="191"/>
      <c r="P1961" s="192"/>
    </row>
    <row r="1962" spans="1:16" s="169" customFormat="1">
      <c r="A1962" s="991"/>
      <c r="B1962" s="1021"/>
      <c r="C1962" s="189"/>
      <c r="D1962" s="190"/>
      <c r="E1962" s="191"/>
      <c r="F1962" s="192"/>
      <c r="G1962" s="170"/>
      <c r="H1962" s="198"/>
      <c r="I1962" s="172"/>
      <c r="J1962" s="172"/>
      <c r="K1962" s="175"/>
      <c r="L1962" s="181"/>
      <c r="M1962" s="177"/>
      <c r="N1962" s="193"/>
      <c r="O1962" s="191"/>
      <c r="P1962" s="192"/>
    </row>
    <row r="1963" spans="1:16" s="169" customFormat="1">
      <c r="A1963" s="991"/>
      <c r="B1963" s="1021"/>
      <c r="C1963" s="189"/>
      <c r="D1963" s="190"/>
      <c r="E1963" s="191"/>
      <c r="F1963" s="192"/>
      <c r="G1963" s="195"/>
      <c r="H1963" s="180"/>
      <c r="I1963" s="197"/>
      <c r="J1963" s="197"/>
      <c r="K1963" s="194"/>
      <c r="L1963" s="181"/>
      <c r="M1963" s="177"/>
      <c r="N1963" s="193"/>
      <c r="O1963" s="191"/>
      <c r="P1963" s="192"/>
    </row>
    <row r="1964" spans="1:16" s="169" customFormat="1">
      <c r="A1964" s="991"/>
      <c r="B1964" s="1021"/>
      <c r="C1964" s="189"/>
      <c r="D1964" s="190"/>
      <c r="E1964" s="191"/>
      <c r="F1964" s="192"/>
      <c r="G1964" s="170"/>
      <c r="H1964" s="180"/>
      <c r="I1964" s="197"/>
      <c r="J1964" s="197"/>
      <c r="K1964" s="194"/>
      <c r="L1964" s="176"/>
      <c r="M1964" s="177"/>
      <c r="N1964" s="193"/>
      <c r="O1964" s="191"/>
      <c r="P1964" s="192"/>
    </row>
    <row r="1965" spans="1:16" s="169" customFormat="1">
      <c r="A1965" s="991"/>
      <c r="B1965" s="1021"/>
      <c r="C1965" s="189"/>
      <c r="D1965" s="190"/>
      <c r="E1965" s="191"/>
      <c r="F1965" s="192"/>
      <c r="G1965" s="189"/>
      <c r="H1965" s="198"/>
      <c r="I1965" s="199"/>
      <c r="J1965" s="199"/>
      <c r="K1965" s="200"/>
      <c r="L1965" s="201"/>
      <c r="M1965" s="187"/>
      <c r="N1965" s="193"/>
      <c r="O1965" s="191"/>
      <c r="P1965" s="192"/>
    </row>
    <row r="1966" spans="1:16" s="169" customFormat="1">
      <c r="A1966" s="991"/>
      <c r="B1966" s="1021"/>
      <c r="C1966" s="189"/>
      <c r="D1966" s="190"/>
      <c r="E1966" s="191"/>
      <c r="F1966" s="192"/>
      <c r="G1966" s="189"/>
      <c r="H1966" s="198"/>
      <c r="I1966" s="199"/>
      <c r="J1966" s="199"/>
      <c r="K1966" s="200"/>
      <c r="L1966" s="201"/>
      <c r="M1966" s="187"/>
      <c r="N1966" s="193"/>
      <c r="O1966" s="191"/>
      <c r="P1966" s="192"/>
    </row>
    <row r="1967" spans="1:16" s="169" customFormat="1">
      <c r="A1967" s="991"/>
      <c r="B1967" s="1021"/>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992"/>
      <c r="B1968" s="1022"/>
      <c r="C1968" s="202"/>
      <c r="D1968" s="203"/>
      <c r="E1968" s="204"/>
      <c r="F1968" s="205"/>
      <c r="G1968" s="206"/>
      <c r="H1968" s="207"/>
      <c r="I1968" s="208"/>
      <c r="J1968" s="208"/>
      <c r="K1968" s="209"/>
      <c r="L1968" s="210"/>
      <c r="M1968" s="211"/>
      <c r="N1968" s="212"/>
      <c r="O1968" s="204"/>
      <c r="P1968" s="205"/>
    </row>
    <row r="1969" spans="1:16" s="68" customFormat="1" ht="34.5" thickTop="1" thickBot="1">
      <c r="A1969" s="1016">
        <f>A1863+1</f>
        <v>46162</v>
      </c>
      <c r="B1969" s="87" t="s">
        <v>940</v>
      </c>
      <c r="C1969" s="1008" t="s">
        <v>941</v>
      </c>
      <c r="D1969" s="88" t="s">
        <v>942</v>
      </c>
      <c r="E1969" s="89" t="s">
        <v>943</v>
      </c>
      <c r="F1969" s="90" t="s">
        <v>3444</v>
      </c>
      <c r="G1969" s="87" t="s">
        <v>940</v>
      </c>
      <c r="H1969" s="1023" t="s">
        <v>941</v>
      </c>
      <c r="I1969" s="88" t="s">
        <v>942</v>
      </c>
      <c r="J1969" s="89" t="s">
        <v>943</v>
      </c>
      <c r="K1969" s="90" t="s">
        <v>3444</v>
      </c>
      <c r="L1969" s="87" t="s">
        <v>940</v>
      </c>
      <c r="M1969" s="1029" t="s">
        <v>941</v>
      </c>
      <c r="N1969" s="88" t="s">
        <v>942</v>
      </c>
      <c r="O1969" s="89" t="s">
        <v>943</v>
      </c>
      <c r="P1969" s="90" t="s">
        <v>3616</v>
      </c>
    </row>
    <row r="1970" spans="1:16" ht="18" customHeight="1" thickBot="1">
      <c r="A1970" s="1017"/>
      <c r="B1970" s="1026" t="s">
        <v>1095</v>
      </c>
      <c r="C1970" s="994"/>
      <c r="D1970" s="91" t="s">
        <v>947</v>
      </c>
      <c r="E1970" s="92" t="s">
        <v>948</v>
      </c>
      <c r="F1970" s="90" t="s">
        <v>547</v>
      </c>
      <c r="G1970" s="1026" t="s">
        <v>950</v>
      </c>
      <c r="H1970" s="994"/>
      <c r="I1970" s="91" t="s">
        <v>947</v>
      </c>
      <c r="J1970" s="92" t="s">
        <v>948</v>
      </c>
      <c r="K1970" s="90" t="s">
        <v>547</v>
      </c>
      <c r="L1970" s="1026" t="s">
        <v>1102</v>
      </c>
      <c r="M1970" s="994"/>
      <c r="N1970" s="91" t="s">
        <v>947</v>
      </c>
      <c r="O1970" s="92" t="s">
        <v>948</v>
      </c>
      <c r="P1970" s="90" t="s">
        <v>547</v>
      </c>
    </row>
    <row r="1971" spans="1:16" ht="17.45" customHeight="1" thickBot="1">
      <c r="A1971" s="1017"/>
      <c r="B1971" s="997"/>
      <c r="C1971" s="994"/>
      <c r="D1971" s="91" t="s">
        <v>951</v>
      </c>
      <c r="E1971" s="93" t="s">
        <v>952</v>
      </c>
      <c r="F1971" s="95" t="s">
        <v>3489</v>
      </c>
      <c r="G1971" s="997"/>
      <c r="H1971" s="994"/>
      <c r="I1971" s="91" t="s">
        <v>951</v>
      </c>
      <c r="J1971" s="93" t="s">
        <v>952</v>
      </c>
      <c r="K1971" s="95" t="s">
        <v>3490</v>
      </c>
      <c r="L1971" s="997"/>
      <c r="M1971" s="994"/>
      <c r="N1971" s="91" t="s">
        <v>951</v>
      </c>
      <c r="O1971" s="93" t="s">
        <v>952</v>
      </c>
      <c r="P1971" s="95" t="s">
        <v>3618</v>
      </c>
    </row>
    <row r="1972" spans="1:16" ht="17.45" customHeight="1" thickBot="1">
      <c r="A1972" s="1017"/>
      <c r="B1972" s="87" t="s">
        <v>954</v>
      </c>
      <c r="C1972" s="994"/>
      <c r="D1972" s="91" t="s">
        <v>955</v>
      </c>
      <c r="E1972" s="93" t="s">
        <v>956</v>
      </c>
      <c r="F1972" s="94" t="s">
        <v>3529</v>
      </c>
      <c r="G1972" s="87" t="s">
        <v>954</v>
      </c>
      <c r="H1972" s="994"/>
      <c r="I1972" s="91" t="s">
        <v>955</v>
      </c>
      <c r="J1972" s="93" t="s">
        <v>956</v>
      </c>
      <c r="K1972" s="94" t="s">
        <v>3529</v>
      </c>
      <c r="L1972" s="87" t="s">
        <v>954</v>
      </c>
      <c r="M1972" s="994"/>
      <c r="N1972" s="91" t="s">
        <v>955</v>
      </c>
      <c r="O1972" s="93" t="s">
        <v>956</v>
      </c>
      <c r="P1972" s="94" t="s">
        <v>3529</v>
      </c>
    </row>
    <row r="1973" spans="1:16">
      <c r="A1973" s="1017"/>
      <c r="B1973" s="1027" t="s">
        <v>957</v>
      </c>
      <c r="C1973" s="994"/>
      <c r="D1973" s="91" t="s">
        <v>958</v>
      </c>
      <c r="E1973" s="93" t="s">
        <v>959</v>
      </c>
      <c r="F1973" s="94" t="s">
        <v>3530</v>
      </c>
      <c r="G1973" s="1027" t="s">
        <v>957</v>
      </c>
      <c r="H1973" s="994"/>
      <c r="I1973" s="91" t="s">
        <v>958</v>
      </c>
      <c r="J1973" s="93" t="s">
        <v>959</v>
      </c>
      <c r="K1973" s="125" t="s">
        <v>3576</v>
      </c>
      <c r="L1973" s="1027"/>
      <c r="M1973" s="994"/>
      <c r="N1973" s="91" t="s">
        <v>958</v>
      </c>
      <c r="O1973" s="93" t="s">
        <v>959</v>
      </c>
      <c r="P1973" s="125" t="s">
        <v>3643</v>
      </c>
    </row>
    <row r="1974" spans="1:16">
      <c r="A1974" s="1017"/>
      <c r="B1974" s="1136"/>
      <c r="C1974" s="994"/>
      <c r="D1974" s="91" t="s">
        <v>960</v>
      </c>
      <c r="E1974" s="93" t="s">
        <v>3546</v>
      </c>
      <c r="F1974" s="94" t="s">
        <v>3556</v>
      </c>
      <c r="G1974" s="1136"/>
      <c r="H1974" s="994"/>
      <c r="I1974" s="91" t="s">
        <v>960</v>
      </c>
      <c r="J1974" s="93" t="s">
        <v>3546</v>
      </c>
      <c r="K1974" s="94" t="s">
        <v>3556</v>
      </c>
      <c r="L1974" s="1136"/>
      <c r="M1974" s="994"/>
      <c r="N1974" s="91" t="s">
        <v>960</v>
      </c>
      <c r="O1974" s="93" t="s">
        <v>3546</v>
      </c>
      <c r="P1974" s="94" t="s">
        <v>3556</v>
      </c>
    </row>
    <row r="1975" spans="1:16">
      <c r="A1975" s="1017"/>
      <c r="B1975" s="1003"/>
      <c r="C1975" s="994"/>
      <c r="D1975" s="91" t="s">
        <v>960</v>
      </c>
      <c r="E1975" s="93" t="s">
        <v>3547</v>
      </c>
      <c r="F1975" s="94" t="s">
        <v>1866</v>
      </c>
      <c r="G1975" s="1003"/>
      <c r="H1975" s="994"/>
      <c r="I1975" s="91" t="s">
        <v>960</v>
      </c>
      <c r="J1975" s="93" t="s">
        <v>3547</v>
      </c>
      <c r="K1975" s="94" t="s">
        <v>1866</v>
      </c>
      <c r="L1975" s="1003"/>
      <c r="M1975" s="994"/>
      <c r="N1975" s="91" t="s">
        <v>960</v>
      </c>
      <c r="O1975" s="93" t="s">
        <v>3547</v>
      </c>
      <c r="P1975" s="94" t="s">
        <v>1866</v>
      </c>
    </row>
    <row r="1976" spans="1:16">
      <c r="A1976" s="1017"/>
      <c r="B1976" s="988"/>
      <c r="C1976" s="994"/>
      <c r="D1976" s="91"/>
      <c r="E1976" s="93" t="s">
        <v>3548</v>
      </c>
      <c r="F1976" s="94" t="s">
        <v>3554</v>
      </c>
      <c r="G1976" s="988"/>
      <c r="H1976" s="994"/>
      <c r="I1976" s="91"/>
      <c r="J1976" s="93" t="s">
        <v>3548</v>
      </c>
      <c r="K1976" s="94" t="s">
        <v>3554</v>
      </c>
      <c r="L1976" s="988"/>
      <c r="M1976" s="994"/>
      <c r="N1976" s="91"/>
      <c r="O1976" s="93" t="s">
        <v>3548</v>
      </c>
      <c r="P1976" s="94" t="s">
        <v>3554</v>
      </c>
    </row>
    <row r="1977" spans="1:16">
      <c r="A1977" s="1017"/>
      <c r="B1977" s="1002"/>
      <c r="C1977" s="994"/>
      <c r="D1977" s="91"/>
      <c r="E1977" s="93" t="s">
        <v>3550</v>
      </c>
      <c r="F1977" s="90" t="s">
        <v>3483</v>
      </c>
      <c r="G1977" s="1002"/>
      <c r="H1977" s="994"/>
      <c r="I1977" s="91"/>
      <c r="J1977" s="93" t="s">
        <v>3550</v>
      </c>
      <c r="K1977" s="90" t="s">
        <v>3483</v>
      </c>
      <c r="L1977" s="1002"/>
      <c r="M1977" s="994"/>
      <c r="N1977" s="91"/>
      <c r="O1977" s="93" t="s">
        <v>3550</v>
      </c>
      <c r="P1977" s="90" t="s">
        <v>3483</v>
      </c>
    </row>
    <row r="1978" spans="1:16">
      <c r="A1978" s="1017"/>
      <c r="B1978" s="1136"/>
      <c r="C1978" s="994"/>
      <c r="D1978" s="91"/>
      <c r="E1978" s="93" t="s">
        <v>3552</v>
      </c>
      <c r="F1978" s="94" t="s">
        <v>3558</v>
      </c>
      <c r="G1978" s="1136"/>
      <c r="H1978" s="994"/>
      <c r="I1978" s="91"/>
      <c r="J1978" s="93" t="s">
        <v>3552</v>
      </c>
      <c r="K1978" s="94" t="s">
        <v>3558</v>
      </c>
      <c r="L1978" s="1136"/>
      <c r="M1978" s="994"/>
      <c r="N1978" s="91"/>
      <c r="O1978" s="93" t="s">
        <v>3552</v>
      </c>
      <c r="P1978" s="94" t="s">
        <v>3558</v>
      </c>
    </row>
    <row r="1979" spans="1:16">
      <c r="A1979" s="1017"/>
      <c r="B1979" s="1003"/>
      <c r="C1979" s="994"/>
      <c r="D1979" s="91" t="s">
        <v>968</v>
      </c>
      <c r="E1979" s="93" t="s">
        <v>969</v>
      </c>
      <c r="F1979" s="96" t="s">
        <v>3517</v>
      </c>
      <c r="G1979" s="1003"/>
      <c r="H1979" s="994"/>
      <c r="I1979" s="91" t="s">
        <v>968</v>
      </c>
      <c r="J1979" s="93" t="s">
        <v>969</v>
      </c>
      <c r="K1979" s="96" t="s">
        <v>3517</v>
      </c>
      <c r="L1979" s="1003"/>
      <c r="M1979" s="994"/>
      <c r="N1979" s="91" t="s">
        <v>968</v>
      </c>
      <c r="O1979" s="93" t="s">
        <v>969</v>
      </c>
      <c r="P1979" s="96" t="s">
        <v>3632</v>
      </c>
    </row>
    <row r="1980" spans="1:16">
      <c r="A1980" s="1017"/>
      <c r="B1980" s="1002"/>
      <c r="C1980" s="994"/>
      <c r="D1980" s="91"/>
      <c r="E1980" s="93" t="s">
        <v>973</v>
      </c>
      <c r="F1980" s="99" t="s">
        <v>974</v>
      </c>
      <c r="G1980" s="1002"/>
      <c r="H1980" s="994"/>
      <c r="I1980" s="91"/>
      <c r="J1980" s="93" t="s">
        <v>973</v>
      </c>
      <c r="K1980" s="817" t="s">
        <v>974</v>
      </c>
      <c r="L1980" s="1002"/>
      <c r="M1980" s="994"/>
      <c r="N1980" s="91"/>
      <c r="O1980" s="93" t="s">
        <v>973</v>
      </c>
      <c r="P1980" s="817" t="s">
        <v>974</v>
      </c>
    </row>
    <row r="1981" spans="1:16" ht="17.45" customHeight="1" thickBot="1">
      <c r="A1981" s="1017"/>
      <c r="B1981" s="1003"/>
      <c r="C1981" s="994"/>
      <c r="D1981" s="91"/>
      <c r="E1981" s="93" t="s">
        <v>975</v>
      </c>
      <c r="F1981" s="96" t="s">
        <v>976</v>
      </c>
      <c r="G1981" s="1003"/>
      <c r="H1981" s="994"/>
      <c r="I1981" s="91"/>
      <c r="J1981" s="93" t="s">
        <v>975</v>
      </c>
      <c r="K1981" s="96" t="s">
        <v>976</v>
      </c>
      <c r="L1981" s="1003"/>
      <c r="M1981" s="994"/>
      <c r="N1981" s="91"/>
      <c r="O1981" s="93" t="s">
        <v>975</v>
      </c>
      <c r="P1981" s="96" t="s">
        <v>976</v>
      </c>
    </row>
    <row r="1982" spans="1:16" ht="17.45" customHeight="1" thickBot="1">
      <c r="A1982" s="1017"/>
      <c r="B1982" s="97" t="s">
        <v>977</v>
      </c>
      <c r="C1982" s="994"/>
      <c r="D1982" s="91" t="s">
        <v>978</v>
      </c>
      <c r="E1982" s="93" t="s">
        <v>979</v>
      </c>
      <c r="F1982" s="96" t="s">
        <v>3540</v>
      </c>
      <c r="G1982" s="97" t="s">
        <v>977</v>
      </c>
      <c r="H1982" s="994"/>
      <c r="I1982" s="91" t="s">
        <v>978</v>
      </c>
      <c r="J1982" s="93" t="s">
        <v>979</v>
      </c>
      <c r="K1982" s="96" t="s">
        <v>3577</v>
      </c>
      <c r="L1982" s="97" t="s">
        <v>977</v>
      </c>
      <c r="M1982" s="994"/>
      <c r="N1982" s="91" t="s">
        <v>978</v>
      </c>
      <c r="O1982" s="93" t="s">
        <v>979</v>
      </c>
      <c r="P1982" s="96" t="s">
        <v>3620</v>
      </c>
    </row>
    <row r="1983" spans="1:16" ht="17.25" thickBot="1">
      <c r="A1983" s="1017"/>
      <c r="B1983" s="1007" t="s">
        <v>3532</v>
      </c>
      <c r="C1983" s="994"/>
      <c r="D1983" s="91"/>
      <c r="E1983" s="93" t="s">
        <v>984</v>
      </c>
      <c r="F1983" s="96" t="s">
        <v>3421</v>
      </c>
      <c r="G1983" s="1007" t="s">
        <v>3588</v>
      </c>
      <c r="H1983" s="994"/>
      <c r="I1983" s="91"/>
      <c r="J1983" s="93" t="s">
        <v>984</v>
      </c>
      <c r="K1983" s="96" t="s">
        <v>3454</v>
      </c>
      <c r="L1983" s="1007" t="s">
        <v>3611</v>
      </c>
      <c r="M1983" s="994"/>
      <c r="N1983" s="91"/>
      <c r="O1983" s="93" t="s">
        <v>984</v>
      </c>
      <c r="P1983" s="96" t="s">
        <v>3493</v>
      </c>
    </row>
    <row r="1984" spans="1:16">
      <c r="A1984" s="1017"/>
      <c r="B1984" s="999"/>
      <c r="C1984" s="994"/>
      <c r="D1984" s="91"/>
      <c r="E1984" s="93" t="s">
        <v>989</v>
      </c>
      <c r="F1984" s="96" t="s">
        <v>3541</v>
      </c>
      <c r="G1984" s="999"/>
      <c r="H1984" s="994"/>
      <c r="I1984" s="91"/>
      <c r="J1984" s="93" t="s">
        <v>989</v>
      </c>
      <c r="K1984" s="96" t="s">
        <v>3578</v>
      </c>
      <c r="L1984" s="999"/>
      <c r="M1984" s="994"/>
      <c r="N1984" s="91"/>
      <c r="O1984" s="93" t="s">
        <v>989</v>
      </c>
      <c r="P1984" s="96" t="s">
        <v>3578</v>
      </c>
    </row>
    <row r="1985" spans="1:16" ht="17.45" customHeight="1" thickBot="1">
      <c r="A1985" s="1017"/>
      <c r="B1985" s="997"/>
      <c r="C1985" s="994"/>
      <c r="D1985" s="91"/>
      <c r="E1985" s="93" t="s">
        <v>992</v>
      </c>
      <c r="F1985" s="94" t="s">
        <v>3542</v>
      </c>
      <c r="G1985" s="997"/>
      <c r="H1985" s="994"/>
      <c r="I1985" s="91"/>
      <c r="J1985" s="93" t="s">
        <v>992</v>
      </c>
      <c r="K1985" s="94" t="s">
        <v>3587</v>
      </c>
      <c r="L1985" s="997"/>
      <c r="M1985" s="994"/>
      <c r="N1985" s="91"/>
      <c r="O1985" s="93" t="s">
        <v>992</v>
      </c>
      <c r="P1985" s="94" t="s">
        <v>3621</v>
      </c>
    </row>
    <row r="1986" spans="1:16" ht="17.45" customHeight="1" thickBot="1">
      <c r="A1986" s="1017"/>
      <c r="B1986" s="97" t="s">
        <v>994</v>
      </c>
      <c r="C1986" s="994"/>
      <c r="D1986" s="91" t="s">
        <v>1000</v>
      </c>
      <c r="E1986" s="93" t="s">
        <v>1170</v>
      </c>
      <c r="F1986" s="94" t="s">
        <v>1875</v>
      </c>
      <c r="G1986" s="97" t="s">
        <v>994</v>
      </c>
      <c r="H1986" s="994"/>
      <c r="I1986" s="91" t="s">
        <v>1000</v>
      </c>
      <c r="J1986" s="93" t="s">
        <v>3615</v>
      </c>
      <c r="K1986" s="94" t="s">
        <v>1875</v>
      </c>
      <c r="L1986" s="97" t="s">
        <v>994</v>
      </c>
      <c r="M1986" s="994"/>
      <c r="N1986" s="91" t="s">
        <v>1000</v>
      </c>
      <c r="O1986" s="93" t="s">
        <v>3615</v>
      </c>
      <c r="P1986" s="94" t="s">
        <v>1875</v>
      </c>
    </row>
    <row r="1987" spans="1:16" ht="17.25" thickBot="1">
      <c r="A1987" s="1017"/>
      <c r="B1987" s="998" t="s">
        <v>3533</v>
      </c>
      <c r="C1987" s="994"/>
      <c r="D1987" s="91"/>
      <c r="E1987" s="93" t="s">
        <v>1172</v>
      </c>
      <c r="F1987" s="94" t="s">
        <v>3531</v>
      </c>
      <c r="G1987" s="998" t="s">
        <v>3589</v>
      </c>
      <c r="H1987" s="994"/>
      <c r="I1987" s="91" t="s">
        <v>3580</v>
      </c>
      <c r="J1987" s="93" t="s">
        <v>3614</v>
      </c>
      <c r="K1987" s="125" t="s">
        <v>3586</v>
      </c>
      <c r="L1987" s="998" t="s">
        <v>3612</v>
      </c>
      <c r="M1987" s="994"/>
      <c r="N1987" s="91" t="s">
        <v>3580</v>
      </c>
      <c r="O1987" s="93" t="s">
        <v>3624</v>
      </c>
      <c r="P1987" s="125" t="s">
        <v>3623</v>
      </c>
    </row>
    <row r="1988" spans="1:16">
      <c r="A1988" s="1017"/>
      <c r="B1988" s="999"/>
      <c r="C1988" s="994"/>
      <c r="D1988" s="91"/>
      <c r="E1988" s="93"/>
      <c r="F1988" s="94"/>
      <c r="G1988" s="999"/>
      <c r="H1988" s="994"/>
      <c r="I1988" s="91"/>
      <c r="J1988" s="93"/>
      <c r="K1988" s="94"/>
      <c r="L1988" s="999"/>
      <c r="M1988" s="994"/>
      <c r="N1988" s="91"/>
      <c r="O1988" s="93" t="s">
        <v>3625</v>
      </c>
      <c r="P1988" s="125" t="s">
        <v>3626</v>
      </c>
    </row>
    <row r="1989" spans="1:16" ht="17.45" customHeight="1" thickBot="1">
      <c r="A1989" s="1017"/>
      <c r="B1989" s="997"/>
      <c r="C1989" s="994"/>
      <c r="D1989" s="91"/>
      <c r="E1989" s="93"/>
      <c r="F1989" s="94"/>
      <c r="G1989" s="997"/>
      <c r="H1989" s="994"/>
      <c r="I1989" s="91"/>
      <c r="J1989" s="93"/>
      <c r="K1989" s="94"/>
      <c r="L1989" s="997"/>
      <c r="M1989" s="994"/>
      <c r="N1989" s="91" t="s">
        <v>1300</v>
      </c>
      <c r="O1989" s="93" t="s">
        <v>3627</v>
      </c>
      <c r="P1989" s="125" t="s">
        <v>3628</v>
      </c>
    </row>
    <row r="1990" spans="1:16" ht="17.25" thickBot="1">
      <c r="A1990" s="1017"/>
      <c r="B1990" s="1018" t="s">
        <v>1013</v>
      </c>
      <c r="C1990" s="994"/>
      <c r="D1990" s="91"/>
      <c r="E1990" s="93"/>
      <c r="F1990" s="94"/>
      <c r="G1990" s="1018" t="s">
        <v>1013</v>
      </c>
      <c r="H1990" s="994"/>
      <c r="I1990" s="91"/>
      <c r="J1990" s="93"/>
      <c r="K1990" s="94"/>
      <c r="L1990" s="1018" t="s">
        <v>1013</v>
      </c>
      <c r="M1990" s="994"/>
      <c r="N1990" s="91"/>
      <c r="O1990" s="93"/>
      <c r="P1990" s="94"/>
    </row>
    <row r="1991" spans="1:16" ht="17.45" customHeight="1" thickTop="1" thickBot="1">
      <c r="A1991" s="1017"/>
      <c r="B1991" s="1019"/>
      <c r="C1991" s="994"/>
      <c r="D1991" s="91"/>
      <c r="E1991" s="93"/>
      <c r="F1991" s="94"/>
      <c r="G1991" s="1019"/>
      <c r="H1991" s="994"/>
      <c r="I1991" s="91"/>
      <c r="J1991" s="93"/>
      <c r="K1991" s="94"/>
      <c r="L1991" s="1019"/>
      <c r="M1991" s="994"/>
      <c r="N1991" s="91"/>
      <c r="O1991" s="93"/>
      <c r="P1991" s="94"/>
    </row>
    <row r="1992" spans="1:16" ht="17.45" customHeight="1" thickTop="1" thickBot="1">
      <c r="A1992" s="1017"/>
      <c r="B1992" s="1015" t="s">
        <v>1014</v>
      </c>
      <c r="C1992" s="994"/>
      <c r="D1992" s="91"/>
      <c r="E1992" s="93"/>
      <c r="F1992" s="90"/>
      <c r="G1992" s="1015" t="s">
        <v>1014</v>
      </c>
      <c r="H1992" s="994"/>
      <c r="I1992" s="91"/>
      <c r="J1992" s="93"/>
      <c r="K1992" s="90"/>
      <c r="L1992" s="1015" t="s">
        <v>1014</v>
      </c>
      <c r="M1992" s="994"/>
      <c r="N1992" s="91"/>
      <c r="O1992" s="93"/>
      <c r="P1992" s="90"/>
    </row>
    <row r="1993" spans="1:16" ht="17.45" customHeight="1" thickBot="1">
      <c r="A1993" s="1017"/>
      <c r="B1993" s="997"/>
      <c r="C1993" s="994"/>
      <c r="D1993" s="91"/>
      <c r="E1993" s="93"/>
      <c r="F1993" s="90"/>
      <c r="G1993" s="997"/>
      <c r="H1993" s="994"/>
      <c r="I1993" s="91"/>
      <c r="J1993" s="93"/>
      <c r="K1993" s="90"/>
      <c r="L1993" s="997"/>
      <c r="M1993" s="994"/>
      <c r="N1993" s="91"/>
      <c r="O1993" s="93"/>
      <c r="P1993" s="90"/>
    </row>
    <row r="1994" spans="1:16">
      <c r="A1994" s="1017"/>
      <c r="B1994" s="1014">
        <v>5</v>
      </c>
      <c r="C1994" s="994"/>
      <c r="D1994" s="91"/>
      <c r="E1994" s="93"/>
      <c r="F1994" s="94"/>
      <c r="G1994" s="1014">
        <v>3</v>
      </c>
      <c r="H1994" s="994"/>
      <c r="I1994" s="91"/>
      <c r="J1994" s="93"/>
      <c r="K1994" s="94"/>
      <c r="L1994" s="1014">
        <v>3</v>
      </c>
      <c r="M1994" s="994"/>
      <c r="N1994" s="91"/>
      <c r="O1994" s="93"/>
      <c r="P1994" s="94"/>
    </row>
    <row r="1995" spans="1:16" ht="17.45" customHeight="1" thickBot="1">
      <c r="A1995" s="1017"/>
      <c r="B1995" s="999"/>
      <c r="C1995" s="994"/>
      <c r="D1995" s="91"/>
      <c r="E1995" s="93"/>
      <c r="F1995" s="94"/>
      <c r="G1995" s="999"/>
      <c r="H1995" s="994"/>
      <c r="I1995" s="91"/>
      <c r="J1995" s="93"/>
      <c r="K1995" s="94"/>
      <c r="L1995" s="999"/>
      <c r="M1995" s="994"/>
      <c r="N1995" s="91"/>
      <c r="O1995" s="93"/>
      <c r="P1995" s="94"/>
    </row>
    <row r="1996" spans="1:16" ht="17.25" thickBot="1">
      <c r="A1996" s="1017"/>
      <c r="B1996" s="1010" t="s">
        <v>1015</v>
      </c>
      <c r="C1996" s="994"/>
      <c r="D1996" s="91"/>
      <c r="E1996" s="93"/>
      <c r="F1996" s="90"/>
      <c r="G1996" s="1010" t="s">
        <v>1015</v>
      </c>
      <c r="H1996" s="994"/>
      <c r="I1996" s="91"/>
      <c r="J1996" s="93"/>
      <c r="K1996" s="90"/>
      <c r="L1996" s="1010" t="s">
        <v>1015</v>
      </c>
      <c r="M1996" s="994"/>
      <c r="N1996" s="91"/>
      <c r="O1996" s="93"/>
      <c r="P1996" s="90"/>
    </row>
    <row r="1997" spans="1:16" ht="17.45" customHeight="1" thickBot="1">
      <c r="A1997" s="1017"/>
      <c r="B1997" s="997"/>
      <c r="C1997" s="994"/>
      <c r="D1997" s="91"/>
      <c r="E1997" s="93"/>
      <c r="F1997" s="98"/>
      <c r="G1997" s="997"/>
      <c r="H1997" s="994"/>
      <c r="I1997" s="91"/>
      <c r="J1997" s="93"/>
      <c r="K1997" s="98"/>
      <c r="L1997" s="997"/>
      <c r="M1997" s="994"/>
      <c r="N1997" s="91"/>
      <c r="O1997" s="93"/>
      <c r="P1997" s="98"/>
    </row>
    <row r="1998" spans="1:16" ht="17.25" thickBot="1">
      <c r="A1998" s="1017"/>
      <c r="B1998" s="996">
        <v>4</v>
      </c>
      <c r="C1998" s="994"/>
      <c r="D1998" s="91"/>
      <c r="E1998" s="93"/>
      <c r="F1998" s="99"/>
      <c r="G1998" s="996">
        <v>3</v>
      </c>
      <c r="H1998" s="994"/>
      <c r="I1998" s="91"/>
      <c r="J1998" s="93"/>
      <c r="K1998" s="100"/>
      <c r="L1998" s="996">
        <v>3</v>
      </c>
      <c r="M1998" s="994"/>
      <c r="N1998" s="91"/>
      <c r="O1998" s="93"/>
      <c r="P1998" s="100"/>
    </row>
    <row r="1999" spans="1:16" ht="17.45" customHeight="1" thickBot="1">
      <c r="A1999" s="1017"/>
      <c r="B1999" s="997"/>
      <c r="C1999" s="994"/>
      <c r="D1999" s="91"/>
      <c r="E1999" s="93"/>
      <c r="F1999" s="96"/>
      <c r="G1999" s="997"/>
      <c r="H1999" s="994"/>
      <c r="I1999" s="91"/>
      <c r="J1999" s="93"/>
      <c r="K1999" s="101"/>
      <c r="L1999" s="997"/>
      <c r="M1999" s="994"/>
      <c r="N1999" s="91"/>
      <c r="O1999" s="93"/>
      <c r="P1999" s="101"/>
    </row>
    <row r="2000" spans="1:16" ht="17.25" thickBot="1">
      <c r="A2000" s="1017"/>
      <c r="B2000" s="1004" t="s">
        <v>1016</v>
      </c>
      <c r="C2000" s="994"/>
      <c r="D2000" s="91"/>
      <c r="E2000" s="93"/>
      <c r="F2000" s="100"/>
      <c r="G2000" s="1004" t="s">
        <v>1016</v>
      </c>
      <c r="H2000" s="994"/>
      <c r="I2000" s="91"/>
      <c r="J2000" s="93"/>
      <c r="K2000" s="101"/>
      <c r="L2000" s="1004" t="s">
        <v>1016</v>
      </c>
      <c r="M2000" s="994"/>
      <c r="N2000" s="91"/>
      <c r="O2000" s="93"/>
      <c r="P2000" s="101"/>
    </row>
    <row r="2001" spans="1:16" ht="17.45" customHeight="1" thickBot="1">
      <c r="A2001" s="1017"/>
      <c r="B2001" s="997"/>
      <c r="C2001" s="994"/>
      <c r="D2001" s="91"/>
      <c r="E2001" s="93"/>
      <c r="F2001" s="101"/>
      <c r="G2001" s="997"/>
      <c r="H2001" s="994"/>
      <c r="I2001" s="91"/>
      <c r="J2001" s="93"/>
      <c r="K2001" s="96"/>
      <c r="L2001" s="997"/>
      <c r="M2001" s="994"/>
      <c r="N2001" s="91"/>
      <c r="O2001" s="93"/>
      <c r="P2001" s="96"/>
    </row>
    <row r="2002" spans="1:16" ht="17.25" thickBot="1">
      <c r="A2002" s="1017"/>
      <c r="B2002" s="996">
        <v>30</v>
      </c>
      <c r="C2002" s="994"/>
      <c r="D2002" s="91"/>
      <c r="E2002" s="93"/>
      <c r="F2002" s="101"/>
      <c r="G2002" s="996" t="s">
        <v>3613</v>
      </c>
      <c r="H2002" s="994"/>
      <c r="I2002" s="91"/>
      <c r="J2002" s="93"/>
      <c r="K2002" s="101"/>
      <c r="L2002" s="996">
        <v>19</v>
      </c>
      <c r="M2002" s="994"/>
      <c r="N2002" s="91"/>
      <c r="O2002" s="93"/>
      <c r="P2002" s="101"/>
    </row>
    <row r="2003" spans="1:16" ht="17.45" customHeight="1" thickBot="1">
      <c r="A2003" s="1017"/>
      <c r="B2003" s="997"/>
      <c r="C2003" s="994"/>
      <c r="D2003" s="91"/>
      <c r="E2003" s="93"/>
      <c r="F2003" s="96"/>
      <c r="G2003" s="997"/>
      <c r="H2003" s="994"/>
      <c r="I2003" s="91"/>
      <c r="J2003" s="93"/>
      <c r="K2003" s="90"/>
      <c r="L2003" s="997"/>
      <c r="M2003" s="994"/>
      <c r="N2003" s="91"/>
      <c r="O2003" s="93"/>
      <c r="P2003" s="90"/>
    </row>
    <row r="2004" spans="1:16" ht="17.25" thickBot="1">
      <c r="A2004" s="1017"/>
      <c r="B2004" s="1004" t="s">
        <v>1018</v>
      </c>
      <c r="C2004" s="994"/>
      <c r="D2004" s="91"/>
      <c r="E2004" s="93"/>
      <c r="F2004" s="101"/>
      <c r="G2004" s="1004" t="s">
        <v>1018</v>
      </c>
      <c r="H2004" s="994"/>
      <c r="I2004" s="91"/>
      <c r="J2004" s="93"/>
      <c r="K2004" s="94"/>
      <c r="L2004" s="1004" t="s">
        <v>1018</v>
      </c>
      <c r="M2004" s="994"/>
      <c r="N2004" s="91"/>
      <c r="O2004" s="93"/>
      <c r="P2004" s="94"/>
    </row>
    <row r="2005" spans="1:16" ht="17.45" customHeight="1" thickBot="1">
      <c r="A2005" s="1017"/>
      <c r="B2005" s="997"/>
      <c r="C2005" s="994"/>
      <c r="D2005" s="91"/>
      <c r="E2005" s="93"/>
      <c r="F2005" s="90"/>
      <c r="G2005" s="997"/>
      <c r="H2005" s="994"/>
      <c r="I2005" s="91"/>
      <c r="J2005" s="111"/>
      <c r="K2005" s="94"/>
      <c r="L2005" s="997"/>
      <c r="M2005" s="994"/>
      <c r="N2005" s="91"/>
      <c r="O2005" s="111"/>
      <c r="P2005" s="94"/>
    </row>
    <row r="2006" spans="1:16" ht="17.25" thickBot="1">
      <c r="A2006" s="1017"/>
      <c r="B2006" s="996">
        <v>30</v>
      </c>
      <c r="C2006" s="994"/>
      <c r="D2006" s="91"/>
      <c r="E2006" s="93"/>
      <c r="F2006" s="94"/>
      <c r="G2006" s="996" t="s">
        <v>3579</v>
      </c>
      <c r="H2006" s="994"/>
      <c r="I2006" s="91"/>
      <c r="J2006" s="93"/>
      <c r="K2006" s="94"/>
      <c r="L2006" s="996">
        <v>17</v>
      </c>
      <c r="M2006" s="994"/>
      <c r="N2006" s="91"/>
      <c r="O2006" s="93"/>
      <c r="P2006" s="94"/>
    </row>
    <row r="2007" spans="1:16" ht="17.45" customHeight="1" thickBot="1">
      <c r="A2007" s="1017"/>
      <c r="B2007" s="997"/>
      <c r="C2007" s="994"/>
      <c r="D2007" s="91"/>
      <c r="E2007" s="93"/>
      <c r="F2007" s="90"/>
      <c r="G2007" s="997"/>
      <c r="H2007" s="994"/>
      <c r="I2007" s="91"/>
      <c r="J2007" s="111"/>
      <c r="K2007" s="94"/>
      <c r="L2007" s="997"/>
      <c r="M2007" s="994"/>
      <c r="N2007" s="91"/>
      <c r="O2007" s="111"/>
      <c r="P2007" s="94"/>
    </row>
    <row r="2008" spans="1:16" ht="17.25" thickBot="1">
      <c r="A2008" s="1017"/>
      <c r="B2008" s="1010" t="s">
        <v>1020</v>
      </c>
      <c r="C2008" s="994"/>
      <c r="D2008" s="91"/>
      <c r="E2008" s="93"/>
      <c r="F2008" s="90"/>
      <c r="G2008" s="1010" t="s">
        <v>1020</v>
      </c>
      <c r="H2008" s="994"/>
      <c r="I2008" s="91"/>
      <c r="J2008" s="111"/>
      <c r="K2008" s="94"/>
      <c r="L2008" s="1010" t="s">
        <v>1020</v>
      </c>
      <c r="M2008" s="994"/>
      <c r="N2008" s="91"/>
      <c r="O2008" s="111"/>
      <c r="P2008" s="94"/>
    </row>
    <row r="2009" spans="1:16" ht="17.45" customHeight="1" thickBot="1">
      <c r="A2009" s="1017"/>
      <c r="B2009" s="997"/>
      <c r="C2009" s="994"/>
      <c r="D2009" s="110"/>
      <c r="E2009" s="111"/>
      <c r="F2009" s="133"/>
      <c r="G2009" s="999"/>
      <c r="H2009" s="994"/>
      <c r="I2009" s="110"/>
      <c r="J2009" s="111"/>
      <c r="K2009" s="101"/>
      <c r="L2009" s="999"/>
      <c r="M2009" s="994"/>
      <c r="N2009" s="110"/>
      <c r="O2009" s="111"/>
      <c r="P2009" s="101"/>
    </row>
    <row r="2010" spans="1:16" ht="17.25" thickBot="1">
      <c r="A2010" s="1030" t="str">
        <f>TEXT(A1969,"AAAA")</f>
        <v>星期三</v>
      </c>
      <c r="B2010" s="103" t="s">
        <v>3534</v>
      </c>
      <c r="C2010" s="1008" t="s">
        <v>978</v>
      </c>
      <c r="D2010" s="115"/>
      <c r="E2010" s="116" t="s">
        <v>943</v>
      </c>
      <c r="F2010" s="122" t="s">
        <v>3536</v>
      </c>
      <c r="G2010" s="103" t="s">
        <v>3462</v>
      </c>
      <c r="H2010" s="993" t="s">
        <v>978</v>
      </c>
      <c r="I2010" s="115"/>
      <c r="J2010" s="116" t="s">
        <v>943</v>
      </c>
      <c r="K2010" s="122" t="s">
        <v>3562</v>
      </c>
      <c r="L2010" s="103" t="s">
        <v>3462</v>
      </c>
      <c r="M2010" s="1009" t="s">
        <v>978</v>
      </c>
      <c r="N2010" s="115"/>
      <c r="O2010" s="116" t="s">
        <v>943</v>
      </c>
      <c r="P2010" s="122" t="s">
        <v>3495</v>
      </c>
    </row>
    <row r="2011" spans="1:16">
      <c r="A2011" s="1017"/>
      <c r="B2011" s="104" t="s">
        <v>3535</v>
      </c>
      <c r="C2011" s="994"/>
      <c r="D2011" s="117"/>
      <c r="E2011" s="93" t="s">
        <v>948</v>
      </c>
      <c r="F2011" s="94" t="s">
        <v>3537</v>
      </c>
      <c r="G2011" s="107" t="s">
        <v>3573</v>
      </c>
      <c r="H2011" s="994"/>
      <c r="I2011" s="91"/>
      <c r="J2011" s="93" t="s">
        <v>948</v>
      </c>
      <c r="K2011" s="94" t="s">
        <v>3563</v>
      </c>
      <c r="L2011" s="107" t="s">
        <v>3573</v>
      </c>
      <c r="M2011" s="994"/>
      <c r="N2011" s="91"/>
      <c r="O2011" s="93" t="s">
        <v>948</v>
      </c>
      <c r="P2011" s="94" t="s">
        <v>3496</v>
      </c>
    </row>
    <row r="2012" spans="1:16">
      <c r="A2012" s="1017"/>
      <c r="B2012" s="106"/>
      <c r="C2012" s="994"/>
      <c r="D2012" s="117"/>
      <c r="E2012" s="93" t="s">
        <v>952</v>
      </c>
      <c r="F2012" s="94" t="s">
        <v>3538</v>
      </c>
      <c r="G2012" s="106" t="s">
        <v>3574</v>
      </c>
      <c r="H2012" s="994"/>
      <c r="I2012" s="91"/>
      <c r="J2012" s="93" t="s">
        <v>952</v>
      </c>
      <c r="K2012" s="94" t="s">
        <v>3560</v>
      </c>
      <c r="L2012" s="106" t="s">
        <v>3487</v>
      </c>
      <c r="M2012" s="994"/>
      <c r="N2012" s="91"/>
      <c r="O2012" s="93" t="s">
        <v>952</v>
      </c>
      <c r="P2012" s="94" t="s">
        <v>3629</v>
      </c>
    </row>
    <row r="2013" spans="1:16">
      <c r="A2013" s="1017"/>
      <c r="B2013" s="107"/>
      <c r="C2013" s="994"/>
      <c r="D2013" s="117"/>
      <c r="E2013" s="93" t="s">
        <v>956</v>
      </c>
      <c r="F2013" s="94" t="s">
        <v>1816</v>
      </c>
      <c r="G2013" s="107"/>
      <c r="H2013" s="994"/>
      <c r="I2013" s="91"/>
      <c r="J2013" s="93" t="s">
        <v>956</v>
      </c>
      <c r="K2013" s="94" t="s">
        <v>3575</v>
      </c>
      <c r="L2013" s="107"/>
      <c r="M2013" s="994"/>
      <c r="N2013" s="91"/>
      <c r="O2013" s="93" t="s">
        <v>956</v>
      </c>
      <c r="P2013" s="94" t="s">
        <v>3630</v>
      </c>
    </row>
    <row r="2014" spans="1:16">
      <c r="A2014" s="1017"/>
      <c r="B2014" s="106"/>
      <c r="C2014" s="994"/>
      <c r="D2014" s="117"/>
      <c r="E2014" s="93" t="s">
        <v>959</v>
      </c>
      <c r="F2014" s="94" t="s">
        <v>3539</v>
      </c>
      <c r="G2014" s="106"/>
      <c r="H2014" s="994"/>
      <c r="I2014" s="91"/>
      <c r="J2014" s="93" t="s">
        <v>959</v>
      </c>
      <c r="K2014" s="94" t="s">
        <v>3561</v>
      </c>
      <c r="L2014" s="106"/>
      <c r="M2014" s="994"/>
      <c r="N2014" s="91"/>
      <c r="O2014" s="93" t="s">
        <v>959</v>
      </c>
      <c r="P2014" s="94" t="s">
        <v>3499</v>
      </c>
    </row>
    <row r="2015" spans="1:16">
      <c r="A2015" s="1017"/>
      <c r="B2015" s="107"/>
      <c r="C2015" s="994"/>
      <c r="D2015" s="117"/>
      <c r="E2015" s="93" t="s">
        <v>1043</v>
      </c>
      <c r="F2015" s="94" t="s">
        <v>1044</v>
      </c>
      <c r="G2015" s="107"/>
      <c r="H2015" s="994"/>
      <c r="I2015" s="91"/>
      <c r="J2015" s="93" t="s">
        <v>1043</v>
      </c>
      <c r="K2015" s="94" t="s">
        <v>1044</v>
      </c>
      <c r="L2015" s="107"/>
      <c r="M2015" s="994"/>
      <c r="N2015" s="91"/>
      <c r="O2015" s="93" t="s">
        <v>1043</v>
      </c>
      <c r="P2015" s="94" t="s">
        <v>1044</v>
      </c>
    </row>
    <row r="2016" spans="1:16">
      <c r="A2016" s="1017"/>
      <c r="B2016" s="106"/>
      <c r="C2016" s="994"/>
      <c r="D2016" s="117"/>
      <c r="E2016" s="93" t="s">
        <v>1045</v>
      </c>
      <c r="F2016" s="94" t="s">
        <v>1046</v>
      </c>
      <c r="G2016" s="106"/>
      <c r="H2016" s="994"/>
      <c r="I2016" s="91"/>
      <c r="J2016" s="93" t="s">
        <v>1045</v>
      </c>
      <c r="K2016" s="94" t="s">
        <v>1046</v>
      </c>
      <c r="L2016" s="106"/>
      <c r="M2016" s="994"/>
      <c r="N2016" s="91"/>
      <c r="O2016" s="93" t="s">
        <v>1045</v>
      </c>
      <c r="P2016" s="94" t="s">
        <v>1046</v>
      </c>
    </row>
    <row r="2017" spans="1:16">
      <c r="A2017" s="1017"/>
      <c r="B2017" s="107"/>
      <c r="C2017" s="994"/>
      <c r="D2017" s="91"/>
      <c r="E2017" s="93"/>
      <c r="F2017" s="94"/>
      <c r="G2017" s="107"/>
      <c r="H2017" s="994"/>
      <c r="I2017" s="91"/>
      <c r="J2017" s="93"/>
      <c r="K2017" s="94"/>
      <c r="L2017" s="107"/>
      <c r="M2017" s="994"/>
      <c r="N2017" s="91"/>
      <c r="O2017" s="93"/>
      <c r="P2017" s="94"/>
    </row>
    <row r="2018" spans="1:16">
      <c r="A2018" s="1017"/>
      <c r="B2018" s="104"/>
      <c r="C2018" s="994"/>
      <c r="D2018" s="110"/>
      <c r="E2018" s="111"/>
      <c r="F2018" s="101"/>
      <c r="G2018" s="104"/>
      <c r="H2018" s="994"/>
      <c r="I2018" s="110"/>
      <c r="J2018" s="111"/>
      <c r="K2018" s="94"/>
      <c r="L2018" s="104"/>
      <c r="M2018" s="994"/>
      <c r="N2018" s="110"/>
      <c r="O2018" s="111"/>
      <c r="P2018" s="94"/>
    </row>
    <row r="2019" spans="1:16" ht="17.45" customHeight="1" thickBot="1">
      <c r="A2019" s="1017"/>
      <c r="B2019" s="104"/>
      <c r="C2019" s="995"/>
      <c r="D2019" s="119" t="s">
        <v>1047</v>
      </c>
      <c r="E2019" s="120" t="s">
        <v>1048</v>
      </c>
      <c r="F2019" s="121"/>
      <c r="G2019" s="1140"/>
      <c r="H2019" s="995"/>
      <c r="I2019" s="119" t="s">
        <v>1047</v>
      </c>
      <c r="J2019" s="120" t="s">
        <v>1048</v>
      </c>
      <c r="K2019" s="114"/>
      <c r="L2019" s="1140"/>
      <c r="M2019" s="995"/>
      <c r="N2019" s="119" t="s">
        <v>1047</v>
      </c>
      <c r="O2019" s="120" t="s">
        <v>1048</v>
      </c>
      <c r="P2019" s="114"/>
    </row>
    <row r="2020" spans="1:16" ht="17.25" thickBot="1">
      <c r="A2020" s="102"/>
      <c r="B2020" s="106"/>
      <c r="C2020" s="1137" t="s">
        <v>1049</v>
      </c>
      <c r="D2020" s="117"/>
      <c r="E2020" s="118" t="s">
        <v>943</v>
      </c>
      <c r="F2020" s="137" t="s">
        <v>1050</v>
      </c>
      <c r="G2020" s="123"/>
      <c r="H2020" s="1138" t="s">
        <v>1049</v>
      </c>
      <c r="I2020" s="117"/>
      <c r="J2020" s="118" t="s">
        <v>943</v>
      </c>
      <c r="K2020" s="137" t="s">
        <v>1050</v>
      </c>
      <c r="L2020" s="123"/>
      <c r="M2020" s="1139" t="s">
        <v>1049</v>
      </c>
      <c r="N2020" s="117"/>
      <c r="O2020" s="118" t="s">
        <v>943</v>
      </c>
      <c r="P2020" s="137" t="s">
        <v>1050</v>
      </c>
    </row>
    <row r="2021" spans="1:16">
      <c r="A2021" s="102"/>
      <c r="B2021" s="107"/>
      <c r="C2021" s="994"/>
      <c r="D2021" s="91"/>
      <c r="E2021" s="93" t="s">
        <v>948</v>
      </c>
      <c r="F2021" s="94" t="s">
        <v>1193</v>
      </c>
      <c r="G2021" s="107"/>
      <c r="H2021" s="994"/>
      <c r="I2021" s="91"/>
      <c r="J2021" s="93" t="s">
        <v>948</v>
      </c>
      <c r="K2021" s="94" t="s">
        <v>3583</v>
      </c>
      <c r="L2021" s="107"/>
      <c r="M2021" s="994"/>
      <c r="N2021" s="91"/>
      <c r="O2021" s="93" t="s">
        <v>948</v>
      </c>
      <c r="P2021" s="94" t="s">
        <v>3500</v>
      </c>
    </row>
    <row r="2022" spans="1:16">
      <c r="A2022" s="102"/>
      <c r="B2022" s="123"/>
      <c r="C2022" s="994"/>
      <c r="D2022" s="91"/>
      <c r="E2022" s="93" t="s">
        <v>952</v>
      </c>
      <c r="F2022" s="94" t="s">
        <v>1053</v>
      </c>
      <c r="G2022" s="123"/>
      <c r="H2022" s="994"/>
      <c r="I2022" s="91"/>
      <c r="J2022" s="93" t="s">
        <v>952</v>
      </c>
      <c r="K2022" s="94" t="s">
        <v>1053</v>
      </c>
      <c r="L2022" s="123"/>
      <c r="M2022" s="994"/>
      <c r="N2022" s="91"/>
      <c r="O2022" s="93" t="s">
        <v>952</v>
      </c>
      <c r="P2022" s="94" t="s">
        <v>1053</v>
      </c>
    </row>
    <row r="2023" spans="1:16" ht="33">
      <c r="A2023" s="102"/>
      <c r="B2023" s="104"/>
      <c r="C2023" s="994"/>
      <c r="D2023" s="91"/>
      <c r="E2023" s="93" t="s">
        <v>956</v>
      </c>
      <c r="F2023" s="94" t="s">
        <v>1853</v>
      </c>
      <c r="G2023" s="104"/>
      <c r="H2023" s="994"/>
      <c r="I2023" s="91"/>
      <c r="J2023" s="93" t="s">
        <v>956</v>
      </c>
      <c r="K2023" s="94" t="s">
        <v>1853</v>
      </c>
      <c r="L2023" s="104"/>
      <c r="M2023" s="994"/>
      <c r="N2023" s="91"/>
      <c r="O2023" s="93" t="s">
        <v>956</v>
      </c>
      <c r="P2023" s="94" t="s">
        <v>1853</v>
      </c>
    </row>
    <row r="2024" spans="1:16">
      <c r="A2024" s="102"/>
      <c r="B2024" s="106"/>
      <c r="C2024" s="994"/>
      <c r="D2024" s="91"/>
      <c r="E2024" s="93" t="s">
        <v>959</v>
      </c>
      <c r="F2024" s="94" t="s">
        <v>1700</v>
      </c>
      <c r="G2024" s="106"/>
      <c r="H2024" s="994"/>
      <c r="I2024" s="91"/>
      <c r="J2024" s="93" t="s">
        <v>959</v>
      </c>
      <c r="K2024" s="94" t="s">
        <v>1700</v>
      </c>
      <c r="L2024" s="106"/>
      <c r="M2024" s="994"/>
      <c r="N2024" s="91"/>
      <c r="O2024" s="93" t="s">
        <v>959</v>
      </c>
      <c r="P2024" s="94" t="s">
        <v>1700</v>
      </c>
    </row>
    <row r="2025" spans="1:16">
      <c r="A2025" s="102"/>
      <c r="B2025" s="107"/>
      <c r="C2025" s="994"/>
      <c r="D2025" s="91"/>
      <c r="E2025" s="93"/>
      <c r="F2025" s="124"/>
      <c r="G2025" s="107"/>
      <c r="H2025" s="994"/>
      <c r="I2025" s="91"/>
      <c r="J2025" s="93"/>
      <c r="K2025" s="124"/>
      <c r="L2025" s="107"/>
      <c r="M2025" s="994"/>
      <c r="N2025" s="91"/>
      <c r="O2025" s="93"/>
      <c r="P2025" s="124"/>
    </row>
    <row r="2026" spans="1:16">
      <c r="A2026" s="102"/>
      <c r="B2026" s="106"/>
      <c r="C2026" s="994"/>
      <c r="D2026" s="91"/>
      <c r="E2026" s="93"/>
      <c r="F2026" s="125"/>
      <c r="G2026" s="106"/>
      <c r="H2026" s="994"/>
      <c r="I2026" s="91"/>
      <c r="J2026" s="93"/>
      <c r="K2026" s="125"/>
      <c r="L2026" s="106"/>
      <c r="M2026" s="994"/>
      <c r="N2026" s="91"/>
      <c r="O2026" s="93"/>
      <c r="P2026" s="125"/>
    </row>
    <row r="2027" spans="1:16">
      <c r="A2027" s="102"/>
      <c r="B2027" s="107"/>
      <c r="C2027" s="994"/>
      <c r="D2027" s="214"/>
      <c r="E2027" s="111"/>
      <c r="F2027" s="213"/>
      <c r="G2027" s="107"/>
      <c r="H2027" s="994"/>
      <c r="I2027" s="110"/>
      <c r="J2027" s="111"/>
      <c r="K2027" s="213"/>
      <c r="L2027" s="107"/>
      <c r="M2027" s="994"/>
      <c r="N2027" s="110"/>
      <c r="O2027" s="111"/>
      <c r="P2027" s="213"/>
    </row>
    <row r="2028" spans="1:16">
      <c r="A2028" s="102"/>
      <c r="B2028" s="106"/>
      <c r="C2028" s="994"/>
      <c r="D2028" s="214"/>
      <c r="E2028" s="111"/>
      <c r="F2028" s="213"/>
      <c r="G2028" s="106"/>
      <c r="H2028" s="994"/>
      <c r="I2028" s="110"/>
      <c r="J2028" s="111"/>
      <c r="K2028" s="213"/>
      <c r="L2028" s="106"/>
      <c r="M2028" s="994"/>
      <c r="N2028" s="110"/>
      <c r="O2028" s="111"/>
      <c r="P2028" s="213"/>
    </row>
    <row r="2029" spans="1:16" ht="17.45" customHeight="1" thickBot="1">
      <c r="A2029" s="102"/>
      <c r="B2029" s="107"/>
      <c r="C2029" s="995"/>
      <c r="D2029" s="126"/>
      <c r="E2029" s="127"/>
      <c r="F2029" s="101"/>
      <c r="G2029" s="107"/>
      <c r="H2029" s="995"/>
      <c r="I2029" s="110"/>
      <c r="J2029" s="127"/>
      <c r="K2029" s="101"/>
      <c r="L2029" s="107"/>
      <c r="M2029" s="995"/>
      <c r="N2029" s="110"/>
      <c r="O2029" s="127"/>
      <c r="P2029" s="101"/>
    </row>
    <row r="2030" spans="1:16" ht="17.25" thickBot="1">
      <c r="A2030" s="129"/>
      <c r="B2030" s="106"/>
      <c r="C2030" s="1008" t="s">
        <v>1055</v>
      </c>
      <c r="D2030" s="115" t="s">
        <v>1056</v>
      </c>
      <c r="E2030" s="130" t="s">
        <v>943</v>
      </c>
      <c r="F2030" s="122" t="s">
        <v>3543</v>
      </c>
      <c r="G2030" s="106"/>
      <c r="H2030" s="993" t="s">
        <v>1055</v>
      </c>
      <c r="I2030" s="115" t="s">
        <v>1056</v>
      </c>
      <c r="J2030" s="130" t="s">
        <v>943</v>
      </c>
      <c r="K2030" s="122" t="s">
        <v>3559</v>
      </c>
      <c r="L2030" s="106"/>
      <c r="M2030" s="1009" t="s">
        <v>1055</v>
      </c>
      <c r="N2030" s="115" t="s">
        <v>1056</v>
      </c>
      <c r="O2030" s="130" t="s">
        <v>943</v>
      </c>
      <c r="P2030" s="122" t="s">
        <v>3648</v>
      </c>
    </row>
    <row r="2031" spans="1:16">
      <c r="A2031" s="129"/>
      <c r="B2031" s="107"/>
      <c r="C2031" s="994"/>
      <c r="D2031" s="91" t="s">
        <v>1060</v>
      </c>
      <c r="E2031" s="93" t="s">
        <v>948</v>
      </c>
      <c r="F2031" s="131" t="s">
        <v>1788</v>
      </c>
      <c r="G2031" s="107"/>
      <c r="H2031" s="994"/>
      <c r="I2031" s="91" t="s">
        <v>1060</v>
      </c>
      <c r="J2031" s="93" t="s">
        <v>948</v>
      </c>
      <c r="K2031" s="131" t="s">
        <v>1788</v>
      </c>
      <c r="L2031" s="107"/>
      <c r="M2031" s="994"/>
      <c r="N2031" s="91" t="s">
        <v>1060</v>
      </c>
      <c r="O2031" s="93" t="s">
        <v>948</v>
      </c>
      <c r="P2031" s="131" t="s">
        <v>3649</v>
      </c>
    </row>
    <row r="2032" spans="1:16">
      <c r="A2032" s="129"/>
      <c r="B2032" s="132"/>
      <c r="C2032" s="994"/>
      <c r="D2032" s="91" t="s">
        <v>1063</v>
      </c>
      <c r="E2032" s="93" t="s">
        <v>952</v>
      </c>
      <c r="F2032" s="94" t="s">
        <v>1064</v>
      </c>
      <c r="G2032" s="132"/>
      <c r="H2032" s="994"/>
      <c r="I2032" s="91" t="s">
        <v>1063</v>
      </c>
      <c r="J2032" s="93" t="s">
        <v>952</v>
      </c>
      <c r="K2032" s="94" t="s">
        <v>1064</v>
      </c>
      <c r="L2032" s="132"/>
      <c r="M2032" s="994"/>
      <c r="N2032" s="91" t="s">
        <v>1063</v>
      </c>
      <c r="O2032" s="93" t="s">
        <v>952</v>
      </c>
      <c r="P2032" s="94" t="s">
        <v>1064</v>
      </c>
    </row>
    <row r="2033" spans="1:16">
      <c r="A2033" s="129"/>
      <c r="B2033" s="107"/>
      <c r="C2033" s="994"/>
      <c r="D2033" s="91" t="s">
        <v>978</v>
      </c>
      <c r="E2033" s="93" t="s">
        <v>956</v>
      </c>
      <c r="F2033" s="101" t="s">
        <v>1065</v>
      </c>
      <c r="G2033" s="107"/>
      <c r="H2033" s="994"/>
      <c r="I2033" s="91" t="s">
        <v>978</v>
      </c>
      <c r="J2033" s="93" t="s">
        <v>956</v>
      </c>
      <c r="K2033" s="101" t="s">
        <v>1065</v>
      </c>
      <c r="L2033" s="107"/>
      <c r="M2033" s="994"/>
      <c r="N2033" s="91" t="s">
        <v>978</v>
      </c>
      <c r="O2033" s="93" t="s">
        <v>956</v>
      </c>
      <c r="P2033" s="101" t="s">
        <v>1065</v>
      </c>
    </row>
    <row r="2034" spans="1:16">
      <c r="A2034" s="129"/>
      <c r="B2034" s="132"/>
      <c r="C2034" s="994"/>
      <c r="D2034" s="91" t="s">
        <v>1066</v>
      </c>
      <c r="E2034" s="111" t="s">
        <v>959</v>
      </c>
      <c r="F2034" s="133" t="s">
        <v>1067</v>
      </c>
      <c r="G2034" s="132"/>
      <c r="H2034" s="994"/>
      <c r="I2034" s="91" t="s">
        <v>1066</v>
      </c>
      <c r="J2034" s="111" t="s">
        <v>959</v>
      </c>
      <c r="K2034" s="133" t="s">
        <v>1067</v>
      </c>
      <c r="L2034" s="132"/>
      <c r="M2034" s="994"/>
      <c r="N2034" s="91" t="s">
        <v>1066</v>
      </c>
      <c r="O2034" s="111" t="s">
        <v>959</v>
      </c>
      <c r="P2034" s="133" t="s">
        <v>1067</v>
      </c>
    </row>
    <row r="2035" spans="1:16">
      <c r="A2035" s="129"/>
      <c r="B2035" s="107"/>
      <c r="C2035" s="994"/>
      <c r="D2035" s="91"/>
      <c r="E2035" s="93"/>
      <c r="F2035" s="94"/>
      <c r="G2035" s="107"/>
      <c r="H2035" s="994"/>
      <c r="I2035" s="91"/>
      <c r="J2035" s="93"/>
      <c r="K2035" s="94"/>
      <c r="L2035" s="107"/>
      <c r="M2035" s="994"/>
      <c r="N2035" s="91"/>
      <c r="O2035" s="93"/>
      <c r="P2035" s="94"/>
    </row>
    <row r="2036" spans="1:16">
      <c r="A2036" s="129"/>
      <c r="B2036" s="132"/>
      <c r="C2036" s="994"/>
      <c r="D2036" s="91"/>
      <c r="E2036" s="111"/>
      <c r="F2036" s="133"/>
      <c r="G2036" s="132"/>
      <c r="H2036" s="994"/>
      <c r="I2036" s="91"/>
      <c r="J2036" s="111"/>
      <c r="K2036" s="133"/>
      <c r="L2036" s="132"/>
      <c r="M2036" s="994"/>
      <c r="N2036" s="91"/>
      <c r="O2036" s="111"/>
      <c r="P2036" s="133"/>
    </row>
    <row r="2037" spans="1:16">
      <c r="A2037" s="129"/>
      <c r="B2037" s="107"/>
      <c r="C2037" s="994"/>
      <c r="D2037" s="91"/>
      <c r="E2037" s="93"/>
      <c r="F2037" s="94"/>
      <c r="G2037" s="107"/>
      <c r="H2037" s="994"/>
      <c r="I2037" s="91"/>
      <c r="J2037" s="93"/>
      <c r="K2037" s="94"/>
      <c r="L2037" s="107"/>
      <c r="M2037" s="994"/>
      <c r="N2037" s="91"/>
      <c r="O2037" s="93"/>
      <c r="P2037" s="94"/>
    </row>
    <row r="2038" spans="1:16">
      <c r="A2038" s="129"/>
      <c r="B2038" s="132"/>
      <c r="C2038" s="994"/>
      <c r="D2038" s="91"/>
      <c r="E2038" s="93"/>
      <c r="F2038" s="94"/>
      <c r="G2038" s="132"/>
      <c r="H2038" s="994"/>
      <c r="I2038" s="91"/>
      <c r="J2038" s="93"/>
      <c r="K2038" s="94"/>
      <c r="L2038" s="132"/>
      <c r="M2038" s="994"/>
      <c r="N2038" s="91"/>
      <c r="O2038" s="93"/>
      <c r="P2038" s="94"/>
    </row>
    <row r="2039" spans="1:16" ht="17.45" customHeight="1" thickBot="1">
      <c r="A2039" s="129"/>
      <c r="B2039" s="107"/>
      <c r="C2039" s="995"/>
      <c r="D2039" s="112"/>
      <c r="E2039" s="113"/>
      <c r="F2039" s="114"/>
      <c r="G2039" s="107"/>
      <c r="H2039" s="995"/>
      <c r="I2039" s="112"/>
      <c r="J2039" s="127"/>
      <c r="K2039" s="101"/>
      <c r="L2039" s="107"/>
      <c r="M2039" s="995"/>
      <c r="N2039" s="112"/>
      <c r="O2039" s="127"/>
      <c r="P2039" s="101"/>
    </row>
    <row r="2040" spans="1:16">
      <c r="A2040" s="129"/>
      <c r="B2040" s="132"/>
      <c r="C2040" s="1011" t="s">
        <v>1068</v>
      </c>
      <c r="D2040" s="134" t="s">
        <v>1069</v>
      </c>
      <c r="E2040" s="135"/>
      <c r="F2040" s="136" t="s">
        <v>1070</v>
      </c>
      <c r="G2040" s="132"/>
      <c r="H2040" s="1028" t="s">
        <v>1068</v>
      </c>
      <c r="I2040" s="134" t="s">
        <v>1069</v>
      </c>
      <c r="J2040" s="135"/>
      <c r="K2040" s="136" t="s">
        <v>1070</v>
      </c>
      <c r="L2040" s="132"/>
      <c r="M2040" s="1013" t="s">
        <v>1068</v>
      </c>
      <c r="N2040" s="134" t="s">
        <v>1069</v>
      </c>
      <c r="O2040" s="135"/>
      <c r="P2040" s="136" t="s">
        <v>1070</v>
      </c>
    </row>
    <row r="2041" spans="1:16">
      <c r="A2041" s="129"/>
      <c r="B2041" s="107"/>
      <c r="C2041" s="994"/>
      <c r="D2041" s="117"/>
      <c r="E2041" s="118"/>
      <c r="F2041" s="137"/>
      <c r="G2041" s="107"/>
      <c r="H2041" s="994"/>
      <c r="I2041" s="91"/>
      <c r="J2041" s="93"/>
      <c r="K2041" s="94"/>
      <c r="L2041" s="107"/>
      <c r="M2041" s="994"/>
      <c r="N2041" s="91"/>
      <c r="O2041" s="93"/>
      <c r="P2041" s="94"/>
    </row>
    <row r="2042" spans="1:16">
      <c r="A2042" s="129"/>
      <c r="B2042" s="132"/>
      <c r="C2042" s="994"/>
      <c r="D2042" s="91"/>
      <c r="E2042" s="93"/>
      <c r="F2042" s="94"/>
      <c r="G2042" s="132"/>
      <c r="H2042" s="994"/>
      <c r="I2042" s="91"/>
      <c r="J2042" s="93"/>
      <c r="K2042" s="94"/>
      <c r="L2042" s="132"/>
      <c r="M2042" s="994"/>
      <c r="N2042" s="91"/>
      <c r="O2042" s="93"/>
      <c r="P2042" s="94"/>
    </row>
    <row r="2043" spans="1:16">
      <c r="A2043" s="129"/>
      <c r="B2043" s="107"/>
      <c r="C2043" s="994"/>
      <c r="D2043" s="110"/>
      <c r="E2043" s="111"/>
      <c r="F2043" s="101"/>
      <c r="G2043" s="107"/>
      <c r="H2043" s="994"/>
      <c r="I2043" s="110"/>
      <c r="J2043" s="111"/>
      <c r="K2043" s="101"/>
      <c r="L2043" s="107"/>
      <c r="M2043" s="994"/>
      <c r="N2043" s="110"/>
      <c r="O2043" s="111"/>
      <c r="P2043" s="101"/>
    </row>
    <row r="2044" spans="1:16">
      <c r="A2044" s="1031"/>
      <c r="B2044" s="132"/>
      <c r="C2044" s="994"/>
      <c r="D2044" s="91"/>
      <c r="E2044" s="93"/>
      <c r="F2044" s="94"/>
      <c r="G2044" s="132"/>
      <c r="H2044" s="994"/>
      <c r="I2044" s="91"/>
      <c r="J2044" s="93"/>
      <c r="K2044" s="94"/>
      <c r="L2044" s="132"/>
      <c r="M2044" s="994"/>
      <c r="N2044" s="91"/>
      <c r="O2044" s="93"/>
      <c r="P2044" s="94"/>
    </row>
    <row r="2045" spans="1:16">
      <c r="A2045" s="1017"/>
      <c r="B2045" s="107"/>
      <c r="C2045" s="994"/>
      <c r="D2045" s="91"/>
      <c r="E2045" s="93"/>
      <c r="F2045" s="94"/>
      <c r="G2045" s="107"/>
      <c r="H2045" s="994"/>
      <c r="I2045" s="91"/>
      <c r="J2045" s="93"/>
      <c r="K2045" s="94"/>
      <c r="L2045" s="107"/>
      <c r="M2045" s="994"/>
      <c r="N2045" s="91"/>
      <c r="O2045" s="93"/>
      <c r="P2045" s="94"/>
    </row>
    <row r="2046" spans="1:16">
      <c r="A2046" s="1017"/>
      <c r="B2046" s="132"/>
      <c r="C2046" s="994"/>
      <c r="D2046" s="110"/>
      <c r="E2046" s="111"/>
      <c r="F2046" s="101"/>
      <c r="G2046" s="132"/>
      <c r="H2046" s="994"/>
      <c r="I2046" s="110"/>
      <c r="J2046" s="111"/>
      <c r="K2046" s="101"/>
      <c r="L2046" s="132"/>
      <c r="M2046" s="994"/>
      <c r="N2046" s="110"/>
      <c r="O2046" s="111"/>
      <c r="P2046" s="101"/>
    </row>
    <row r="2047" spans="1:16" ht="17.45" customHeight="1" thickBot="1">
      <c r="A2047" s="1032"/>
      <c r="B2047" s="138"/>
      <c r="C2047" s="1012"/>
      <c r="D2047" s="139"/>
      <c r="E2047" s="140"/>
      <c r="F2047" s="141"/>
      <c r="G2047" s="138"/>
      <c r="H2047" s="1012"/>
      <c r="I2047" s="139"/>
      <c r="J2047" s="140"/>
      <c r="K2047" s="141"/>
      <c r="L2047" s="138"/>
      <c r="M2047" s="1012"/>
      <c r="N2047" s="139"/>
      <c r="O2047" s="140"/>
      <c r="P2047" s="141"/>
    </row>
    <row r="2048" spans="1:16" s="143" customFormat="1" ht="27" customHeight="1" thickTop="1" thickBot="1">
      <c r="A2048" s="142"/>
      <c r="B2048" s="1000" t="s">
        <v>1077</v>
      </c>
      <c r="C2048" s="1001"/>
      <c r="D2048" s="1001"/>
      <c r="E2048" s="1001"/>
      <c r="F2048" s="1001"/>
      <c r="G2048" s="1025" t="s">
        <v>1078</v>
      </c>
      <c r="H2048" s="1006"/>
      <c r="I2048" s="1006"/>
      <c r="J2048" s="1006"/>
      <c r="K2048" s="1006"/>
      <c r="L2048" s="1006"/>
      <c r="M2048" s="1006"/>
      <c r="N2048" s="1005" t="s">
        <v>1079</v>
      </c>
      <c r="O2048" s="1006"/>
      <c r="P2048" s="1006"/>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990">
        <f>A1969</f>
        <v>46162</v>
      </c>
      <c r="B2050" s="1020"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991"/>
      <c r="B2051" s="1021"/>
      <c r="C2051" s="170"/>
      <c r="D2051" s="171"/>
      <c r="E2051" s="172"/>
      <c r="F2051" s="173"/>
      <c r="G2051" s="170"/>
      <c r="H2051" s="174"/>
      <c r="I2051" s="172"/>
      <c r="J2051" s="172"/>
      <c r="K2051" s="175"/>
      <c r="L2051" s="176"/>
      <c r="M2051" s="177"/>
      <c r="N2051" s="178"/>
      <c r="O2051" s="172"/>
      <c r="P2051" s="179"/>
    </row>
    <row r="2052" spans="1:16" s="169" customFormat="1">
      <c r="A2052" s="991"/>
      <c r="B2052" s="1021"/>
      <c r="C2052" s="170"/>
      <c r="D2052" s="171"/>
      <c r="E2052" s="172"/>
      <c r="F2052" s="173"/>
      <c r="G2052" s="170"/>
      <c r="H2052" s="180"/>
      <c r="I2052" s="172"/>
      <c r="J2052" s="172"/>
      <c r="K2052" s="175"/>
      <c r="L2052" s="181"/>
      <c r="M2052" s="177"/>
      <c r="N2052" s="178"/>
      <c r="O2052" s="172"/>
      <c r="P2052" s="179"/>
    </row>
    <row r="2053" spans="1:16" s="169" customFormat="1">
      <c r="A2053" s="991"/>
      <c r="B2053" s="1021"/>
      <c r="C2053" s="170"/>
      <c r="D2053" s="215"/>
      <c r="E2053" s="172"/>
      <c r="F2053" s="173"/>
      <c r="G2053" s="170"/>
      <c r="H2053" s="180"/>
      <c r="I2053" s="172"/>
      <c r="J2053" s="172"/>
      <c r="K2053" s="184"/>
      <c r="L2053" s="181"/>
      <c r="M2053" s="177"/>
      <c r="N2053" s="178"/>
      <c r="O2053" s="172"/>
      <c r="P2053" s="179"/>
    </row>
    <row r="2054" spans="1:16" s="169" customFormat="1">
      <c r="A2054" s="991"/>
      <c r="B2054" s="1021"/>
      <c r="C2054" s="170"/>
      <c r="D2054" s="182"/>
      <c r="E2054" s="172"/>
      <c r="F2054" s="179"/>
      <c r="G2054" s="170"/>
      <c r="H2054" s="183"/>
      <c r="I2054" s="172"/>
      <c r="J2054" s="172"/>
      <c r="K2054" s="184"/>
      <c r="L2054" s="181"/>
      <c r="M2054" s="177"/>
      <c r="N2054" s="178"/>
      <c r="O2054" s="172"/>
      <c r="P2054" s="179"/>
    </row>
    <row r="2055" spans="1:16" s="169" customFormat="1">
      <c r="A2055" s="991"/>
      <c r="B2055" s="1021"/>
      <c r="C2055" s="170"/>
      <c r="D2055" s="171"/>
      <c r="E2055" s="172"/>
      <c r="F2055" s="185"/>
      <c r="G2055" s="195"/>
      <c r="H2055" s="180"/>
      <c r="I2055" s="188"/>
      <c r="J2055" s="172"/>
      <c r="K2055" s="175"/>
      <c r="L2055" s="186"/>
      <c r="M2055" s="187"/>
      <c r="N2055" s="178"/>
      <c r="O2055" s="172"/>
      <c r="P2055" s="179"/>
    </row>
    <row r="2056" spans="1:16" s="169" customFormat="1">
      <c r="A2056" s="991"/>
      <c r="B2056" s="1021"/>
      <c r="C2056" s="170"/>
      <c r="D2056" s="171"/>
      <c r="E2056" s="172"/>
      <c r="F2056" s="179"/>
      <c r="G2056" s="170"/>
      <c r="H2056" s="180"/>
      <c r="I2056" s="188"/>
      <c r="J2056" s="172"/>
      <c r="K2056" s="175"/>
      <c r="L2056" s="181"/>
      <c r="M2056" s="177"/>
      <c r="N2056" s="178"/>
      <c r="O2056" s="172"/>
      <c r="P2056" s="179"/>
    </row>
    <row r="2057" spans="1:16" s="169" customFormat="1">
      <c r="A2057" s="991"/>
      <c r="B2057" s="1021"/>
      <c r="C2057" s="170"/>
      <c r="D2057" s="171"/>
      <c r="E2057" s="172"/>
      <c r="F2057" s="179"/>
      <c r="G2057" s="216"/>
      <c r="H2057" s="180"/>
      <c r="I2057" s="172"/>
      <c r="J2057" s="172"/>
      <c r="K2057" s="175"/>
      <c r="L2057" s="181"/>
      <c r="M2057" s="177"/>
      <c r="N2057" s="178"/>
      <c r="O2057" s="172"/>
      <c r="P2057" s="179"/>
    </row>
    <row r="2058" spans="1:16" s="169" customFormat="1">
      <c r="A2058" s="991"/>
      <c r="B2058" s="1021"/>
      <c r="C2058" s="170"/>
      <c r="D2058" s="171"/>
      <c r="E2058" s="172"/>
      <c r="F2058" s="185"/>
      <c r="G2058" s="170"/>
      <c r="H2058" s="180"/>
      <c r="I2058" s="188"/>
      <c r="J2058" s="172"/>
      <c r="K2058" s="175"/>
      <c r="L2058" s="181"/>
      <c r="M2058" s="177"/>
      <c r="N2058" s="178"/>
      <c r="O2058" s="172"/>
      <c r="P2058" s="179"/>
    </row>
    <row r="2059" spans="1:16" s="169" customFormat="1">
      <c r="A2059" s="991"/>
      <c r="B2059" s="1021"/>
      <c r="C2059" s="170"/>
      <c r="D2059" s="171"/>
      <c r="E2059" s="172"/>
      <c r="F2059" s="179"/>
      <c r="G2059" s="170"/>
      <c r="H2059" s="180"/>
      <c r="I2059" s="188"/>
      <c r="J2059" s="172"/>
      <c r="K2059" s="175"/>
      <c r="L2059" s="181"/>
      <c r="M2059" s="177"/>
      <c r="N2059" s="178"/>
      <c r="O2059" s="172"/>
      <c r="P2059" s="179"/>
    </row>
    <row r="2060" spans="1:16" s="169" customFormat="1">
      <c r="A2060" s="991"/>
      <c r="B2060" s="1021"/>
      <c r="C2060" s="189"/>
      <c r="D2060" s="190"/>
      <c r="E2060" s="191"/>
      <c r="F2060" s="192"/>
      <c r="G2060" s="170"/>
      <c r="H2060" s="174"/>
      <c r="I2060" s="172"/>
      <c r="J2060" s="172"/>
      <c r="K2060" s="175"/>
      <c r="L2060" s="181"/>
      <c r="M2060" s="177"/>
      <c r="N2060" s="193"/>
      <c r="O2060" s="191"/>
      <c r="P2060" s="192"/>
    </row>
    <row r="2061" spans="1:16" s="169" customFormat="1">
      <c r="A2061" s="991"/>
      <c r="B2061" s="1021"/>
      <c r="C2061" s="189"/>
      <c r="D2061" s="190"/>
      <c r="E2061" s="191"/>
      <c r="F2061" s="192"/>
      <c r="G2061" s="195"/>
      <c r="H2061" s="180"/>
      <c r="I2061" s="188"/>
      <c r="J2061" s="172"/>
      <c r="K2061" s="175"/>
      <c r="L2061" s="181"/>
      <c r="M2061" s="177"/>
      <c r="N2061" s="193"/>
      <c r="O2061" s="191"/>
      <c r="P2061" s="192"/>
    </row>
    <row r="2062" spans="1:16" s="169" customFormat="1">
      <c r="A2062" s="991"/>
      <c r="B2062" s="1021"/>
      <c r="C2062" s="189"/>
      <c r="D2062" s="190"/>
      <c r="E2062" s="191"/>
      <c r="F2062" s="192"/>
      <c r="G2062" s="170"/>
      <c r="H2062" s="196"/>
      <c r="I2062" s="188"/>
      <c r="J2062" s="197"/>
      <c r="K2062" s="194"/>
      <c r="L2062" s="181"/>
      <c r="M2062" s="177"/>
      <c r="N2062" s="193"/>
      <c r="O2062" s="191"/>
      <c r="P2062" s="192"/>
    </row>
    <row r="2063" spans="1:16" s="169" customFormat="1">
      <c r="A2063" s="991"/>
      <c r="B2063" s="1021"/>
      <c r="C2063" s="189"/>
      <c r="D2063" s="190"/>
      <c r="E2063" s="191"/>
      <c r="F2063" s="192"/>
      <c r="G2063" s="170"/>
      <c r="H2063" s="198"/>
      <c r="I2063" s="172"/>
      <c r="J2063" s="172"/>
      <c r="K2063" s="175"/>
      <c r="L2063" s="181"/>
      <c r="M2063" s="177"/>
      <c r="N2063" s="193"/>
      <c r="O2063" s="191"/>
      <c r="P2063" s="192"/>
    </row>
    <row r="2064" spans="1:16" s="169" customFormat="1">
      <c r="A2064" s="991"/>
      <c r="B2064" s="1021"/>
      <c r="C2064" s="189"/>
      <c r="D2064" s="190"/>
      <c r="E2064" s="191"/>
      <c r="F2064" s="192"/>
      <c r="G2064" s="195"/>
      <c r="H2064" s="180"/>
      <c r="I2064" s="197"/>
      <c r="J2064" s="197"/>
      <c r="K2064" s="194"/>
      <c r="L2064" s="181"/>
      <c r="M2064" s="177"/>
      <c r="N2064" s="193"/>
      <c r="O2064" s="191"/>
      <c r="P2064" s="192"/>
    </row>
    <row r="2065" spans="1:16" s="169" customFormat="1">
      <c r="A2065" s="991"/>
      <c r="B2065" s="1021"/>
      <c r="C2065" s="189"/>
      <c r="D2065" s="190"/>
      <c r="E2065" s="191"/>
      <c r="F2065" s="192"/>
      <c r="G2065" s="170"/>
      <c r="H2065" s="180"/>
      <c r="I2065" s="197"/>
      <c r="J2065" s="197"/>
      <c r="K2065" s="194"/>
      <c r="L2065" s="176"/>
      <c r="M2065" s="177"/>
      <c r="N2065" s="193"/>
      <c r="O2065" s="191"/>
      <c r="P2065" s="192"/>
    </row>
    <row r="2066" spans="1:16" s="169" customFormat="1">
      <c r="A2066" s="991"/>
      <c r="B2066" s="1021"/>
      <c r="C2066" s="189"/>
      <c r="D2066" s="190"/>
      <c r="E2066" s="191"/>
      <c r="F2066" s="192"/>
      <c r="G2066" s="189"/>
      <c r="H2066" s="198"/>
      <c r="I2066" s="199"/>
      <c r="J2066" s="199"/>
      <c r="K2066" s="200"/>
      <c r="L2066" s="201"/>
      <c r="M2066" s="187"/>
      <c r="N2066" s="193"/>
      <c r="O2066" s="191"/>
      <c r="P2066" s="192"/>
    </row>
    <row r="2067" spans="1:16" s="169" customFormat="1">
      <c r="A2067" s="991"/>
      <c r="B2067" s="1021"/>
      <c r="C2067" s="189"/>
      <c r="D2067" s="190"/>
      <c r="E2067" s="191"/>
      <c r="F2067" s="192"/>
      <c r="G2067" s="189"/>
      <c r="H2067" s="198"/>
      <c r="I2067" s="199"/>
      <c r="J2067" s="199"/>
      <c r="K2067" s="200"/>
      <c r="L2067" s="201"/>
      <c r="M2067" s="187"/>
      <c r="N2067" s="193"/>
      <c r="O2067" s="191"/>
      <c r="P2067" s="192"/>
    </row>
    <row r="2068" spans="1:16" s="169" customFormat="1">
      <c r="A2068" s="991"/>
      <c r="B2068" s="1021"/>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992"/>
      <c r="B2069" s="1022"/>
      <c r="C2069" s="202"/>
      <c r="D2069" s="203"/>
      <c r="E2069" s="204"/>
      <c r="F2069" s="205"/>
      <c r="G2069" s="206"/>
      <c r="H2069" s="207"/>
      <c r="I2069" s="208"/>
      <c r="J2069" s="208"/>
      <c r="K2069" s="209"/>
      <c r="L2069" s="210"/>
      <c r="M2069" s="211"/>
      <c r="N2069" s="212"/>
      <c r="O2069" s="204"/>
      <c r="P2069" s="205"/>
    </row>
    <row r="2070" spans="1:16" s="68" customFormat="1" ht="18" customHeight="1" thickTop="1" thickBot="1">
      <c r="A2070" s="1016">
        <f>A1969+1</f>
        <v>46163</v>
      </c>
      <c r="B2070" s="87" t="s">
        <v>940</v>
      </c>
      <c r="C2070" s="1008" t="s">
        <v>941</v>
      </c>
      <c r="D2070" s="88" t="s">
        <v>942</v>
      </c>
      <c r="E2070" s="89" t="s">
        <v>943</v>
      </c>
      <c r="F2070" s="90"/>
      <c r="G2070" s="87" t="s">
        <v>940</v>
      </c>
      <c r="H2070" s="1023" t="s">
        <v>941</v>
      </c>
      <c r="I2070" s="88" t="s">
        <v>942</v>
      </c>
      <c r="J2070" s="89" t="s">
        <v>943</v>
      </c>
      <c r="K2070" s="90"/>
      <c r="L2070" s="87" t="s">
        <v>940</v>
      </c>
      <c r="M2070" s="1029" t="s">
        <v>941</v>
      </c>
      <c r="N2070" s="88" t="s">
        <v>942</v>
      </c>
      <c r="O2070" s="89" t="s">
        <v>943</v>
      </c>
      <c r="P2070" s="90"/>
    </row>
    <row r="2071" spans="1:16" ht="18" customHeight="1">
      <c r="A2071" s="1017"/>
      <c r="B2071" s="1026"/>
      <c r="C2071" s="994"/>
      <c r="D2071" s="91" t="s">
        <v>951</v>
      </c>
      <c r="E2071" s="92" t="s">
        <v>948</v>
      </c>
      <c r="F2071" s="90"/>
      <c r="G2071" s="1026"/>
      <c r="H2071" s="994"/>
      <c r="I2071" s="91" t="s">
        <v>951</v>
      </c>
      <c r="J2071" s="92" t="s">
        <v>948</v>
      </c>
      <c r="K2071" s="90"/>
      <c r="L2071" s="1026"/>
      <c r="M2071" s="994"/>
      <c r="N2071" s="91" t="s">
        <v>951</v>
      </c>
      <c r="O2071" s="92" t="s">
        <v>948</v>
      </c>
      <c r="P2071" s="90"/>
    </row>
    <row r="2072" spans="1:16" ht="17.45" customHeight="1" thickBot="1">
      <c r="A2072" s="1017"/>
      <c r="B2072" s="997"/>
      <c r="C2072" s="994"/>
      <c r="D2072" s="91" t="s">
        <v>955</v>
      </c>
      <c r="E2072" s="93" t="s">
        <v>952</v>
      </c>
      <c r="F2072" s="95"/>
      <c r="G2072" s="997"/>
      <c r="H2072" s="994"/>
      <c r="I2072" s="91" t="s">
        <v>955</v>
      </c>
      <c r="J2072" s="93" t="s">
        <v>952</v>
      </c>
      <c r="K2072" s="95"/>
      <c r="L2072" s="997"/>
      <c r="M2072" s="994"/>
      <c r="N2072" s="91" t="s">
        <v>955</v>
      </c>
      <c r="O2072" s="93" t="s">
        <v>952</v>
      </c>
      <c r="P2072" s="95"/>
    </row>
    <row r="2073" spans="1:16" ht="17.45" customHeight="1" thickBot="1">
      <c r="A2073" s="1017"/>
      <c r="B2073" s="87" t="s">
        <v>954</v>
      </c>
      <c r="C2073" s="994"/>
      <c r="D2073" s="91"/>
      <c r="E2073" s="93"/>
      <c r="F2073" s="94"/>
      <c r="G2073" s="87" t="s">
        <v>954</v>
      </c>
      <c r="H2073" s="994"/>
      <c r="I2073" s="91" t="s">
        <v>958</v>
      </c>
      <c r="J2073" s="93" t="s">
        <v>956</v>
      </c>
      <c r="K2073" s="94"/>
      <c r="L2073" s="87" t="s">
        <v>954</v>
      </c>
      <c r="M2073" s="994"/>
      <c r="N2073" s="91" t="s">
        <v>958</v>
      </c>
      <c r="O2073" s="93" t="s">
        <v>956</v>
      </c>
      <c r="P2073" s="94"/>
    </row>
    <row r="2074" spans="1:16">
      <c r="A2074" s="1017"/>
      <c r="B2074" s="1027"/>
      <c r="C2074" s="994"/>
      <c r="D2074" s="91"/>
      <c r="E2074" s="93"/>
      <c r="F2074" s="94"/>
      <c r="G2074" s="1027"/>
      <c r="H2074" s="994"/>
      <c r="I2074" s="91"/>
      <c r="J2074" s="93"/>
      <c r="K2074" s="94"/>
      <c r="L2074" s="1027"/>
      <c r="M2074" s="994"/>
      <c r="N2074" s="91"/>
      <c r="O2074" s="93"/>
      <c r="P2074" s="94"/>
    </row>
    <row r="2075" spans="1:16">
      <c r="A2075" s="1017"/>
      <c r="B2075" s="1003"/>
      <c r="C2075" s="994"/>
      <c r="D2075" s="91"/>
      <c r="E2075" s="93"/>
      <c r="F2075" s="94"/>
      <c r="G2075" s="1003"/>
      <c r="H2075" s="994"/>
      <c r="I2075" s="91"/>
      <c r="J2075" s="93"/>
      <c r="K2075" s="94"/>
      <c r="L2075" s="1003"/>
      <c r="M2075" s="994"/>
      <c r="N2075" s="91"/>
      <c r="O2075" s="93"/>
      <c r="P2075" s="94"/>
    </row>
    <row r="2076" spans="1:16">
      <c r="A2076" s="1017"/>
      <c r="B2076" s="1002"/>
      <c r="C2076" s="994"/>
      <c r="D2076" s="91"/>
      <c r="E2076" s="93"/>
      <c r="F2076" s="90"/>
      <c r="G2076" s="1002"/>
      <c r="H2076" s="994"/>
      <c r="I2076" s="91"/>
      <c r="J2076" s="93"/>
      <c r="K2076" s="90"/>
      <c r="L2076" s="1002"/>
      <c r="M2076" s="994"/>
      <c r="N2076" s="91"/>
      <c r="O2076" s="93"/>
      <c r="P2076" s="90"/>
    </row>
    <row r="2077" spans="1:16">
      <c r="A2077" s="1017"/>
      <c r="B2077" s="1003"/>
      <c r="C2077" s="994"/>
      <c r="D2077" s="91"/>
      <c r="E2077" s="93"/>
      <c r="F2077" s="96"/>
      <c r="G2077" s="1003"/>
      <c r="H2077" s="994"/>
      <c r="I2077" s="91"/>
      <c r="J2077" s="93"/>
      <c r="K2077" s="96"/>
      <c r="L2077" s="1003"/>
      <c r="M2077" s="994"/>
      <c r="N2077" s="91"/>
      <c r="O2077" s="93"/>
      <c r="P2077" s="90"/>
    </row>
    <row r="2078" spans="1:16">
      <c r="A2078" s="1017"/>
      <c r="B2078" s="1002"/>
      <c r="C2078" s="994"/>
      <c r="D2078" s="91"/>
      <c r="E2078" s="93"/>
      <c r="F2078" s="99"/>
      <c r="G2078" s="1002"/>
      <c r="H2078" s="994"/>
      <c r="I2078" s="91"/>
      <c r="J2078" s="93"/>
      <c r="K2078" s="99"/>
      <c r="L2078" s="1002"/>
      <c r="M2078" s="994"/>
      <c r="N2078" s="91"/>
      <c r="O2078" s="93"/>
      <c r="P2078" s="96"/>
    </row>
    <row r="2079" spans="1:16" ht="17.45" customHeight="1" thickBot="1">
      <c r="A2079" s="1017"/>
      <c r="B2079" s="1003"/>
      <c r="C2079" s="994"/>
      <c r="D2079" s="91"/>
      <c r="E2079" s="93"/>
      <c r="F2079" s="96"/>
      <c r="G2079" s="1003"/>
      <c r="H2079" s="994"/>
      <c r="I2079" s="91"/>
      <c r="J2079" s="93"/>
      <c r="K2079" s="96"/>
      <c r="L2079" s="1003"/>
      <c r="M2079" s="994"/>
      <c r="N2079" s="91"/>
      <c r="O2079" s="93"/>
      <c r="P2079" s="96"/>
    </row>
    <row r="2080" spans="1:16" ht="17.45" customHeight="1" thickBot="1">
      <c r="A2080" s="1017"/>
      <c r="B2080" s="97" t="s">
        <v>977</v>
      </c>
      <c r="C2080" s="994"/>
      <c r="D2080" s="91"/>
      <c r="E2080" s="93"/>
      <c r="F2080" s="96"/>
      <c r="G2080" s="97" t="s">
        <v>977</v>
      </c>
      <c r="H2080" s="994"/>
      <c r="I2080" s="91"/>
      <c r="J2080" s="93"/>
      <c r="K2080" s="96"/>
      <c r="L2080" s="97" t="s">
        <v>977</v>
      </c>
      <c r="M2080" s="994"/>
      <c r="N2080" s="91"/>
      <c r="O2080" s="93"/>
      <c r="P2080" s="96"/>
    </row>
    <row r="2081" spans="1:16">
      <c r="A2081" s="1017"/>
      <c r="B2081" s="1007"/>
      <c r="C2081" s="994"/>
      <c r="D2081" s="91"/>
      <c r="E2081" s="93"/>
      <c r="F2081" s="96"/>
      <c r="G2081" s="1007"/>
      <c r="H2081" s="994"/>
      <c r="I2081" s="91"/>
      <c r="J2081" s="93"/>
      <c r="K2081" s="96"/>
      <c r="L2081" s="1007"/>
      <c r="M2081" s="994"/>
      <c r="N2081" s="91"/>
      <c r="O2081" s="93"/>
      <c r="P2081" s="96"/>
    </row>
    <row r="2082" spans="1:16">
      <c r="A2082" s="1017"/>
      <c r="B2082" s="999"/>
      <c r="C2082" s="994"/>
      <c r="D2082" s="91"/>
      <c r="E2082" s="93"/>
      <c r="F2082" s="96"/>
      <c r="G2082" s="999"/>
      <c r="H2082" s="994"/>
      <c r="I2082" s="91"/>
      <c r="J2082" s="93"/>
      <c r="K2082" s="96"/>
      <c r="L2082" s="999"/>
      <c r="M2082" s="994"/>
      <c r="N2082" s="91"/>
      <c r="O2082" s="93"/>
      <c r="P2082" s="94"/>
    </row>
    <row r="2083" spans="1:16" ht="17.45" customHeight="1" thickBot="1">
      <c r="A2083" s="1017"/>
      <c r="B2083" s="997"/>
      <c r="C2083" s="994"/>
      <c r="D2083" s="91"/>
      <c r="E2083" s="93"/>
      <c r="F2083" s="94"/>
      <c r="G2083" s="997"/>
      <c r="H2083" s="994"/>
      <c r="I2083" s="91"/>
      <c r="J2083" s="93"/>
      <c r="K2083" s="94"/>
      <c r="L2083" s="997"/>
      <c r="M2083" s="994"/>
      <c r="N2083" s="91"/>
      <c r="O2083" s="93"/>
      <c r="P2083" s="94"/>
    </row>
    <row r="2084" spans="1:16" ht="17.45" customHeight="1" thickBot="1">
      <c r="A2084" s="1017"/>
      <c r="B2084" s="97" t="s">
        <v>994</v>
      </c>
      <c r="C2084" s="994"/>
      <c r="D2084" s="91"/>
      <c r="E2084" s="93"/>
      <c r="F2084" s="94"/>
      <c r="G2084" s="97" t="s">
        <v>994</v>
      </c>
      <c r="H2084" s="994"/>
      <c r="I2084" s="91"/>
      <c r="J2084" s="93"/>
      <c r="K2084" s="94"/>
      <c r="L2084" s="97" t="s">
        <v>994</v>
      </c>
      <c r="M2084" s="994"/>
      <c r="N2084" s="91"/>
      <c r="O2084" s="93"/>
      <c r="P2084" s="94"/>
    </row>
    <row r="2085" spans="1:16">
      <c r="A2085" s="1017"/>
      <c r="B2085" s="998"/>
      <c r="C2085" s="994"/>
      <c r="D2085" s="91"/>
      <c r="E2085" s="93"/>
      <c r="F2085" s="94"/>
      <c r="G2085" s="998"/>
      <c r="H2085" s="994"/>
      <c r="I2085" s="91"/>
      <c r="J2085" s="93"/>
      <c r="K2085" s="94"/>
      <c r="L2085" s="998"/>
      <c r="M2085" s="994"/>
      <c r="N2085" s="91"/>
      <c r="O2085" s="93"/>
      <c r="P2085" s="94"/>
    </row>
    <row r="2086" spans="1:16">
      <c r="A2086" s="1017"/>
      <c r="B2086" s="999"/>
      <c r="C2086" s="994"/>
      <c r="D2086" s="91"/>
      <c r="E2086" s="93"/>
      <c r="F2086" s="94"/>
      <c r="G2086" s="999"/>
      <c r="H2086" s="994"/>
      <c r="I2086" s="91"/>
      <c r="J2086" s="93"/>
      <c r="K2086" s="94"/>
      <c r="L2086" s="999"/>
      <c r="M2086" s="994"/>
      <c r="N2086" s="91"/>
      <c r="O2086" s="93"/>
      <c r="P2086" s="94"/>
    </row>
    <row r="2087" spans="1:16" ht="17.45" customHeight="1" thickBot="1">
      <c r="A2087" s="1017"/>
      <c r="B2087" s="997"/>
      <c r="C2087" s="994"/>
      <c r="D2087" s="91"/>
      <c r="E2087" s="93"/>
      <c r="F2087" s="94"/>
      <c r="G2087" s="997"/>
      <c r="H2087" s="994"/>
      <c r="I2087" s="91"/>
      <c r="J2087" s="93"/>
      <c r="K2087" s="94"/>
      <c r="L2087" s="997"/>
      <c r="M2087" s="994"/>
      <c r="N2087" s="91"/>
      <c r="O2087" s="93"/>
      <c r="P2087" s="94"/>
    </row>
    <row r="2088" spans="1:16">
      <c r="A2088" s="1017"/>
      <c r="B2088" s="1018" t="s">
        <v>1013</v>
      </c>
      <c r="C2088" s="994"/>
      <c r="D2088" s="91"/>
      <c r="E2088" s="93"/>
      <c r="F2088" s="94"/>
      <c r="G2088" s="1018" t="s">
        <v>1013</v>
      </c>
      <c r="H2088" s="994"/>
      <c r="I2088" s="91"/>
      <c r="J2088" s="93"/>
      <c r="K2088" s="94"/>
      <c r="L2088" s="1018" t="s">
        <v>1013</v>
      </c>
      <c r="M2088" s="994"/>
      <c r="N2088" s="91"/>
      <c r="O2088" s="93"/>
      <c r="P2088" s="94"/>
    </row>
    <row r="2089" spans="1:16" ht="17.45" customHeight="1" thickBot="1">
      <c r="A2089" s="1017"/>
      <c r="B2089" s="1019"/>
      <c r="C2089" s="994"/>
      <c r="D2089" s="91"/>
      <c r="E2089" s="93"/>
      <c r="F2089" s="94"/>
      <c r="G2089" s="1019"/>
      <c r="H2089" s="994"/>
      <c r="I2089" s="91"/>
      <c r="J2089" s="93"/>
      <c r="K2089" s="94"/>
      <c r="L2089" s="1019"/>
      <c r="M2089" s="994"/>
      <c r="N2089" s="91"/>
      <c r="O2089" s="93"/>
      <c r="P2089" s="90"/>
    </row>
    <row r="2090" spans="1:16" ht="17.45" customHeight="1" thickTop="1">
      <c r="A2090" s="1017"/>
      <c r="B2090" s="1015" t="s">
        <v>1014</v>
      </c>
      <c r="C2090" s="994"/>
      <c r="D2090" s="91"/>
      <c r="E2090" s="93"/>
      <c r="F2090" s="90"/>
      <c r="G2090" s="1015" t="s">
        <v>1014</v>
      </c>
      <c r="H2090" s="994"/>
      <c r="I2090" s="91"/>
      <c r="J2090" s="93"/>
      <c r="K2090" s="90"/>
      <c r="L2090" s="1015" t="s">
        <v>1014</v>
      </c>
      <c r="M2090" s="994"/>
      <c r="N2090" s="91"/>
      <c r="O2090" s="93"/>
      <c r="P2090" s="94"/>
    </row>
    <row r="2091" spans="1:16" ht="17.45" customHeight="1" thickBot="1">
      <c r="A2091" s="1017"/>
      <c r="B2091" s="997"/>
      <c r="C2091" s="994"/>
      <c r="D2091" s="91"/>
      <c r="E2091" s="93"/>
      <c r="F2091" s="90"/>
      <c r="G2091" s="997"/>
      <c r="H2091" s="994"/>
      <c r="I2091" s="91"/>
      <c r="J2091" s="93"/>
      <c r="K2091" s="90"/>
      <c r="L2091" s="997"/>
      <c r="M2091" s="994"/>
      <c r="N2091" s="91"/>
      <c r="O2091" s="93"/>
      <c r="P2091" s="98"/>
    </row>
    <row r="2092" spans="1:16">
      <c r="A2092" s="1017"/>
      <c r="B2092" s="1014"/>
      <c r="C2092" s="994"/>
      <c r="D2092" s="91"/>
      <c r="E2092" s="93"/>
      <c r="F2092" s="94"/>
      <c r="G2092" s="1014"/>
      <c r="H2092" s="994"/>
      <c r="I2092" s="91"/>
      <c r="J2092" s="93"/>
      <c r="K2092" s="94"/>
      <c r="L2092" s="1014"/>
      <c r="M2092" s="994"/>
      <c r="N2092" s="91"/>
      <c r="O2092" s="93"/>
      <c r="P2092" s="100"/>
    </row>
    <row r="2093" spans="1:16" ht="17.45" customHeight="1" thickBot="1">
      <c r="A2093" s="1017"/>
      <c r="B2093" s="999"/>
      <c r="C2093" s="994"/>
      <c r="D2093" s="91"/>
      <c r="E2093" s="93"/>
      <c r="F2093" s="94"/>
      <c r="G2093" s="999"/>
      <c r="H2093" s="994"/>
      <c r="I2093" s="91"/>
      <c r="J2093" s="93"/>
      <c r="K2093" s="94"/>
      <c r="L2093" s="999"/>
      <c r="M2093" s="994"/>
      <c r="N2093" s="91"/>
      <c r="O2093" s="93"/>
      <c r="P2093" s="101"/>
    </row>
    <row r="2094" spans="1:16">
      <c r="A2094" s="1017"/>
      <c r="B2094" s="1010" t="s">
        <v>1015</v>
      </c>
      <c r="C2094" s="994"/>
      <c r="D2094" s="91"/>
      <c r="E2094" s="93"/>
      <c r="F2094" s="90"/>
      <c r="G2094" s="1010" t="s">
        <v>1015</v>
      </c>
      <c r="H2094" s="994"/>
      <c r="I2094" s="91"/>
      <c r="J2094" s="93"/>
      <c r="K2094" s="90"/>
      <c r="L2094" s="1010" t="s">
        <v>1015</v>
      </c>
      <c r="M2094" s="994"/>
      <c r="N2094" s="91"/>
      <c r="O2094" s="93"/>
      <c r="P2094" s="96"/>
    </row>
    <row r="2095" spans="1:16" ht="17.45" customHeight="1" thickBot="1">
      <c r="A2095" s="1017"/>
      <c r="B2095" s="997"/>
      <c r="C2095" s="994"/>
      <c r="D2095" s="91"/>
      <c r="E2095" s="93"/>
      <c r="F2095" s="98"/>
      <c r="G2095" s="997"/>
      <c r="H2095" s="994"/>
      <c r="I2095" s="91"/>
      <c r="J2095" s="93"/>
      <c r="K2095" s="98"/>
      <c r="L2095" s="997"/>
      <c r="M2095" s="994"/>
      <c r="N2095" s="91"/>
      <c r="O2095" s="93"/>
      <c r="P2095" s="101"/>
    </row>
    <row r="2096" spans="1:16">
      <c r="A2096" s="1017"/>
      <c r="B2096" s="996"/>
      <c r="C2096" s="994"/>
      <c r="D2096" s="91"/>
      <c r="E2096" s="93"/>
      <c r="F2096" s="99"/>
      <c r="G2096" s="996"/>
      <c r="H2096" s="994"/>
      <c r="I2096" s="91"/>
      <c r="J2096" s="93"/>
      <c r="K2096" s="100"/>
      <c r="L2096" s="996"/>
      <c r="M2096" s="994"/>
      <c r="N2096" s="91"/>
      <c r="O2096" s="93"/>
      <c r="P2096" s="90"/>
    </row>
    <row r="2097" spans="1:16" ht="17.45" customHeight="1" thickBot="1">
      <c r="A2097" s="1017"/>
      <c r="B2097" s="997"/>
      <c r="C2097" s="994"/>
      <c r="D2097" s="91"/>
      <c r="E2097" s="93"/>
      <c r="F2097" s="96"/>
      <c r="G2097" s="997"/>
      <c r="H2097" s="994"/>
      <c r="I2097" s="91"/>
      <c r="J2097" s="93"/>
      <c r="K2097" s="101"/>
      <c r="L2097" s="997"/>
      <c r="M2097" s="994"/>
      <c r="N2097" s="91"/>
      <c r="O2097" s="93"/>
      <c r="P2097" s="94"/>
    </row>
    <row r="2098" spans="1:16">
      <c r="A2098" s="1017"/>
      <c r="B2098" s="1004" t="s">
        <v>1016</v>
      </c>
      <c r="C2098" s="994"/>
      <c r="D2098" s="91"/>
      <c r="E2098" s="93"/>
      <c r="F2098" s="100"/>
      <c r="G2098" s="1004" t="s">
        <v>1016</v>
      </c>
      <c r="H2098" s="994"/>
      <c r="I2098" s="91"/>
      <c r="J2098" s="93"/>
      <c r="K2098" s="101"/>
      <c r="L2098" s="1004" t="s">
        <v>1016</v>
      </c>
      <c r="M2098" s="994"/>
      <c r="N2098" s="91"/>
      <c r="O2098" s="111"/>
      <c r="P2098" s="94"/>
    </row>
    <row r="2099" spans="1:16" ht="17.45" customHeight="1" thickBot="1">
      <c r="A2099" s="1017"/>
      <c r="B2099" s="997"/>
      <c r="C2099" s="994"/>
      <c r="D2099" s="91"/>
      <c r="E2099" s="93"/>
      <c r="F2099" s="101"/>
      <c r="G2099" s="997"/>
      <c r="H2099" s="994"/>
      <c r="I2099" s="91"/>
      <c r="J2099" s="93"/>
      <c r="K2099" s="96"/>
      <c r="L2099" s="997"/>
      <c r="M2099" s="994"/>
      <c r="N2099" s="110"/>
      <c r="O2099" s="93"/>
      <c r="P2099" s="109"/>
    </row>
    <row r="2100" spans="1:16">
      <c r="A2100" s="1017"/>
      <c r="B2100" s="996"/>
      <c r="C2100" s="994"/>
      <c r="D2100" s="91"/>
      <c r="E2100" s="93"/>
      <c r="F2100" s="101"/>
      <c r="G2100" s="996"/>
      <c r="H2100" s="994"/>
      <c r="I2100" s="91"/>
      <c r="J2100" s="93"/>
      <c r="K2100" s="101"/>
      <c r="L2100" s="996"/>
      <c r="M2100" s="994"/>
      <c r="N2100" s="110"/>
      <c r="O2100" s="111"/>
      <c r="P2100" s="94"/>
    </row>
    <row r="2101" spans="1:16" ht="17.45" customHeight="1" thickBot="1">
      <c r="A2101" s="1017"/>
      <c r="B2101" s="997"/>
      <c r="C2101" s="994"/>
      <c r="D2101" s="91"/>
      <c r="E2101" s="93"/>
      <c r="F2101" s="96"/>
      <c r="G2101" s="997"/>
      <c r="H2101" s="994"/>
      <c r="I2101" s="91"/>
      <c r="J2101" s="93"/>
      <c r="K2101" s="90"/>
      <c r="L2101" s="997"/>
      <c r="M2101" s="994"/>
      <c r="N2101" s="91"/>
      <c r="O2101" s="111"/>
      <c r="P2101" s="101"/>
    </row>
    <row r="2102" spans="1:16">
      <c r="A2102" s="1017"/>
      <c r="B2102" s="1004" t="s">
        <v>1018</v>
      </c>
      <c r="C2102" s="994"/>
      <c r="D2102" s="91"/>
      <c r="E2102" s="93"/>
      <c r="F2102" s="101"/>
      <c r="G2102" s="1004" t="s">
        <v>1018</v>
      </c>
      <c r="H2102" s="994"/>
      <c r="I2102" s="91"/>
      <c r="J2102" s="93"/>
      <c r="K2102" s="94"/>
      <c r="L2102" s="1004" t="s">
        <v>1018</v>
      </c>
      <c r="M2102" s="994"/>
      <c r="N2102" s="91"/>
      <c r="O2102" s="93"/>
      <c r="P2102" s="94"/>
    </row>
    <row r="2103" spans="1:16" ht="17.45" customHeight="1" thickBot="1">
      <c r="A2103" s="1017"/>
      <c r="B2103" s="997"/>
      <c r="C2103" s="994"/>
      <c r="D2103" s="91"/>
      <c r="E2103" s="93"/>
      <c r="F2103" s="90"/>
      <c r="G2103" s="997"/>
      <c r="H2103" s="994"/>
      <c r="I2103" s="91"/>
      <c r="J2103" s="111"/>
      <c r="K2103" s="94"/>
      <c r="L2103" s="997"/>
      <c r="M2103" s="994"/>
      <c r="N2103" s="110"/>
      <c r="O2103" s="111"/>
      <c r="P2103" s="94"/>
    </row>
    <row r="2104" spans="1:16">
      <c r="A2104" s="1017"/>
      <c r="B2104" s="996"/>
      <c r="C2104" s="994"/>
      <c r="D2104" s="91"/>
      <c r="E2104" s="93"/>
      <c r="F2104" s="94"/>
      <c r="G2104" s="996"/>
      <c r="H2104" s="994"/>
      <c r="I2104" s="91"/>
      <c r="J2104" s="93"/>
      <c r="K2104" s="94"/>
      <c r="L2104" s="996"/>
      <c r="M2104" s="994"/>
      <c r="N2104" s="110"/>
      <c r="O2104" s="111"/>
      <c r="P2104" s="94"/>
    </row>
    <row r="2105" spans="1:16" ht="17.45" customHeight="1" thickBot="1">
      <c r="A2105" s="1017"/>
      <c r="B2105" s="997"/>
      <c r="C2105" s="994"/>
      <c r="D2105" s="91"/>
      <c r="E2105" s="93"/>
      <c r="F2105" s="90"/>
      <c r="G2105" s="997"/>
      <c r="H2105" s="994"/>
      <c r="I2105" s="91"/>
      <c r="J2105" s="111"/>
      <c r="K2105" s="94"/>
      <c r="L2105" s="997"/>
      <c r="M2105" s="994"/>
      <c r="N2105" s="91"/>
      <c r="O2105" s="111"/>
      <c r="P2105" s="94"/>
    </row>
    <row r="2106" spans="1:16">
      <c r="A2106" s="1017"/>
      <c r="B2106" s="1010" t="s">
        <v>1020</v>
      </c>
      <c r="C2106" s="994"/>
      <c r="D2106" s="91"/>
      <c r="E2106" s="93"/>
      <c r="F2106" s="90"/>
      <c r="G2106" s="1010" t="s">
        <v>1020</v>
      </c>
      <c r="H2106" s="994"/>
      <c r="I2106" s="91"/>
      <c r="J2106" s="111"/>
      <c r="K2106" s="94"/>
      <c r="L2106" s="1010" t="s">
        <v>1020</v>
      </c>
      <c r="M2106" s="994"/>
      <c r="N2106" s="110"/>
      <c r="O2106" s="111"/>
      <c r="P2106" s="94"/>
    </row>
    <row r="2107" spans="1:16" ht="17.45" customHeight="1" thickBot="1">
      <c r="A2107" s="1017"/>
      <c r="B2107" s="997"/>
      <c r="C2107" s="994"/>
      <c r="D2107" s="91"/>
      <c r="E2107" s="93"/>
      <c r="F2107" s="90"/>
      <c r="G2107" s="997"/>
      <c r="H2107" s="994"/>
      <c r="I2107" s="91"/>
      <c r="J2107" s="111"/>
      <c r="K2107" s="94"/>
      <c r="L2107" s="997"/>
      <c r="M2107" s="994"/>
      <c r="N2107" s="91"/>
      <c r="O2107" s="111"/>
      <c r="P2107" s="94"/>
    </row>
    <row r="2108" spans="1:16">
      <c r="A2108" s="1017"/>
      <c r="B2108" s="103"/>
      <c r="C2108" s="994"/>
      <c r="D2108" s="91"/>
      <c r="E2108" s="93"/>
      <c r="F2108" s="94"/>
      <c r="G2108" s="103"/>
      <c r="H2108" s="994"/>
      <c r="I2108" s="91"/>
      <c r="J2108" s="93"/>
      <c r="K2108" s="109"/>
      <c r="L2108" s="103"/>
      <c r="M2108" s="994"/>
      <c r="N2108" s="110"/>
      <c r="O2108" s="93"/>
      <c r="P2108" s="109"/>
    </row>
    <row r="2109" spans="1:16">
      <c r="A2109" s="1017"/>
      <c r="B2109" s="104"/>
      <c r="C2109" s="994"/>
      <c r="D2109" s="91"/>
      <c r="E2109" s="93"/>
      <c r="F2109" s="90"/>
      <c r="G2109" s="104"/>
      <c r="H2109" s="994"/>
      <c r="I2109" s="91"/>
      <c r="J2109" s="93"/>
      <c r="K2109" s="94"/>
      <c r="L2109" s="104"/>
      <c r="M2109" s="994"/>
      <c r="N2109" s="110"/>
      <c r="O2109" s="111"/>
      <c r="P2109" s="94"/>
    </row>
    <row r="2110" spans="1:16">
      <c r="A2110" s="1017"/>
      <c r="B2110" s="106"/>
      <c r="C2110" s="994"/>
      <c r="D2110" s="91"/>
      <c r="E2110" s="93"/>
      <c r="F2110" s="90"/>
      <c r="G2110" s="106"/>
      <c r="H2110" s="994"/>
      <c r="I2110" s="110"/>
      <c r="J2110" s="111"/>
      <c r="K2110" s="94"/>
      <c r="L2110" s="106"/>
      <c r="M2110" s="994"/>
      <c r="N2110" s="110"/>
      <c r="O2110" s="111"/>
      <c r="P2110" s="101"/>
    </row>
    <row r="2111" spans="1:16">
      <c r="A2111" s="1017"/>
      <c r="B2111" s="107"/>
      <c r="C2111" s="994"/>
      <c r="D2111" s="91"/>
      <c r="E2111" s="93"/>
      <c r="F2111" s="90"/>
      <c r="G2111" s="107"/>
      <c r="H2111" s="994"/>
      <c r="I2111" s="110"/>
      <c r="J2111" s="111"/>
      <c r="K2111" s="101"/>
      <c r="L2111" s="107"/>
      <c r="M2111" s="994"/>
      <c r="N2111" s="108"/>
      <c r="O2111" s="93"/>
      <c r="P2111" s="94"/>
    </row>
    <row r="2112" spans="1:16">
      <c r="A2112" s="1017"/>
      <c r="B2112" s="106"/>
      <c r="C2112" s="994"/>
      <c r="D2112" s="108"/>
      <c r="E2112" s="93"/>
      <c r="F2112" s="94"/>
      <c r="G2112" s="106"/>
      <c r="H2112" s="994"/>
      <c r="I2112" s="108"/>
      <c r="J2112" s="93"/>
      <c r="K2112" s="109"/>
      <c r="L2112" s="106"/>
      <c r="M2112" s="994"/>
      <c r="N2112" s="91"/>
      <c r="O2112" s="93"/>
      <c r="P2112" s="109"/>
    </row>
    <row r="2113" spans="1:16">
      <c r="A2113" s="1017"/>
      <c r="B2113" s="107"/>
      <c r="C2113" s="994"/>
      <c r="D2113" s="91"/>
      <c r="E2113" s="93"/>
      <c r="F2113" s="105"/>
      <c r="G2113" s="107"/>
      <c r="H2113" s="994"/>
      <c r="I2113" s="91"/>
      <c r="J2113" s="93"/>
      <c r="K2113" s="94"/>
      <c r="L2113" s="107"/>
      <c r="M2113" s="994"/>
      <c r="N2113" s="110"/>
      <c r="O2113" s="111"/>
      <c r="P2113" s="94"/>
    </row>
    <row r="2114" spans="1:16">
      <c r="A2114" s="1017"/>
      <c r="B2114" s="106"/>
      <c r="C2114" s="994"/>
      <c r="D2114" s="91"/>
      <c r="E2114" s="93"/>
      <c r="F2114" s="94"/>
      <c r="G2114" s="106"/>
      <c r="H2114" s="994"/>
      <c r="I2114" s="110"/>
      <c r="J2114" s="111"/>
      <c r="K2114" s="94"/>
      <c r="L2114" s="106"/>
      <c r="M2114" s="994"/>
      <c r="N2114" s="110"/>
      <c r="O2114" s="111"/>
      <c r="P2114" s="94"/>
    </row>
    <row r="2115" spans="1:16" ht="17.45" customHeight="1" thickBot="1">
      <c r="A2115" s="1017"/>
      <c r="B2115" s="107"/>
      <c r="C2115" s="995"/>
      <c r="D2115" s="112"/>
      <c r="E2115" s="113"/>
      <c r="F2115" s="114"/>
      <c r="G2115" s="107"/>
      <c r="H2115" s="994"/>
      <c r="I2115" s="112"/>
      <c r="J2115" s="113"/>
      <c r="K2115" s="114"/>
      <c r="L2115" s="107"/>
      <c r="M2115" s="994"/>
      <c r="N2115" s="112"/>
      <c r="O2115" s="113"/>
      <c r="P2115" s="114"/>
    </row>
    <row r="2116" spans="1:16">
      <c r="A2116" s="1030" t="str">
        <f>TEXT(A2070,"AAAA")</f>
        <v>星期四</v>
      </c>
      <c r="B2116" s="106"/>
      <c r="C2116" s="1008" t="s">
        <v>978</v>
      </c>
      <c r="D2116" s="115"/>
      <c r="E2116" s="116"/>
      <c r="F2116" s="94"/>
      <c r="G2116" s="106"/>
      <c r="H2116" s="993" t="s">
        <v>978</v>
      </c>
      <c r="I2116" s="115"/>
      <c r="J2116" s="116"/>
      <c r="K2116" s="94"/>
      <c r="L2116" s="106"/>
      <c r="M2116" s="1009" t="s">
        <v>978</v>
      </c>
      <c r="N2116" s="115"/>
      <c r="O2116" s="116"/>
      <c r="P2116" s="94"/>
    </row>
    <row r="2117" spans="1:16">
      <c r="A2117" s="1017"/>
      <c r="B2117" s="107"/>
      <c r="C2117" s="994"/>
      <c r="D2117" s="117"/>
      <c r="E2117" s="93"/>
      <c r="F2117" s="94"/>
      <c r="G2117" s="107"/>
      <c r="H2117" s="994"/>
      <c r="I2117" s="91"/>
      <c r="J2117" s="93"/>
      <c r="K2117" s="94"/>
      <c r="L2117" s="107"/>
      <c r="M2117" s="994"/>
      <c r="N2117" s="91"/>
      <c r="O2117" s="93"/>
      <c r="P2117" s="94"/>
    </row>
    <row r="2118" spans="1:16">
      <c r="A2118" s="1017"/>
      <c r="B2118" s="106"/>
      <c r="C2118" s="994"/>
      <c r="D2118" s="117"/>
      <c r="E2118" s="93"/>
      <c r="F2118" s="94"/>
      <c r="G2118" s="106"/>
      <c r="H2118" s="994"/>
      <c r="I2118" s="91"/>
      <c r="J2118" s="93"/>
      <c r="K2118" s="94"/>
      <c r="L2118" s="106"/>
      <c r="M2118" s="994"/>
      <c r="N2118" s="91"/>
      <c r="O2118" s="93"/>
      <c r="P2118" s="94"/>
    </row>
    <row r="2119" spans="1:16">
      <c r="A2119" s="1017"/>
      <c r="B2119" s="107"/>
      <c r="C2119" s="994"/>
      <c r="D2119" s="117"/>
      <c r="E2119" s="93"/>
      <c r="F2119" s="94"/>
      <c r="G2119" s="107"/>
      <c r="H2119" s="994"/>
      <c r="I2119" s="91"/>
      <c r="J2119" s="93"/>
      <c r="K2119" s="94"/>
      <c r="L2119" s="107"/>
      <c r="M2119" s="994"/>
      <c r="N2119" s="91"/>
      <c r="O2119" s="93"/>
      <c r="P2119" s="94"/>
    </row>
    <row r="2120" spans="1:16">
      <c r="A2120" s="1017"/>
      <c r="B2120" s="106"/>
      <c r="C2120" s="994"/>
      <c r="D2120" s="117"/>
      <c r="E2120" s="93"/>
      <c r="F2120" s="94"/>
      <c r="G2120" s="106"/>
      <c r="H2120" s="994"/>
      <c r="I2120" s="91"/>
      <c r="J2120" s="93"/>
      <c r="K2120" s="94"/>
      <c r="L2120" s="106"/>
      <c r="M2120" s="994"/>
      <c r="N2120" s="91"/>
      <c r="O2120" s="93"/>
      <c r="P2120" s="94"/>
    </row>
    <row r="2121" spans="1:16">
      <c r="A2121" s="1017"/>
      <c r="B2121" s="107"/>
      <c r="C2121" s="994"/>
      <c r="D2121" s="117"/>
      <c r="E2121" s="93"/>
      <c r="F2121" s="94"/>
      <c r="G2121" s="107"/>
      <c r="H2121" s="994"/>
      <c r="I2121" s="91"/>
      <c r="J2121" s="93"/>
      <c r="K2121" s="94"/>
      <c r="L2121" s="107"/>
      <c r="M2121" s="994"/>
      <c r="N2121" s="91"/>
      <c r="O2121" s="93"/>
      <c r="P2121" s="94"/>
    </row>
    <row r="2122" spans="1:16">
      <c r="A2122" s="1017"/>
      <c r="B2122" s="106"/>
      <c r="C2122" s="994"/>
      <c r="D2122" s="117"/>
      <c r="E2122" s="93"/>
      <c r="F2122" s="94"/>
      <c r="G2122" s="106"/>
      <c r="H2122" s="994"/>
      <c r="I2122" s="91"/>
      <c r="J2122" s="93"/>
      <c r="K2122" s="94"/>
      <c r="L2122" s="106"/>
      <c r="M2122" s="994"/>
      <c r="N2122" s="91"/>
      <c r="O2122" s="93"/>
      <c r="P2122" s="94"/>
    </row>
    <row r="2123" spans="1:16">
      <c r="A2123" s="1017"/>
      <c r="B2123" s="107"/>
      <c r="C2123" s="994"/>
      <c r="D2123" s="91"/>
      <c r="E2123" s="93"/>
      <c r="F2123" s="94"/>
      <c r="G2123" s="107"/>
      <c r="H2123" s="994"/>
      <c r="I2123" s="91"/>
      <c r="J2123" s="93"/>
      <c r="K2123" s="94"/>
      <c r="L2123" s="107"/>
      <c r="M2123" s="994"/>
      <c r="N2123" s="91"/>
      <c r="O2123" s="93"/>
      <c r="P2123" s="94"/>
    </row>
    <row r="2124" spans="1:16">
      <c r="A2124" s="1017"/>
      <c r="B2124" s="104"/>
      <c r="C2124" s="994"/>
      <c r="D2124" s="110"/>
      <c r="E2124" s="111"/>
      <c r="F2124" s="101"/>
      <c r="G2124" s="104"/>
      <c r="H2124" s="994"/>
      <c r="I2124" s="110"/>
      <c r="J2124" s="111"/>
      <c r="K2124" s="94"/>
      <c r="L2124" s="104"/>
      <c r="M2124" s="994"/>
      <c r="N2124" s="110"/>
      <c r="O2124" s="111"/>
      <c r="P2124" s="94"/>
    </row>
    <row r="2125" spans="1:16" ht="17.45" customHeight="1" thickBot="1">
      <c r="A2125" s="1017"/>
      <c r="B2125" s="104"/>
      <c r="C2125" s="995"/>
      <c r="D2125" s="119" t="s">
        <v>1047</v>
      </c>
      <c r="E2125" s="120" t="s">
        <v>1048</v>
      </c>
      <c r="F2125" s="121"/>
      <c r="G2125" s="104"/>
      <c r="H2125" s="995"/>
      <c r="I2125" s="119" t="s">
        <v>1047</v>
      </c>
      <c r="J2125" s="120" t="s">
        <v>1048</v>
      </c>
      <c r="K2125" s="94"/>
      <c r="L2125" s="104"/>
      <c r="M2125" s="995"/>
      <c r="N2125" s="119" t="s">
        <v>1047</v>
      </c>
      <c r="O2125" s="120" t="s">
        <v>1048</v>
      </c>
      <c r="P2125" s="94"/>
    </row>
    <row r="2126" spans="1:16">
      <c r="A2126" s="102"/>
      <c r="B2126" s="106"/>
      <c r="C2126" s="1008" t="s">
        <v>1049</v>
      </c>
      <c r="D2126" s="115"/>
      <c r="E2126" s="116"/>
      <c r="F2126" s="122"/>
      <c r="G2126" s="106"/>
      <c r="H2126" s="993" t="s">
        <v>1049</v>
      </c>
      <c r="I2126" s="115"/>
      <c r="J2126" s="116"/>
      <c r="K2126" s="122"/>
      <c r="L2126" s="106"/>
      <c r="M2126" s="1009" t="s">
        <v>1049</v>
      </c>
      <c r="N2126" s="115"/>
      <c r="O2126" s="116"/>
      <c r="P2126" s="122"/>
    </row>
    <row r="2127" spans="1:16">
      <c r="A2127" s="102"/>
      <c r="B2127" s="107"/>
      <c r="C2127" s="994"/>
      <c r="D2127" s="91"/>
      <c r="E2127" s="93"/>
      <c r="F2127" s="94"/>
      <c r="G2127" s="107"/>
      <c r="H2127" s="994"/>
      <c r="I2127" s="91"/>
      <c r="J2127" s="93"/>
      <c r="K2127" s="94"/>
      <c r="L2127" s="107"/>
      <c r="M2127" s="994"/>
      <c r="N2127" s="91"/>
      <c r="O2127" s="93"/>
      <c r="P2127" s="94"/>
    </row>
    <row r="2128" spans="1:16">
      <c r="A2128" s="102"/>
      <c r="B2128" s="123"/>
      <c r="C2128" s="994"/>
      <c r="D2128" s="91"/>
      <c r="E2128" s="93"/>
      <c r="F2128" s="94"/>
      <c r="G2128" s="123"/>
      <c r="H2128" s="994"/>
      <c r="I2128" s="91"/>
      <c r="J2128" s="93"/>
      <c r="K2128" s="94"/>
      <c r="L2128" s="123"/>
      <c r="M2128" s="994"/>
      <c r="N2128" s="91"/>
      <c r="O2128" s="93"/>
      <c r="P2128" s="125"/>
    </row>
    <row r="2129" spans="1:16">
      <c r="A2129" s="102"/>
      <c r="B2129" s="104"/>
      <c r="C2129" s="994"/>
      <c r="D2129" s="91"/>
      <c r="E2129" s="93"/>
      <c r="F2129" s="94"/>
      <c r="G2129" s="104"/>
      <c r="H2129" s="994"/>
      <c r="I2129" s="91"/>
      <c r="J2129" s="93"/>
      <c r="K2129" s="94"/>
      <c r="L2129" s="104"/>
      <c r="M2129" s="994"/>
      <c r="N2129" s="91"/>
      <c r="O2129" s="93"/>
      <c r="P2129" s="213"/>
    </row>
    <row r="2130" spans="1:16">
      <c r="A2130" s="102"/>
      <c r="B2130" s="106"/>
      <c r="C2130" s="994"/>
      <c r="D2130" s="91"/>
      <c r="E2130" s="93"/>
      <c r="F2130" s="94"/>
      <c r="G2130" s="106"/>
      <c r="H2130" s="994"/>
      <c r="I2130" s="91"/>
      <c r="J2130" s="93"/>
      <c r="K2130" s="94"/>
      <c r="L2130" s="106"/>
      <c r="M2130" s="994"/>
      <c r="N2130" s="91"/>
      <c r="O2130" s="93"/>
      <c r="P2130" s="94"/>
    </row>
    <row r="2131" spans="1:16">
      <c r="A2131" s="102"/>
      <c r="B2131" s="107"/>
      <c r="C2131" s="994"/>
      <c r="D2131" s="91"/>
      <c r="E2131" s="93"/>
      <c r="F2131" s="124"/>
      <c r="G2131" s="107"/>
      <c r="H2131" s="994"/>
      <c r="I2131" s="91"/>
      <c r="J2131" s="93"/>
      <c r="K2131" s="124"/>
      <c r="L2131" s="107"/>
      <c r="M2131" s="994"/>
      <c r="N2131" s="91"/>
      <c r="O2131" s="93"/>
      <c r="P2131" s="124"/>
    </row>
    <row r="2132" spans="1:16">
      <c r="A2132" s="102"/>
      <c r="B2132" s="106"/>
      <c r="C2132" s="994"/>
      <c r="D2132" s="91"/>
      <c r="E2132" s="93"/>
      <c r="F2132" s="125"/>
      <c r="G2132" s="106"/>
      <c r="H2132" s="994"/>
      <c r="I2132" s="91"/>
      <c r="J2132" s="93"/>
      <c r="K2132" s="125"/>
      <c r="L2132" s="106"/>
      <c r="M2132" s="994"/>
      <c r="N2132" s="91"/>
      <c r="O2132" s="93"/>
      <c r="P2132" s="125"/>
    </row>
    <row r="2133" spans="1:16">
      <c r="A2133" s="102"/>
      <c r="B2133" s="107"/>
      <c r="C2133" s="994"/>
      <c r="D2133" s="214"/>
      <c r="E2133" s="111"/>
      <c r="F2133" s="213"/>
      <c r="G2133" s="107"/>
      <c r="H2133" s="994"/>
      <c r="I2133" s="110"/>
      <c r="J2133" s="111"/>
      <c r="K2133" s="213"/>
      <c r="L2133" s="107"/>
      <c r="M2133" s="994"/>
      <c r="N2133" s="110"/>
      <c r="O2133" s="111"/>
      <c r="P2133" s="213"/>
    </row>
    <row r="2134" spans="1:16">
      <c r="A2134" s="102"/>
      <c r="B2134" s="106"/>
      <c r="C2134" s="994"/>
      <c r="D2134" s="214"/>
      <c r="E2134" s="111"/>
      <c r="F2134" s="213"/>
      <c r="G2134" s="106"/>
      <c r="H2134" s="994"/>
      <c r="I2134" s="110"/>
      <c r="J2134" s="111"/>
      <c r="K2134" s="213"/>
      <c r="L2134" s="106"/>
      <c r="M2134" s="994"/>
      <c r="N2134" s="110"/>
      <c r="O2134" s="111"/>
      <c r="P2134" s="213"/>
    </row>
    <row r="2135" spans="1:16" ht="17.45" customHeight="1" thickBot="1">
      <c r="A2135" s="102"/>
      <c r="B2135" s="107"/>
      <c r="C2135" s="995"/>
      <c r="D2135" s="126"/>
      <c r="E2135" s="127"/>
      <c r="F2135" s="101"/>
      <c r="G2135" s="107"/>
      <c r="H2135" s="995"/>
      <c r="I2135" s="110"/>
      <c r="J2135" s="127"/>
      <c r="K2135" s="101"/>
      <c r="L2135" s="107"/>
      <c r="M2135" s="995"/>
      <c r="N2135" s="110"/>
      <c r="O2135" s="128"/>
      <c r="P2135" s="124"/>
    </row>
    <row r="2136" spans="1:16">
      <c r="A2136" s="129"/>
      <c r="B2136" s="106"/>
      <c r="C2136" s="1008" t="s">
        <v>1055</v>
      </c>
      <c r="D2136" s="115" t="s">
        <v>1056</v>
      </c>
      <c r="E2136" s="130" t="s">
        <v>943</v>
      </c>
      <c r="F2136" s="122"/>
      <c r="G2136" s="106"/>
      <c r="H2136" s="993" t="s">
        <v>1055</v>
      </c>
      <c r="I2136" s="115" t="s">
        <v>1056</v>
      </c>
      <c r="J2136" s="130" t="s">
        <v>943</v>
      </c>
      <c r="K2136" s="122"/>
      <c r="L2136" s="106"/>
      <c r="M2136" s="1009" t="s">
        <v>1055</v>
      </c>
      <c r="N2136" s="115" t="s">
        <v>1056</v>
      </c>
      <c r="O2136" s="130" t="s">
        <v>943</v>
      </c>
      <c r="P2136" s="122"/>
    </row>
    <row r="2137" spans="1:16">
      <c r="A2137" s="129"/>
      <c r="B2137" s="107"/>
      <c r="C2137" s="994"/>
      <c r="D2137" s="91" t="s">
        <v>1060</v>
      </c>
      <c r="E2137" s="93" t="s">
        <v>948</v>
      </c>
      <c r="F2137" s="131"/>
      <c r="G2137" s="107"/>
      <c r="H2137" s="994"/>
      <c r="I2137" s="91" t="s">
        <v>1060</v>
      </c>
      <c r="J2137" s="93" t="s">
        <v>948</v>
      </c>
      <c r="K2137" s="131"/>
      <c r="L2137" s="107"/>
      <c r="M2137" s="994"/>
      <c r="N2137" s="91" t="s">
        <v>1060</v>
      </c>
      <c r="O2137" s="93" t="s">
        <v>948</v>
      </c>
      <c r="P2137" s="131"/>
    </row>
    <row r="2138" spans="1:16">
      <c r="A2138" s="129"/>
      <c r="B2138" s="132"/>
      <c r="C2138" s="994"/>
      <c r="D2138" s="91" t="s">
        <v>1063</v>
      </c>
      <c r="E2138" s="93" t="s">
        <v>952</v>
      </c>
      <c r="F2138" s="94"/>
      <c r="G2138" s="132"/>
      <c r="H2138" s="994"/>
      <c r="I2138" s="91" t="s">
        <v>1063</v>
      </c>
      <c r="J2138" s="93" t="s">
        <v>952</v>
      </c>
      <c r="K2138" s="94"/>
      <c r="L2138" s="132"/>
      <c r="M2138" s="994"/>
      <c r="N2138" s="91" t="s">
        <v>1063</v>
      </c>
      <c r="O2138" s="93" t="s">
        <v>952</v>
      </c>
      <c r="P2138" s="94"/>
    </row>
    <row r="2139" spans="1:16">
      <c r="A2139" s="129"/>
      <c r="B2139" s="107"/>
      <c r="C2139" s="994"/>
      <c r="D2139" s="91" t="s">
        <v>978</v>
      </c>
      <c r="E2139" s="93" t="s">
        <v>956</v>
      </c>
      <c r="F2139" s="101"/>
      <c r="G2139" s="107"/>
      <c r="H2139" s="994"/>
      <c r="I2139" s="91" t="s">
        <v>978</v>
      </c>
      <c r="J2139" s="93" t="s">
        <v>956</v>
      </c>
      <c r="K2139" s="101"/>
      <c r="L2139" s="107"/>
      <c r="M2139" s="994"/>
      <c r="N2139" s="91" t="s">
        <v>978</v>
      </c>
      <c r="O2139" s="93" t="s">
        <v>956</v>
      </c>
      <c r="P2139" s="101"/>
    </row>
    <row r="2140" spans="1:16">
      <c r="A2140" s="129"/>
      <c r="B2140" s="132"/>
      <c r="C2140" s="994"/>
      <c r="D2140" s="91"/>
      <c r="E2140" s="111"/>
      <c r="F2140" s="133"/>
      <c r="G2140" s="132"/>
      <c r="H2140" s="994"/>
      <c r="I2140" s="91"/>
      <c r="J2140" s="111"/>
      <c r="K2140" s="133"/>
      <c r="L2140" s="132"/>
      <c r="M2140" s="994"/>
      <c r="N2140" s="91"/>
      <c r="O2140" s="111"/>
      <c r="P2140" s="133"/>
    </row>
    <row r="2141" spans="1:16">
      <c r="A2141" s="129"/>
      <c r="B2141" s="107"/>
      <c r="C2141" s="994"/>
      <c r="D2141" s="91"/>
      <c r="E2141" s="93"/>
      <c r="F2141" s="94"/>
      <c r="G2141" s="107"/>
      <c r="H2141" s="994"/>
      <c r="I2141" s="91"/>
      <c r="J2141" s="93"/>
      <c r="K2141" s="94"/>
      <c r="L2141" s="107"/>
      <c r="M2141" s="994"/>
      <c r="N2141" s="91"/>
      <c r="O2141" s="93"/>
      <c r="P2141" s="94"/>
    </row>
    <row r="2142" spans="1:16">
      <c r="A2142" s="129"/>
      <c r="B2142" s="132"/>
      <c r="C2142" s="994"/>
      <c r="D2142" s="91"/>
      <c r="E2142" s="111"/>
      <c r="F2142" s="133"/>
      <c r="G2142" s="132"/>
      <c r="H2142" s="994"/>
      <c r="I2142" s="91"/>
      <c r="J2142" s="111"/>
      <c r="K2142" s="133"/>
      <c r="L2142" s="132"/>
      <c r="M2142" s="994"/>
      <c r="N2142" s="91"/>
      <c r="O2142" s="111"/>
      <c r="P2142" s="133"/>
    </row>
    <row r="2143" spans="1:16">
      <c r="A2143" s="129"/>
      <c r="B2143" s="107"/>
      <c r="C2143" s="994"/>
      <c r="D2143" s="91"/>
      <c r="E2143" s="93"/>
      <c r="F2143" s="94"/>
      <c r="G2143" s="107"/>
      <c r="H2143" s="994"/>
      <c r="I2143" s="91"/>
      <c r="J2143" s="93"/>
      <c r="K2143" s="94"/>
      <c r="L2143" s="107"/>
      <c r="M2143" s="994"/>
      <c r="N2143" s="91"/>
      <c r="O2143" s="93"/>
      <c r="P2143" s="94"/>
    </row>
    <row r="2144" spans="1:16">
      <c r="A2144" s="129"/>
      <c r="B2144" s="132"/>
      <c r="C2144" s="994"/>
      <c r="D2144" s="91"/>
      <c r="E2144" s="93"/>
      <c r="F2144" s="94"/>
      <c r="G2144" s="132"/>
      <c r="H2144" s="994"/>
      <c r="I2144" s="91"/>
      <c r="J2144" s="93"/>
      <c r="K2144" s="94"/>
      <c r="L2144" s="132"/>
      <c r="M2144" s="994"/>
      <c r="N2144" s="91"/>
      <c r="O2144" s="93"/>
      <c r="P2144" s="94"/>
    </row>
    <row r="2145" spans="1:16" ht="17.45" customHeight="1" thickBot="1">
      <c r="A2145" s="129"/>
      <c r="B2145" s="107"/>
      <c r="C2145" s="995"/>
      <c r="D2145" s="112"/>
      <c r="E2145" s="113"/>
      <c r="F2145" s="114"/>
      <c r="G2145" s="107"/>
      <c r="H2145" s="995"/>
      <c r="I2145" s="112"/>
      <c r="J2145" s="127"/>
      <c r="K2145" s="101"/>
      <c r="L2145" s="107"/>
      <c r="M2145" s="995"/>
      <c r="N2145" s="112"/>
      <c r="O2145" s="127"/>
      <c r="P2145" s="101"/>
    </row>
    <row r="2146" spans="1:16">
      <c r="A2146" s="129"/>
      <c r="B2146" s="132"/>
      <c r="C2146" s="1011" t="s">
        <v>1068</v>
      </c>
      <c r="D2146" s="134" t="s">
        <v>1069</v>
      </c>
      <c r="E2146" s="135"/>
      <c r="F2146" s="136" t="s">
        <v>1070</v>
      </c>
      <c r="G2146" s="132"/>
      <c r="H2146" s="1028" t="s">
        <v>1068</v>
      </c>
      <c r="I2146" s="134" t="s">
        <v>1069</v>
      </c>
      <c r="J2146" s="135"/>
      <c r="K2146" s="136" t="s">
        <v>1070</v>
      </c>
      <c r="L2146" s="132"/>
      <c r="M2146" s="1013" t="s">
        <v>1068</v>
      </c>
      <c r="N2146" s="134" t="s">
        <v>1069</v>
      </c>
      <c r="O2146" s="135"/>
      <c r="P2146" s="136" t="s">
        <v>1070</v>
      </c>
    </row>
    <row r="2147" spans="1:16">
      <c r="A2147" s="129"/>
      <c r="B2147" s="107"/>
      <c r="C2147" s="994"/>
      <c r="D2147" s="117"/>
      <c r="E2147" s="118"/>
      <c r="F2147" s="137"/>
      <c r="G2147" s="107"/>
      <c r="H2147" s="994"/>
      <c r="I2147" s="91"/>
      <c r="J2147" s="93"/>
      <c r="K2147" s="94"/>
      <c r="L2147" s="107"/>
      <c r="M2147" s="994"/>
      <c r="N2147" s="91"/>
      <c r="O2147" s="93"/>
      <c r="P2147" s="94"/>
    </row>
    <row r="2148" spans="1:16">
      <c r="A2148" s="129"/>
      <c r="B2148" s="132"/>
      <c r="C2148" s="994"/>
      <c r="D2148" s="91"/>
      <c r="E2148" s="93"/>
      <c r="F2148" s="94"/>
      <c r="G2148" s="132"/>
      <c r="H2148" s="994"/>
      <c r="I2148" s="91"/>
      <c r="J2148" s="93"/>
      <c r="K2148" s="94"/>
      <c r="L2148" s="132"/>
      <c r="M2148" s="994"/>
      <c r="N2148" s="91"/>
      <c r="O2148" s="93"/>
      <c r="P2148" s="94"/>
    </row>
    <row r="2149" spans="1:16">
      <c r="A2149" s="129"/>
      <c r="B2149" s="107"/>
      <c r="C2149" s="994"/>
      <c r="D2149" s="110"/>
      <c r="E2149" s="111"/>
      <c r="F2149" s="101"/>
      <c r="G2149" s="107"/>
      <c r="H2149" s="994"/>
      <c r="I2149" s="110"/>
      <c r="J2149" s="111"/>
      <c r="K2149" s="101"/>
      <c r="L2149" s="107"/>
      <c r="M2149" s="994"/>
      <c r="N2149" s="110"/>
      <c r="O2149" s="111"/>
      <c r="P2149" s="101"/>
    </row>
    <row r="2150" spans="1:16">
      <c r="A2150" s="1031"/>
      <c r="B2150" s="132"/>
      <c r="C2150" s="994"/>
      <c r="D2150" s="91"/>
      <c r="E2150" s="93"/>
      <c r="F2150" s="94"/>
      <c r="G2150" s="132"/>
      <c r="H2150" s="994"/>
      <c r="I2150" s="91"/>
      <c r="J2150" s="93"/>
      <c r="K2150" s="94"/>
      <c r="L2150" s="132"/>
      <c r="M2150" s="994"/>
      <c r="N2150" s="91"/>
      <c r="O2150" s="93"/>
      <c r="P2150" s="94"/>
    </row>
    <row r="2151" spans="1:16">
      <c r="A2151" s="1017"/>
      <c r="B2151" s="107"/>
      <c r="C2151" s="994"/>
      <c r="D2151" s="91"/>
      <c r="E2151" s="93"/>
      <c r="F2151" s="94"/>
      <c r="G2151" s="107"/>
      <c r="H2151" s="994"/>
      <c r="I2151" s="91"/>
      <c r="J2151" s="93"/>
      <c r="K2151" s="94"/>
      <c r="L2151" s="107"/>
      <c r="M2151" s="994"/>
      <c r="N2151" s="91"/>
      <c r="O2151" s="93"/>
      <c r="P2151" s="94"/>
    </row>
    <row r="2152" spans="1:16">
      <c r="A2152" s="1017"/>
      <c r="B2152" s="132"/>
      <c r="C2152" s="994"/>
      <c r="D2152" s="110"/>
      <c r="E2152" s="111"/>
      <c r="F2152" s="101"/>
      <c r="G2152" s="132"/>
      <c r="H2152" s="994"/>
      <c r="I2152" s="110"/>
      <c r="J2152" s="111"/>
      <c r="K2152" s="101"/>
      <c r="L2152" s="132"/>
      <c r="M2152" s="994"/>
      <c r="N2152" s="110"/>
      <c r="O2152" s="111"/>
      <c r="P2152" s="101"/>
    </row>
    <row r="2153" spans="1:16" ht="17.45" customHeight="1" thickBot="1">
      <c r="A2153" s="1032"/>
      <c r="B2153" s="138"/>
      <c r="C2153" s="1012"/>
      <c r="D2153" s="139"/>
      <c r="E2153" s="140"/>
      <c r="F2153" s="141"/>
      <c r="G2153" s="138"/>
      <c r="H2153" s="1012"/>
      <c r="I2153" s="139"/>
      <c r="J2153" s="140"/>
      <c r="K2153" s="141"/>
      <c r="L2153" s="138"/>
      <c r="M2153" s="1012"/>
      <c r="N2153" s="139"/>
      <c r="O2153" s="140"/>
      <c r="P2153" s="141"/>
    </row>
    <row r="2154" spans="1:16" s="143" customFormat="1" ht="27" customHeight="1" thickTop="1" thickBot="1">
      <c r="A2154" s="142"/>
      <c r="B2154" s="1000" t="s">
        <v>1077</v>
      </c>
      <c r="C2154" s="1001"/>
      <c r="D2154" s="1001"/>
      <c r="E2154" s="1001"/>
      <c r="F2154" s="1001"/>
      <c r="G2154" s="1025" t="s">
        <v>1078</v>
      </c>
      <c r="H2154" s="1006"/>
      <c r="I2154" s="1006"/>
      <c r="J2154" s="1006"/>
      <c r="K2154" s="1006"/>
      <c r="L2154" s="1006"/>
      <c r="M2154" s="1006"/>
      <c r="N2154" s="1005" t="s">
        <v>1079</v>
      </c>
      <c r="O2154" s="1006"/>
      <c r="P2154" s="1006"/>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17.45" customHeight="1" thickTop="1">
      <c r="A2156" s="990">
        <f>A2070</f>
        <v>46163</v>
      </c>
      <c r="B2156" s="1020"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991"/>
      <c r="B2157" s="1021"/>
      <c r="C2157" s="170"/>
      <c r="D2157" s="171"/>
      <c r="E2157" s="172"/>
      <c r="F2157" s="173"/>
      <c r="G2157" s="170"/>
      <c r="H2157" s="174"/>
      <c r="I2157" s="172"/>
      <c r="J2157" s="172"/>
      <c r="K2157" s="175"/>
      <c r="L2157" s="176"/>
      <c r="M2157" s="177"/>
      <c r="N2157" s="178"/>
      <c r="O2157" s="172"/>
      <c r="P2157" s="179"/>
    </row>
    <row r="2158" spans="1:16" s="169" customFormat="1">
      <c r="A2158" s="991"/>
      <c r="B2158" s="1021"/>
      <c r="C2158" s="170"/>
      <c r="D2158" s="171"/>
      <c r="E2158" s="172"/>
      <c r="F2158" s="173"/>
      <c r="G2158" s="170"/>
      <c r="H2158" s="180"/>
      <c r="I2158" s="172"/>
      <c r="J2158" s="172"/>
      <c r="K2158" s="175"/>
      <c r="L2158" s="181"/>
      <c r="M2158" s="177"/>
      <c r="N2158" s="178"/>
      <c r="O2158" s="172"/>
      <c r="P2158" s="179"/>
    </row>
    <row r="2159" spans="1:16" s="169" customFormat="1">
      <c r="A2159" s="991"/>
      <c r="B2159" s="1021"/>
      <c r="C2159" s="170"/>
      <c r="D2159" s="215"/>
      <c r="E2159" s="172"/>
      <c r="F2159" s="173"/>
      <c r="G2159" s="170"/>
      <c r="H2159" s="180"/>
      <c r="I2159" s="172"/>
      <c r="J2159" s="172"/>
      <c r="K2159" s="184"/>
      <c r="L2159" s="181"/>
      <c r="M2159" s="177"/>
      <c r="N2159" s="178"/>
      <c r="O2159" s="172"/>
      <c r="P2159" s="179"/>
    </row>
    <row r="2160" spans="1:16" s="169" customFormat="1">
      <c r="A2160" s="991"/>
      <c r="B2160" s="1021"/>
      <c r="C2160" s="170"/>
      <c r="D2160" s="182"/>
      <c r="E2160" s="172"/>
      <c r="F2160" s="179"/>
      <c r="G2160" s="170"/>
      <c r="H2160" s="183"/>
      <c r="I2160" s="172"/>
      <c r="J2160" s="172"/>
      <c r="K2160" s="184"/>
      <c r="L2160" s="181"/>
      <c r="M2160" s="177"/>
      <c r="N2160" s="178"/>
      <c r="O2160" s="172"/>
      <c r="P2160" s="179"/>
    </row>
    <row r="2161" spans="1:16" s="169" customFormat="1">
      <c r="A2161" s="991"/>
      <c r="B2161" s="1021"/>
      <c r="C2161" s="170"/>
      <c r="D2161" s="171"/>
      <c r="E2161" s="172"/>
      <c r="F2161" s="185"/>
      <c r="G2161" s="195"/>
      <c r="H2161" s="180"/>
      <c r="I2161" s="188"/>
      <c r="J2161" s="172"/>
      <c r="K2161" s="175"/>
      <c r="L2161" s="186"/>
      <c r="M2161" s="187"/>
      <c r="N2161" s="178"/>
      <c r="O2161" s="172"/>
      <c r="P2161" s="179"/>
    </row>
    <row r="2162" spans="1:16" s="169" customFormat="1">
      <c r="A2162" s="991"/>
      <c r="B2162" s="1021"/>
      <c r="C2162" s="170"/>
      <c r="D2162" s="171"/>
      <c r="E2162" s="172"/>
      <c r="F2162" s="179"/>
      <c r="G2162" s="170"/>
      <c r="H2162" s="180"/>
      <c r="I2162" s="188"/>
      <c r="J2162" s="172"/>
      <c r="K2162" s="175"/>
      <c r="L2162" s="181"/>
      <c r="M2162" s="177"/>
      <c r="N2162" s="178"/>
      <c r="O2162" s="172"/>
      <c r="P2162" s="179"/>
    </row>
    <row r="2163" spans="1:16" s="169" customFormat="1">
      <c r="A2163" s="991"/>
      <c r="B2163" s="1021"/>
      <c r="C2163" s="170"/>
      <c r="D2163" s="171"/>
      <c r="E2163" s="172"/>
      <c r="F2163" s="179"/>
      <c r="G2163" s="216"/>
      <c r="H2163" s="180"/>
      <c r="I2163" s="172"/>
      <c r="J2163" s="172"/>
      <c r="K2163" s="175"/>
      <c r="L2163" s="181"/>
      <c r="M2163" s="177"/>
      <c r="N2163" s="178"/>
      <c r="O2163" s="172"/>
      <c r="P2163" s="179"/>
    </row>
    <row r="2164" spans="1:16" s="169" customFormat="1">
      <c r="A2164" s="991"/>
      <c r="B2164" s="1021"/>
      <c r="C2164" s="170"/>
      <c r="D2164" s="171"/>
      <c r="E2164" s="172"/>
      <c r="F2164" s="185"/>
      <c r="G2164" s="170"/>
      <c r="H2164" s="180"/>
      <c r="I2164" s="188"/>
      <c r="J2164" s="172"/>
      <c r="K2164" s="175"/>
      <c r="L2164" s="181"/>
      <c r="M2164" s="177"/>
      <c r="N2164" s="178"/>
      <c r="O2164" s="172"/>
      <c r="P2164" s="179"/>
    </row>
    <row r="2165" spans="1:16" s="169" customFormat="1">
      <c r="A2165" s="991"/>
      <c r="B2165" s="1021"/>
      <c r="C2165" s="170"/>
      <c r="D2165" s="171"/>
      <c r="E2165" s="172"/>
      <c r="F2165" s="179"/>
      <c r="G2165" s="170"/>
      <c r="H2165" s="180"/>
      <c r="I2165" s="188"/>
      <c r="J2165" s="172"/>
      <c r="K2165" s="175"/>
      <c r="L2165" s="181"/>
      <c r="M2165" s="177"/>
      <c r="N2165" s="178"/>
      <c r="O2165" s="172"/>
      <c r="P2165" s="179"/>
    </row>
    <row r="2166" spans="1:16" s="169" customFormat="1">
      <c r="A2166" s="991"/>
      <c r="B2166" s="1021"/>
      <c r="C2166" s="189"/>
      <c r="D2166" s="190"/>
      <c r="E2166" s="191"/>
      <c r="F2166" s="192"/>
      <c r="G2166" s="170"/>
      <c r="H2166" s="174"/>
      <c r="I2166" s="172"/>
      <c r="J2166" s="172"/>
      <c r="K2166" s="175"/>
      <c r="L2166" s="181"/>
      <c r="M2166" s="177"/>
      <c r="N2166" s="193"/>
      <c r="O2166" s="191"/>
      <c r="P2166" s="192"/>
    </row>
    <row r="2167" spans="1:16" s="169" customFormat="1">
      <c r="A2167" s="991"/>
      <c r="B2167" s="1021"/>
      <c r="C2167" s="189"/>
      <c r="D2167" s="190"/>
      <c r="E2167" s="191"/>
      <c r="F2167" s="192"/>
      <c r="G2167" s="195"/>
      <c r="H2167" s="180"/>
      <c r="I2167" s="188"/>
      <c r="J2167" s="172"/>
      <c r="K2167" s="175"/>
      <c r="L2167" s="181"/>
      <c r="M2167" s="177"/>
      <c r="N2167" s="193"/>
      <c r="O2167" s="191"/>
      <c r="P2167" s="192"/>
    </row>
    <row r="2168" spans="1:16" s="169" customFormat="1">
      <c r="A2168" s="991"/>
      <c r="B2168" s="1021"/>
      <c r="C2168" s="189"/>
      <c r="D2168" s="190"/>
      <c r="E2168" s="191"/>
      <c r="F2168" s="192"/>
      <c r="G2168" s="170"/>
      <c r="H2168" s="196"/>
      <c r="I2168" s="188"/>
      <c r="J2168" s="197"/>
      <c r="K2168" s="194"/>
      <c r="L2168" s="181"/>
      <c r="M2168" s="177"/>
      <c r="N2168" s="193"/>
      <c r="O2168" s="191"/>
      <c r="P2168" s="192"/>
    </row>
    <row r="2169" spans="1:16" s="169" customFormat="1">
      <c r="A2169" s="991"/>
      <c r="B2169" s="1021"/>
      <c r="C2169" s="189"/>
      <c r="D2169" s="190"/>
      <c r="E2169" s="191"/>
      <c r="F2169" s="192"/>
      <c r="G2169" s="170"/>
      <c r="H2169" s="198"/>
      <c r="I2169" s="172"/>
      <c r="J2169" s="172"/>
      <c r="K2169" s="175"/>
      <c r="L2169" s="181"/>
      <c r="M2169" s="177"/>
      <c r="N2169" s="193"/>
      <c r="O2169" s="191"/>
      <c r="P2169" s="192"/>
    </row>
    <row r="2170" spans="1:16" s="169" customFormat="1">
      <c r="A2170" s="991"/>
      <c r="B2170" s="1021"/>
      <c r="C2170" s="189"/>
      <c r="D2170" s="190"/>
      <c r="E2170" s="191"/>
      <c r="F2170" s="192"/>
      <c r="G2170" s="195"/>
      <c r="H2170" s="180"/>
      <c r="I2170" s="197"/>
      <c r="J2170" s="197"/>
      <c r="K2170" s="194"/>
      <c r="L2170" s="181"/>
      <c r="M2170" s="177"/>
      <c r="N2170" s="193"/>
      <c r="O2170" s="191"/>
      <c r="P2170" s="192"/>
    </row>
    <row r="2171" spans="1:16" s="169" customFormat="1">
      <c r="A2171" s="991"/>
      <c r="B2171" s="1021"/>
      <c r="C2171" s="189"/>
      <c r="D2171" s="190"/>
      <c r="E2171" s="191"/>
      <c r="F2171" s="192"/>
      <c r="G2171" s="170"/>
      <c r="H2171" s="180"/>
      <c r="I2171" s="197"/>
      <c r="J2171" s="197"/>
      <c r="K2171" s="194"/>
      <c r="L2171" s="176"/>
      <c r="M2171" s="177"/>
      <c r="N2171" s="193"/>
      <c r="O2171" s="191"/>
      <c r="P2171" s="192"/>
    </row>
    <row r="2172" spans="1:16" s="169" customFormat="1">
      <c r="A2172" s="991"/>
      <c r="B2172" s="1021"/>
      <c r="C2172" s="189"/>
      <c r="D2172" s="190"/>
      <c r="E2172" s="191"/>
      <c r="F2172" s="192"/>
      <c r="G2172" s="189"/>
      <c r="H2172" s="198"/>
      <c r="I2172" s="199"/>
      <c r="J2172" s="199"/>
      <c r="K2172" s="200"/>
      <c r="L2172" s="201"/>
      <c r="M2172" s="187"/>
      <c r="N2172" s="193"/>
      <c r="O2172" s="191"/>
      <c r="P2172" s="192"/>
    </row>
    <row r="2173" spans="1:16" s="169" customFormat="1">
      <c r="A2173" s="991"/>
      <c r="B2173" s="1021"/>
      <c r="C2173" s="189"/>
      <c r="D2173" s="190"/>
      <c r="E2173" s="191"/>
      <c r="F2173" s="192"/>
      <c r="G2173" s="189"/>
      <c r="H2173" s="198"/>
      <c r="I2173" s="199"/>
      <c r="J2173" s="199"/>
      <c r="K2173" s="200"/>
      <c r="L2173" s="201"/>
      <c r="M2173" s="187"/>
      <c r="N2173" s="193"/>
      <c r="O2173" s="191"/>
      <c r="P2173" s="192"/>
    </row>
    <row r="2174" spans="1:16" s="169" customFormat="1">
      <c r="A2174" s="991"/>
      <c r="B2174" s="1021"/>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992"/>
      <c r="B2175" s="1022"/>
      <c r="C2175" s="202"/>
      <c r="D2175" s="203"/>
      <c r="E2175" s="204"/>
      <c r="F2175" s="205"/>
      <c r="G2175" s="206"/>
      <c r="H2175" s="207"/>
      <c r="I2175" s="208"/>
      <c r="J2175" s="208"/>
      <c r="K2175" s="209"/>
      <c r="L2175" s="210"/>
      <c r="M2175" s="211"/>
      <c r="N2175" s="212"/>
      <c r="O2175" s="204"/>
      <c r="P2175" s="205"/>
    </row>
    <row r="2176" spans="1:16" s="68" customFormat="1" ht="18" customHeight="1" thickTop="1" thickBot="1">
      <c r="A2176" s="1016">
        <f>A2070+1</f>
        <v>46164</v>
      </c>
      <c r="B2176" s="87" t="s">
        <v>940</v>
      </c>
      <c r="C2176" s="1008" t="s">
        <v>941</v>
      </c>
      <c r="D2176" s="88" t="s">
        <v>942</v>
      </c>
      <c r="E2176" s="89" t="s">
        <v>943</v>
      </c>
      <c r="F2176" s="90"/>
      <c r="G2176" s="87" t="s">
        <v>940</v>
      </c>
      <c r="H2176" s="1023" t="s">
        <v>941</v>
      </c>
      <c r="I2176" s="88" t="s">
        <v>942</v>
      </c>
      <c r="J2176" s="89" t="s">
        <v>943</v>
      </c>
      <c r="K2176" s="90"/>
      <c r="L2176" s="87" t="s">
        <v>940</v>
      </c>
      <c r="M2176" s="1029" t="s">
        <v>941</v>
      </c>
      <c r="N2176" s="88" t="s">
        <v>942</v>
      </c>
      <c r="O2176" s="89" t="s">
        <v>943</v>
      </c>
      <c r="P2176" s="90"/>
    </row>
    <row r="2177" spans="1:16" ht="18" customHeight="1">
      <c r="A2177" s="1017"/>
      <c r="B2177" s="1026"/>
      <c r="C2177" s="994"/>
      <c r="D2177" s="91" t="s">
        <v>951</v>
      </c>
      <c r="E2177" s="92" t="s">
        <v>948</v>
      </c>
      <c r="F2177" s="90"/>
      <c r="G2177" s="1026"/>
      <c r="H2177" s="994"/>
      <c r="I2177" s="91" t="s">
        <v>951</v>
      </c>
      <c r="J2177" s="92" t="s">
        <v>948</v>
      </c>
      <c r="K2177" s="90"/>
      <c r="L2177" s="1026"/>
      <c r="M2177" s="994"/>
      <c r="N2177" s="91" t="s">
        <v>951</v>
      </c>
      <c r="O2177" s="92" t="s">
        <v>948</v>
      </c>
      <c r="P2177" s="90"/>
    </row>
    <row r="2178" spans="1:16" ht="17.45" customHeight="1" thickBot="1">
      <c r="A2178" s="1017"/>
      <c r="B2178" s="997"/>
      <c r="C2178" s="994"/>
      <c r="D2178" s="91" t="s">
        <v>955</v>
      </c>
      <c r="E2178" s="93" t="s">
        <v>952</v>
      </c>
      <c r="F2178" s="95"/>
      <c r="G2178" s="997"/>
      <c r="H2178" s="994"/>
      <c r="I2178" s="91" t="s">
        <v>955</v>
      </c>
      <c r="J2178" s="93" t="s">
        <v>952</v>
      </c>
      <c r="K2178" s="95"/>
      <c r="L2178" s="997"/>
      <c r="M2178" s="994"/>
      <c r="N2178" s="91" t="s">
        <v>955</v>
      </c>
      <c r="O2178" s="93" t="s">
        <v>952</v>
      </c>
      <c r="P2178" s="95"/>
    </row>
    <row r="2179" spans="1:16" ht="17.45" customHeight="1" thickBot="1">
      <c r="A2179" s="1017"/>
      <c r="B2179" s="87" t="s">
        <v>954</v>
      </c>
      <c r="C2179" s="994"/>
      <c r="D2179" s="91"/>
      <c r="E2179" s="93"/>
      <c r="F2179" s="94"/>
      <c r="G2179" s="87" t="s">
        <v>954</v>
      </c>
      <c r="H2179" s="994"/>
      <c r="I2179" s="91" t="s">
        <v>958</v>
      </c>
      <c r="J2179" s="93" t="s">
        <v>956</v>
      </c>
      <c r="K2179" s="94"/>
      <c r="L2179" s="87" t="s">
        <v>954</v>
      </c>
      <c r="M2179" s="994"/>
      <c r="N2179" s="91" t="s">
        <v>958</v>
      </c>
      <c r="O2179" s="93" t="s">
        <v>956</v>
      </c>
      <c r="P2179" s="94"/>
    </row>
    <row r="2180" spans="1:16">
      <c r="A2180" s="1017"/>
      <c r="B2180" s="1027"/>
      <c r="C2180" s="994"/>
      <c r="D2180" s="91"/>
      <c r="E2180" s="93"/>
      <c r="F2180" s="94"/>
      <c r="G2180" s="1027"/>
      <c r="H2180" s="994"/>
      <c r="I2180" s="91"/>
      <c r="J2180" s="93"/>
      <c r="K2180" s="94"/>
      <c r="L2180" s="1027"/>
      <c r="M2180" s="994"/>
      <c r="N2180" s="91"/>
      <c r="O2180" s="93"/>
      <c r="P2180" s="94"/>
    </row>
    <row r="2181" spans="1:16">
      <c r="A2181" s="1017"/>
      <c r="B2181" s="1003"/>
      <c r="C2181" s="994"/>
      <c r="D2181" s="91"/>
      <c r="E2181" s="93"/>
      <c r="F2181" s="94"/>
      <c r="G2181" s="1003"/>
      <c r="H2181" s="994"/>
      <c r="I2181" s="91"/>
      <c r="J2181" s="93"/>
      <c r="K2181" s="94"/>
      <c r="L2181" s="1003"/>
      <c r="M2181" s="994"/>
      <c r="N2181" s="91"/>
      <c r="O2181" s="93"/>
      <c r="P2181" s="94"/>
    </row>
    <row r="2182" spans="1:16">
      <c r="A2182" s="1017"/>
      <c r="B2182" s="1002"/>
      <c r="C2182" s="994"/>
      <c r="D2182" s="91"/>
      <c r="E2182" s="93"/>
      <c r="F2182" s="90"/>
      <c r="G2182" s="1002"/>
      <c r="H2182" s="994"/>
      <c r="I2182" s="91"/>
      <c r="J2182" s="93"/>
      <c r="K2182" s="90"/>
      <c r="L2182" s="1002"/>
      <c r="M2182" s="994"/>
      <c r="N2182" s="91"/>
      <c r="O2182" s="93"/>
      <c r="P2182" s="90"/>
    </row>
    <row r="2183" spans="1:16">
      <c r="A2183" s="1017"/>
      <c r="B2183" s="1003"/>
      <c r="C2183" s="994"/>
      <c r="D2183" s="91"/>
      <c r="E2183" s="93"/>
      <c r="F2183" s="96"/>
      <c r="G2183" s="1003"/>
      <c r="H2183" s="994"/>
      <c r="I2183" s="91"/>
      <c r="J2183" s="93"/>
      <c r="K2183" s="96"/>
      <c r="L2183" s="1003"/>
      <c r="M2183" s="994"/>
      <c r="N2183" s="91"/>
      <c r="O2183" s="93"/>
      <c r="P2183" s="90"/>
    </row>
    <row r="2184" spans="1:16">
      <c r="A2184" s="1017"/>
      <c r="B2184" s="1002"/>
      <c r="C2184" s="994"/>
      <c r="D2184" s="91"/>
      <c r="E2184" s="93"/>
      <c r="F2184" s="99"/>
      <c r="G2184" s="1002"/>
      <c r="H2184" s="994"/>
      <c r="I2184" s="91"/>
      <c r="J2184" s="93"/>
      <c r="K2184" s="99"/>
      <c r="L2184" s="1002"/>
      <c r="M2184" s="994"/>
      <c r="N2184" s="91"/>
      <c r="O2184" s="93"/>
      <c r="P2184" s="96"/>
    </row>
    <row r="2185" spans="1:16" ht="17.45" customHeight="1" thickBot="1">
      <c r="A2185" s="1017"/>
      <c r="B2185" s="1003"/>
      <c r="C2185" s="994"/>
      <c r="D2185" s="91"/>
      <c r="E2185" s="93"/>
      <c r="F2185" s="96"/>
      <c r="G2185" s="1003"/>
      <c r="H2185" s="994"/>
      <c r="I2185" s="91"/>
      <c r="J2185" s="93"/>
      <c r="K2185" s="96"/>
      <c r="L2185" s="1003"/>
      <c r="M2185" s="994"/>
      <c r="N2185" s="91"/>
      <c r="O2185" s="93"/>
      <c r="P2185" s="96"/>
    </row>
    <row r="2186" spans="1:16" ht="17.45" customHeight="1" thickBot="1">
      <c r="A2186" s="1017"/>
      <c r="B2186" s="97" t="s">
        <v>977</v>
      </c>
      <c r="C2186" s="994"/>
      <c r="D2186" s="91"/>
      <c r="E2186" s="93"/>
      <c r="F2186" s="96"/>
      <c r="G2186" s="97" t="s">
        <v>977</v>
      </c>
      <c r="H2186" s="994"/>
      <c r="I2186" s="91"/>
      <c r="J2186" s="93"/>
      <c r="K2186" s="96"/>
      <c r="L2186" s="97" t="s">
        <v>977</v>
      </c>
      <c r="M2186" s="994"/>
      <c r="N2186" s="91"/>
      <c r="O2186" s="93"/>
      <c r="P2186" s="96"/>
    </row>
    <row r="2187" spans="1:16">
      <c r="A2187" s="1017"/>
      <c r="B2187" s="1007"/>
      <c r="C2187" s="994"/>
      <c r="D2187" s="91"/>
      <c r="E2187" s="93"/>
      <c r="F2187" s="96"/>
      <c r="G2187" s="1007"/>
      <c r="H2187" s="994"/>
      <c r="I2187" s="91"/>
      <c r="J2187" s="93"/>
      <c r="K2187" s="96"/>
      <c r="L2187" s="1007"/>
      <c r="M2187" s="994"/>
      <c r="N2187" s="91"/>
      <c r="O2187" s="93"/>
      <c r="P2187" s="96"/>
    </row>
    <row r="2188" spans="1:16">
      <c r="A2188" s="1017"/>
      <c r="B2188" s="999"/>
      <c r="C2188" s="994"/>
      <c r="D2188" s="91"/>
      <c r="E2188" s="93"/>
      <c r="F2188" s="96"/>
      <c r="G2188" s="999"/>
      <c r="H2188" s="994"/>
      <c r="I2188" s="91"/>
      <c r="J2188" s="93"/>
      <c r="K2188" s="96"/>
      <c r="L2188" s="999"/>
      <c r="M2188" s="994"/>
      <c r="N2188" s="91"/>
      <c r="O2188" s="93"/>
      <c r="P2188" s="94"/>
    </row>
    <row r="2189" spans="1:16" ht="17.45" customHeight="1" thickBot="1">
      <c r="A2189" s="1017"/>
      <c r="B2189" s="997"/>
      <c r="C2189" s="994"/>
      <c r="D2189" s="91"/>
      <c r="E2189" s="93"/>
      <c r="F2189" s="94"/>
      <c r="G2189" s="997"/>
      <c r="H2189" s="994"/>
      <c r="I2189" s="91"/>
      <c r="J2189" s="93"/>
      <c r="K2189" s="94"/>
      <c r="L2189" s="997"/>
      <c r="M2189" s="994"/>
      <c r="N2189" s="91"/>
      <c r="O2189" s="93"/>
      <c r="P2189" s="94"/>
    </row>
    <row r="2190" spans="1:16" ht="17.45" customHeight="1" thickBot="1">
      <c r="A2190" s="1017"/>
      <c r="B2190" s="97" t="s">
        <v>994</v>
      </c>
      <c r="C2190" s="994"/>
      <c r="D2190" s="91"/>
      <c r="E2190" s="93"/>
      <c r="F2190" s="94"/>
      <c r="G2190" s="97" t="s">
        <v>994</v>
      </c>
      <c r="H2190" s="994"/>
      <c r="I2190" s="91"/>
      <c r="J2190" s="93"/>
      <c r="K2190" s="94"/>
      <c r="L2190" s="97" t="s">
        <v>994</v>
      </c>
      <c r="M2190" s="994"/>
      <c r="N2190" s="91"/>
      <c r="O2190" s="93"/>
      <c r="P2190" s="94"/>
    </row>
    <row r="2191" spans="1:16">
      <c r="A2191" s="1017"/>
      <c r="B2191" s="998"/>
      <c r="C2191" s="994"/>
      <c r="D2191" s="91"/>
      <c r="E2191" s="93"/>
      <c r="F2191" s="94"/>
      <c r="G2191" s="998"/>
      <c r="H2191" s="994"/>
      <c r="I2191" s="91"/>
      <c r="J2191" s="93"/>
      <c r="K2191" s="94"/>
      <c r="L2191" s="998"/>
      <c r="M2191" s="994"/>
      <c r="N2191" s="91"/>
      <c r="O2191" s="93"/>
      <c r="P2191" s="94"/>
    </row>
    <row r="2192" spans="1:16">
      <c r="A2192" s="1017"/>
      <c r="B2192" s="999"/>
      <c r="C2192" s="994"/>
      <c r="D2192" s="91"/>
      <c r="E2192" s="93"/>
      <c r="F2192" s="94"/>
      <c r="G2192" s="999"/>
      <c r="H2192" s="994"/>
      <c r="I2192" s="91"/>
      <c r="J2192" s="93"/>
      <c r="K2192" s="94"/>
      <c r="L2192" s="999"/>
      <c r="M2192" s="994"/>
      <c r="N2192" s="91"/>
      <c r="O2192" s="93"/>
      <c r="P2192" s="94"/>
    </row>
    <row r="2193" spans="1:16" ht="17.45" customHeight="1" thickBot="1">
      <c r="A2193" s="1017"/>
      <c r="B2193" s="997"/>
      <c r="C2193" s="994"/>
      <c r="D2193" s="91"/>
      <c r="E2193" s="93"/>
      <c r="F2193" s="94"/>
      <c r="G2193" s="997"/>
      <c r="H2193" s="994"/>
      <c r="I2193" s="91"/>
      <c r="J2193" s="93"/>
      <c r="K2193" s="94"/>
      <c r="L2193" s="997"/>
      <c r="M2193" s="994"/>
      <c r="N2193" s="91"/>
      <c r="O2193" s="93"/>
      <c r="P2193" s="94"/>
    </row>
    <row r="2194" spans="1:16">
      <c r="A2194" s="1017"/>
      <c r="B2194" s="1018" t="s">
        <v>1013</v>
      </c>
      <c r="C2194" s="994"/>
      <c r="D2194" s="91"/>
      <c r="E2194" s="93"/>
      <c r="F2194" s="94"/>
      <c r="G2194" s="1018" t="s">
        <v>1013</v>
      </c>
      <c r="H2194" s="994"/>
      <c r="I2194" s="91"/>
      <c r="J2194" s="93"/>
      <c r="K2194" s="94"/>
      <c r="L2194" s="1018" t="s">
        <v>1013</v>
      </c>
      <c r="M2194" s="994"/>
      <c r="N2194" s="91"/>
      <c r="O2194" s="93"/>
      <c r="P2194" s="94"/>
    </row>
    <row r="2195" spans="1:16" ht="17.45" customHeight="1" thickBot="1">
      <c r="A2195" s="1017"/>
      <c r="B2195" s="1019"/>
      <c r="C2195" s="994"/>
      <c r="D2195" s="91"/>
      <c r="E2195" s="93"/>
      <c r="F2195" s="94"/>
      <c r="G2195" s="1019"/>
      <c r="H2195" s="994"/>
      <c r="I2195" s="91"/>
      <c r="J2195" s="93"/>
      <c r="K2195" s="94"/>
      <c r="L2195" s="1019"/>
      <c r="M2195" s="994"/>
      <c r="N2195" s="91"/>
      <c r="O2195" s="93"/>
      <c r="P2195" s="90"/>
    </row>
    <row r="2196" spans="1:16" ht="17.45" customHeight="1" thickTop="1">
      <c r="A2196" s="1017"/>
      <c r="B2196" s="1015" t="s">
        <v>1014</v>
      </c>
      <c r="C2196" s="994"/>
      <c r="D2196" s="91"/>
      <c r="E2196" s="93"/>
      <c r="F2196" s="90"/>
      <c r="G2196" s="1015" t="s">
        <v>1014</v>
      </c>
      <c r="H2196" s="994"/>
      <c r="I2196" s="91"/>
      <c r="J2196" s="93"/>
      <c r="K2196" s="90"/>
      <c r="L2196" s="1015" t="s">
        <v>1014</v>
      </c>
      <c r="M2196" s="994"/>
      <c r="N2196" s="91"/>
      <c r="O2196" s="93"/>
      <c r="P2196" s="94"/>
    </row>
    <row r="2197" spans="1:16" ht="17.45" customHeight="1" thickBot="1">
      <c r="A2197" s="1017"/>
      <c r="B2197" s="997"/>
      <c r="C2197" s="994"/>
      <c r="D2197" s="91"/>
      <c r="E2197" s="93"/>
      <c r="F2197" s="90"/>
      <c r="G2197" s="997"/>
      <c r="H2197" s="994"/>
      <c r="I2197" s="91"/>
      <c r="J2197" s="93"/>
      <c r="K2197" s="90"/>
      <c r="L2197" s="997"/>
      <c r="M2197" s="994"/>
      <c r="N2197" s="91"/>
      <c r="O2197" s="93"/>
      <c r="P2197" s="98"/>
    </row>
    <row r="2198" spans="1:16">
      <c r="A2198" s="1017"/>
      <c r="B2198" s="1014"/>
      <c r="C2198" s="994"/>
      <c r="D2198" s="91"/>
      <c r="E2198" s="93"/>
      <c r="F2198" s="94"/>
      <c r="G2198" s="1014"/>
      <c r="H2198" s="994"/>
      <c r="I2198" s="91"/>
      <c r="J2198" s="93"/>
      <c r="K2198" s="94"/>
      <c r="L2198" s="1014"/>
      <c r="M2198" s="994"/>
      <c r="N2198" s="91"/>
      <c r="O2198" s="93"/>
      <c r="P2198" s="100"/>
    </row>
    <row r="2199" spans="1:16" ht="17.45" customHeight="1" thickBot="1">
      <c r="A2199" s="1017"/>
      <c r="B2199" s="999"/>
      <c r="C2199" s="994"/>
      <c r="D2199" s="91"/>
      <c r="E2199" s="93"/>
      <c r="F2199" s="94"/>
      <c r="G2199" s="999"/>
      <c r="H2199" s="994"/>
      <c r="I2199" s="91"/>
      <c r="J2199" s="93"/>
      <c r="K2199" s="94"/>
      <c r="L2199" s="999"/>
      <c r="M2199" s="994"/>
      <c r="N2199" s="91"/>
      <c r="O2199" s="93"/>
      <c r="P2199" s="101"/>
    </row>
    <row r="2200" spans="1:16">
      <c r="A2200" s="1017"/>
      <c r="B2200" s="1010" t="s">
        <v>1015</v>
      </c>
      <c r="C2200" s="994"/>
      <c r="D2200" s="91"/>
      <c r="E2200" s="93"/>
      <c r="F2200" s="90"/>
      <c r="G2200" s="1010" t="s">
        <v>1015</v>
      </c>
      <c r="H2200" s="994"/>
      <c r="I2200" s="91"/>
      <c r="J2200" s="93"/>
      <c r="K2200" s="90"/>
      <c r="L2200" s="1010" t="s">
        <v>1015</v>
      </c>
      <c r="M2200" s="994"/>
      <c r="N2200" s="91"/>
      <c r="O2200" s="93"/>
      <c r="P2200" s="96"/>
    </row>
    <row r="2201" spans="1:16" ht="17.45" customHeight="1" thickBot="1">
      <c r="A2201" s="1017"/>
      <c r="B2201" s="997"/>
      <c r="C2201" s="994"/>
      <c r="D2201" s="91"/>
      <c r="E2201" s="93"/>
      <c r="F2201" s="98"/>
      <c r="G2201" s="997"/>
      <c r="H2201" s="994"/>
      <c r="I2201" s="91"/>
      <c r="J2201" s="93"/>
      <c r="K2201" s="98"/>
      <c r="L2201" s="997"/>
      <c r="M2201" s="994"/>
      <c r="N2201" s="91"/>
      <c r="O2201" s="93"/>
      <c r="P2201" s="101"/>
    </row>
    <row r="2202" spans="1:16">
      <c r="A2202" s="1017"/>
      <c r="B2202" s="996"/>
      <c r="C2202" s="994"/>
      <c r="D2202" s="91"/>
      <c r="E2202" s="93"/>
      <c r="F2202" s="99"/>
      <c r="G2202" s="996"/>
      <c r="H2202" s="994"/>
      <c r="I2202" s="91"/>
      <c r="J2202" s="93"/>
      <c r="K2202" s="100"/>
      <c r="L2202" s="996"/>
      <c r="M2202" s="994"/>
      <c r="N2202" s="91"/>
      <c r="O2202" s="93"/>
      <c r="P2202" s="90"/>
    </row>
    <row r="2203" spans="1:16" ht="17.45" customHeight="1" thickBot="1">
      <c r="A2203" s="1017"/>
      <c r="B2203" s="997"/>
      <c r="C2203" s="994"/>
      <c r="D2203" s="91"/>
      <c r="E2203" s="93"/>
      <c r="F2203" s="96"/>
      <c r="G2203" s="997"/>
      <c r="H2203" s="994"/>
      <c r="I2203" s="91"/>
      <c r="J2203" s="93"/>
      <c r="K2203" s="101"/>
      <c r="L2203" s="997"/>
      <c r="M2203" s="994"/>
      <c r="N2203" s="91"/>
      <c r="O2203" s="93"/>
      <c r="P2203" s="94"/>
    </row>
    <row r="2204" spans="1:16">
      <c r="A2204" s="1017"/>
      <c r="B2204" s="1004" t="s">
        <v>1016</v>
      </c>
      <c r="C2204" s="994"/>
      <c r="D2204" s="91"/>
      <c r="E2204" s="93"/>
      <c r="F2204" s="100"/>
      <c r="G2204" s="1004" t="s">
        <v>1016</v>
      </c>
      <c r="H2204" s="994"/>
      <c r="I2204" s="91"/>
      <c r="J2204" s="93"/>
      <c r="K2204" s="101"/>
      <c r="L2204" s="1004" t="s">
        <v>1016</v>
      </c>
      <c r="M2204" s="994"/>
      <c r="N2204" s="91"/>
      <c r="O2204" s="111"/>
      <c r="P2204" s="94"/>
    </row>
    <row r="2205" spans="1:16" ht="17.45" customHeight="1" thickBot="1">
      <c r="A2205" s="1017"/>
      <c r="B2205" s="997"/>
      <c r="C2205" s="994"/>
      <c r="D2205" s="91"/>
      <c r="E2205" s="93"/>
      <c r="F2205" s="101"/>
      <c r="G2205" s="997"/>
      <c r="H2205" s="994"/>
      <c r="I2205" s="91"/>
      <c r="J2205" s="93"/>
      <c r="K2205" s="96"/>
      <c r="L2205" s="997"/>
      <c r="M2205" s="994"/>
      <c r="N2205" s="110"/>
      <c r="O2205" s="93"/>
      <c r="P2205" s="109"/>
    </row>
    <row r="2206" spans="1:16">
      <c r="A2206" s="1017"/>
      <c r="B2206" s="996"/>
      <c r="C2206" s="994"/>
      <c r="D2206" s="91"/>
      <c r="E2206" s="93"/>
      <c r="F2206" s="101"/>
      <c r="G2206" s="996"/>
      <c r="H2206" s="994"/>
      <c r="I2206" s="91"/>
      <c r="J2206" s="93"/>
      <c r="K2206" s="101"/>
      <c r="L2206" s="996"/>
      <c r="M2206" s="994"/>
      <c r="N2206" s="110"/>
      <c r="O2206" s="111"/>
      <c r="P2206" s="94"/>
    </row>
    <row r="2207" spans="1:16" ht="17.45" customHeight="1" thickBot="1">
      <c r="A2207" s="1017"/>
      <c r="B2207" s="997"/>
      <c r="C2207" s="994"/>
      <c r="D2207" s="91"/>
      <c r="E2207" s="93"/>
      <c r="F2207" s="96"/>
      <c r="G2207" s="997"/>
      <c r="H2207" s="994"/>
      <c r="I2207" s="91"/>
      <c r="J2207" s="93"/>
      <c r="K2207" s="90"/>
      <c r="L2207" s="997"/>
      <c r="M2207" s="994"/>
      <c r="N2207" s="91"/>
      <c r="O2207" s="111"/>
      <c r="P2207" s="101"/>
    </row>
    <row r="2208" spans="1:16">
      <c r="A2208" s="1017"/>
      <c r="B2208" s="1004" t="s">
        <v>1018</v>
      </c>
      <c r="C2208" s="994"/>
      <c r="D2208" s="91"/>
      <c r="E2208" s="93"/>
      <c r="F2208" s="101"/>
      <c r="G2208" s="1004" t="s">
        <v>1018</v>
      </c>
      <c r="H2208" s="994"/>
      <c r="I2208" s="91"/>
      <c r="J2208" s="93"/>
      <c r="K2208" s="94"/>
      <c r="L2208" s="1004" t="s">
        <v>1018</v>
      </c>
      <c r="M2208" s="994"/>
      <c r="N2208" s="91"/>
      <c r="O2208" s="93"/>
      <c r="P2208" s="94"/>
    </row>
    <row r="2209" spans="1:16" ht="17.45" customHeight="1" thickBot="1">
      <c r="A2209" s="1017"/>
      <c r="B2209" s="997"/>
      <c r="C2209" s="994"/>
      <c r="D2209" s="91"/>
      <c r="E2209" s="93"/>
      <c r="F2209" s="90"/>
      <c r="G2209" s="997"/>
      <c r="H2209" s="994"/>
      <c r="I2209" s="91"/>
      <c r="J2209" s="111"/>
      <c r="K2209" s="94"/>
      <c r="L2209" s="997"/>
      <c r="M2209" s="994"/>
      <c r="N2209" s="110"/>
      <c r="O2209" s="111"/>
      <c r="P2209" s="94"/>
    </row>
    <row r="2210" spans="1:16">
      <c r="A2210" s="1017"/>
      <c r="B2210" s="996"/>
      <c r="C2210" s="994"/>
      <c r="D2210" s="91"/>
      <c r="E2210" s="93"/>
      <c r="F2210" s="94"/>
      <c r="G2210" s="996"/>
      <c r="H2210" s="994"/>
      <c r="I2210" s="91"/>
      <c r="J2210" s="93"/>
      <c r="K2210" s="94"/>
      <c r="L2210" s="996"/>
      <c r="M2210" s="994"/>
      <c r="N2210" s="110"/>
      <c r="O2210" s="111"/>
      <c r="P2210" s="94"/>
    </row>
    <row r="2211" spans="1:16" ht="17.45" customHeight="1" thickBot="1">
      <c r="A2211" s="1017"/>
      <c r="B2211" s="997"/>
      <c r="C2211" s="994"/>
      <c r="D2211" s="91"/>
      <c r="E2211" s="93"/>
      <c r="F2211" s="90"/>
      <c r="G2211" s="997"/>
      <c r="H2211" s="994"/>
      <c r="I2211" s="91"/>
      <c r="J2211" s="111"/>
      <c r="K2211" s="94"/>
      <c r="L2211" s="997"/>
      <c r="M2211" s="994"/>
      <c r="N2211" s="91"/>
      <c r="O2211" s="111"/>
      <c r="P2211" s="94"/>
    </row>
    <row r="2212" spans="1:16">
      <c r="A2212" s="1017"/>
      <c r="B2212" s="1010" t="s">
        <v>1020</v>
      </c>
      <c r="C2212" s="994"/>
      <c r="D2212" s="91"/>
      <c r="E2212" s="93"/>
      <c r="F2212" s="90"/>
      <c r="G2212" s="1010" t="s">
        <v>1020</v>
      </c>
      <c r="H2212" s="994"/>
      <c r="I2212" s="91"/>
      <c r="J2212" s="111"/>
      <c r="K2212" s="94"/>
      <c r="L2212" s="1010" t="s">
        <v>1020</v>
      </c>
      <c r="M2212" s="994"/>
      <c r="N2212" s="110"/>
      <c r="O2212" s="111"/>
      <c r="P2212" s="94"/>
    </row>
    <row r="2213" spans="1:16" ht="17.45" customHeight="1" thickBot="1">
      <c r="A2213" s="1017"/>
      <c r="B2213" s="997"/>
      <c r="C2213" s="994"/>
      <c r="D2213" s="91"/>
      <c r="E2213" s="93"/>
      <c r="F2213" s="90"/>
      <c r="G2213" s="997"/>
      <c r="H2213" s="994"/>
      <c r="I2213" s="91"/>
      <c r="J2213" s="111"/>
      <c r="K2213" s="94"/>
      <c r="L2213" s="997"/>
      <c r="M2213" s="994"/>
      <c r="N2213" s="91"/>
      <c r="O2213" s="111"/>
      <c r="P2213" s="94"/>
    </row>
    <row r="2214" spans="1:16">
      <c r="A2214" s="1017"/>
      <c r="B2214" s="103"/>
      <c r="C2214" s="994"/>
      <c r="D2214" s="91"/>
      <c r="E2214" s="93"/>
      <c r="F2214" s="94"/>
      <c r="G2214" s="103"/>
      <c r="H2214" s="994"/>
      <c r="I2214" s="91"/>
      <c r="J2214" s="93"/>
      <c r="K2214" s="109"/>
      <c r="L2214" s="103"/>
      <c r="M2214" s="994"/>
      <c r="N2214" s="110"/>
      <c r="O2214" s="93"/>
      <c r="P2214" s="109"/>
    </row>
    <row r="2215" spans="1:16">
      <c r="A2215" s="1017"/>
      <c r="B2215" s="104"/>
      <c r="C2215" s="994"/>
      <c r="D2215" s="91"/>
      <c r="E2215" s="93"/>
      <c r="F2215" s="90"/>
      <c r="G2215" s="104"/>
      <c r="H2215" s="994"/>
      <c r="I2215" s="91"/>
      <c r="J2215" s="93"/>
      <c r="K2215" s="94"/>
      <c r="L2215" s="104"/>
      <c r="M2215" s="994"/>
      <c r="N2215" s="110"/>
      <c r="O2215" s="111"/>
      <c r="P2215" s="94"/>
    </row>
    <row r="2216" spans="1:16">
      <c r="A2216" s="1017"/>
      <c r="B2216" s="106"/>
      <c r="C2216" s="994"/>
      <c r="D2216" s="91"/>
      <c r="E2216" s="93"/>
      <c r="F2216" s="90"/>
      <c r="G2216" s="106"/>
      <c r="H2216" s="994"/>
      <c r="I2216" s="110"/>
      <c r="J2216" s="111"/>
      <c r="K2216" s="94"/>
      <c r="L2216" s="106"/>
      <c r="M2216" s="994"/>
      <c r="N2216" s="110"/>
      <c r="O2216" s="111"/>
      <c r="P2216" s="101"/>
    </row>
    <row r="2217" spans="1:16">
      <c r="A2217" s="1017"/>
      <c r="B2217" s="107"/>
      <c r="C2217" s="994"/>
      <c r="D2217" s="91"/>
      <c r="E2217" s="93"/>
      <c r="F2217" s="90"/>
      <c r="G2217" s="107"/>
      <c r="H2217" s="994"/>
      <c r="I2217" s="110"/>
      <c r="J2217" s="111"/>
      <c r="K2217" s="101"/>
      <c r="L2217" s="107"/>
      <c r="M2217" s="994"/>
      <c r="N2217" s="108"/>
      <c r="O2217" s="93"/>
      <c r="P2217" s="94"/>
    </row>
    <row r="2218" spans="1:16">
      <c r="A2218" s="1017"/>
      <c r="B2218" s="106"/>
      <c r="C2218" s="994"/>
      <c r="D2218" s="108"/>
      <c r="E2218" s="93"/>
      <c r="F2218" s="94"/>
      <c r="G2218" s="106"/>
      <c r="H2218" s="994"/>
      <c r="I2218" s="108"/>
      <c r="J2218" s="93"/>
      <c r="K2218" s="109"/>
      <c r="L2218" s="106"/>
      <c r="M2218" s="994"/>
      <c r="N2218" s="91"/>
      <c r="O2218" s="93"/>
      <c r="P2218" s="109"/>
    </row>
    <row r="2219" spans="1:16">
      <c r="A2219" s="1017"/>
      <c r="B2219" s="107"/>
      <c r="C2219" s="994"/>
      <c r="D2219" s="91"/>
      <c r="E2219" s="93"/>
      <c r="F2219" s="105"/>
      <c r="G2219" s="107"/>
      <c r="H2219" s="994"/>
      <c r="I2219" s="91"/>
      <c r="J2219" s="93"/>
      <c r="K2219" s="94"/>
      <c r="L2219" s="107"/>
      <c r="M2219" s="994"/>
      <c r="N2219" s="110"/>
      <c r="O2219" s="111"/>
      <c r="P2219" s="94"/>
    </row>
    <row r="2220" spans="1:16">
      <c r="A2220" s="1017"/>
      <c r="B2220" s="106"/>
      <c r="C2220" s="994"/>
      <c r="D2220" s="91"/>
      <c r="E2220" s="93"/>
      <c r="F2220" s="94"/>
      <c r="G2220" s="106"/>
      <c r="H2220" s="994"/>
      <c r="I2220" s="110"/>
      <c r="J2220" s="111"/>
      <c r="K2220" s="94"/>
      <c r="L2220" s="106"/>
      <c r="M2220" s="994"/>
      <c r="N2220" s="110"/>
      <c r="O2220" s="111"/>
      <c r="P2220" s="94"/>
    </row>
    <row r="2221" spans="1:16" ht="17.45" customHeight="1" thickBot="1">
      <c r="A2221" s="1017"/>
      <c r="B2221" s="107"/>
      <c r="C2221" s="995"/>
      <c r="D2221" s="112"/>
      <c r="E2221" s="113"/>
      <c r="F2221" s="114"/>
      <c r="G2221" s="107"/>
      <c r="H2221" s="994"/>
      <c r="I2221" s="112"/>
      <c r="J2221" s="113"/>
      <c r="K2221" s="114"/>
      <c r="L2221" s="107"/>
      <c r="M2221" s="994"/>
      <c r="N2221" s="112"/>
      <c r="O2221" s="113"/>
      <c r="P2221" s="114"/>
    </row>
    <row r="2222" spans="1:16">
      <c r="A2222" s="1030" t="str">
        <f>TEXT(A2176,"AAAA")</f>
        <v>星期五</v>
      </c>
      <c r="B2222" s="106"/>
      <c r="C2222" s="1008" t="s">
        <v>978</v>
      </c>
      <c r="D2222" s="115"/>
      <c r="E2222" s="116"/>
      <c r="F2222" s="94"/>
      <c r="G2222" s="106"/>
      <c r="H2222" s="993" t="s">
        <v>978</v>
      </c>
      <c r="I2222" s="115"/>
      <c r="J2222" s="116"/>
      <c r="K2222" s="94"/>
      <c r="L2222" s="106"/>
      <c r="M2222" s="1009" t="s">
        <v>978</v>
      </c>
      <c r="N2222" s="115"/>
      <c r="O2222" s="116"/>
      <c r="P2222" s="94"/>
    </row>
    <row r="2223" spans="1:16">
      <c r="A2223" s="1017"/>
      <c r="B2223" s="107"/>
      <c r="C2223" s="994"/>
      <c r="D2223" s="117"/>
      <c r="E2223" s="93"/>
      <c r="F2223" s="94"/>
      <c r="G2223" s="107"/>
      <c r="H2223" s="994"/>
      <c r="I2223" s="91"/>
      <c r="J2223" s="93"/>
      <c r="K2223" s="94"/>
      <c r="L2223" s="107"/>
      <c r="M2223" s="994"/>
      <c r="N2223" s="91"/>
      <c r="O2223" s="93"/>
      <c r="P2223" s="94"/>
    </row>
    <row r="2224" spans="1:16">
      <c r="A2224" s="1017"/>
      <c r="B2224" s="106"/>
      <c r="C2224" s="994"/>
      <c r="D2224" s="117"/>
      <c r="E2224" s="93"/>
      <c r="F2224" s="94"/>
      <c r="G2224" s="106"/>
      <c r="H2224" s="994"/>
      <c r="I2224" s="91"/>
      <c r="J2224" s="93"/>
      <c r="K2224" s="94"/>
      <c r="L2224" s="106"/>
      <c r="M2224" s="994"/>
      <c r="N2224" s="91"/>
      <c r="O2224" s="93"/>
      <c r="P2224" s="94"/>
    </row>
    <row r="2225" spans="1:16">
      <c r="A2225" s="1017"/>
      <c r="B2225" s="107"/>
      <c r="C2225" s="994"/>
      <c r="D2225" s="117"/>
      <c r="E2225" s="93"/>
      <c r="F2225" s="94"/>
      <c r="G2225" s="107"/>
      <c r="H2225" s="994"/>
      <c r="I2225" s="91"/>
      <c r="J2225" s="93"/>
      <c r="K2225" s="94"/>
      <c r="L2225" s="107"/>
      <c r="M2225" s="994"/>
      <c r="N2225" s="91"/>
      <c r="O2225" s="93"/>
      <c r="P2225" s="94"/>
    </row>
    <row r="2226" spans="1:16">
      <c r="A2226" s="1017"/>
      <c r="B2226" s="106"/>
      <c r="C2226" s="994"/>
      <c r="D2226" s="117"/>
      <c r="E2226" s="93"/>
      <c r="F2226" s="94"/>
      <c r="G2226" s="106"/>
      <c r="H2226" s="994"/>
      <c r="I2226" s="91"/>
      <c r="J2226" s="93"/>
      <c r="K2226" s="94"/>
      <c r="L2226" s="106"/>
      <c r="M2226" s="994"/>
      <c r="N2226" s="91"/>
      <c r="O2226" s="93"/>
      <c r="P2226" s="94"/>
    </row>
    <row r="2227" spans="1:16">
      <c r="A2227" s="1017"/>
      <c r="B2227" s="107"/>
      <c r="C2227" s="994"/>
      <c r="D2227" s="117"/>
      <c r="E2227" s="93"/>
      <c r="F2227" s="94"/>
      <c r="G2227" s="107"/>
      <c r="H2227" s="994"/>
      <c r="I2227" s="91"/>
      <c r="J2227" s="93"/>
      <c r="K2227" s="94"/>
      <c r="L2227" s="107"/>
      <c r="M2227" s="994"/>
      <c r="N2227" s="91"/>
      <c r="O2227" s="93"/>
      <c r="P2227" s="94"/>
    </row>
    <row r="2228" spans="1:16">
      <c r="A2228" s="1017"/>
      <c r="B2228" s="106"/>
      <c r="C2228" s="994"/>
      <c r="D2228" s="117"/>
      <c r="E2228" s="93"/>
      <c r="F2228" s="94"/>
      <c r="G2228" s="106"/>
      <c r="H2228" s="994"/>
      <c r="I2228" s="91"/>
      <c r="J2228" s="93"/>
      <c r="K2228" s="94"/>
      <c r="L2228" s="106"/>
      <c r="M2228" s="994"/>
      <c r="N2228" s="91"/>
      <c r="O2228" s="93"/>
      <c r="P2228" s="94"/>
    </row>
    <row r="2229" spans="1:16">
      <c r="A2229" s="1017"/>
      <c r="B2229" s="107"/>
      <c r="C2229" s="994"/>
      <c r="D2229" s="91"/>
      <c r="E2229" s="93"/>
      <c r="F2229" s="94"/>
      <c r="G2229" s="107"/>
      <c r="H2229" s="994"/>
      <c r="I2229" s="91"/>
      <c r="J2229" s="93"/>
      <c r="K2229" s="94"/>
      <c r="L2229" s="107"/>
      <c r="M2229" s="994"/>
      <c r="N2229" s="91"/>
      <c r="O2229" s="93"/>
      <c r="P2229" s="94"/>
    </row>
    <row r="2230" spans="1:16">
      <c r="A2230" s="1017"/>
      <c r="B2230" s="104"/>
      <c r="C2230" s="994"/>
      <c r="D2230" s="110"/>
      <c r="E2230" s="111"/>
      <c r="F2230" s="101"/>
      <c r="G2230" s="104"/>
      <c r="H2230" s="994"/>
      <c r="I2230" s="110"/>
      <c r="J2230" s="111"/>
      <c r="K2230" s="94"/>
      <c r="L2230" s="104"/>
      <c r="M2230" s="994"/>
      <c r="N2230" s="110"/>
      <c r="O2230" s="111"/>
      <c r="P2230" s="94"/>
    </row>
    <row r="2231" spans="1:16" ht="17.45" customHeight="1" thickBot="1">
      <c r="A2231" s="1017"/>
      <c r="B2231" s="104"/>
      <c r="C2231" s="995"/>
      <c r="D2231" s="119" t="s">
        <v>1047</v>
      </c>
      <c r="E2231" s="120" t="s">
        <v>1048</v>
      </c>
      <c r="F2231" s="121"/>
      <c r="G2231" s="104"/>
      <c r="H2231" s="995"/>
      <c r="I2231" s="119" t="s">
        <v>1047</v>
      </c>
      <c r="J2231" s="120" t="s">
        <v>1048</v>
      </c>
      <c r="K2231" s="94"/>
      <c r="L2231" s="104"/>
      <c r="M2231" s="995"/>
      <c r="N2231" s="119" t="s">
        <v>1047</v>
      </c>
      <c r="O2231" s="120" t="s">
        <v>1048</v>
      </c>
      <c r="P2231" s="94"/>
    </row>
    <row r="2232" spans="1:16">
      <c r="A2232" s="102"/>
      <c r="B2232" s="106"/>
      <c r="C2232" s="1008" t="s">
        <v>1049</v>
      </c>
      <c r="D2232" s="115"/>
      <c r="E2232" s="116"/>
      <c r="F2232" s="122"/>
      <c r="G2232" s="106"/>
      <c r="H2232" s="993" t="s">
        <v>1049</v>
      </c>
      <c r="I2232" s="115"/>
      <c r="J2232" s="116"/>
      <c r="K2232" s="122"/>
      <c r="L2232" s="106"/>
      <c r="M2232" s="1009" t="s">
        <v>1049</v>
      </c>
      <c r="N2232" s="115"/>
      <c r="O2232" s="116"/>
      <c r="P2232" s="122"/>
    </row>
    <row r="2233" spans="1:16">
      <c r="A2233" s="102"/>
      <c r="B2233" s="107"/>
      <c r="C2233" s="994"/>
      <c r="D2233" s="91"/>
      <c r="E2233" s="93"/>
      <c r="F2233" s="94"/>
      <c r="G2233" s="107"/>
      <c r="H2233" s="994"/>
      <c r="I2233" s="91"/>
      <c r="J2233" s="93"/>
      <c r="K2233" s="94"/>
      <c r="L2233" s="107"/>
      <c r="M2233" s="994"/>
      <c r="N2233" s="91"/>
      <c r="O2233" s="93"/>
      <c r="P2233" s="94"/>
    </row>
    <row r="2234" spans="1:16">
      <c r="A2234" s="102"/>
      <c r="B2234" s="123"/>
      <c r="C2234" s="994"/>
      <c r="D2234" s="91"/>
      <c r="E2234" s="93"/>
      <c r="F2234" s="94"/>
      <c r="G2234" s="123"/>
      <c r="H2234" s="994"/>
      <c r="I2234" s="91"/>
      <c r="J2234" s="93"/>
      <c r="K2234" s="94"/>
      <c r="L2234" s="123"/>
      <c r="M2234" s="994"/>
      <c r="N2234" s="91"/>
      <c r="O2234" s="93"/>
      <c r="P2234" s="125"/>
    </row>
    <row r="2235" spans="1:16">
      <c r="A2235" s="102"/>
      <c r="B2235" s="104"/>
      <c r="C2235" s="994"/>
      <c r="D2235" s="91"/>
      <c r="E2235" s="93"/>
      <c r="F2235" s="94"/>
      <c r="G2235" s="104"/>
      <c r="H2235" s="994"/>
      <c r="I2235" s="91"/>
      <c r="J2235" s="93"/>
      <c r="K2235" s="94"/>
      <c r="L2235" s="104"/>
      <c r="M2235" s="994"/>
      <c r="N2235" s="91"/>
      <c r="O2235" s="93"/>
      <c r="P2235" s="213"/>
    </row>
    <row r="2236" spans="1:16">
      <c r="A2236" s="102"/>
      <c r="B2236" s="106"/>
      <c r="C2236" s="994"/>
      <c r="D2236" s="91"/>
      <c r="E2236" s="93"/>
      <c r="F2236" s="94"/>
      <c r="G2236" s="106"/>
      <c r="H2236" s="994"/>
      <c r="I2236" s="91"/>
      <c r="J2236" s="93"/>
      <c r="K2236" s="94"/>
      <c r="L2236" s="106"/>
      <c r="M2236" s="994"/>
      <c r="N2236" s="91"/>
      <c r="O2236" s="93"/>
      <c r="P2236" s="94"/>
    </row>
    <row r="2237" spans="1:16">
      <c r="A2237" s="102"/>
      <c r="B2237" s="107"/>
      <c r="C2237" s="994"/>
      <c r="D2237" s="91"/>
      <c r="E2237" s="93"/>
      <c r="F2237" s="124"/>
      <c r="G2237" s="107"/>
      <c r="H2237" s="994"/>
      <c r="I2237" s="91"/>
      <c r="J2237" s="93"/>
      <c r="K2237" s="124"/>
      <c r="L2237" s="107"/>
      <c r="M2237" s="994"/>
      <c r="N2237" s="91"/>
      <c r="O2237" s="93"/>
      <c r="P2237" s="124"/>
    </row>
    <row r="2238" spans="1:16">
      <c r="A2238" s="102"/>
      <c r="B2238" s="106"/>
      <c r="C2238" s="994"/>
      <c r="D2238" s="91"/>
      <c r="E2238" s="93"/>
      <c r="F2238" s="125"/>
      <c r="G2238" s="106"/>
      <c r="H2238" s="994"/>
      <c r="I2238" s="91"/>
      <c r="J2238" s="93"/>
      <c r="K2238" s="125"/>
      <c r="L2238" s="106"/>
      <c r="M2238" s="994"/>
      <c r="N2238" s="91"/>
      <c r="O2238" s="93"/>
      <c r="P2238" s="125"/>
    </row>
    <row r="2239" spans="1:16">
      <c r="A2239" s="102"/>
      <c r="B2239" s="107"/>
      <c r="C2239" s="994"/>
      <c r="D2239" s="214"/>
      <c r="E2239" s="111"/>
      <c r="F2239" s="213"/>
      <c r="G2239" s="107"/>
      <c r="H2239" s="994"/>
      <c r="I2239" s="110"/>
      <c r="J2239" s="111"/>
      <c r="K2239" s="213"/>
      <c r="L2239" s="107"/>
      <c r="M2239" s="994"/>
      <c r="N2239" s="110"/>
      <c r="O2239" s="111"/>
      <c r="P2239" s="213"/>
    </row>
    <row r="2240" spans="1:16">
      <c r="A2240" s="102"/>
      <c r="B2240" s="106"/>
      <c r="C2240" s="994"/>
      <c r="D2240" s="214"/>
      <c r="E2240" s="111"/>
      <c r="F2240" s="213"/>
      <c r="G2240" s="106"/>
      <c r="H2240" s="994"/>
      <c r="I2240" s="110"/>
      <c r="J2240" s="111"/>
      <c r="K2240" s="213"/>
      <c r="L2240" s="106"/>
      <c r="M2240" s="994"/>
      <c r="N2240" s="110"/>
      <c r="O2240" s="111"/>
      <c r="P2240" s="213"/>
    </row>
    <row r="2241" spans="1:16" ht="17.45" customHeight="1" thickBot="1">
      <c r="A2241" s="102"/>
      <c r="B2241" s="107"/>
      <c r="C2241" s="995"/>
      <c r="D2241" s="126"/>
      <c r="E2241" s="127"/>
      <c r="F2241" s="101"/>
      <c r="G2241" s="107"/>
      <c r="H2241" s="995"/>
      <c r="I2241" s="110"/>
      <c r="J2241" s="127"/>
      <c r="K2241" s="101"/>
      <c r="L2241" s="107"/>
      <c r="M2241" s="995"/>
      <c r="N2241" s="110"/>
      <c r="O2241" s="128"/>
      <c r="P2241" s="124"/>
    </row>
    <row r="2242" spans="1:16">
      <c r="A2242" s="129"/>
      <c r="B2242" s="106"/>
      <c r="C2242" s="1008" t="s">
        <v>1055</v>
      </c>
      <c r="D2242" s="115" t="s">
        <v>1056</v>
      </c>
      <c r="E2242" s="130" t="s">
        <v>943</v>
      </c>
      <c r="F2242" s="122"/>
      <c r="G2242" s="106"/>
      <c r="H2242" s="993" t="s">
        <v>1055</v>
      </c>
      <c r="I2242" s="115" t="s">
        <v>1056</v>
      </c>
      <c r="J2242" s="130" t="s">
        <v>943</v>
      </c>
      <c r="K2242" s="122"/>
      <c r="L2242" s="106"/>
      <c r="M2242" s="1009" t="s">
        <v>1055</v>
      </c>
      <c r="N2242" s="115" t="s">
        <v>1056</v>
      </c>
      <c r="O2242" s="130" t="s">
        <v>943</v>
      </c>
      <c r="P2242" s="122"/>
    </row>
    <row r="2243" spans="1:16">
      <c r="A2243" s="129"/>
      <c r="B2243" s="107"/>
      <c r="C2243" s="994"/>
      <c r="D2243" s="91" t="s">
        <v>1060</v>
      </c>
      <c r="E2243" s="93" t="s">
        <v>948</v>
      </c>
      <c r="F2243" s="131"/>
      <c r="G2243" s="107"/>
      <c r="H2243" s="994"/>
      <c r="I2243" s="91" t="s">
        <v>1060</v>
      </c>
      <c r="J2243" s="93" t="s">
        <v>948</v>
      </c>
      <c r="K2243" s="131"/>
      <c r="L2243" s="107"/>
      <c r="M2243" s="994"/>
      <c r="N2243" s="91" t="s">
        <v>1060</v>
      </c>
      <c r="O2243" s="93" t="s">
        <v>948</v>
      </c>
      <c r="P2243" s="131"/>
    </row>
    <row r="2244" spans="1:16">
      <c r="A2244" s="129"/>
      <c r="B2244" s="132"/>
      <c r="C2244" s="994"/>
      <c r="D2244" s="91" t="s">
        <v>1063</v>
      </c>
      <c r="E2244" s="93" t="s">
        <v>952</v>
      </c>
      <c r="F2244" s="94"/>
      <c r="G2244" s="132"/>
      <c r="H2244" s="994"/>
      <c r="I2244" s="91" t="s">
        <v>1063</v>
      </c>
      <c r="J2244" s="93" t="s">
        <v>952</v>
      </c>
      <c r="K2244" s="94"/>
      <c r="L2244" s="132"/>
      <c r="M2244" s="994"/>
      <c r="N2244" s="91" t="s">
        <v>1063</v>
      </c>
      <c r="O2244" s="93" t="s">
        <v>952</v>
      </c>
      <c r="P2244" s="94"/>
    </row>
    <row r="2245" spans="1:16">
      <c r="A2245" s="129"/>
      <c r="B2245" s="107"/>
      <c r="C2245" s="994"/>
      <c r="D2245" s="91" t="s">
        <v>978</v>
      </c>
      <c r="E2245" s="93" t="s">
        <v>956</v>
      </c>
      <c r="F2245" s="101"/>
      <c r="G2245" s="107"/>
      <c r="H2245" s="994"/>
      <c r="I2245" s="91" t="s">
        <v>978</v>
      </c>
      <c r="J2245" s="93" t="s">
        <v>956</v>
      </c>
      <c r="K2245" s="101"/>
      <c r="L2245" s="107"/>
      <c r="M2245" s="994"/>
      <c r="N2245" s="91" t="s">
        <v>978</v>
      </c>
      <c r="O2245" s="93" t="s">
        <v>956</v>
      </c>
      <c r="P2245" s="101"/>
    </row>
    <row r="2246" spans="1:16">
      <c r="A2246" s="129"/>
      <c r="B2246" s="132"/>
      <c r="C2246" s="994"/>
      <c r="D2246" s="91"/>
      <c r="E2246" s="111"/>
      <c r="F2246" s="133"/>
      <c r="G2246" s="132"/>
      <c r="H2246" s="994"/>
      <c r="I2246" s="91"/>
      <c r="J2246" s="111"/>
      <c r="K2246" s="133"/>
      <c r="L2246" s="132"/>
      <c r="M2246" s="994"/>
      <c r="N2246" s="91"/>
      <c r="O2246" s="111"/>
      <c r="P2246" s="133"/>
    </row>
    <row r="2247" spans="1:16">
      <c r="A2247" s="129"/>
      <c r="B2247" s="107"/>
      <c r="C2247" s="994"/>
      <c r="D2247" s="91"/>
      <c r="E2247" s="93"/>
      <c r="F2247" s="94"/>
      <c r="G2247" s="107"/>
      <c r="H2247" s="994"/>
      <c r="I2247" s="91"/>
      <c r="J2247" s="93"/>
      <c r="K2247" s="94"/>
      <c r="L2247" s="107"/>
      <c r="M2247" s="994"/>
      <c r="N2247" s="91"/>
      <c r="O2247" s="93"/>
      <c r="P2247" s="94"/>
    </row>
    <row r="2248" spans="1:16">
      <c r="A2248" s="129"/>
      <c r="B2248" s="132"/>
      <c r="C2248" s="994"/>
      <c r="D2248" s="91"/>
      <c r="E2248" s="111"/>
      <c r="F2248" s="133"/>
      <c r="G2248" s="132"/>
      <c r="H2248" s="994"/>
      <c r="I2248" s="91"/>
      <c r="J2248" s="111"/>
      <c r="K2248" s="133"/>
      <c r="L2248" s="132"/>
      <c r="M2248" s="994"/>
      <c r="N2248" s="91"/>
      <c r="O2248" s="111"/>
      <c r="P2248" s="133"/>
    </row>
    <row r="2249" spans="1:16">
      <c r="A2249" s="129"/>
      <c r="B2249" s="107"/>
      <c r="C2249" s="994"/>
      <c r="D2249" s="91"/>
      <c r="E2249" s="93"/>
      <c r="F2249" s="94"/>
      <c r="G2249" s="107"/>
      <c r="H2249" s="994"/>
      <c r="I2249" s="91"/>
      <c r="J2249" s="93"/>
      <c r="K2249" s="94"/>
      <c r="L2249" s="107"/>
      <c r="M2249" s="994"/>
      <c r="N2249" s="91"/>
      <c r="O2249" s="93"/>
      <c r="P2249" s="94"/>
    </row>
    <row r="2250" spans="1:16">
      <c r="A2250" s="129"/>
      <c r="B2250" s="132"/>
      <c r="C2250" s="994"/>
      <c r="D2250" s="91"/>
      <c r="E2250" s="93"/>
      <c r="F2250" s="94"/>
      <c r="G2250" s="132"/>
      <c r="H2250" s="994"/>
      <c r="I2250" s="91"/>
      <c r="J2250" s="93"/>
      <c r="K2250" s="94"/>
      <c r="L2250" s="132"/>
      <c r="M2250" s="994"/>
      <c r="N2250" s="91"/>
      <c r="O2250" s="93"/>
      <c r="P2250" s="94"/>
    </row>
    <row r="2251" spans="1:16" ht="17.45" customHeight="1" thickBot="1">
      <c r="A2251" s="129"/>
      <c r="B2251" s="107"/>
      <c r="C2251" s="995"/>
      <c r="D2251" s="112"/>
      <c r="E2251" s="113"/>
      <c r="F2251" s="114"/>
      <c r="G2251" s="107"/>
      <c r="H2251" s="995"/>
      <c r="I2251" s="112"/>
      <c r="J2251" s="127"/>
      <c r="K2251" s="101"/>
      <c r="L2251" s="107"/>
      <c r="M2251" s="995"/>
      <c r="N2251" s="112"/>
      <c r="O2251" s="127"/>
      <c r="P2251" s="101"/>
    </row>
    <row r="2252" spans="1:16">
      <c r="A2252" s="129"/>
      <c r="B2252" s="132"/>
      <c r="C2252" s="1011" t="s">
        <v>1068</v>
      </c>
      <c r="D2252" s="134" t="s">
        <v>1069</v>
      </c>
      <c r="E2252" s="135"/>
      <c r="F2252" s="136" t="s">
        <v>1070</v>
      </c>
      <c r="G2252" s="132"/>
      <c r="H2252" s="1028" t="s">
        <v>1068</v>
      </c>
      <c r="I2252" s="134" t="s">
        <v>1069</v>
      </c>
      <c r="J2252" s="135"/>
      <c r="K2252" s="136" t="s">
        <v>1070</v>
      </c>
      <c r="L2252" s="132"/>
      <c r="M2252" s="1013" t="s">
        <v>1068</v>
      </c>
      <c r="N2252" s="134" t="s">
        <v>1069</v>
      </c>
      <c r="O2252" s="135"/>
      <c r="P2252" s="136" t="s">
        <v>1070</v>
      </c>
    </row>
    <row r="2253" spans="1:16">
      <c r="A2253" s="129"/>
      <c r="B2253" s="107"/>
      <c r="C2253" s="994"/>
      <c r="D2253" s="117"/>
      <c r="E2253" s="118"/>
      <c r="F2253" s="137"/>
      <c r="G2253" s="107"/>
      <c r="H2253" s="994"/>
      <c r="I2253" s="91"/>
      <c r="J2253" s="93"/>
      <c r="K2253" s="94"/>
      <c r="L2253" s="107"/>
      <c r="M2253" s="994"/>
      <c r="N2253" s="91"/>
      <c r="O2253" s="93"/>
      <c r="P2253" s="94"/>
    </row>
    <row r="2254" spans="1:16">
      <c r="A2254" s="129"/>
      <c r="B2254" s="132"/>
      <c r="C2254" s="994"/>
      <c r="D2254" s="91"/>
      <c r="E2254" s="93"/>
      <c r="F2254" s="94"/>
      <c r="G2254" s="132"/>
      <c r="H2254" s="994"/>
      <c r="I2254" s="91"/>
      <c r="J2254" s="93"/>
      <c r="K2254" s="94"/>
      <c r="L2254" s="132"/>
      <c r="M2254" s="994"/>
      <c r="N2254" s="91"/>
      <c r="O2254" s="93"/>
      <c r="P2254" s="94"/>
    </row>
    <row r="2255" spans="1:16">
      <c r="A2255" s="129"/>
      <c r="B2255" s="107"/>
      <c r="C2255" s="994"/>
      <c r="D2255" s="110"/>
      <c r="E2255" s="111"/>
      <c r="F2255" s="101"/>
      <c r="G2255" s="107"/>
      <c r="H2255" s="994"/>
      <c r="I2255" s="110"/>
      <c r="J2255" s="111"/>
      <c r="K2255" s="101"/>
      <c r="L2255" s="107"/>
      <c r="M2255" s="994"/>
      <c r="N2255" s="110"/>
      <c r="O2255" s="111"/>
      <c r="P2255" s="101"/>
    </row>
    <row r="2256" spans="1:16">
      <c r="A2256" s="1031"/>
      <c r="B2256" s="132"/>
      <c r="C2256" s="994"/>
      <c r="D2256" s="91"/>
      <c r="E2256" s="93"/>
      <c r="F2256" s="94"/>
      <c r="G2256" s="132"/>
      <c r="H2256" s="994"/>
      <c r="I2256" s="91"/>
      <c r="J2256" s="93"/>
      <c r="K2256" s="94"/>
      <c r="L2256" s="132"/>
      <c r="M2256" s="994"/>
      <c r="N2256" s="91"/>
      <c r="O2256" s="93"/>
      <c r="P2256" s="94"/>
    </row>
    <row r="2257" spans="1:16">
      <c r="A2257" s="1017"/>
      <c r="B2257" s="107"/>
      <c r="C2257" s="994"/>
      <c r="D2257" s="91"/>
      <c r="E2257" s="93"/>
      <c r="F2257" s="94"/>
      <c r="G2257" s="107"/>
      <c r="H2257" s="994"/>
      <c r="I2257" s="91"/>
      <c r="J2257" s="93"/>
      <c r="K2257" s="94"/>
      <c r="L2257" s="107"/>
      <c r="M2257" s="994"/>
      <c r="N2257" s="91"/>
      <c r="O2257" s="93"/>
      <c r="P2257" s="94"/>
    </row>
    <row r="2258" spans="1:16">
      <c r="A2258" s="1017"/>
      <c r="B2258" s="132"/>
      <c r="C2258" s="994"/>
      <c r="D2258" s="110"/>
      <c r="E2258" s="111"/>
      <c r="F2258" s="101"/>
      <c r="G2258" s="132"/>
      <c r="H2258" s="994"/>
      <c r="I2258" s="110"/>
      <c r="J2258" s="111"/>
      <c r="K2258" s="101"/>
      <c r="L2258" s="132"/>
      <c r="M2258" s="994"/>
      <c r="N2258" s="110"/>
      <c r="O2258" s="111"/>
      <c r="P2258" s="101"/>
    </row>
    <row r="2259" spans="1:16" ht="17.45" customHeight="1" thickBot="1">
      <c r="A2259" s="1032"/>
      <c r="B2259" s="138"/>
      <c r="C2259" s="1012"/>
      <c r="D2259" s="139"/>
      <c r="E2259" s="140"/>
      <c r="F2259" s="141"/>
      <c r="G2259" s="138"/>
      <c r="H2259" s="1012"/>
      <c r="I2259" s="139"/>
      <c r="J2259" s="140"/>
      <c r="K2259" s="141"/>
      <c r="L2259" s="138"/>
      <c r="M2259" s="1012"/>
      <c r="N2259" s="139"/>
      <c r="O2259" s="140"/>
      <c r="P2259" s="141"/>
    </row>
    <row r="2260" spans="1:16" s="143" customFormat="1" ht="27" customHeight="1" thickTop="1" thickBot="1">
      <c r="A2260" s="142"/>
      <c r="B2260" s="1000" t="s">
        <v>1077</v>
      </c>
      <c r="C2260" s="1001"/>
      <c r="D2260" s="1001"/>
      <c r="E2260" s="1001"/>
      <c r="F2260" s="1001"/>
      <c r="G2260" s="1025" t="s">
        <v>1078</v>
      </c>
      <c r="H2260" s="1006"/>
      <c r="I2260" s="1006"/>
      <c r="J2260" s="1006"/>
      <c r="K2260" s="1006"/>
      <c r="L2260" s="1006"/>
      <c r="M2260" s="1006"/>
      <c r="N2260" s="1005" t="s">
        <v>1079</v>
      </c>
      <c r="O2260" s="1006"/>
      <c r="P2260" s="1006"/>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17.45" customHeight="1" thickTop="1">
      <c r="A2262" s="990">
        <f>A2176</f>
        <v>46164</v>
      </c>
      <c r="B2262" s="1020" t="s">
        <v>1085</v>
      </c>
      <c r="C2262" s="157" t="s">
        <v>1086</v>
      </c>
      <c r="D2262" s="158" t="s">
        <v>978</v>
      </c>
      <c r="E2262" s="159" t="s">
        <v>943</v>
      </c>
      <c r="F2262" s="160" t="s">
        <v>1908</v>
      </c>
      <c r="G2262" s="161"/>
      <c r="H2262" s="162"/>
      <c r="I2262" s="163"/>
      <c r="J2262" s="163"/>
      <c r="K2262" s="164"/>
      <c r="L2262" s="165"/>
      <c r="M2262" s="166"/>
      <c r="N2262" s="167"/>
      <c r="O2262" s="163"/>
      <c r="P2262" s="168"/>
    </row>
    <row r="2263" spans="1:16" s="169" customFormat="1">
      <c r="A2263" s="991"/>
      <c r="B2263" s="1021"/>
      <c r="C2263" s="170"/>
      <c r="D2263" s="171"/>
      <c r="E2263" s="172"/>
      <c r="F2263" s="173"/>
      <c r="G2263" s="170"/>
      <c r="H2263" s="174"/>
      <c r="I2263" s="172"/>
      <c r="J2263" s="172"/>
      <c r="K2263" s="175"/>
      <c r="L2263" s="176"/>
      <c r="M2263" s="177"/>
      <c r="N2263" s="178"/>
      <c r="O2263" s="172"/>
      <c r="P2263" s="179"/>
    </row>
    <row r="2264" spans="1:16" s="169" customFormat="1">
      <c r="A2264" s="991"/>
      <c r="B2264" s="1021"/>
      <c r="C2264" s="170"/>
      <c r="D2264" s="171"/>
      <c r="E2264" s="172"/>
      <c r="F2264" s="173"/>
      <c r="G2264" s="170"/>
      <c r="H2264" s="180"/>
      <c r="I2264" s="172"/>
      <c r="J2264" s="172"/>
      <c r="K2264" s="175"/>
      <c r="L2264" s="181"/>
      <c r="M2264" s="177"/>
      <c r="N2264" s="178"/>
      <c r="O2264" s="172"/>
      <c r="P2264" s="179"/>
    </row>
    <row r="2265" spans="1:16" s="169" customFormat="1">
      <c r="A2265" s="991"/>
      <c r="B2265" s="1021"/>
      <c r="C2265" s="170"/>
      <c r="D2265" s="215"/>
      <c r="E2265" s="172"/>
      <c r="F2265" s="173"/>
      <c r="G2265" s="170"/>
      <c r="H2265" s="180"/>
      <c r="I2265" s="172"/>
      <c r="J2265" s="172"/>
      <c r="K2265" s="184"/>
      <c r="L2265" s="181"/>
      <c r="M2265" s="177"/>
      <c r="N2265" s="178"/>
      <c r="O2265" s="172"/>
      <c r="P2265" s="179"/>
    </row>
    <row r="2266" spans="1:16" s="169" customFormat="1">
      <c r="A2266" s="991"/>
      <c r="B2266" s="1021"/>
      <c r="C2266" s="170"/>
      <c r="D2266" s="182"/>
      <c r="E2266" s="172"/>
      <c r="F2266" s="179"/>
      <c r="G2266" s="170"/>
      <c r="H2266" s="183"/>
      <c r="I2266" s="172"/>
      <c r="J2266" s="172"/>
      <c r="K2266" s="184"/>
      <c r="L2266" s="181"/>
      <c r="M2266" s="177"/>
      <c r="N2266" s="178"/>
      <c r="O2266" s="172"/>
      <c r="P2266" s="179"/>
    </row>
    <row r="2267" spans="1:16" s="169" customFormat="1">
      <c r="A2267" s="991"/>
      <c r="B2267" s="1021"/>
      <c r="C2267" s="170"/>
      <c r="D2267" s="171"/>
      <c r="E2267" s="172"/>
      <c r="F2267" s="185"/>
      <c r="G2267" s="195"/>
      <c r="H2267" s="180"/>
      <c r="I2267" s="188"/>
      <c r="J2267" s="172"/>
      <c r="K2267" s="175"/>
      <c r="L2267" s="186"/>
      <c r="M2267" s="187"/>
      <c r="N2267" s="178"/>
      <c r="O2267" s="172"/>
      <c r="P2267" s="179"/>
    </row>
    <row r="2268" spans="1:16" s="169" customFormat="1">
      <c r="A2268" s="991"/>
      <c r="B2268" s="1021"/>
      <c r="C2268" s="170"/>
      <c r="D2268" s="171"/>
      <c r="E2268" s="172"/>
      <c r="F2268" s="179"/>
      <c r="G2268" s="170"/>
      <c r="H2268" s="180"/>
      <c r="I2268" s="188"/>
      <c r="J2268" s="172"/>
      <c r="K2268" s="175"/>
      <c r="L2268" s="181"/>
      <c r="M2268" s="177"/>
      <c r="N2268" s="178"/>
      <c r="O2268" s="172"/>
      <c r="P2268" s="179"/>
    </row>
    <row r="2269" spans="1:16" s="169" customFormat="1">
      <c r="A2269" s="991"/>
      <c r="B2269" s="1021"/>
      <c r="C2269" s="170"/>
      <c r="D2269" s="171"/>
      <c r="E2269" s="172"/>
      <c r="F2269" s="179"/>
      <c r="G2269" s="216"/>
      <c r="H2269" s="180"/>
      <c r="I2269" s="172"/>
      <c r="J2269" s="172"/>
      <c r="K2269" s="175"/>
      <c r="L2269" s="181"/>
      <c r="M2269" s="177"/>
      <c r="N2269" s="178"/>
      <c r="O2269" s="172"/>
      <c r="P2269" s="179"/>
    </row>
    <row r="2270" spans="1:16" s="169" customFormat="1">
      <c r="A2270" s="991"/>
      <c r="B2270" s="1021"/>
      <c r="C2270" s="170"/>
      <c r="D2270" s="171"/>
      <c r="E2270" s="172"/>
      <c r="F2270" s="185"/>
      <c r="G2270" s="170"/>
      <c r="H2270" s="180"/>
      <c r="I2270" s="188"/>
      <c r="J2270" s="172"/>
      <c r="K2270" s="175"/>
      <c r="L2270" s="181"/>
      <c r="M2270" s="177"/>
      <c r="N2270" s="178"/>
      <c r="O2270" s="172"/>
      <c r="P2270" s="179"/>
    </row>
    <row r="2271" spans="1:16" s="169" customFormat="1">
      <c r="A2271" s="991"/>
      <c r="B2271" s="1021"/>
      <c r="C2271" s="170"/>
      <c r="D2271" s="171"/>
      <c r="E2271" s="172"/>
      <c r="F2271" s="179"/>
      <c r="G2271" s="170"/>
      <c r="H2271" s="180"/>
      <c r="I2271" s="188"/>
      <c r="J2271" s="172"/>
      <c r="K2271" s="175"/>
      <c r="L2271" s="181"/>
      <c r="M2271" s="177"/>
      <c r="N2271" s="178"/>
      <c r="O2271" s="172"/>
      <c r="P2271" s="179"/>
    </row>
    <row r="2272" spans="1:16" s="169" customFormat="1">
      <c r="A2272" s="991"/>
      <c r="B2272" s="1021"/>
      <c r="C2272" s="189"/>
      <c r="D2272" s="190"/>
      <c r="E2272" s="191"/>
      <c r="F2272" s="192"/>
      <c r="G2272" s="170"/>
      <c r="H2272" s="174"/>
      <c r="I2272" s="172"/>
      <c r="J2272" s="172"/>
      <c r="K2272" s="175"/>
      <c r="L2272" s="181"/>
      <c r="M2272" s="177"/>
      <c r="N2272" s="193"/>
      <c r="O2272" s="191"/>
      <c r="P2272" s="192"/>
    </row>
    <row r="2273" spans="1:16" s="169" customFormat="1">
      <c r="A2273" s="991"/>
      <c r="B2273" s="1021"/>
      <c r="C2273" s="189"/>
      <c r="D2273" s="190"/>
      <c r="E2273" s="191"/>
      <c r="F2273" s="192"/>
      <c r="G2273" s="195"/>
      <c r="H2273" s="180"/>
      <c r="I2273" s="188"/>
      <c r="J2273" s="172"/>
      <c r="K2273" s="175"/>
      <c r="L2273" s="181"/>
      <c r="M2273" s="177"/>
      <c r="N2273" s="193"/>
      <c r="O2273" s="191"/>
      <c r="P2273" s="192"/>
    </row>
    <row r="2274" spans="1:16" s="169" customFormat="1">
      <c r="A2274" s="991"/>
      <c r="B2274" s="1021"/>
      <c r="C2274" s="189"/>
      <c r="D2274" s="190"/>
      <c r="E2274" s="191"/>
      <c r="F2274" s="192"/>
      <c r="G2274" s="170"/>
      <c r="H2274" s="196"/>
      <c r="I2274" s="188"/>
      <c r="J2274" s="197"/>
      <c r="K2274" s="194"/>
      <c r="L2274" s="181"/>
      <c r="M2274" s="177"/>
      <c r="N2274" s="193"/>
      <c r="O2274" s="191"/>
      <c r="P2274" s="192"/>
    </row>
    <row r="2275" spans="1:16" s="169" customFormat="1">
      <c r="A2275" s="991"/>
      <c r="B2275" s="1021"/>
      <c r="C2275" s="189"/>
      <c r="D2275" s="190"/>
      <c r="E2275" s="191"/>
      <c r="F2275" s="192"/>
      <c r="G2275" s="170"/>
      <c r="H2275" s="198"/>
      <c r="I2275" s="172"/>
      <c r="J2275" s="172"/>
      <c r="K2275" s="175"/>
      <c r="L2275" s="181"/>
      <c r="M2275" s="177"/>
      <c r="N2275" s="193"/>
      <c r="O2275" s="191"/>
      <c r="P2275" s="192"/>
    </row>
    <row r="2276" spans="1:16" s="169" customFormat="1">
      <c r="A2276" s="991"/>
      <c r="B2276" s="1021"/>
      <c r="C2276" s="189"/>
      <c r="D2276" s="190"/>
      <c r="E2276" s="191"/>
      <c r="F2276" s="192"/>
      <c r="G2276" s="195"/>
      <c r="H2276" s="180"/>
      <c r="I2276" s="197"/>
      <c r="J2276" s="197"/>
      <c r="K2276" s="194"/>
      <c r="L2276" s="181"/>
      <c r="M2276" s="177"/>
      <c r="N2276" s="193"/>
      <c r="O2276" s="191"/>
      <c r="P2276" s="192"/>
    </row>
    <row r="2277" spans="1:16" s="169" customFormat="1">
      <c r="A2277" s="991"/>
      <c r="B2277" s="1021"/>
      <c r="C2277" s="189"/>
      <c r="D2277" s="190"/>
      <c r="E2277" s="191"/>
      <c r="F2277" s="192"/>
      <c r="G2277" s="170"/>
      <c r="H2277" s="180"/>
      <c r="I2277" s="197"/>
      <c r="J2277" s="197"/>
      <c r="K2277" s="194"/>
      <c r="L2277" s="176"/>
      <c r="M2277" s="177"/>
      <c r="N2277" s="193"/>
      <c r="O2277" s="191"/>
      <c r="P2277" s="192"/>
    </row>
    <row r="2278" spans="1:16" s="169" customFormat="1">
      <c r="A2278" s="991"/>
      <c r="B2278" s="1021"/>
      <c r="C2278" s="189"/>
      <c r="D2278" s="190"/>
      <c r="E2278" s="191"/>
      <c r="F2278" s="192"/>
      <c r="G2278" s="189"/>
      <c r="H2278" s="198"/>
      <c r="I2278" s="199"/>
      <c r="J2278" s="199"/>
      <c r="K2278" s="200"/>
      <c r="L2278" s="201"/>
      <c r="M2278" s="187"/>
      <c r="N2278" s="193"/>
      <c r="O2278" s="191"/>
      <c r="P2278" s="192"/>
    </row>
    <row r="2279" spans="1:16" s="169" customFormat="1">
      <c r="A2279" s="991"/>
      <c r="B2279" s="1021"/>
      <c r="C2279" s="189"/>
      <c r="D2279" s="190"/>
      <c r="E2279" s="191"/>
      <c r="F2279" s="192"/>
      <c r="G2279" s="189"/>
      <c r="H2279" s="198"/>
      <c r="I2279" s="199"/>
      <c r="J2279" s="199"/>
      <c r="K2279" s="200"/>
      <c r="L2279" s="201"/>
      <c r="M2279" s="187"/>
      <c r="N2279" s="193"/>
      <c r="O2279" s="191"/>
      <c r="P2279" s="192"/>
    </row>
    <row r="2280" spans="1:16" s="169" customFormat="1">
      <c r="A2280" s="991"/>
      <c r="B2280" s="1021"/>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992"/>
      <c r="B2281" s="1022"/>
      <c r="C2281" s="202"/>
      <c r="D2281" s="203"/>
      <c r="E2281" s="204"/>
      <c r="F2281" s="205"/>
      <c r="G2281" s="206"/>
      <c r="H2281" s="207"/>
      <c r="I2281" s="208"/>
      <c r="J2281" s="208"/>
      <c r="K2281" s="209"/>
      <c r="L2281" s="210"/>
      <c r="M2281" s="211"/>
      <c r="N2281" s="212"/>
      <c r="O2281" s="204"/>
      <c r="P2281" s="205"/>
    </row>
    <row r="2282" spans="1:16" s="68" customFormat="1" ht="18" customHeight="1" thickTop="1" thickBot="1">
      <c r="A2282" s="1016">
        <f>A2176+1</f>
        <v>46165</v>
      </c>
      <c r="B2282" s="87" t="s">
        <v>940</v>
      </c>
      <c r="C2282" s="1008" t="s">
        <v>941</v>
      </c>
      <c r="D2282" s="88" t="s">
        <v>942</v>
      </c>
      <c r="E2282" s="89" t="s">
        <v>943</v>
      </c>
      <c r="F2282" s="90"/>
      <c r="G2282" s="87" t="s">
        <v>940</v>
      </c>
      <c r="H2282" s="1023" t="s">
        <v>941</v>
      </c>
      <c r="I2282" s="88" t="s">
        <v>942</v>
      </c>
      <c r="J2282" s="89" t="s">
        <v>943</v>
      </c>
      <c r="K2282" s="90"/>
      <c r="L2282" s="87" t="s">
        <v>940</v>
      </c>
      <c r="M2282" s="1029" t="s">
        <v>941</v>
      </c>
      <c r="N2282" s="88" t="s">
        <v>942</v>
      </c>
      <c r="O2282" s="89" t="s">
        <v>943</v>
      </c>
      <c r="P2282" s="90"/>
    </row>
    <row r="2283" spans="1:16" ht="18" customHeight="1">
      <c r="A2283" s="1017"/>
      <c r="B2283" s="1026"/>
      <c r="C2283" s="994"/>
      <c r="D2283" s="91" t="s">
        <v>951</v>
      </c>
      <c r="E2283" s="92" t="s">
        <v>948</v>
      </c>
      <c r="F2283" s="90"/>
      <c r="G2283" s="1026"/>
      <c r="H2283" s="994"/>
      <c r="I2283" s="91" t="s">
        <v>951</v>
      </c>
      <c r="J2283" s="92" t="s">
        <v>948</v>
      </c>
      <c r="K2283" s="90"/>
      <c r="L2283" s="1026"/>
      <c r="M2283" s="994"/>
      <c r="N2283" s="91" t="s">
        <v>951</v>
      </c>
      <c r="O2283" s="92" t="s">
        <v>948</v>
      </c>
      <c r="P2283" s="90"/>
    </row>
    <row r="2284" spans="1:16" ht="17.45" customHeight="1" thickBot="1">
      <c r="A2284" s="1017"/>
      <c r="B2284" s="997"/>
      <c r="C2284" s="994"/>
      <c r="D2284" s="91" t="s">
        <v>955</v>
      </c>
      <c r="E2284" s="93" t="s">
        <v>952</v>
      </c>
      <c r="F2284" s="95"/>
      <c r="G2284" s="997"/>
      <c r="H2284" s="994"/>
      <c r="I2284" s="91" t="s">
        <v>955</v>
      </c>
      <c r="J2284" s="93" t="s">
        <v>952</v>
      </c>
      <c r="K2284" s="95"/>
      <c r="L2284" s="997"/>
      <c r="M2284" s="994"/>
      <c r="N2284" s="91" t="s">
        <v>955</v>
      </c>
      <c r="O2284" s="93" t="s">
        <v>952</v>
      </c>
      <c r="P2284" s="95"/>
    </row>
    <row r="2285" spans="1:16" ht="17.45" customHeight="1" thickBot="1">
      <c r="A2285" s="1017"/>
      <c r="B2285" s="87" t="s">
        <v>954</v>
      </c>
      <c r="C2285" s="994"/>
      <c r="D2285" s="91"/>
      <c r="E2285" s="93"/>
      <c r="F2285" s="94"/>
      <c r="G2285" s="87" t="s">
        <v>954</v>
      </c>
      <c r="H2285" s="994"/>
      <c r="I2285" s="91" t="s">
        <v>958</v>
      </c>
      <c r="J2285" s="93" t="s">
        <v>956</v>
      </c>
      <c r="K2285" s="94"/>
      <c r="L2285" s="87" t="s">
        <v>954</v>
      </c>
      <c r="M2285" s="994"/>
      <c r="N2285" s="91" t="s">
        <v>958</v>
      </c>
      <c r="O2285" s="93" t="s">
        <v>956</v>
      </c>
      <c r="P2285" s="94"/>
    </row>
    <row r="2286" spans="1:16">
      <c r="A2286" s="1017"/>
      <c r="B2286" s="1027"/>
      <c r="C2286" s="994"/>
      <c r="D2286" s="91"/>
      <c r="E2286" s="93"/>
      <c r="F2286" s="94"/>
      <c r="G2286" s="1027"/>
      <c r="H2286" s="994"/>
      <c r="I2286" s="91"/>
      <c r="J2286" s="93"/>
      <c r="K2286" s="94"/>
      <c r="L2286" s="1027"/>
      <c r="M2286" s="994"/>
      <c r="N2286" s="91"/>
      <c r="O2286" s="93"/>
      <c r="P2286" s="94"/>
    </row>
    <row r="2287" spans="1:16">
      <c r="A2287" s="1017"/>
      <c r="B2287" s="1003"/>
      <c r="C2287" s="994"/>
      <c r="D2287" s="91"/>
      <c r="E2287" s="93"/>
      <c r="F2287" s="94"/>
      <c r="G2287" s="1003"/>
      <c r="H2287" s="994"/>
      <c r="I2287" s="91"/>
      <c r="J2287" s="93"/>
      <c r="K2287" s="94"/>
      <c r="L2287" s="1003"/>
      <c r="M2287" s="994"/>
      <c r="N2287" s="91"/>
      <c r="O2287" s="93"/>
      <c r="P2287" s="94"/>
    </row>
    <row r="2288" spans="1:16">
      <c r="A2288" s="1017"/>
      <c r="B2288" s="1002"/>
      <c r="C2288" s="994"/>
      <c r="D2288" s="91"/>
      <c r="E2288" s="93"/>
      <c r="F2288" s="90"/>
      <c r="G2288" s="1002"/>
      <c r="H2288" s="994"/>
      <c r="I2288" s="91"/>
      <c r="J2288" s="93"/>
      <c r="K2288" s="90"/>
      <c r="L2288" s="1002"/>
      <c r="M2288" s="994"/>
      <c r="N2288" s="91"/>
      <c r="O2288" s="93"/>
      <c r="P2288" s="90"/>
    </row>
    <row r="2289" spans="1:16">
      <c r="A2289" s="1017"/>
      <c r="B2289" s="1003"/>
      <c r="C2289" s="994"/>
      <c r="D2289" s="91"/>
      <c r="E2289" s="93"/>
      <c r="F2289" s="96"/>
      <c r="G2289" s="1003"/>
      <c r="H2289" s="994"/>
      <c r="I2289" s="91"/>
      <c r="J2289" s="93"/>
      <c r="K2289" s="96"/>
      <c r="L2289" s="1003"/>
      <c r="M2289" s="994"/>
      <c r="N2289" s="91"/>
      <c r="O2289" s="93"/>
      <c r="P2289" s="90"/>
    </row>
    <row r="2290" spans="1:16">
      <c r="A2290" s="1017"/>
      <c r="B2290" s="1002"/>
      <c r="C2290" s="994"/>
      <c r="D2290" s="91"/>
      <c r="E2290" s="93"/>
      <c r="F2290" s="99"/>
      <c r="G2290" s="1002"/>
      <c r="H2290" s="994"/>
      <c r="I2290" s="91"/>
      <c r="J2290" s="93"/>
      <c r="K2290" s="99"/>
      <c r="L2290" s="1002"/>
      <c r="M2290" s="994"/>
      <c r="N2290" s="91"/>
      <c r="O2290" s="93"/>
      <c r="P2290" s="96"/>
    </row>
    <row r="2291" spans="1:16" ht="17.45" customHeight="1" thickBot="1">
      <c r="A2291" s="1017"/>
      <c r="B2291" s="1003"/>
      <c r="C2291" s="994"/>
      <c r="D2291" s="91"/>
      <c r="E2291" s="93"/>
      <c r="F2291" s="96"/>
      <c r="G2291" s="1003"/>
      <c r="H2291" s="994"/>
      <c r="I2291" s="91"/>
      <c r="J2291" s="93"/>
      <c r="K2291" s="96"/>
      <c r="L2291" s="1003"/>
      <c r="M2291" s="994"/>
      <c r="N2291" s="91"/>
      <c r="O2291" s="93"/>
      <c r="P2291" s="96"/>
    </row>
    <row r="2292" spans="1:16" ht="17.45" customHeight="1" thickBot="1">
      <c r="A2292" s="1017"/>
      <c r="B2292" s="97" t="s">
        <v>977</v>
      </c>
      <c r="C2292" s="994"/>
      <c r="D2292" s="91"/>
      <c r="E2292" s="93"/>
      <c r="F2292" s="96"/>
      <c r="G2292" s="97" t="s">
        <v>977</v>
      </c>
      <c r="H2292" s="994"/>
      <c r="I2292" s="91"/>
      <c r="J2292" s="93"/>
      <c r="K2292" s="96"/>
      <c r="L2292" s="97" t="s">
        <v>977</v>
      </c>
      <c r="M2292" s="994"/>
      <c r="N2292" s="91"/>
      <c r="O2292" s="93"/>
      <c r="P2292" s="96"/>
    </row>
    <row r="2293" spans="1:16">
      <c r="A2293" s="1017"/>
      <c r="B2293" s="1007"/>
      <c r="C2293" s="994"/>
      <c r="D2293" s="91"/>
      <c r="E2293" s="93"/>
      <c r="F2293" s="96"/>
      <c r="G2293" s="1007"/>
      <c r="H2293" s="994"/>
      <c r="I2293" s="91"/>
      <c r="J2293" s="93"/>
      <c r="K2293" s="96"/>
      <c r="L2293" s="1007"/>
      <c r="M2293" s="994"/>
      <c r="N2293" s="91"/>
      <c r="O2293" s="93"/>
      <c r="P2293" s="96"/>
    </row>
    <row r="2294" spans="1:16">
      <c r="A2294" s="1017"/>
      <c r="B2294" s="999"/>
      <c r="C2294" s="994"/>
      <c r="D2294" s="91"/>
      <c r="E2294" s="93"/>
      <c r="F2294" s="96"/>
      <c r="G2294" s="999"/>
      <c r="H2294" s="994"/>
      <c r="I2294" s="91"/>
      <c r="J2294" s="93"/>
      <c r="K2294" s="96"/>
      <c r="L2294" s="999"/>
      <c r="M2294" s="994"/>
      <c r="N2294" s="91"/>
      <c r="O2294" s="93"/>
      <c r="P2294" s="94"/>
    </row>
    <row r="2295" spans="1:16" ht="17.45" customHeight="1" thickBot="1">
      <c r="A2295" s="1017"/>
      <c r="B2295" s="997"/>
      <c r="C2295" s="994"/>
      <c r="D2295" s="91"/>
      <c r="E2295" s="93"/>
      <c r="F2295" s="94"/>
      <c r="G2295" s="997"/>
      <c r="H2295" s="994"/>
      <c r="I2295" s="91"/>
      <c r="J2295" s="93"/>
      <c r="K2295" s="94"/>
      <c r="L2295" s="997"/>
      <c r="M2295" s="994"/>
      <c r="N2295" s="91"/>
      <c r="O2295" s="93"/>
      <c r="P2295" s="94"/>
    </row>
    <row r="2296" spans="1:16" ht="17.45" customHeight="1" thickBot="1">
      <c r="A2296" s="1017"/>
      <c r="B2296" s="97" t="s">
        <v>994</v>
      </c>
      <c r="C2296" s="994"/>
      <c r="D2296" s="91"/>
      <c r="E2296" s="93"/>
      <c r="F2296" s="94"/>
      <c r="G2296" s="97" t="s">
        <v>994</v>
      </c>
      <c r="H2296" s="994"/>
      <c r="I2296" s="91"/>
      <c r="J2296" s="93"/>
      <c r="K2296" s="94"/>
      <c r="L2296" s="97" t="s">
        <v>994</v>
      </c>
      <c r="M2296" s="994"/>
      <c r="N2296" s="91"/>
      <c r="O2296" s="93"/>
      <c r="P2296" s="94"/>
    </row>
    <row r="2297" spans="1:16">
      <c r="A2297" s="1017"/>
      <c r="B2297" s="998"/>
      <c r="C2297" s="994"/>
      <c r="D2297" s="91"/>
      <c r="E2297" s="93"/>
      <c r="F2297" s="94"/>
      <c r="G2297" s="998"/>
      <c r="H2297" s="994"/>
      <c r="I2297" s="91"/>
      <c r="J2297" s="93"/>
      <c r="K2297" s="94"/>
      <c r="L2297" s="998"/>
      <c r="M2297" s="994"/>
      <c r="N2297" s="91"/>
      <c r="O2297" s="93"/>
      <c r="P2297" s="94"/>
    </row>
    <row r="2298" spans="1:16">
      <c r="A2298" s="1017"/>
      <c r="B2298" s="999"/>
      <c r="C2298" s="994"/>
      <c r="D2298" s="91"/>
      <c r="E2298" s="93"/>
      <c r="F2298" s="94"/>
      <c r="G2298" s="999"/>
      <c r="H2298" s="994"/>
      <c r="I2298" s="91"/>
      <c r="J2298" s="93"/>
      <c r="K2298" s="94"/>
      <c r="L2298" s="999"/>
      <c r="M2298" s="994"/>
      <c r="N2298" s="91"/>
      <c r="O2298" s="93"/>
      <c r="P2298" s="94"/>
    </row>
    <row r="2299" spans="1:16" ht="17.45" customHeight="1" thickBot="1">
      <c r="A2299" s="1017"/>
      <c r="B2299" s="997"/>
      <c r="C2299" s="994"/>
      <c r="D2299" s="91"/>
      <c r="E2299" s="93"/>
      <c r="F2299" s="94"/>
      <c r="G2299" s="997"/>
      <c r="H2299" s="994"/>
      <c r="I2299" s="91"/>
      <c r="J2299" s="93"/>
      <c r="K2299" s="94"/>
      <c r="L2299" s="997"/>
      <c r="M2299" s="994"/>
      <c r="N2299" s="91"/>
      <c r="O2299" s="93"/>
      <c r="P2299" s="94"/>
    </row>
    <row r="2300" spans="1:16">
      <c r="A2300" s="1017"/>
      <c r="B2300" s="1018" t="s">
        <v>1013</v>
      </c>
      <c r="C2300" s="994"/>
      <c r="D2300" s="91"/>
      <c r="E2300" s="93"/>
      <c r="F2300" s="94"/>
      <c r="G2300" s="1018" t="s">
        <v>1013</v>
      </c>
      <c r="H2300" s="994"/>
      <c r="I2300" s="91"/>
      <c r="J2300" s="93"/>
      <c r="K2300" s="94"/>
      <c r="L2300" s="1018" t="s">
        <v>1013</v>
      </c>
      <c r="M2300" s="994"/>
      <c r="N2300" s="91"/>
      <c r="O2300" s="93"/>
      <c r="P2300" s="94"/>
    </row>
    <row r="2301" spans="1:16" ht="17.45" customHeight="1" thickBot="1">
      <c r="A2301" s="1017"/>
      <c r="B2301" s="1019"/>
      <c r="C2301" s="994"/>
      <c r="D2301" s="91"/>
      <c r="E2301" s="93"/>
      <c r="F2301" s="94"/>
      <c r="G2301" s="1019"/>
      <c r="H2301" s="994"/>
      <c r="I2301" s="91"/>
      <c r="J2301" s="93"/>
      <c r="K2301" s="94"/>
      <c r="L2301" s="1019"/>
      <c r="M2301" s="994"/>
      <c r="N2301" s="91"/>
      <c r="O2301" s="93"/>
      <c r="P2301" s="90"/>
    </row>
    <row r="2302" spans="1:16" ht="17.45" customHeight="1" thickTop="1">
      <c r="A2302" s="1017"/>
      <c r="B2302" s="1015" t="s">
        <v>1014</v>
      </c>
      <c r="C2302" s="994"/>
      <c r="D2302" s="91"/>
      <c r="E2302" s="93"/>
      <c r="F2302" s="90"/>
      <c r="G2302" s="1015" t="s">
        <v>1014</v>
      </c>
      <c r="H2302" s="994"/>
      <c r="I2302" s="91"/>
      <c r="J2302" s="93"/>
      <c r="K2302" s="90"/>
      <c r="L2302" s="1015" t="s">
        <v>1014</v>
      </c>
      <c r="M2302" s="994"/>
      <c r="N2302" s="91"/>
      <c r="O2302" s="93"/>
      <c r="P2302" s="94"/>
    </row>
    <row r="2303" spans="1:16" ht="17.45" customHeight="1" thickBot="1">
      <c r="A2303" s="1017"/>
      <c r="B2303" s="997"/>
      <c r="C2303" s="994"/>
      <c r="D2303" s="91"/>
      <c r="E2303" s="93"/>
      <c r="F2303" s="90"/>
      <c r="G2303" s="997"/>
      <c r="H2303" s="994"/>
      <c r="I2303" s="91"/>
      <c r="J2303" s="93"/>
      <c r="K2303" s="90"/>
      <c r="L2303" s="997"/>
      <c r="M2303" s="994"/>
      <c r="N2303" s="91"/>
      <c r="O2303" s="93"/>
      <c r="P2303" s="98"/>
    </row>
    <row r="2304" spans="1:16">
      <c r="A2304" s="1017"/>
      <c r="B2304" s="1014"/>
      <c r="C2304" s="994"/>
      <c r="D2304" s="91"/>
      <c r="E2304" s="93"/>
      <c r="F2304" s="94"/>
      <c r="G2304" s="1014"/>
      <c r="H2304" s="994"/>
      <c r="I2304" s="91"/>
      <c r="J2304" s="93"/>
      <c r="K2304" s="94"/>
      <c r="L2304" s="1014"/>
      <c r="M2304" s="994"/>
      <c r="N2304" s="91"/>
      <c r="O2304" s="93"/>
      <c r="P2304" s="100"/>
    </row>
    <row r="2305" spans="1:16" ht="17.45" customHeight="1" thickBot="1">
      <c r="A2305" s="1017"/>
      <c r="B2305" s="999"/>
      <c r="C2305" s="994"/>
      <c r="D2305" s="91"/>
      <c r="E2305" s="93"/>
      <c r="F2305" s="94"/>
      <c r="G2305" s="999"/>
      <c r="H2305" s="994"/>
      <c r="I2305" s="91"/>
      <c r="J2305" s="93"/>
      <c r="K2305" s="94"/>
      <c r="L2305" s="999"/>
      <c r="M2305" s="994"/>
      <c r="N2305" s="91"/>
      <c r="O2305" s="93"/>
      <c r="P2305" s="101"/>
    </row>
    <row r="2306" spans="1:16">
      <c r="A2306" s="1017"/>
      <c r="B2306" s="1010" t="s">
        <v>1015</v>
      </c>
      <c r="C2306" s="994"/>
      <c r="D2306" s="91"/>
      <c r="E2306" s="93"/>
      <c r="F2306" s="90"/>
      <c r="G2306" s="1010" t="s">
        <v>1015</v>
      </c>
      <c r="H2306" s="994"/>
      <c r="I2306" s="91"/>
      <c r="J2306" s="93"/>
      <c r="K2306" s="90"/>
      <c r="L2306" s="1010" t="s">
        <v>1015</v>
      </c>
      <c r="M2306" s="994"/>
      <c r="N2306" s="91"/>
      <c r="O2306" s="93"/>
      <c r="P2306" s="96"/>
    </row>
    <row r="2307" spans="1:16" ht="17.45" customHeight="1" thickBot="1">
      <c r="A2307" s="1017"/>
      <c r="B2307" s="997"/>
      <c r="C2307" s="994"/>
      <c r="D2307" s="91"/>
      <c r="E2307" s="93"/>
      <c r="F2307" s="98"/>
      <c r="G2307" s="997"/>
      <c r="H2307" s="994"/>
      <c r="I2307" s="91"/>
      <c r="J2307" s="93"/>
      <c r="K2307" s="98"/>
      <c r="L2307" s="997"/>
      <c r="M2307" s="994"/>
      <c r="N2307" s="91"/>
      <c r="O2307" s="93"/>
      <c r="P2307" s="101"/>
    </row>
    <row r="2308" spans="1:16">
      <c r="A2308" s="1017"/>
      <c r="B2308" s="996"/>
      <c r="C2308" s="994"/>
      <c r="D2308" s="91"/>
      <c r="E2308" s="93"/>
      <c r="F2308" s="99"/>
      <c r="G2308" s="996"/>
      <c r="H2308" s="994"/>
      <c r="I2308" s="91"/>
      <c r="J2308" s="93"/>
      <c r="K2308" s="100"/>
      <c r="L2308" s="996"/>
      <c r="M2308" s="994"/>
      <c r="N2308" s="91"/>
      <c r="O2308" s="93"/>
      <c r="P2308" s="90"/>
    </row>
    <row r="2309" spans="1:16" ht="17.45" customHeight="1" thickBot="1">
      <c r="A2309" s="1017"/>
      <c r="B2309" s="997"/>
      <c r="C2309" s="994"/>
      <c r="D2309" s="91"/>
      <c r="E2309" s="93"/>
      <c r="F2309" s="96"/>
      <c r="G2309" s="997"/>
      <c r="H2309" s="994"/>
      <c r="I2309" s="91"/>
      <c r="J2309" s="93"/>
      <c r="K2309" s="101"/>
      <c r="L2309" s="997"/>
      <c r="M2309" s="994"/>
      <c r="N2309" s="91"/>
      <c r="O2309" s="93"/>
      <c r="P2309" s="94"/>
    </row>
    <row r="2310" spans="1:16">
      <c r="A2310" s="1017"/>
      <c r="B2310" s="1004" t="s">
        <v>1016</v>
      </c>
      <c r="C2310" s="994"/>
      <c r="D2310" s="91"/>
      <c r="E2310" s="93"/>
      <c r="F2310" s="100"/>
      <c r="G2310" s="1004" t="s">
        <v>1016</v>
      </c>
      <c r="H2310" s="994"/>
      <c r="I2310" s="91"/>
      <c r="J2310" s="93"/>
      <c r="K2310" s="101"/>
      <c r="L2310" s="1004" t="s">
        <v>1016</v>
      </c>
      <c r="M2310" s="994"/>
      <c r="N2310" s="91"/>
      <c r="O2310" s="111"/>
      <c r="P2310" s="94"/>
    </row>
    <row r="2311" spans="1:16" ht="17.45" customHeight="1" thickBot="1">
      <c r="A2311" s="1017"/>
      <c r="B2311" s="997"/>
      <c r="C2311" s="994"/>
      <c r="D2311" s="91"/>
      <c r="E2311" s="93"/>
      <c r="F2311" s="101"/>
      <c r="G2311" s="997"/>
      <c r="H2311" s="994"/>
      <c r="I2311" s="91"/>
      <c r="J2311" s="93"/>
      <c r="K2311" s="96"/>
      <c r="L2311" s="997"/>
      <c r="M2311" s="994"/>
      <c r="N2311" s="110"/>
      <c r="O2311" s="93"/>
      <c r="P2311" s="109"/>
    </row>
    <row r="2312" spans="1:16">
      <c r="A2312" s="1017"/>
      <c r="B2312" s="996"/>
      <c r="C2312" s="994"/>
      <c r="D2312" s="91"/>
      <c r="E2312" s="93"/>
      <c r="F2312" s="101"/>
      <c r="G2312" s="996"/>
      <c r="H2312" s="994"/>
      <c r="I2312" s="91"/>
      <c r="J2312" s="93"/>
      <c r="K2312" s="101"/>
      <c r="L2312" s="996"/>
      <c r="M2312" s="994"/>
      <c r="N2312" s="110"/>
      <c r="O2312" s="111"/>
      <c r="P2312" s="94"/>
    </row>
    <row r="2313" spans="1:16" ht="17.45" customHeight="1" thickBot="1">
      <c r="A2313" s="1017"/>
      <c r="B2313" s="997"/>
      <c r="C2313" s="994"/>
      <c r="D2313" s="91"/>
      <c r="E2313" s="93"/>
      <c r="F2313" s="96"/>
      <c r="G2313" s="997"/>
      <c r="H2313" s="994"/>
      <c r="I2313" s="91"/>
      <c r="J2313" s="93"/>
      <c r="K2313" s="90"/>
      <c r="L2313" s="997"/>
      <c r="M2313" s="994"/>
      <c r="N2313" s="91"/>
      <c r="O2313" s="111"/>
      <c r="P2313" s="101"/>
    </row>
    <row r="2314" spans="1:16">
      <c r="A2314" s="1017"/>
      <c r="B2314" s="1004" t="s">
        <v>1018</v>
      </c>
      <c r="C2314" s="994"/>
      <c r="D2314" s="91"/>
      <c r="E2314" s="93"/>
      <c r="F2314" s="101"/>
      <c r="G2314" s="1004" t="s">
        <v>1018</v>
      </c>
      <c r="H2314" s="994"/>
      <c r="I2314" s="91"/>
      <c r="J2314" s="93"/>
      <c r="K2314" s="94"/>
      <c r="L2314" s="1004" t="s">
        <v>1018</v>
      </c>
      <c r="M2314" s="994"/>
      <c r="N2314" s="91"/>
      <c r="O2314" s="93"/>
      <c r="P2314" s="94"/>
    </row>
    <row r="2315" spans="1:16" ht="17.45" customHeight="1" thickBot="1">
      <c r="A2315" s="1017"/>
      <c r="B2315" s="997"/>
      <c r="C2315" s="994"/>
      <c r="D2315" s="91"/>
      <c r="E2315" s="93"/>
      <c r="F2315" s="90"/>
      <c r="G2315" s="997"/>
      <c r="H2315" s="994"/>
      <c r="I2315" s="91"/>
      <c r="J2315" s="111"/>
      <c r="K2315" s="94"/>
      <c r="L2315" s="997"/>
      <c r="M2315" s="994"/>
      <c r="N2315" s="110"/>
      <c r="O2315" s="111"/>
      <c r="P2315" s="94"/>
    </row>
    <row r="2316" spans="1:16">
      <c r="A2316" s="1017"/>
      <c r="B2316" s="996"/>
      <c r="C2316" s="994"/>
      <c r="D2316" s="91"/>
      <c r="E2316" s="93"/>
      <c r="F2316" s="94"/>
      <c r="G2316" s="996"/>
      <c r="H2316" s="994"/>
      <c r="I2316" s="91"/>
      <c r="J2316" s="93"/>
      <c r="K2316" s="94"/>
      <c r="L2316" s="996"/>
      <c r="M2316" s="994"/>
      <c r="N2316" s="110"/>
      <c r="O2316" s="111"/>
      <c r="P2316" s="94"/>
    </row>
    <row r="2317" spans="1:16" ht="17.45" customHeight="1" thickBot="1">
      <c r="A2317" s="1017"/>
      <c r="B2317" s="997"/>
      <c r="C2317" s="994"/>
      <c r="D2317" s="91"/>
      <c r="E2317" s="93"/>
      <c r="F2317" s="90"/>
      <c r="G2317" s="997"/>
      <c r="H2317" s="994"/>
      <c r="I2317" s="91"/>
      <c r="J2317" s="111"/>
      <c r="K2317" s="94"/>
      <c r="L2317" s="997"/>
      <c r="M2317" s="994"/>
      <c r="N2317" s="91"/>
      <c r="O2317" s="111"/>
      <c r="P2317" s="94"/>
    </row>
    <row r="2318" spans="1:16">
      <c r="A2318" s="1017"/>
      <c r="B2318" s="1010" t="s">
        <v>1020</v>
      </c>
      <c r="C2318" s="994"/>
      <c r="D2318" s="91"/>
      <c r="E2318" s="93"/>
      <c r="F2318" s="90"/>
      <c r="G2318" s="1010" t="s">
        <v>1020</v>
      </c>
      <c r="H2318" s="994"/>
      <c r="I2318" s="91"/>
      <c r="J2318" s="111"/>
      <c r="K2318" s="94"/>
      <c r="L2318" s="1010" t="s">
        <v>1020</v>
      </c>
      <c r="M2318" s="994"/>
      <c r="N2318" s="110"/>
      <c r="O2318" s="111"/>
      <c r="P2318" s="94"/>
    </row>
    <row r="2319" spans="1:16" ht="17.45" customHeight="1" thickBot="1">
      <c r="A2319" s="1017"/>
      <c r="B2319" s="997"/>
      <c r="C2319" s="994"/>
      <c r="D2319" s="91"/>
      <c r="E2319" s="93"/>
      <c r="F2319" s="90"/>
      <c r="G2319" s="997"/>
      <c r="H2319" s="994"/>
      <c r="I2319" s="91"/>
      <c r="J2319" s="111"/>
      <c r="K2319" s="94"/>
      <c r="L2319" s="997"/>
      <c r="M2319" s="994"/>
      <c r="N2319" s="91"/>
      <c r="O2319" s="111"/>
      <c r="P2319" s="94"/>
    </row>
    <row r="2320" spans="1:16">
      <c r="A2320" s="1017"/>
      <c r="B2320" s="103"/>
      <c r="C2320" s="994"/>
      <c r="D2320" s="91"/>
      <c r="E2320" s="93"/>
      <c r="F2320" s="94"/>
      <c r="G2320" s="103"/>
      <c r="H2320" s="994"/>
      <c r="I2320" s="91"/>
      <c r="J2320" s="93"/>
      <c r="K2320" s="109"/>
      <c r="L2320" s="103"/>
      <c r="M2320" s="994"/>
      <c r="N2320" s="110"/>
      <c r="O2320" s="93"/>
      <c r="P2320" s="109"/>
    </row>
    <row r="2321" spans="1:16">
      <c r="A2321" s="1017"/>
      <c r="B2321" s="104"/>
      <c r="C2321" s="994"/>
      <c r="D2321" s="91"/>
      <c r="E2321" s="93"/>
      <c r="F2321" s="90"/>
      <c r="G2321" s="104"/>
      <c r="H2321" s="994"/>
      <c r="I2321" s="91"/>
      <c r="J2321" s="93"/>
      <c r="K2321" s="94"/>
      <c r="L2321" s="104"/>
      <c r="M2321" s="994"/>
      <c r="N2321" s="110"/>
      <c r="O2321" s="111"/>
      <c r="P2321" s="94"/>
    </row>
    <row r="2322" spans="1:16">
      <c r="A2322" s="1017"/>
      <c r="B2322" s="106"/>
      <c r="C2322" s="994"/>
      <c r="D2322" s="91"/>
      <c r="E2322" s="93"/>
      <c r="F2322" s="90"/>
      <c r="G2322" s="106"/>
      <c r="H2322" s="994"/>
      <c r="I2322" s="110"/>
      <c r="J2322" s="111"/>
      <c r="K2322" s="94"/>
      <c r="L2322" s="106"/>
      <c r="M2322" s="994"/>
      <c r="N2322" s="110"/>
      <c r="O2322" s="111"/>
      <c r="P2322" s="101"/>
    </row>
    <row r="2323" spans="1:16">
      <c r="A2323" s="1017"/>
      <c r="B2323" s="107"/>
      <c r="C2323" s="994"/>
      <c r="D2323" s="91"/>
      <c r="E2323" s="93"/>
      <c r="F2323" s="90"/>
      <c r="G2323" s="107"/>
      <c r="H2323" s="994"/>
      <c r="I2323" s="110"/>
      <c r="J2323" s="111"/>
      <c r="K2323" s="101"/>
      <c r="L2323" s="107"/>
      <c r="M2323" s="994"/>
      <c r="N2323" s="108"/>
      <c r="O2323" s="93"/>
      <c r="P2323" s="94"/>
    </row>
    <row r="2324" spans="1:16">
      <c r="A2324" s="1017"/>
      <c r="B2324" s="106"/>
      <c r="C2324" s="994"/>
      <c r="D2324" s="108"/>
      <c r="E2324" s="93"/>
      <c r="F2324" s="94"/>
      <c r="G2324" s="106"/>
      <c r="H2324" s="994"/>
      <c r="I2324" s="108"/>
      <c r="J2324" s="93"/>
      <c r="K2324" s="109"/>
      <c r="L2324" s="106"/>
      <c r="M2324" s="994"/>
      <c r="N2324" s="91"/>
      <c r="O2324" s="93"/>
      <c r="P2324" s="109"/>
    </row>
    <row r="2325" spans="1:16">
      <c r="A2325" s="1017"/>
      <c r="B2325" s="107"/>
      <c r="C2325" s="994"/>
      <c r="D2325" s="91"/>
      <c r="E2325" s="93"/>
      <c r="F2325" s="105"/>
      <c r="G2325" s="107"/>
      <c r="H2325" s="994"/>
      <c r="I2325" s="91"/>
      <c r="J2325" s="93"/>
      <c r="K2325" s="94"/>
      <c r="L2325" s="107"/>
      <c r="M2325" s="994"/>
      <c r="N2325" s="110"/>
      <c r="O2325" s="111"/>
      <c r="P2325" s="94"/>
    </row>
    <row r="2326" spans="1:16">
      <c r="A2326" s="1017"/>
      <c r="B2326" s="106"/>
      <c r="C2326" s="994"/>
      <c r="D2326" s="91"/>
      <c r="E2326" s="93"/>
      <c r="F2326" s="94"/>
      <c r="G2326" s="106"/>
      <c r="H2326" s="994"/>
      <c r="I2326" s="110"/>
      <c r="J2326" s="111"/>
      <c r="K2326" s="94"/>
      <c r="L2326" s="106"/>
      <c r="M2326" s="994"/>
      <c r="N2326" s="110"/>
      <c r="O2326" s="111"/>
      <c r="P2326" s="94"/>
    </row>
    <row r="2327" spans="1:16" ht="17.45" customHeight="1" thickBot="1">
      <c r="A2327" s="1017"/>
      <c r="B2327" s="107"/>
      <c r="C2327" s="995"/>
      <c r="D2327" s="112"/>
      <c r="E2327" s="113"/>
      <c r="F2327" s="114"/>
      <c r="G2327" s="107"/>
      <c r="H2327" s="994"/>
      <c r="I2327" s="112"/>
      <c r="J2327" s="113"/>
      <c r="K2327" s="114"/>
      <c r="L2327" s="107"/>
      <c r="M2327" s="994"/>
      <c r="N2327" s="112"/>
      <c r="O2327" s="113"/>
      <c r="P2327" s="114"/>
    </row>
    <row r="2328" spans="1:16">
      <c r="A2328" s="1030" t="str">
        <f>TEXT(A2282,"AAAA")</f>
        <v>星期六</v>
      </c>
      <c r="B2328" s="106"/>
      <c r="C2328" s="1008" t="s">
        <v>978</v>
      </c>
      <c r="D2328" s="115"/>
      <c r="E2328" s="116"/>
      <c r="F2328" s="94"/>
      <c r="G2328" s="106"/>
      <c r="H2328" s="993" t="s">
        <v>978</v>
      </c>
      <c r="I2328" s="115"/>
      <c r="J2328" s="116"/>
      <c r="K2328" s="94"/>
      <c r="L2328" s="106"/>
      <c r="M2328" s="1009" t="s">
        <v>978</v>
      </c>
      <c r="N2328" s="115"/>
      <c r="O2328" s="116"/>
      <c r="P2328" s="94"/>
    </row>
    <row r="2329" spans="1:16">
      <c r="A2329" s="1017"/>
      <c r="B2329" s="107"/>
      <c r="C2329" s="994"/>
      <c r="D2329" s="117"/>
      <c r="E2329" s="93"/>
      <c r="F2329" s="94"/>
      <c r="G2329" s="107"/>
      <c r="H2329" s="994"/>
      <c r="I2329" s="91"/>
      <c r="J2329" s="93"/>
      <c r="K2329" s="94"/>
      <c r="L2329" s="107"/>
      <c r="M2329" s="994"/>
      <c r="N2329" s="91"/>
      <c r="O2329" s="93"/>
      <c r="P2329" s="94"/>
    </row>
    <row r="2330" spans="1:16">
      <c r="A2330" s="1017"/>
      <c r="B2330" s="106"/>
      <c r="C2330" s="994"/>
      <c r="D2330" s="117"/>
      <c r="E2330" s="93"/>
      <c r="F2330" s="94"/>
      <c r="G2330" s="106"/>
      <c r="H2330" s="994"/>
      <c r="I2330" s="91"/>
      <c r="J2330" s="93"/>
      <c r="K2330" s="94"/>
      <c r="L2330" s="106"/>
      <c r="M2330" s="994"/>
      <c r="N2330" s="91"/>
      <c r="O2330" s="93"/>
      <c r="P2330" s="94"/>
    </row>
    <row r="2331" spans="1:16">
      <c r="A2331" s="1017"/>
      <c r="B2331" s="107"/>
      <c r="C2331" s="994"/>
      <c r="D2331" s="117"/>
      <c r="E2331" s="93"/>
      <c r="F2331" s="94"/>
      <c r="G2331" s="107"/>
      <c r="H2331" s="994"/>
      <c r="I2331" s="91"/>
      <c r="J2331" s="93"/>
      <c r="K2331" s="94"/>
      <c r="L2331" s="107"/>
      <c r="M2331" s="994"/>
      <c r="N2331" s="91"/>
      <c r="O2331" s="93"/>
      <c r="P2331" s="94"/>
    </row>
    <row r="2332" spans="1:16">
      <c r="A2332" s="1017"/>
      <c r="B2332" s="106"/>
      <c r="C2332" s="994"/>
      <c r="D2332" s="117"/>
      <c r="E2332" s="93"/>
      <c r="F2332" s="94"/>
      <c r="G2332" s="106"/>
      <c r="H2332" s="994"/>
      <c r="I2332" s="91"/>
      <c r="J2332" s="93"/>
      <c r="K2332" s="94"/>
      <c r="L2332" s="106"/>
      <c r="M2332" s="994"/>
      <c r="N2332" s="91"/>
      <c r="O2332" s="93"/>
      <c r="P2332" s="94"/>
    </row>
    <row r="2333" spans="1:16">
      <c r="A2333" s="1017"/>
      <c r="B2333" s="107"/>
      <c r="C2333" s="994"/>
      <c r="D2333" s="117"/>
      <c r="E2333" s="93"/>
      <c r="F2333" s="94"/>
      <c r="G2333" s="107"/>
      <c r="H2333" s="994"/>
      <c r="I2333" s="91"/>
      <c r="J2333" s="93"/>
      <c r="K2333" s="94"/>
      <c r="L2333" s="107"/>
      <c r="M2333" s="994"/>
      <c r="N2333" s="91"/>
      <c r="O2333" s="93"/>
      <c r="P2333" s="94"/>
    </row>
    <row r="2334" spans="1:16">
      <c r="A2334" s="1017"/>
      <c r="B2334" s="106"/>
      <c r="C2334" s="994"/>
      <c r="D2334" s="117"/>
      <c r="E2334" s="93"/>
      <c r="F2334" s="94"/>
      <c r="G2334" s="106"/>
      <c r="H2334" s="994"/>
      <c r="I2334" s="91"/>
      <c r="J2334" s="93"/>
      <c r="K2334" s="94"/>
      <c r="L2334" s="106"/>
      <c r="M2334" s="994"/>
      <c r="N2334" s="91"/>
      <c r="O2334" s="93"/>
      <c r="P2334" s="94"/>
    </row>
    <row r="2335" spans="1:16">
      <c r="A2335" s="1017"/>
      <c r="B2335" s="107"/>
      <c r="C2335" s="994"/>
      <c r="D2335" s="91"/>
      <c r="E2335" s="93"/>
      <c r="F2335" s="94"/>
      <c r="G2335" s="107"/>
      <c r="H2335" s="994"/>
      <c r="I2335" s="91"/>
      <c r="J2335" s="93"/>
      <c r="K2335" s="94"/>
      <c r="L2335" s="107"/>
      <c r="M2335" s="994"/>
      <c r="N2335" s="91"/>
      <c r="O2335" s="93"/>
      <c r="P2335" s="94"/>
    </row>
    <row r="2336" spans="1:16">
      <c r="A2336" s="1017"/>
      <c r="B2336" s="104"/>
      <c r="C2336" s="994"/>
      <c r="D2336" s="110"/>
      <c r="E2336" s="111"/>
      <c r="F2336" s="101"/>
      <c r="G2336" s="104"/>
      <c r="H2336" s="994"/>
      <c r="I2336" s="110"/>
      <c r="J2336" s="111"/>
      <c r="K2336" s="94"/>
      <c r="L2336" s="104"/>
      <c r="M2336" s="994"/>
      <c r="N2336" s="110"/>
      <c r="O2336" s="111"/>
      <c r="P2336" s="94"/>
    </row>
    <row r="2337" spans="1:16" ht="17.45" customHeight="1" thickBot="1">
      <c r="A2337" s="1017"/>
      <c r="B2337" s="104"/>
      <c r="C2337" s="995"/>
      <c r="D2337" s="119" t="s">
        <v>1047</v>
      </c>
      <c r="E2337" s="120" t="s">
        <v>1048</v>
      </c>
      <c r="F2337" s="121"/>
      <c r="G2337" s="104"/>
      <c r="H2337" s="995"/>
      <c r="I2337" s="119" t="s">
        <v>1047</v>
      </c>
      <c r="J2337" s="120" t="s">
        <v>1048</v>
      </c>
      <c r="K2337" s="94"/>
      <c r="L2337" s="104"/>
      <c r="M2337" s="995"/>
      <c r="N2337" s="119" t="s">
        <v>1047</v>
      </c>
      <c r="O2337" s="120" t="s">
        <v>1048</v>
      </c>
      <c r="P2337" s="94"/>
    </row>
    <row r="2338" spans="1:16">
      <c r="A2338" s="102"/>
      <c r="B2338" s="106"/>
      <c r="C2338" s="1008" t="s">
        <v>1049</v>
      </c>
      <c r="D2338" s="115"/>
      <c r="E2338" s="116"/>
      <c r="F2338" s="122"/>
      <c r="G2338" s="106"/>
      <c r="H2338" s="993" t="s">
        <v>1049</v>
      </c>
      <c r="I2338" s="115"/>
      <c r="J2338" s="116"/>
      <c r="K2338" s="122"/>
      <c r="L2338" s="106"/>
      <c r="M2338" s="1009" t="s">
        <v>1049</v>
      </c>
      <c r="N2338" s="115"/>
      <c r="O2338" s="116"/>
      <c r="P2338" s="122"/>
    </row>
    <row r="2339" spans="1:16">
      <c r="A2339" s="102"/>
      <c r="B2339" s="107"/>
      <c r="C2339" s="994"/>
      <c r="D2339" s="91"/>
      <c r="E2339" s="93"/>
      <c r="F2339" s="94"/>
      <c r="G2339" s="107"/>
      <c r="H2339" s="994"/>
      <c r="I2339" s="91"/>
      <c r="J2339" s="93"/>
      <c r="K2339" s="94"/>
      <c r="L2339" s="107"/>
      <c r="M2339" s="994"/>
      <c r="N2339" s="91"/>
      <c r="O2339" s="93"/>
      <c r="P2339" s="94"/>
    </row>
    <row r="2340" spans="1:16">
      <c r="A2340" s="102"/>
      <c r="B2340" s="123"/>
      <c r="C2340" s="994"/>
      <c r="D2340" s="91"/>
      <c r="E2340" s="93"/>
      <c r="F2340" s="94"/>
      <c r="G2340" s="123"/>
      <c r="H2340" s="994"/>
      <c r="I2340" s="91"/>
      <c r="J2340" s="93"/>
      <c r="K2340" s="94"/>
      <c r="L2340" s="123"/>
      <c r="M2340" s="994"/>
      <c r="N2340" s="91"/>
      <c r="O2340" s="93"/>
      <c r="P2340" s="125"/>
    </row>
    <row r="2341" spans="1:16">
      <c r="A2341" s="102"/>
      <c r="B2341" s="104"/>
      <c r="C2341" s="994"/>
      <c r="D2341" s="91"/>
      <c r="E2341" s="93"/>
      <c r="F2341" s="94"/>
      <c r="G2341" s="104"/>
      <c r="H2341" s="994"/>
      <c r="I2341" s="91"/>
      <c r="J2341" s="93"/>
      <c r="K2341" s="94"/>
      <c r="L2341" s="104"/>
      <c r="M2341" s="994"/>
      <c r="N2341" s="91"/>
      <c r="O2341" s="93"/>
      <c r="P2341" s="213"/>
    </row>
    <row r="2342" spans="1:16">
      <c r="A2342" s="102"/>
      <c r="B2342" s="106"/>
      <c r="C2342" s="994"/>
      <c r="D2342" s="91"/>
      <c r="E2342" s="93"/>
      <c r="F2342" s="94"/>
      <c r="G2342" s="106"/>
      <c r="H2342" s="994"/>
      <c r="I2342" s="91"/>
      <c r="J2342" s="93"/>
      <c r="K2342" s="94"/>
      <c r="L2342" s="106"/>
      <c r="M2342" s="994"/>
      <c r="N2342" s="91"/>
      <c r="O2342" s="93"/>
      <c r="P2342" s="94"/>
    </row>
    <row r="2343" spans="1:16">
      <c r="A2343" s="102"/>
      <c r="B2343" s="107"/>
      <c r="C2343" s="994"/>
      <c r="D2343" s="91"/>
      <c r="E2343" s="93"/>
      <c r="F2343" s="124"/>
      <c r="G2343" s="107"/>
      <c r="H2343" s="994"/>
      <c r="I2343" s="91"/>
      <c r="J2343" s="93"/>
      <c r="K2343" s="124"/>
      <c r="L2343" s="107"/>
      <c r="M2343" s="994"/>
      <c r="N2343" s="91"/>
      <c r="O2343" s="93"/>
      <c r="P2343" s="124"/>
    </row>
    <row r="2344" spans="1:16">
      <c r="A2344" s="102"/>
      <c r="B2344" s="106"/>
      <c r="C2344" s="994"/>
      <c r="D2344" s="91"/>
      <c r="E2344" s="93"/>
      <c r="F2344" s="125"/>
      <c r="G2344" s="106"/>
      <c r="H2344" s="994"/>
      <c r="I2344" s="91"/>
      <c r="J2344" s="93"/>
      <c r="K2344" s="125"/>
      <c r="L2344" s="106"/>
      <c r="M2344" s="994"/>
      <c r="N2344" s="91"/>
      <c r="O2344" s="93"/>
      <c r="P2344" s="125"/>
    </row>
    <row r="2345" spans="1:16">
      <c r="A2345" s="102"/>
      <c r="B2345" s="107"/>
      <c r="C2345" s="994"/>
      <c r="D2345" s="214"/>
      <c r="E2345" s="111"/>
      <c r="F2345" s="213"/>
      <c r="G2345" s="107"/>
      <c r="H2345" s="994"/>
      <c r="I2345" s="110"/>
      <c r="J2345" s="111"/>
      <c r="K2345" s="213"/>
      <c r="L2345" s="107"/>
      <c r="M2345" s="994"/>
      <c r="N2345" s="110"/>
      <c r="O2345" s="111"/>
      <c r="P2345" s="213"/>
    </row>
    <row r="2346" spans="1:16">
      <c r="A2346" s="102"/>
      <c r="B2346" s="106"/>
      <c r="C2346" s="994"/>
      <c r="D2346" s="214"/>
      <c r="E2346" s="111"/>
      <c r="F2346" s="213"/>
      <c r="G2346" s="106"/>
      <c r="H2346" s="994"/>
      <c r="I2346" s="110"/>
      <c r="J2346" s="111"/>
      <c r="K2346" s="213"/>
      <c r="L2346" s="106"/>
      <c r="M2346" s="994"/>
      <c r="N2346" s="110"/>
      <c r="O2346" s="111"/>
      <c r="P2346" s="213"/>
    </row>
    <row r="2347" spans="1:16" ht="17.45" customHeight="1" thickBot="1">
      <c r="A2347" s="102"/>
      <c r="B2347" s="107"/>
      <c r="C2347" s="995"/>
      <c r="D2347" s="126"/>
      <c r="E2347" s="127"/>
      <c r="F2347" s="101"/>
      <c r="G2347" s="107"/>
      <c r="H2347" s="995"/>
      <c r="I2347" s="110"/>
      <c r="J2347" s="127"/>
      <c r="K2347" s="101"/>
      <c r="L2347" s="107"/>
      <c r="M2347" s="995"/>
      <c r="N2347" s="110"/>
      <c r="O2347" s="128"/>
      <c r="P2347" s="124"/>
    </row>
    <row r="2348" spans="1:16">
      <c r="A2348" s="129"/>
      <c r="B2348" s="106"/>
      <c r="C2348" s="1008" t="s">
        <v>1055</v>
      </c>
      <c r="D2348" s="115" t="s">
        <v>1056</v>
      </c>
      <c r="E2348" s="130" t="s">
        <v>943</v>
      </c>
      <c r="F2348" s="122"/>
      <c r="G2348" s="106"/>
      <c r="H2348" s="993" t="s">
        <v>1055</v>
      </c>
      <c r="I2348" s="115" t="s">
        <v>1056</v>
      </c>
      <c r="J2348" s="130" t="s">
        <v>943</v>
      </c>
      <c r="K2348" s="122"/>
      <c r="L2348" s="106"/>
      <c r="M2348" s="1009" t="s">
        <v>1055</v>
      </c>
      <c r="N2348" s="115" t="s">
        <v>1056</v>
      </c>
      <c r="O2348" s="130" t="s">
        <v>943</v>
      </c>
      <c r="P2348" s="122"/>
    </row>
    <row r="2349" spans="1:16">
      <c r="A2349" s="129"/>
      <c r="B2349" s="107"/>
      <c r="C2349" s="994"/>
      <c r="D2349" s="91" t="s">
        <v>1060</v>
      </c>
      <c r="E2349" s="93" t="s">
        <v>948</v>
      </c>
      <c r="F2349" s="131"/>
      <c r="G2349" s="107"/>
      <c r="H2349" s="994"/>
      <c r="I2349" s="91" t="s">
        <v>1060</v>
      </c>
      <c r="J2349" s="93" t="s">
        <v>948</v>
      </c>
      <c r="K2349" s="131"/>
      <c r="L2349" s="107"/>
      <c r="M2349" s="994"/>
      <c r="N2349" s="91" t="s">
        <v>1060</v>
      </c>
      <c r="O2349" s="93" t="s">
        <v>948</v>
      </c>
      <c r="P2349" s="131"/>
    </row>
    <row r="2350" spans="1:16">
      <c r="A2350" s="129"/>
      <c r="B2350" s="132"/>
      <c r="C2350" s="994"/>
      <c r="D2350" s="91" t="s">
        <v>1063</v>
      </c>
      <c r="E2350" s="93" t="s">
        <v>952</v>
      </c>
      <c r="F2350" s="94"/>
      <c r="G2350" s="132"/>
      <c r="H2350" s="994"/>
      <c r="I2350" s="91" t="s">
        <v>1063</v>
      </c>
      <c r="J2350" s="93" t="s">
        <v>952</v>
      </c>
      <c r="K2350" s="94"/>
      <c r="L2350" s="132"/>
      <c r="M2350" s="994"/>
      <c r="N2350" s="91" t="s">
        <v>1063</v>
      </c>
      <c r="O2350" s="93" t="s">
        <v>952</v>
      </c>
      <c r="P2350" s="94"/>
    </row>
    <row r="2351" spans="1:16">
      <c r="A2351" s="129"/>
      <c r="B2351" s="107"/>
      <c r="C2351" s="994"/>
      <c r="D2351" s="91" t="s">
        <v>978</v>
      </c>
      <c r="E2351" s="93" t="s">
        <v>956</v>
      </c>
      <c r="F2351" s="101"/>
      <c r="G2351" s="107"/>
      <c r="H2351" s="994"/>
      <c r="I2351" s="91" t="s">
        <v>978</v>
      </c>
      <c r="J2351" s="93" t="s">
        <v>956</v>
      </c>
      <c r="K2351" s="101"/>
      <c r="L2351" s="107"/>
      <c r="M2351" s="994"/>
      <c r="N2351" s="91" t="s">
        <v>978</v>
      </c>
      <c r="O2351" s="93" t="s">
        <v>956</v>
      </c>
      <c r="P2351" s="101"/>
    </row>
    <row r="2352" spans="1:16">
      <c r="A2352" s="129"/>
      <c r="B2352" s="132"/>
      <c r="C2352" s="994"/>
      <c r="D2352" s="91"/>
      <c r="E2352" s="111"/>
      <c r="F2352" s="133"/>
      <c r="G2352" s="132"/>
      <c r="H2352" s="994"/>
      <c r="I2352" s="91"/>
      <c r="J2352" s="111"/>
      <c r="K2352" s="133"/>
      <c r="L2352" s="132"/>
      <c r="M2352" s="994"/>
      <c r="N2352" s="91"/>
      <c r="O2352" s="111"/>
      <c r="P2352" s="133"/>
    </row>
    <row r="2353" spans="1:16">
      <c r="A2353" s="129"/>
      <c r="B2353" s="107"/>
      <c r="C2353" s="994"/>
      <c r="D2353" s="91"/>
      <c r="E2353" s="93"/>
      <c r="F2353" s="94"/>
      <c r="G2353" s="107"/>
      <c r="H2353" s="994"/>
      <c r="I2353" s="91"/>
      <c r="J2353" s="93"/>
      <c r="K2353" s="94"/>
      <c r="L2353" s="107"/>
      <c r="M2353" s="994"/>
      <c r="N2353" s="91"/>
      <c r="O2353" s="93"/>
      <c r="P2353" s="94"/>
    </row>
    <row r="2354" spans="1:16">
      <c r="A2354" s="129"/>
      <c r="B2354" s="132"/>
      <c r="C2354" s="994"/>
      <c r="D2354" s="91"/>
      <c r="E2354" s="111"/>
      <c r="F2354" s="133"/>
      <c r="G2354" s="132"/>
      <c r="H2354" s="994"/>
      <c r="I2354" s="91"/>
      <c r="J2354" s="111"/>
      <c r="K2354" s="133"/>
      <c r="L2354" s="132"/>
      <c r="M2354" s="994"/>
      <c r="N2354" s="91"/>
      <c r="O2354" s="111"/>
      <c r="P2354" s="133"/>
    </row>
    <row r="2355" spans="1:16">
      <c r="A2355" s="129"/>
      <c r="B2355" s="107"/>
      <c r="C2355" s="994"/>
      <c r="D2355" s="91"/>
      <c r="E2355" s="93"/>
      <c r="F2355" s="94"/>
      <c r="G2355" s="107"/>
      <c r="H2355" s="994"/>
      <c r="I2355" s="91"/>
      <c r="J2355" s="93"/>
      <c r="K2355" s="94"/>
      <c r="L2355" s="107"/>
      <c r="M2355" s="994"/>
      <c r="N2355" s="91"/>
      <c r="O2355" s="93"/>
      <c r="P2355" s="94"/>
    </row>
    <row r="2356" spans="1:16">
      <c r="A2356" s="129"/>
      <c r="B2356" s="132"/>
      <c r="C2356" s="994"/>
      <c r="D2356" s="91"/>
      <c r="E2356" s="93"/>
      <c r="F2356" s="94"/>
      <c r="G2356" s="132"/>
      <c r="H2356" s="994"/>
      <c r="I2356" s="91"/>
      <c r="J2356" s="93"/>
      <c r="K2356" s="94"/>
      <c r="L2356" s="132"/>
      <c r="M2356" s="994"/>
      <c r="N2356" s="91"/>
      <c r="O2356" s="93"/>
      <c r="P2356" s="94"/>
    </row>
    <row r="2357" spans="1:16" ht="17.45" customHeight="1" thickBot="1">
      <c r="A2357" s="129"/>
      <c r="B2357" s="107"/>
      <c r="C2357" s="995"/>
      <c r="D2357" s="112"/>
      <c r="E2357" s="113"/>
      <c r="F2357" s="114"/>
      <c r="G2357" s="107"/>
      <c r="H2357" s="995"/>
      <c r="I2357" s="112"/>
      <c r="J2357" s="127"/>
      <c r="K2357" s="101"/>
      <c r="L2357" s="107"/>
      <c r="M2357" s="995"/>
      <c r="N2357" s="112"/>
      <c r="O2357" s="127"/>
      <c r="P2357" s="101"/>
    </row>
    <row r="2358" spans="1:16">
      <c r="A2358" s="129"/>
      <c r="B2358" s="132"/>
      <c r="C2358" s="1011" t="s">
        <v>1068</v>
      </c>
      <c r="D2358" s="134" t="s">
        <v>1069</v>
      </c>
      <c r="E2358" s="135"/>
      <c r="F2358" s="136" t="s">
        <v>1070</v>
      </c>
      <c r="G2358" s="132"/>
      <c r="H2358" s="1028" t="s">
        <v>1068</v>
      </c>
      <c r="I2358" s="134" t="s">
        <v>1069</v>
      </c>
      <c r="J2358" s="135"/>
      <c r="K2358" s="136" t="s">
        <v>1070</v>
      </c>
      <c r="L2358" s="132"/>
      <c r="M2358" s="1013" t="s">
        <v>1068</v>
      </c>
      <c r="N2358" s="134" t="s">
        <v>1069</v>
      </c>
      <c r="O2358" s="135"/>
      <c r="P2358" s="136" t="s">
        <v>1070</v>
      </c>
    </row>
    <row r="2359" spans="1:16">
      <c r="A2359" s="129"/>
      <c r="B2359" s="107"/>
      <c r="C2359" s="994"/>
      <c r="D2359" s="117"/>
      <c r="E2359" s="118"/>
      <c r="F2359" s="137"/>
      <c r="G2359" s="107"/>
      <c r="H2359" s="994"/>
      <c r="I2359" s="91"/>
      <c r="J2359" s="93"/>
      <c r="K2359" s="94"/>
      <c r="L2359" s="107"/>
      <c r="M2359" s="994"/>
      <c r="N2359" s="91"/>
      <c r="O2359" s="93"/>
      <c r="P2359" s="94"/>
    </row>
    <row r="2360" spans="1:16">
      <c r="A2360" s="129"/>
      <c r="B2360" s="132"/>
      <c r="C2360" s="994"/>
      <c r="D2360" s="91"/>
      <c r="E2360" s="93"/>
      <c r="F2360" s="94"/>
      <c r="G2360" s="132"/>
      <c r="H2360" s="994"/>
      <c r="I2360" s="91"/>
      <c r="J2360" s="93"/>
      <c r="K2360" s="94"/>
      <c r="L2360" s="132"/>
      <c r="M2360" s="994"/>
      <c r="N2360" s="91"/>
      <c r="O2360" s="93"/>
      <c r="P2360" s="94"/>
    </row>
    <row r="2361" spans="1:16">
      <c r="A2361" s="129"/>
      <c r="B2361" s="107"/>
      <c r="C2361" s="994"/>
      <c r="D2361" s="110"/>
      <c r="E2361" s="111"/>
      <c r="F2361" s="101"/>
      <c r="G2361" s="107"/>
      <c r="H2361" s="994"/>
      <c r="I2361" s="110"/>
      <c r="J2361" s="111"/>
      <c r="K2361" s="101"/>
      <c r="L2361" s="107"/>
      <c r="M2361" s="994"/>
      <c r="N2361" s="110"/>
      <c r="O2361" s="111"/>
      <c r="P2361" s="101"/>
    </row>
    <row r="2362" spans="1:16">
      <c r="A2362" s="1031"/>
      <c r="B2362" s="132"/>
      <c r="C2362" s="994"/>
      <c r="D2362" s="91"/>
      <c r="E2362" s="93"/>
      <c r="F2362" s="94"/>
      <c r="G2362" s="132"/>
      <c r="H2362" s="994"/>
      <c r="I2362" s="91"/>
      <c r="J2362" s="93"/>
      <c r="K2362" s="94"/>
      <c r="L2362" s="132"/>
      <c r="M2362" s="994"/>
      <c r="N2362" s="91"/>
      <c r="O2362" s="93"/>
      <c r="P2362" s="94"/>
    </row>
    <row r="2363" spans="1:16">
      <c r="A2363" s="1017"/>
      <c r="B2363" s="107"/>
      <c r="C2363" s="994"/>
      <c r="D2363" s="91"/>
      <c r="E2363" s="93"/>
      <c r="F2363" s="94"/>
      <c r="G2363" s="107"/>
      <c r="H2363" s="994"/>
      <c r="I2363" s="91"/>
      <c r="J2363" s="93"/>
      <c r="K2363" s="94"/>
      <c r="L2363" s="107"/>
      <c r="M2363" s="994"/>
      <c r="N2363" s="91"/>
      <c r="O2363" s="93"/>
      <c r="P2363" s="94"/>
    </row>
    <row r="2364" spans="1:16">
      <c r="A2364" s="1017"/>
      <c r="B2364" s="132"/>
      <c r="C2364" s="994"/>
      <c r="D2364" s="110"/>
      <c r="E2364" s="111"/>
      <c r="F2364" s="101"/>
      <c r="G2364" s="132"/>
      <c r="H2364" s="994"/>
      <c r="I2364" s="110"/>
      <c r="J2364" s="111"/>
      <c r="K2364" s="101"/>
      <c r="L2364" s="132"/>
      <c r="M2364" s="994"/>
      <c r="N2364" s="110"/>
      <c r="O2364" s="111"/>
      <c r="P2364" s="101"/>
    </row>
    <row r="2365" spans="1:16" ht="17.45" customHeight="1" thickBot="1">
      <c r="A2365" s="1032"/>
      <c r="B2365" s="138"/>
      <c r="C2365" s="1012"/>
      <c r="D2365" s="139"/>
      <c r="E2365" s="140"/>
      <c r="F2365" s="141"/>
      <c r="G2365" s="138"/>
      <c r="H2365" s="1012"/>
      <c r="I2365" s="139"/>
      <c r="J2365" s="140"/>
      <c r="K2365" s="141"/>
      <c r="L2365" s="138"/>
      <c r="M2365" s="1012"/>
      <c r="N2365" s="139"/>
      <c r="O2365" s="140"/>
      <c r="P2365" s="141"/>
    </row>
    <row r="2366" spans="1:16" s="143" customFormat="1" ht="27" customHeight="1" thickTop="1" thickBot="1">
      <c r="A2366" s="142"/>
      <c r="B2366" s="1000" t="s">
        <v>1077</v>
      </c>
      <c r="C2366" s="1001"/>
      <c r="D2366" s="1001"/>
      <c r="E2366" s="1001"/>
      <c r="F2366" s="1001"/>
      <c r="G2366" s="1025" t="s">
        <v>1078</v>
      </c>
      <c r="H2366" s="1006"/>
      <c r="I2366" s="1006"/>
      <c r="J2366" s="1006"/>
      <c r="K2366" s="1006"/>
      <c r="L2366" s="1006"/>
      <c r="M2366" s="1006"/>
      <c r="N2366" s="1005" t="s">
        <v>1079</v>
      </c>
      <c r="O2366" s="1006"/>
      <c r="P2366" s="1006"/>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990">
        <f>A2282</f>
        <v>46165</v>
      </c>
      <c r="B2368" s="1020"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991"/>
      <c r="B2369" s="1021"/>
      <c r="C2369" s="170"/>
      <c r="D2369" s="171"/>
      <c r="E2369" s="172"/>
      <c r="F2369" s="173"/>
      <c r="G2369" s="170"/>
      <c r="H2369" s="174"/>
      <c r="I2369" s="172"/>
      <c r="J2369" s="172"/>
      <c r="K2369" s="175"/>
      <c r="L2369" s="176"/>
      <c r="M2369" s="177"/>
      <c r="N2369" s="178"/>
      <c r="O2369" s="172"/>
      <c r="P2369" s="179"/>
    </row>
    <row r="2370" spans="1:16" s="169" customFormat="1">
      <c r="A2370" s="991"/>
      <c r="B2370" s="1021"/>
      <c r="C2370" s="170"/>
      <c r="D2370" s="171"/>
      <c r="E2370" s="172"/>
      <c r="F2370" s="173"/>
      <c r="G2370" s="170"/>
      <c r="H2370" s="180"/>
      <c r="I2370" s="172"/>
      <c r="J2370" s="172"/>
      <c r="K2370" s="175"/>
      <c r="L2370" s="181"/>
      <c r="M2370" s="177"/>
      <c r="N2370" s="178"/>
      <c r="O2370" s="172"/>
      <c r="P2370" s="179"/>
    </row>
    <row r="2371" spans="1:16" s="169" customFormat="1">
      <c r="A2371" s="991"/>
      <c r="B2371" s="1021"/>
      <c r="C2371" s="170"/>
      <c r="D2371" s="215"/>
      <c r="E2371" s="172"/>
      <c r="F2371" s="173"/>
      <c r="G2371" s="170"/>
      <c r="H2371" s="180"/>
      <c r="I2371" s="172"/>
      <c r="J2371" s="172"/>
      <c r="K2371" s="184"/>
      <c r="L2371" s="181"/>
      <c r="M2371" s="177"/>
      <c r="N2371" s="178"/>
      <c r="O2371" s="172"/>
      <c r="P2371" s="179"/>
    </row>
    <row r="2372" spans="1:16" s="169" customFormat="1">
      <c r="A2372" s="991"/>
      <c r="B2372" s="1021"/>
      <c r="C2372" s="170"/>
      <c r="D2372" s="182"/>
      <c r="E2372" s="172"/>
      <c r="F2372" s="179"/>
      <c r="G2372" s="170"/>
      <c r="H2372" s="183"/>
      <c r="I2372" s="172"/>
      <c r="J2372" s="172"/>
      <c r="K2372" s="184"/>
      <c r="L2372" s="181"/>
      <c r="M2372" s="177"/>
      <c r="N2372" s="178"/>
      <c r="O2372" s="172"/>
      <c r="P2372" s="179"/>
    </row>
    <row r="2373" spans="1:16" s="169" customFormat="1">
      <c r="A2373" s="991"/>
      <c r="B2373" s="1021"/>
      <c r="C2373" s="170"/>
      <c r="D2373" s="171"/>
      <c r="E2373" s="172"/>
      <c r="F2373" s="185"/>
      <c r="G2373" s="195"/>
      <c r="H2373" s="180"/>
      <c r="I2373" s="188"/>
      <c r="J2373" s="172"/>
      <c r="K2373" s="175"/>
      <c r="L2373" s="186"/>
      <c r="M2373" s="187"/>
      <c r="N2373" s="178"/>
      <c r="O2373" s="172"/>
      <c r="P2373" s="179"/>
    </row>
    <row r="2374" spans="1:16" s="169" customFormat="1">
      <c r="A2374" s="991"/>
      <c r="B2374" s="1021"/>
      <c r="C2374" s="170"/>
      <c r="D2374" s="171"/>
      <c r="E2374" s="172"/>
      <c r="F2374" s="179"/>
      <c r="G2374" s="170"/>
      <c r="H2374" s="180"/>
      <c r="I2374" s="188"/>
      <c r="J2374" s="172"/>
      <c r="K2374" s="175"/>
      <c r="L2374" s="181"/>
      <c r="M2374" s="177"/>
      <c r="N2374" s="178"/>
      <c r="O2374" s="172"/>
      <c r="P2374" s="179"/>
    </row>
    <row r="2375" spans="1:16" s="169" customFormat="1">
      <c r="A2375" s="991"/>
      <c r="B2375" s="1021"/>
      <c r="C2375" s="170"/>
      <c r="D2375" s="171"/>
      <c r="E2375" s="172"/>
      <c r="F2375" s="179"/>
      <c r="G2375" s="216"/>
      <c r="H2375" s="180"/>
      <c r="I2375" s="172"/>
      <c r="J2375" s="172"/>
      <c r="K2375" s="175"/>
      <c r="L2375" s="181"/>
      <c r="M2375" s="177"/>
      <c r="N2375" s="178"/>
      <c r="O2375" s="172"/>
      <c r="P2375" s="179"/>
    </row>
    <row r="2376" spans="1:16" s="169" customFormat="1">
      <c r="A2376" s="991"/>
      <c r="B2376" s="1021"/>
      <c r="C2376" s="170"/>
      <c r="D2376" s="171"/>
      <c r="E2376" s="172"/>
      <c r="F2376" s="185"/>
      <c r="G2376" s="170"/>
      <c r="H2376" s="180"/>
      <c r="I2376" s="188"/>
      <c r="J2376" s="172"/>
      <c r="K2376" s="175"/>
      <c r="L2376" s="181"/>
      <c r="M2376" s="177"/>
      <c r="N2376" s="178"/>
      <c r="O2376" s="172"/>
      <c r="P2376" s="179"/>
    </row>
    <row r="2377" spans="1:16" s="169" customFormat="1">
      <c r="A2377" s="991"/>
      <c r="B2377" s="1021"/>
      <c r="C2377" s="170"/>
      <c r="D2377" s="171"/>
      <c r="E2377" s="172"/>
      <c r="F2377" s="179"/>
      <c r="G2377" s="170"/>
      <c r="H2377" s="180"/>
      <c r="I2377" s="188"/>
      <c r="J2377" s="172"/>
      <c r="K2377" s="175"/>
      <c r="L2377" s="181"/>
      <c r="M2377" s="177"/>
      <c r="N2377" s="178"/>
      <c r="O2377" s="172"/>
      <c r="P2377" s="179"/>
    </row>
    <row r="2378" spans="1:16" s="169" customFormat="1">
      <c r="A2378" s="991"/>
      <c r="B2378" s="1021"/>
      <c r="C2378" s="189"/>
      <c r="D2378" s="190"/>
      <c r="E2378" s="191"/>
      <c r="F2378" s="192"/>
      <c r="G2378" s="170"/>
      <c r="H2378" s="174"/>
      <c r="I2378" s="172"/>
      <c r="J2378" s="172"/>
      <c r="K2378" s="175"/>
      <c r="L2378" s="181"/>
      <c r="M2378" s="177"/>
      <c r="N2378" s="193"/>
      <c r="O2378" s="191"/>
      <c r="P2378" s="192"/>
    </row>
    <row r="2379" spans="1:16" s="169" customFormat="1">
      <c r="A2379" s="991"/>
      <c r="B2379" s="1021"/>
      <c r="C2379" s="189"/>
      <c r="D2379" s="190"/>
      <c r="E2379" s="191"/>
      <c r="F2379" s="192"/>
      <c r="G2379" s="195"/>
      <c r="H2379" s="180"/>
      <c r="I2379" s="188"/>
      <c r="J2379" s="172"/>
      <c r="K2379" s="175"/>
      <c r="L2379" s="181"/>
      <c r="M2379" s="177"/>
      <c r="N2379" s="193"/>
      <c r="O2379" s="191"/>
      <c r="P2379" s="192"/>
    </row>
    <row r="2380" spans="1:16" s="169" customFormat="1">
      <c r="A2380" s="991"/>
      <c r="B2380" s="1021"/>
      <c r="C2380" s="189"/>
      <c r="D2380" s="190"/>
      <c r="E2380" s="191"/>
      <c r="F2380" s="192"/>
      <c r="G2380" s="170"/>
      <c r="H2380" s="196"/>
      <c r="I2380" s="188"/>
      <c r="J2380" s="197"/>
      <c r="K2380" s="194"/>
      <c r="L2380" s="181"/>
      <c r="M2380" s="177"/>
      <c r="N2380" s="193"/>
      <c r="O2380" s="191"/>
      <c r="P2380" s="192"/>
    </row>
    <row r="2381" spans="1:16" s="169" customFormat="1">
      <c r="A2381" s="991"/>
      <c r="B2381" s="1021"/>
      <c r="C2381" s="189"/>
      <c r="D2381" s="190"/>
      <c r="E2381" s="191"/>
      <c r="F2381" s="192"/>
      <c r="G2381" s="170"/>
      <c r="H2381" s="198"/>
      <c r="I2381" s="172"/>
      <c r="J2381" s="172"/>
      <c r="K2381" s="175"/>
      <c r="L2381" s="181"/>
      <c r="M2381" s="177"/>
      <c r="N2381" s="193"/>
      <c r="O2381" s="191"/>
      <c r="P2381" s="192"/>
    </row>
    <row r="2382" spans="1:16" s="169" customFormat="1">
      <c r="A2382" s="991"/>
      <c r="B2382" s="1021"/>
      <c r="C2382" s="189"/>
      <c r="D2382" s="190"/>
      <c r="E2382" s="191"/>
      <c r="F2382" s="192"/>
      <c r="G2382" s="195"/>
      <c r="H2382" s="180"/>
      <c r="I2382" s="197"/>
      <c r="J2382" s="197"/>
      <c r="K2382" s="194"/>
      <c r="L2382" s="181"/>
      <c r="M2382" s="177"/>
      <c r="N2382" s="193"/>
      <c r="O2382" s="191"/>
      <c r="P2382" s="192"/>
    </row>
    <row r="2383" spans="1:16" s="169" customFormat="1">
      <c r="A2383" s="991"/>
      <c r="B2383" s="1021"/>
      <c r="C2383" s="189"/>
      <c r="D2383" s="190"/>
      <c r="E2383" s="191"/>
      <c r="F2383" s="192"/>
      <c r="G2383" s="170"/>
      <c r="H2383" s="180"/>
      <c r="I2383" s="197"/>
      <c r="J2383" s="197"/>
      <c r="K2383" s="194"/>
      <c r="L2383" s="176"/>
      <c r="M2383" s="177"/>
      <c r="N2383" s="193"/>
      <c r="O2383" s="191"/>
      <c r="P2383" s="192"/>
    </row>
    <row r="2384" spans="1:16" s="169" customFormat="1">
      <c r="A2384" s="991"/>
      <c r="B2384" s="1021"/>
      <c r="C2384" s="189"/>
      <c r="D2384" s="190"/>
      <c r="E2384" s="191"/>
      <c r="F2384" s="192"/>
      <c r="G2384" s="189"/>
      <c r="H2384" s="198"/>
      <c r="I2384" s="199"/>
      <c r="J2384" s="199"/>
      <c r="K2384" s="200"/>
      <c r="L2384" s="201"/>
      <c r="M2384" s="187"/>
      <c r="N2384" s="193"/>
      <c r="O2384" s="191"/>
      <c r="P2384" s="192"/>
    </row>
    <row r="2385" spans="1:16" s="169" customFormat="1">
      <c r="A2385" s="991"/>
      <c r="B2385" s="1021"/>
      <c r="C2385" s="189"/>
      <c r="D2385" s="190"/>
      <c r="E2385" s="191"/>
      <c r="F2385" s="192"/>
      <c r="G2385" s="189"/>
      <c r="H2385" s="198"/>
      <c r="I2385" s="199"/>
      <c r="J2385" s="199"/>
      <c r="K2385" s="200"/>
      <c r="L2385" s="201"/>
      <c r="M2385" s="187"/>
      <c r="N2385" s="193"/>
      <c r="O2385" s="191"/>
      <c r="P2385" s="192"/>
    </row>
    <row r="2386" spans="1:16" s="169" customFormat="1">
      <c r="A2386" s="991"/>
      <c r="B2386" s="1021"/>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992"/>
      <c r="B2387" s="1022"/>
      <c r="C2387" s="202"/>
      <c r="D2387" s="203"/>
      <c r="E2387" s="204"/>
      <c r="F2387" s="205"/>
      <c r="G2387" s="206"/>
      <c r="H2387" s="207"/>
      <c r="I2387" s="208"/>
      <c r="J2387" s="208"/>
      <c r="K2387" s="209"/>
      <c r="L2387" s="210"/>
      <c r="M2387" s="211"/>
      <c r="N2387" s="212"/>
      <c r="O2387" s="204"/>
      <c r="P2387" s="205"/>
    </row>
    <row r="2388" spans="1:16" s="68" customFormat="1" ht="18" customHeight="1" thickTop="1" thickBot="1">
      <c r="A2388" s="1016">
        <f>A2282+1</f>
        <v>46166</v>
      </c>
      <c r="B2388" s="87" t="s">
        <v>940</v>
      </c>
      <c r="C2388" s="1008" t="s">
        <v>941</v>
      </c>
      <c r="D2388" s="88" t="s">
        <v>942</v>
      </c>
      <c r="E2388" s="89" t="s">
        <v>943</v>
      </c>
      <c r="F2388" s="90"/>
      <c r="G2388" s="87" t="s">
        <v>940</v>
      </c>
      <c r="H2388" s="1023" t="s">
        <v>941</v>
      </c>
      <c r="I2388" s="88" t="s">
        <v>942</v>
      </c>
      <c r="J2388" s="89" t="s">
        <v>943</v>
      </c>
      <c r="K2388" s="90"/>
      <c r="L2388" s="87" t="s">
        <v>940</v>
      </c>
      <c r="M2388" s="1029" t="s">
        <v>941</v>
      </c>
      <c r="N2388" s="88" t="s">
        <v>942</v>
      </c>
      <c r="O2388" s="89" t="s">
        <v>943</v>
      </c>
      <c r="P2388" s="90"/>
    </row>
    <row r="2389" spans="1:16" ht="18" customHeight="1">
      <c r="A2389" s="1017"/>
      <c r="B2389" s="1026"/>
      <c r="C2389" s="994"/>
      <c r="D2389" s="91" t="s">
        <v>951</v>
      </c>
      <c r="E2389" s="92" t="s">
        <v>948</v>
      </c>
      <c r="F2389" s="90"/>
      <c r="G2389" s="1026"/>
      <c r="H2389" s="994"/>
      <c r="I2389" s="91" t="s">
        <v>951</v>
      </c>
      <c r="J2389" s="92" t="s">
        <v>948</v>
      </c>
      <c r="K2389" s="90"/>
      <c r="L2389" s="1026"/>
      <c r="M2389" s="994"/>
      <c r="N2389" s="91" t="s">
        <v>951</v>
      </c>
      <c r="O2389" s="92" t="s">
        <v>948</v>
      </c>
      <c r="P2389" s="90"/>
    </row>
    <row r="2390" spans="1:16" ht="17.45" customHeight="1" thickBot="1">
      <c r="A2390" s="1017"/>
      <c r="B2390" s="997"/>
      <c r="C2390" s="994"/>
      <c r="D2390" s="91" t="s">
        <v>955</v>
      </c>
      <c r="E2390" s="93" t="s">
        <v>952</v>
      </c>
      <c r="F2390" s="95"/>
      <c r="G2390" s="997"/>
      <c r="H2390" s="994"/>
      <c r="I2390" s="91" t="s">
        <v>955</v>
      </c>
      <c r="J2390" s="93" t="s">
        <v>952</v>
      </c>
      <c r="K2390" s="95"/>
      <c r="L2390" s="997"/>
      <c r="M2390" s="994"/>
      <c r="N2390" s="91" t="s">
        <v>955</v>
      </c>
      <c r="O2390" s="93" t="s">
        <v>952</v>
      </c>
      <c r="P2390" s="95"/>
    </row>
    <row r="2391" spans="1:16" ht="17.45" customHeight="1" thickBot="1">
      <c r="A2391" s="1017"/>
      <c r="B2391" s="87" t="s">
        <v>954</v>
      </c>
      <c r="C2391" s="994"/>
      <c r="D2391" s="91"/>
      <c r="E2391" s="93"/>
      <c r="F2391" s="94"/>
      <c r="G2391" s="87" t="s">
        <v>954</v>
      </c>
      <c r="H2391" s="994"/>
      <c r="I2391" s="91" t="s">
        <v>958</v>
      </c>
      <c r="J2391" s="93" t="s">
        <v>956</v>
      </c>
      <c r="K2391" s="94"/>
      <c r="L2391" s="87" t="s">
        <v>954</v>
      </c>
      <c r="M2391" s="994"/>
      <c r="N2391" s="91" t="s">
        <v>958</v>
      </c>
      <c r="O2391" s="93" t="s">
        <v>956</v>
      </c>
      <c r="P2391" s="94"/>
    </row>
    <row r="2392" spans="1:16">
      <c r="A2392" s="1017"/>
      <c r="B2392" s="1027"/>
      <c r="C2392" s="994"/>
      <c r="D2392" s="91"/>
      <c r="E2392" s="93"/>
      <c r="F2392" s="94"/>
      <c r="G2392" s="1027"/>
      <c r="H2392" s="994"/>
      <c r="I2392" s="91"/>
      <c r="J2392" s="93"/>
      <c r="K2392" s="94"/>
      <c r="L2392" s="1027"/>
      <c r="M2392" s="994"/>
      <c r="N2392" s="91"/>
      <c r="O2392" s="93"/>
      <c r="P2392" s="94"/>
    </row>
    <row r="2393" spans="1:16">
      <c r="A2393" s="1017"/>
      <c r="B2393" s="1003"/>
      <c r="C2393" s="994"/>
      <c r="D2393" s="91"/>
      <c r="E2393" s="93"/>
      <c r="F2393" s="94"/>
      <c r="G2393" s="1003"/>
      <c r="H2393" s="994"/>
      <c r="I2393" s="91"/>
      <c r="J2393" s="93"/>
      <c r="K2393" s="94"/>
      <c r="L2393" s="1003"/>
      <c r="M2393" s="994"/>
      <c r="N2393" s="91"/>
      <c r="O2393" s="93"/>
      <c r="P2393" s="94"/>
    </row>
    <row r="2394" spans="1:16">
      <c r="A2394" s="1017"/>
      <c r="B2394" s="1002"/>
      <c r="C2394" s="994"/>
      <c r="D2394" s="91"/>
      <c r="E2394" s="93"/>
      <c r="F2394" s="90"/>
      <c r="G2394" s="1002"/>
      <c r="H2394" s="994"/>
      <c r="I2394" s="91"/>
      <c r="J2394" s="93"/>
      <c r="K2394" s="90"/>
      <c r="L2394" s="1002"/>
      <c r="M2394" s="994"/>
      <c r="N2394" s="91"/>
      <c r="O2394" s="93"/>
      <c r="P2394" s="90"/>
    </row>
    <row r="2395" spans="1:16">
      <c r="A2395" s="1017"/>
      <c r="B2395" s="1003"/>
      <c r="C2395" s="994"/>
      <c r="D2395" s="91"/>
      <c r="E2395" s="93"/>
      <c r="F2395" s="96"/>
      <c r="G2395" s="1003"/>
      <c r="H2395" s="994"/>
      <c r="I2395" s="91"/>
      <c r="J2395" s="93"/>
      <c r="K2395" s="96"/>
      <c r="L2395" s="1003"/>
      <c r="M2395" s="994"/>
      <c r="N2395" s="91"/>
      <c r="O2395" s="93"/>
      <c r="P2395" s="90"/>
    </row>
    <row r="2396" spans="1:16">
      <c r="A2396" s="1017"/>
      <c r="B2396" s="1002"/>
      <c r="C2396" s="994"/>
      <c r="D2396" s="91"/>
      <c r="E2396" s="93"/>
      <c r="F2396" s="99"/>
      <c r="G2396" s="1002"/>
      <c r="H2396" s="994"/>
      <c r="I2396" s="91"/>
      <c r="J2396" s="93"/>
      <c r="K2396" s="99"/>
      <c r="L2396" s="1002"/>
      <c r="M2396" s="994"/>
      <c r="N2396" s="91"/>
      <c r="O2396" s="93"/>
      <c r="P2396" s="96"/>
    </row>
    <row r="2397" spans="1:16" ht="17.45" customHeight="1" thickBot="1">
      <c r="A2397" s="1017"/>
      <c r="B2397" s="1003"/>
      <c r="C2397" s="994"/>
      <c r="D2397" s="91"/>
      <c r="E2397" s="93"/>
      <c r="F2397" s="96"/>
      <c r="G2397" s="1003"/>
      <c r="H2397" s="994"/>
      <c r="I2397" s="91"/>
      <c r="J2397" s="93"/>
      <c r="K2397" s="96"/>
      <c r="L2397" s="1003"/>
      <c r="M2397" s="994"/>
      <c r="N2397" s="91"/>
      <c r="O2397" s="93"/>
      <c r="P2397" s="96"/>
    </row>
    <row r="2398" spans="1:16" ht="17.45" customHeight="1" thickBot="1">
      <c r="A2398" s="1017"/>
      <c r="B2398" s="97" t="s">
        <v>977</v>
      </c>
      <c r="C2398" s="994"/>
      <c r="D2398" s="91"/>
      <c r="E2398" s="93"/>
      <c r="F2398" s="96"/>
      <c r="G2398" s="97" t="s">
        <v>977</v>
      </c>
      <c r="H2398" s="994"/>
      <c r="I2398" s="91"/>
      <c r="J2398" s="93"/>
      <c r="K2398" s="96"/>
      <c r="L2398" s="97" t="s">
        <v>977</v>
      </c>
      <c r="M2398" s="994"/>
      <c r="N2398" s="91"/>
      <c r="O2398" s="93"/>
      <c r="P2398" s="96"/>
    </row>
    <row r="2399" spans="1:16">
      <c r="A2399" s="1017"/>
      <c r="B2399" s="1007"/>
      <c r="C2399" s="994"/>
      <c r="D2399" s="91"/>
      <c r="E2399" s="93"/>
      <c r="F2399" s="96"/>
      <c r="G2399" s="1007"/>
      <c r="H2399" s="994"/>
      <c r="I2399" s="91"/>
      <c r="J2399" s="93"/>
      <c r="K2399" s="96"/>
      <c r="L2399" s="1007"/>
      <c r="M2399" s="994"/>
      <c r="N2399" s="91"/>
      <c r="O2399" s="93"/>
      <c r="P2399" s="96"/>
    </row>
    <row r="2400" spans="1:16">
      <c r="A2400" s="1017"/>
      <c r="B2400" s="999"/>
      <c r="C2400" s="994"/>
      <c r="D2400" s="91"/>
      <c r="E2400" s="93"/>
      <c r="F2400" s="96"/>
      <c r="G2400" s="999"/>
      <c r="H2400" s="994"/>
      <c r="I2400" s="91"/>
      <c r="J2400" s="93"/>
      <c r="K2400" s="96"/>
      <c r="L2400" s="999"/>
      <c r="M2400" s="994"/>
      <c r="N2400" s="91"/>
      <c r="O2400" s="93"/>
      <c r="P2400" s="94"/>
    </row>
    <row r="2401" spans="1:16" ht="17.45" customHeight="1" thickBot="1">
      <c r="A2401" s="1017"/>
      <c r="B2401" s="997"/>
      <c r="C2401" s="994"/>
      <c r="D2401" s="91"/>
      <c r="E2401" s="93"/>
      <c r="F2401" s="94"/>
      <c r="G2401" s="997"/>
      <c r="H2401" s="994"/>
      <c r="I2401" s="91"/>
      <c r="J2401" s="93"/>
      <c r="K2401" s="94"/>
      <c r="L2401" s="997"/>
      <c r="M2401" s="994"/>
      <c r="N2401" s="91"/>
      <c r="O2401" s="93"/>
      <c r="P2401" s="94"/>
    </row>
    <row r="2402" spans="1:16" ht="17.45" customHeight="1" thickBot="1">
      <c r="A2402" s="1017"/>
      <c r="B2402" s="97" t="s">
        <v>994</v>
      </c>
      <c r="C2402" s="994"/>
      <c r="D2402" s="91"/>
      <c r="E2402" s="93"/>
      <c r="F2402" s="94"/>
      <c r="G2402" s="97" t="s">
        <v>994</v>
      </c>
      <c r="H2402" s="994"/>
      <c r="I2402" s="91"/>
      <c r="J2402" s="93"/>
      <c r="K2402" s="94"/>
      <c r="L2402" s="97" t="s">
        <v>994</v>
      </c>
      <c r="M2402" s="994"/>
      <c r="N2402" s="91"/>
      <c r="O2402" s="93"/>
      <c r="P2402" s="94"/>
    </row>
    <row r="2403" spans="1:16">
      <c r="A2403" s="1017"/>
      <c r="B2403" s="998"/>
      <c r="C2403" s="994"/>
      <c r="D2403" s="91"/>
      <c r="E2403" s="93"/>
      <c r="F2403" s="94"/>
      <c r="G2403" s="998"/>
      <c r="H2403" s="994"/>
      <c r="I2403" s="91"/>
      <c r="J2403" s="93"/>
      <c r="K2403" s="94"/>
      <c r="L2403" s="998"/>
      <c r="M2403" s="994"/>
      <c r="N2403" s="91"/>
      <c r="O2403" s="93"/>
      <c r="P2403" s="94"/>
    </row>
    <row r="2404" spans="1:16">
      <c r="A2404" s="1017"/>
      <c r="B2404" s="999"/>
      <c r="C2404" s="994"/>
      <c r="D2404" s="91"/>
      <c r="E2404" s="93"/>
      <c r="F2404" s="94"/>
      <c r="G2404" s="999"/>
      <c r="H2404" s="994"/>
      <c r="I2404" s="91"/>
      <c r="J2404" s="93"/>
      <c r="K2404" s="94"/>
      <c r="L2404" s="999"/>
      <c r="M2404" s="994"/>
      <c r="N2404" s="91"/>
      <c r="O2404" s="93"/>
      <c r="P2404" s="94"/>
    </row>
    <row r="2405" spans="1:16" ht="17.45" customHeight="1" thickBot="1">
      <c r="A2405" s="1017"/>
      <c r="B2405" s="997"/>
      <c r="C2405" s="994"/>
      <c r="D2405" s="91"/>
      <c r="E2405" s="93"/>
      <c r="F2405" s="94"/>
      <c r="G2405" s="997"/>
      <c r="H2405" s="994"/>
      <c r="I2405" s="91"/>
      <c r="J2405" s="93"/>
      <c r="K2405" s="94"/>
      <c r="L2405" s="997"/>
      <c r="M2405" s="994"/>
      <c r="N2405" s="91"/>
      <c r="O2405" s="93"/>
      <c r="P2405" s="94"/>
    </row>
    <row r="2406" spans="1:16">
      <c r="A2406" s="1017"/>
      <c r="B2406" s="1018" t="s">
        <v>1013</v>
      </c>
      <c r="C2406" s="994"/>
      <c r="D2406" s="91"/>
      <c r="E2406" s="93"/>
      <c r="F2406" s="94"/>
      <c r="G2406" s="1018" t="s">
        <v>1013</v>
      </c>
      <c r="H2406" s="994"/>
      <c r="I2406" s="91"/>
      <c r="J2406" s="93"/>
      <c r="K2406" s="94"/>
      <c r="L2406" s="1018" t="s">
        <v>1013</v>
      </c>
      <c r="M2406" s="994"/>
      <c r="N2406" s="91"/>
      <c r="O2406" s="93"/>
      <c r="P2406" s="94"/>
    </row>
    <row r="2407" spans="1:16" ht="17.45" customHeight="1" thickBot="1">
      <c r="A2407" s="1017"/>
      <c r="B2407" s="1019"/>
      <c r="C2407" s="994"/>
      <c r="D2407" s="91"/>
      <c r="E2407" s="93"/>
      <c r="F2407" s="94"/>
      <c r="G2407" s="1019"/>
      <c r="H2407" s="994"/>
      <c r="I2407" s="91"/>
      <c r="J2407" s="93"/>
      <c r="K2407" s="94"/>
      <c r="L2407" s="1019"/>
      <c r="M2407" s="994"/>
      <c r="N2407" s="91"/>
      <c r="O2407" s="93"/>
      <c r="P2407" s="90"/>
    </row>
    <row r="2408" spans="1:16" ht="17.45" customHeight="1" thickTop="1">
      <c r="A2408" s="1017"/>
      <c r="B2408" s="1015" t="s">
        <v>1014</v>
      </c>
      <c r="C2408" s="994"/>
      <c r="D2408" s="91"/>
      <c r="E2408" s="93"/>
      <c r="F2408" s="90"/>
      <c r="G2408" s="1015" t="s">
        <v>1014</v>
      </c>
      <c r="H2408" s="994"/>
      <c r="I2408" s="91"/>
      <c r="J2408" s="93"/>
      <c r="K2408" s="90"/>
      <c r="L2408" s="1015" t="s">
        <v>1014</v>
      </c>
      <c r="M2408" s="994"/>
      <c r="N2408" s="91"/>
      <c r="O2408" s="93"/>
      <c r="P2408" s="94"/>
    </row>
    <row r="2409" spans="1:16" ht="17.45" customHeight="1" thickBot="1">
      <c r="A2409" s="1017"/>
      <c r="B2409" s="997"/>
      <c r="C2409" s="994"/>
      <c r="D2409" s="91"/>
      <c r="E2409" s="93"/>
      <c r="F2409" s="90"/>
      <c r="G2409" s="997"/>
      <c r="H2409" s="994"/>
      <c r="I2409" s="91"/>
      <c r="J2409" s="93"/>
      <c r="K2409" s="90"/>
      <c r="L2409" s="997"/>
      <c r="M2409" s="994"/>
      <c r="N2409" s="91"/>
      <c r="O2409" s="93"/>
      <c r="P2409" s="98"/>
    </row>
    <row r="2410" spans="1:16">
      <c r="A2410" s="1017"/>
      <c r="B2410" s="1014"/>
      <c r="C2410" s="994"/>
      <c r="D2410" s="91"/>
      <c r="E2410" s="93"/>
      <c r="F2410" s="94"/>
      <c r="G2410" s="1014"/>
      <c r="H2410" s="994"/>
      <c r="I2410" s="91"/>
      <c r="J2410" s="93"/>
      <c r="K2410" s="94"/>
      <c r="L2410" s="1014"/>
      <c r="M2410" s="994"/>
      <c r="N2410" s="91"/>
      <c r="O2410" s="93"/>
      <c r="P2410" s="100"/>
    </row>
    <row r="2411" spans="1:16" ht="17.45" customHeight="1" thickBot="1">
      <c r="A2411" s="1017"/>
      <c r="B2411" s="999"/>
      <c r="C2411" s="994"/>
      <c r="D2411" s="91"/>
      <c r="E2411" s="93"/>
      <c r="F2411" s="94"/>
      <c r="G2411" s="999"/>
      <c r="H2411" s="994"/>
      <c r="I2411" s="91"/>
      <c r="J2411" s="93"/>
      <c r="K2411" s="94"/>
      <c r="L2411" s="999"/>
      <c r="M2411" s="994"/>
      <c r="N2411" s="91"/>
      <c r="O2411" s="93"/>
      <c r="P2411" s="101"/>
    </row>
    <row r="2412" spans="1:16">
      <c r="A2412" s="1017"/>
      <c r="B2412" s="1010" t="s">
        <v>1015</v>
      </c>
      <c r="C2412" s="994"/>
      <c r="D2412" s="91"/>
      <c r="E2412" s="93"/>
      <c r="F2412" s="90"/>
      <c r="G2412" s="1010" t="s">
        <v>1015</v>
      </c>
      <c r="H2412" s="994"/>
      <c r="I2412" s="91"/>
      <c r="J2412" s="93"/>
      <c r="K2412" s="90"/>
      <c r="L2412" s="1010" t="s">
        <v>1015</v>
      </c>
      <c r="M2412" s="994"/>
      <c r="N2412" s="91"/>
      <c r="O2412" s="93"/>
      <c r="P2412" s="96"/>
    </row>
    <row r="2413" spans="1:16" ht="17.45" customHeight="1" thickBot="1">
      <c r="A2413" s="1017"/>
      <c r="B2413" s="997"/>
      <c r="C2413" s="994"/>
      <c r="D2413" s="91"/>
      <c r="E2413" s="93"/>
      <c r="F2413" s="98"/>
      <c r="G2413" s="997"/>
      <c r="H2413" s="994"/>
      <c r="I2413" s="91"/>
      <c r="J2413" s="93"/>
      <c r="K2413" s="98"/>
      <c r="L2413" s="997"/>
      <c r="M2413" s="994"/>
      <c r="N2413" s="91"/>
      <c r="O2413" s="93"/>
      <c r="P2413" s="101"/>
    </row>
    <row r="2414" spans="1:16">
      <c r="A2414" s="1017"/>
      <c r="B2414" s="996"/>
      <c r="C2414" s="994"/>
      <c r="D2414" s="91"/>
      <c r="E2414" s="93"/>
      <c r="F2414" s="99"/>
      <c r="G2414" s="996"/>
      <c r="H2414" s="994"/>
      <c r="I2414" s="91"/>
      <c r="J2414" s="93"/>
      <c r="K2414" s="100"/>
      <c r="L2414" s="996"/>
      <c r="M2414" s="994"/>
      <c r="N2414" s="91"/>
      <c r="O2414" s="93"/>
      <c r="P2414" s="90"/>
    </row>
    <row r="2415" spans="1:16" ht="17.45" customHeight="1" thickBot="1">
      <c r="A2415" s="1017"/>
      <c r="B2415" s="997"/>
      <c r="C2415" s="994"/>
      <c r="D2415" s="91"/>
      <c r="E2415" s="93"/>
      <c r="F2415" s="96"/>
      <c r="G2415" s="997"/>
      <c r="H2415" s="994"/>
      <c r="I2415" s="91"/>
      <c r="J2415" s="93"/>
      <c r="K2415" s="101"/>
      <c r="L2415" s="997"/>
      <c r="M2415" s="994"/>
      <c r="N2415" s="91"/>
      <c r="O2415" s="93"/>
      <c r="P2415" s="94"/>
    </row>
    <row r="2416" spans="1:16">
      <c r="A2416" s="1017"/>
      <c r="B2416" s="1004" t="s">
        <v>1016</v>
      </c>
      <c r="C2416" s="994"/>
      <c r="D2416" s="91"/>
      <c r="E2416" s="93"/>
      <c r="F2416" s="100"/>
      <c r="G2416" s="1004" t="s">
        <v>1016</v>
      </c>
      <c r="H2416" s="994"/>
      <c r="I2416" s="91"/>
      <c r="J2416" s="93"/>
      <c r="K2416" s="101"/>
      <c r="L2416" s="1004" t="s">
        <v>1016</v>
      </c>
      <c r="M2416" s="994"/>
      <c r="N2416" s="91"/>
      <c r="O2416" s="111"/>
      <c r="P2416" s="94"/>
    </row>
    <row r="2417" spans="1:16" ht="17.45" customHeight="1" thickBot="1">
      <c r="A2417" s="1017"/>
      <c r="B2417" s="997"/>
      <c r="C2417" s="994"/>
      <c r="D2417" s="91"/>
      <c r="E2417" s="93"/>
      <c r="F2417" s="101"/>
      <c r="G2417" s="997"/>
      <c r="H2417" s="994"/>
      <c r="I2417" s="91"/>
      <c r="J2417" s="93"/>
      <c r="K2417" s="96"/>
      <c r="L2417" s="997"/>
      <c r="M2417" s="994"/>
      <c r="N2417" s="110"/>
      <c r="O2417" s="93"/>
      <c r="P2417" s="109"/>
    </row>
    <row r="2418" spans="1:16">
      <c r="A2418" s="1017"/>
      <c r="B2418" s="996"/>
      <c r="C2418" s="994"/>
      <c r="D2418" s="91"/>
      <c r="E2418" s="93"/>
      <c r="F2418" s="101"/>
      <c r="G2418" s="996"/>
      <c r="H2418" s="994"/>
      <c r="I2418" s="91"/>
      <c r="J2418" s="93"/>
      <c r="K2418" s="101"/>
      <c r="L2418" s="996"/>
      <c r="M2418" s="994"/>
      <c r="N2418" s="110"/>
      <c r="O2418" s="111"/>
      <c r="P2418" s="94"/>
    </row>
    <row r="2419" spans="1:16" ht="17.45" customHeight="1" thickBot="1">
      <c r="A2419" s="1017"/>
      <c r="B2419" s="997"/>
      <c r="C2419" s="994"/>
      <c r="D2419" s="91"/>
      <c r="E2419" s="93"/>
      <c r="F2419" s="96"/>
      <c r="G2419" s="997"/>
      <c r="H2419" s="994"/>
      <c r="I2419" s="91"/>
      <c r="J2419" s="93"/>
      <c r="K2419" s="90"/>
      <c r="L2419" s="997"/>
      <c r="M2419" s="994"/>
      <c r="N2419" s="91"/>
      <c r="O2419" s="111"/>
      <c r="P2419" s="101"/>
    </row>
    <row r="2420" spans="1:16">
      <c r="A2420" s="1017"/>
      <c r="B2420" s="1004" t="s">
        <v>1018</v>
      </c>
      <c r="C2420" s="994"/>
      <c r="D2420" s="91"/>
      <c r="E2420" s="93"/>
      <c r="F2420" s="101"/>
      <c r="G2420" s="1004" t="s">
        <v>1018</v>
      </c>
      <c r="H2420" s="994"/>
      <c r="I2420" s="91"/>
      <c r="J2420" s="93"/>
      <c r="K2420" s="94"/>
      <c r="L2420" s="1004" t="s">
        <v>1018</v>
      </c>
      <c r="M2420" s="994"/>
      <c r="N2420" s="91"/>
      <c r="O2420" s="93"/>
      <c r="P2420" s="94"/>
    </row>
    <row r="2421" spans="1:16" ht="17.45" customHeight="1" thickBot="1">
      <c r="A2421" s="1017"/>
      <c r="B2421" s="997"/>
      <c r="C2421" s="994"/>
      <c r="D2421" s="91"/>
      <c r="E2421" s="93"/>
      <c r="F2421" s="90"/>
      <c r="G2421" s="997"/>
      <c r="H2421" s="994"/>
      <c r="I2421" s="91"/>
      <c r="J2421" s="111"/>
      <c r="K2421" s="94"/>
      <c r="L2421" s="997"/>
      <c r="M2421" s="994"/>
      <c r="N2421" s="110"/>
      <c r="O2421" s="111"/>
      <c r="P2421" s="94"/>
    </row>
    <row r="2422" spans="1:16">
      <c r="A2422" s="1017"/>
      <c r="B2422" s="996"/>
      <c r="C2422" s="994"/>
      <c r="D2422" s="91"/>
      <c r="E2422" s="93"/>
      <c r="F2422" s="94"/>
      <c r="G2422" s="996"/>
      <c r="H2422" s="994"/>
      <c r="I2422" s="91"/>
      <c r="J2422" s="93"/>
      <c r="K2422" s="94"/>
      <c r="L2422" s="996"/>
      <c r="M2422" s="994"/>
      <c r="N2422" s="110"/>
      <c r="O2422" s="111"/>
      <c r="P2422" s="94"/>
    </row>
    <row r="2423" spans="1:16" ht="17.45" customHeight="1" thickBot="1">
      <c r="A2423" s="1017"/>
      <c r="B2423" s="997"/>
      <c r="C2423" s="994"/>
      <c r="D2423" s="91"/>
      <c r="E2423" s="93"/>
      <c r="F2423" s="90"/>
      <c r="G2423" s="997"/>
      <c r="H2423" s="994"/>
      <c r="I2423" s="91"/>
      <c r="J2423" s="111"/>
      <c r="K2423" s="94"/>
      <c r="L2423" s="997"/>
      <c r="M2423" s="994"/>
      <c r="N2423" s="91"/>
      <c r="O2423" s="111"/>
      <c r="P2423" s="94"/>
    </row>
    <row r="2424" spans="1:16">
      <c r="A2424" s="1017"/>
      <c r="B2424" s="1010" t="s">
        <v>1020</v>
      </c>
      <c r="C2424" s="994"/>
      <c r="D2424" s="91"/>
      <c r="E2424" s="93"/>
      <c r="F2424" s="90"/>
      <c r="G2424" s="1010" t="s">
        <v>1020</v>
      </c>
      <c r="H2424" s="994"/>
      <c r="I2424" s="91"/>
      <c r="J2424" s="111"/>
      <c r="K2424" s="94"/>
      <c r="L2424" s="1010" t="s">
        <v>1020</v>
      </c>
      <c r="M2424" s="994"/>
      <c r="N2424" s="110"/>
      <c r="O2424" s="111"/>
      <c r="P2424" s="94"/>
    </row>
    <row r="2425" spans="1:16" ht="17.45" customHeight="1" thickBot="1">
      <c r="A2425" s="1017"/>
      <c r="B2425" s="997"/>
      <c r="C2425" s="994"/>
      <c r="D2425" s="91"/>
      <c r="E2425" s="93"/>
      <c r="F2425" s="90"/>
      <c r="G2425" s="997"/>
      <c r="H2425" s="994"/>
      <c r="I2425" s="91"/>
      <c r="J2425" s="111"/>
      <c r="K2425" s="94"/>
      <c r="L2425" s="997"/>
      <c r="M2425" s="994"/>
      <c r="N2425" s="91"/>
      <c r="O2425" s="111"/>
      <c r="P2425" s="94"/>
    </row>
    <row r="2426" spans="1:16">
      <c r="A2426" s="1017"/>
      <c r="B2426" s="103"/>
      <c r="C2426" s="994"/>
      <c r="D2426" s="91"/>
      <c r="E2426" s="93"/>
      <c r="F2426" s="94"/>
      <c r="G2426" s="103"/>
      <c r="H2426" s="994"/>
      <c r="I2426" s="91"/>
      <c r="J2426" s="93"/>
      <c r="K2426" s="109"/>
      <c r="L2426" s="103"/>
      <c r="M2426" s="994"/>
      <c r="N2426" s="110"/>
      <c r="O2426" s="93"/>
      <c r="P2426" s="109"/>
    </row>
    <row r="2427" spans="1:16">
      <c r="A2427" s="1017"/>
      <c r="B2427" s="104"/>
      <c r="C2427" s="994"/>
      <c r="D2427" s="91"/>
      <c r="E2427" s="93"/>
      <c r="F2427" s="90"/>
      <c r="G2427" s="104"/>
      <c r="H2427" s="994"/>
      <c r="I2427" s="91"/>
      <c r="J2427" s="93"/>
      <c r="K2427" s="94"/>
      <c r="L2427" s="104"/>
      <c r="M2427" s="994"/>
      <c r="N2427" s="110"/>
      <c r="O2427" s="111"/>
      <c r="P2427" s="94"/>
    </row>
    <row r="2428" spans="1:16">
      <c r="A2428" s="1017"/>
      <c r="B2428" s="106"/>
      <c r="C2428" s="994"/>
      <c r="D2428" s="91"/>
      <c r="E2428" s="93"/>
      <c r="F2428" s="90"/>
      <c r="G2428" s="106"/>
      <c r="H2428" s="994"/>
      <c r="I2428" s="110"/>
      <c r="J2428" s="111"/>
      <c r="K2428" s="94"/>
      <c r="L2428" s="106"/>
      <c r="M2428" s="994"/>
      <c r="N2428" s="110"/>
      <c r="O2428" s="111"/>
      <c r="P2428" s="101"/>
    </row>
    <row r="2429" spans="1:16">
      <c r="A2429" s="1017"/>
      <c r="B2429" s="107"/>
      <c r="C2429" s="994"/>
      <c r="D2429" s="91"/>
      <c r="E2429" s="93"/>
      <c r="F2429" s="90"/>
      <c r="G2429" s="107"/>
      <c r="H2429" s="994"/>
      <c r="I2429" s="110"/>
      <c r="J2429" s="111"/>
      <c r="K2429" s="101"/>
      <c r="L2429" s="107"/>
      <c r="M2429" s="994"/>
      <c r="N2429" s="108"/>
      <c r="O2429" s="93"/>
      <c r="P2429" s="94"/>
    </row>
    <row r="2430" spans="1:16">
      <c r="A2430" s="1017"/>
      <c r="B2430" s="106"/>
      <c r="C2430" s="994"/>
      <c r="D2430" s="108"/>
      <c r="E2430" s="93"/>
      <c r="F2430" s="94"/>
      <c r="G2430" s="106"/>
      <c r="H2430" s="994"/>
      <c r="I2430" s="108"/>
      <c r="J2430" s="93"/>
      <c r="K2430" s="109"/>
      <c r="L2430" s="106"/>
      <c r="M2430" s="994"/>
      <c r="N2430" s="91"/>
      <c r="O2430" s="93"/>
      <c r="P2430" s="109"/>
    </row>
    <row r="2431" spans="1:16">
      <c r="A2431" s="1017"/>
      <c r="B2431" s="107"/>
      <c r="C2431" s="994"/>
      <c r="D2431" s="91"/>
      <c r="E2431" s="93"/>
      <c r="F2431" s="105"/>
      <c r="G2431" s="107"/>
      <c r="H2431" s="994"/>
      <c r="I2431" s="91"/>
      <c r="J2431" s="93"/>
      <c r="K2431" s="94"/>
      <c r="L2431" s="107"/>
      <c r="M2431" s="994"/>
      <c r="N2431" s="110"/>
      <c r="O2431" s="111"/>
      <c r="P2431" s="94"/>
    </row>
    <row r="2432" spans="1:16">
      <c r="A2432" s="1017"/>
      <c r="B2432" s="106"/>
      <c r="C2432" s="994"/>
      <c r="D2432" s="91"/>
      <c r="E2432" s="93"/>
      <c r="F2432" s="94"/>
      <c r="G2432" s="106"/>
      <c r="H2432" s="994"/>
      <c r="I2432" s="110"/>
      <c r="J2432" s="111"/>
      <c r="K2432" s="94"/>
      <c r="L2432" s="106"/>
      <c r="M2432" s="994"/>
      <c r="N2432" s="110"/>
      <c r="O2432" s="111"/>
      <c r="P2432" s="94"/>
    </row>
    <row r="2433" spans="1:16" ht="17.45" customHeight="1" thickBot="1">
      <c r="A2433" s="1017"/>
      <c r="B2433" s="107"/>
      <c r="C2433" s="995"/>
      <c r="D2433" s="112"/>
      <c r="E2433" s="113"/>
      <c r="F2433" s="114"/>
      <c r="G2433" s="107"/>
      <c r="H2433" s="994"/>
      <c r="I2433" s="112"/>
      <c r="J2433" s="113"/>
      <c r="K2433" s="114"/>
      <c r="L2433" s="107"/>
      <c r="M2433" s="994"/>
      <c r="N2433" s="112"/>
      <c r="O2433" s="113"/>
      <c r="P2433" s="114"/>
    </row>
    <row r="2434" spans="1:16">
      <c r="A2434" s="1030" t="str">
        <f>TEXT(A2388,"AAAA")</f>
        <v>星期日</v>
      </c>
      <c r="B2434" s="106"/>
      <c r="C2434" s="1008" t="s">
        <v>978</v>
      </c>
      <c r="D2434" s="115"/>
      <c r="E2434" s="116"/>
      <c r="F2434" s="94"/>
      <c r="G2434" s="106"/>
      <c r="H2434" s="993" t="s">
        <v>978</v>
      </c>
      <c r="I2434" s="115"/>
      <c r="J2434" s="116"/>
      <c r="K2434" s="94"/>
      <c r="L2434" s="106"/>
      <c r="M2434" s="1009" t="s">
        <v>978</v>
      </c>
      <c r="N2434" s="115"/>
      <c r="O2434" s="116"/>
      <c r="P2434" s="94"/>
    </row>
    <row r="2435" spans="1:16">
      <c r="A2435" s="1017"/>
      <c r="B2435" s="107"/>
      <c r="C2435" s="994"/>
      <c r="D2435" s="117"/>
      <c r="E2435" s="93"/>
      <c r="F2435" s="94"/>
      <c r="G2435" s="107"/>
      <c r="H2435" s="994"/>
      <c r="I2435" s="91"/>
      <c r="J2435" s="93"/>
      <c r="K2435" s="94"/>
      <c r="L2435" s="107"/>
      <c r="M2435" s="994"/>
      <c r="N2435" s="91"/>
      <c r="O2435" s="93"/>
      <c r="P2435" s="94"/>
    </row>
    <row r="2436" spans="1:16">
      <c r="A2436" s="1017"/>
      <c r="B2436" s="106"/>
      <c r="C2436" s="994"/>
      <c r="D2436" s="117"/>
      <c r="E2436" s="93"/>
      <c r="F2436" s="94"/>
      <c r="G2436" s="106"/>
      <c r="H2436" s="994"/>
      <c r="I2436" s="91"/>
      <c r="J2436" s="93"/>
      <c r="K2436" s="94"/>
      <c r="L2436" s="106"/>
      <c r="M2436" s="994"/>
      <c r="N2436" s="91"/>
      <c r="O2436" s="93"/>
      <c r="P2436" s="94"/>
    </row>
    <row r="2437" spans="1:16">
      <c r="A2437" s="1017"/>
      <c r="B2437" s="107"/>
      <c r="C2437" s="994"/>
      <c r="D2437" s="117"/>
      <c r="E2437" s="93"/>
      <c r="F2437" s="94"/>
      <c r="G2437" s="107"/>
      <c r="H2437" s="994"/>
      <c r="I2437" s="91"/>
      <c r="J2437" s="93"/>
      <c r="K2437" s="94"/>
      <c r="L2437" s="107"/>
      <c r="M2437" s="994"/>
      <c r="N2437" s="91"/>
      <c r="O2437" s="93"/>
      <c r="P2437" s="94"/>
    </row>
    <row r="2438" spans="1:16">
      <c r="A2438" s="1017"/>
      <c r="B2438" s="106"/>
      <c r="C2438" s="994"/>
      <c r="D2438" s="117"/>
      <c r="E2438" s="93"/>
      <c r="F2438" s="94"/>
      <c r="G2438" s="106"/>
      <c r="H2438" s="994"/>
      <c r="I2438" s="91"/>
      <c r="J2438" s="93"/>
      <c r="K2438" s="94"/>
      <c r="L2438" s="106"/>
      <c r="M2438" s="994"/>
      <c r="N2438" s="91"/>
      <c r="O2438" s="93"/>
      <c r="P2438" s="94"/>
    </row>
    <row r="2439" spans="1:16">
      <c r="A2439" s="1017"/>
      <c r="B2439" s="107"/>
      <c r="C2439" s="994"/>
      <c r="D2439" s="117"/>
      <c r="E2439" s="93"/>
      <c r="F2439" s="94"/>
      <c r="G2439" s="107"/>
      <c r="H2439" s="994"/>
      <c r="I2439" s="91"/>
      <c r="J2439" s="93"/>
      <c r="K2439" s="94"/>
      <c r="L2439" s="107"/>
      <c r="M2439" s="994"/>
      <c r="N2439" s="91"/>
      <c r="O2439" s="93"/>
      <c r="P2439" s="94"/>
    </row>
    <row r="2440" spans="1:16">
      <c r="A2440" s="1017"/>
      <c r="B2440" s="106"/>
      <c r="C2440" s="994"/>
      <c r="D2440" s="117"/>
      <c r="E2440" s="93"/>
      <c r="F2440" s="94"/>
      <c r="G2440" s="106"/>
      <c r="H2440" s="994"/>
      <c r="I2440" s="91"/>
      <c r="J2440" s="93"/>
      <c r="K2440" s="94"/>
      <c r="L2440" s="106"/>
      <c r="M2440" s="994"/>
      <c r="N2440" s="91"/>
      <c r="O2440" s="93"/>
      <c r="P2440" s="94"/>
    </row>
    <row r="2441" spans="1:16">
      <c r="A2441" s="1017"/>
      <c r="B2441" s="107"/>
      <c r="C2441" s="994"/>
      <c r="D2441" s="91"/>
      <c r="E2441" s="93"/>
      <c r="F2441" s="94"/>
      <c r="G2441" s="107"/>
      <c r="H2441" s="994"/>
      <c r="I2441" s="91"/>
      <c r="J2441" s="93"/>
      <c r="K2441" s="94"/>
      <c r="L2441" s="107"/>
      <c r="M2441" s="994"/>
      <c r="N2441" s="91"/>
      <c r="O2441" s="93"/>
      <c r="P2441" s="94"/>
    </row>
    <row r="2442" spans="1:16">
      <c r="A2442" s="1017"/>
      <c r="B2442" s="104"/>
      <c r="C2442" s="994"/>
      <c r="D2442" s="110"/>
      <c r="E2442" s="111"/>
      <c r="F2442" s="101"/>
      <c r="G2442" s="104"/>
      <c r="H2442" s="994"/>
      <c r="I2442" s="110"/>
      <c r="J2442" s="111"/>
      <c r="K2442" s="94"/>
      <c r="L2442" s="104"/>
      <c r="M2442" s="994"/>
      <c r="N2442" s="110"/>
      <c r="O2442" s="111"/>
      <c r="P2442" s="94"/>
    </row>
    <row r="2443" spans="1:16" ht="17.45" customHeight="1" thickBot="1">
      <c r="A2443" s="1017"/>
      <c r="B2443" s="104"/>
      <c r="C2443" s="995"/>
      <c r="D2443" s="119" t="s">
        <v>1047</v>
      </c>
      <c r="E2443" s="120" t="s">
        <v>1048</v>
      </c>
      <c r="F2443" s="121"/>
      <c r="G2443" s="104"/>
      <c r="H2443" s="995"/>
      <c r="I2443" s="119" t="s">
        <v>1047</v>
      </c>
      <c r="J2443" s="120" t="s">
        <v>1048</v>
      </c>
      <c r="K2443" s="94"/>
      <c r="L2443" s="104"/>
      <c r="M2443" s="995"/>
      <c r="N2443" s="119" t="s">
        <v>1047</v>
      </c>
      <c r="O2443" s="120" t="s">
        <v>1048</v>
      </c>
      <c r="P2443" s="94"/>
    </row>
    <row r="2444" spans="1:16">
      <c r="A2444" s="102"/>
      <c r="B2444" s="106"/>
      <c r="C2444" s="1008" t="s">
        <v>1049</v>
      </c>
      <c r="D2444" s="115"/>
      <c r="E2444" s="116"/>
      <c r="F2444" s="122"/>
      <c r="G2444" s="106"/>
      <c r="H2444" s="993" t="s">
        <v>1049</v>
      </c>
      <c r="I2444" s="115"/>
      <c r="J2444" s="116"/>
      <c r="K2444" s="122"/>
      <c r="L2444" s="106"/>
      <c r="M2444" s="1009" t="s">
        <v>1049</v>
      </c>
      <c r="N2444" s="115"/>
      <c r="O2444" s="116"/>
      <c r="P2444" s="122"/>
    </row>
    <row r="2445" spans="1:16">
      <c r="A2445" s="102"/>
      <c r="B2445" s="107"/>
      <c r="C2445" s="994"/>
      <c r="D2445" s="91"/>
      <c r="E2445" s="93"/>
      <c r="F2445" s="94"/>
      <c r="G2445" s="107"/>
      <c r="H2445" s="994"/>
      <c r="I2445" s="91"/>
      <c r="J2445" s="93"/>
      <c r="K2445" s="94"/>
      <c r="L2445" s="107"/>
      <c r="M2445" s="994"/>
      <c r="N2445" s="91"/>
      <c r="O2445" s="93"/>
      <c r="P2445" s="94"/>
    </row>
    <row r="2446" spans="1:16">
      <c r="A2446" s="102"/>
      <c r="B2446" s="123"/>
      <c r="C2446" s="994"/>
      <c r="D2446" s="91"/>
      <c r="E2446" s="93"/>
      <c r="F2446" s="94"/>
      <c r="G2446" s="123"/>
      <c r="H2446" s="994"/>
      <c r="I2446" s="91"/>
      <c r="J2446" s="93"/>
      <c r="K2446" s="94"/>
      <c r="L2446" s="123"/>
      <c r="M2446" s="994"/>
      <c r="N2446" s="91"/>
      <c r="O2446" s="93"/>
      <c r="P2446" s="125"/>
    </row>
    <row r="2447" spans="1:16">
      <c r="A2447" s="102"/>
      <c r="B2447" s="104"/>
      <c r="C2447" s="994"/>
      <c r="D2447" s="91"/>
      <c r="E2447" s="93"/>
      <c r="F2447" s="94"/>
      <c r="G2447" s="104"/>
      <c r="H2447" s="994"/>
      <c r="I2447" s="91"/>
      <c r="J2447" s="93"/>
      <c r="K2447" s="94"/>
      <c r="L2447" s="104"/>
      <c r="M2447" s="994"/>
      <c r="N2447" s="91"/>
      <c r="O2447" s="93"/>
      <c r="P2447" s="213"/>
    </row>
    <row r="2448" spans="1:16">
      <c r="A2448" s="102"/>
      <c r="B2448" s="106"/>
      <c r="C2448" s="994"/>
      <c r="D2448" s="91"/>
      <c r="E2448" s="93"/>
      <c r="F2448" s="94"/>
      <c r="G2448" s="106"/>
      <c r="H2448" s="994"/>
      <c r="I2448" s="91"/>
      <c r="J2448" s="93"/>
      <c r="K2448" s="94"/>
      <c r="L2448" s="106"/>
      <c r="M2448" s="994"/>
      <c r="N2448" s="91"/>
      <c r="O2448" s="93"/>
      <c r="P2448" s="94"/>
    </row>
    <row r="2449" spans="1:16">
      <c r="A2449" s="102"/>
      <c r="B2449" s="107"/>
      <c r="C2449" s="994"/>
      <c r="D2449" s="91"/>
      <c r="E2449" s="93"/>
      <c r="F2449" s="124"/>
      <c r="G2449" s="107"/>
      <c r="H2449" s="994"/>
      <c r="I2449" s="91"/>
      <c r="J2449" s="93"/>
      <c r="K2449" s="124"/>
      <c r="L2449" s="107"/>
      <c r="M2449" s="994"/>
      <c r="N2449" s="91"/>
      <c r="O2449" s="93"/>
      <c r="P2449" s="124"/>
    </row>
    <row r="2450" spans="1:16">
      <c r="A2450" s="102"/>
      <c r="B2450" s="106"/>
      <c r="C2450" s="994"/>
      <c r="D2450" s="91"/>
      <c r="E2450" s="93"/>
      <c r="F2450" s="125"/>
      <c r="G2450" s="106"/>
      <c r="H2450" s="994"/>
      <c r="I2450" s="91"/>
      <c r="J2450" s="93"/>
      <c r="K2450" s="125"/>
      <c r="L2450" s="106"/>
      <c r="M2450" s="994"/>
      <c r="N2450" s="91"/>
      <c r="O2450" s="93"/>
      <c r="P2450" s="125"/>
    </row>
    <row r="2451" spans="1:16">
      <c r="A2451" s="102"/>
      <c r="B2451" s="107"/>
      <c r="C2451" s="994"/>
      <c r="D2451" s="214"/>
      <c r="E2451" s="111"/>
      <c r="F2451" s="213"/>
      <c r="G2451" s="107"/>
      <c r="H2451" s="994"/>
      <c r="I2451" s="110"/>
      <c r="J2451" s="111"/>
      <c r="K2451" s="213"/>
      <c r="L2451" s="107"/>
      <c r="M2451" s="994"/>
      <c r="N2451" s="110"/>
      <c r="O2451" s="111"/>
      <c r="P2451" s="213"/>
    </row>
    <row r="2452" spans="1:16">
      <c r="A2452" s="102"/>
      <c r="B2452" s="106"/>
      <c r="C2452" s="994"/>
      <c r="D2452" s="214"/>
      <c r="E2452" s="111"/>
      <c r="F2452" s="213"/>
      <c r="G2452" s="106"/>
      <c r="H2452" s="994"/>
      <c r="I2452" s="110"/>
      <c r="J2452" s="111"/>
      <c r="K2452" s="213"/>
      <c r="L2452" s="106"/>
      <c r="M2452" s="994"/>
      <c r="N2452" s="110"/>
      <c r="O2452" s="111"/>
      <c r="P2452" s="213"/>
    </row>
    <row r="2453" spans="1:16" ht="17.45" customHeight="1" thickBot="1">
      <c r="A2453" s="102"/>
      <c r="B2453" s="107"/>
      <c r="C2453" s="995"/>
      <c r="D2453" s="126"/>
      <c r="E2453" s="127"/>
      <c r="F2453" s="101"/>
      <c r="G2453" s="107"/>
      <c r="H2453" s="995"/>
      <c r="I2453" s="110"/>
      <c r="J2453" s="127"/>
      <c r="K2453" s="101"/>
      <c r="L2453" s="107"/>
      <c r="M2453" s="995"/>
      <c r="N2453" s="110"/>
      <c r="O2453" s="128"/>
      <c r="P2453" s="124"/>
    </row>
    <row r="2454" spans="1:16">
      <c r="A2454" s="129"/>
      <c r="B2454" s="106"/>
      <c r="C2454" s="1008" t="s">
        <v>1055</v>
      </c>
      <c r="D2454" s="115" t="s">
        <v>1056</v>
      </c>
      <c r="E2454" s="130" t="s">
        <v>943</v>
      </c>
      <c r="F2454" s="122"/>
      <c r="G2454" s="106"/>
      <c r="H2454" s="993" t="s">
        <v>1055</v>
      </c>
      <c r="I2454" s="115" t="s">
        <v>1056</v>
      </c>
      <c r="J2454" s="130" t="s">
        <v>943</v>
      </c>
      <c r="K2454" s="122"/>
      <c r="L2454" s="106"/>
      <c r="M2454" s="1009" t="s">
        <v>1055</v>
      </c>
      <c r="N2454" s="115" t="s">
        <v>1056</v>
      </c>
      <c r="O2454" s="130" t="s">
        <v>943</v>
      </c>
      <c r="P2454" s="122"/>
    </row>
    <row r="2455" spans="1:16">
      <c r="A2455" s="129"/>
      <c r="B2455" s="107"/>
      <c r="C2455" s="994"/>
      <c r="D2455" s="91" t="s">
        <v>1060</v>
      </c>
      <c r="E2455" s="93" t="s">
        <v>948</v>
      </c>
      <c r="F2455" s="131"/>
      <c r="G2455" s="107"/>
      <c r="H2455" s="994"/>
      <c r="I2455" s="91" t="s">
        <v>1060</v>
      </c>
      <c r="J2455" s="93" t="s">
        <v>948</v>
      </c>
      <c r="K2455" s="131"/>
      <c r="L2455" s="107"/>
      <c r="M2455" s="994"/>
      <c r="N2455" s="91" t="s">
        <v>1060</v>
      </c>
      <c r="O2455" s="93" t="s">
        <v>948</v>
      </c>
      <c r="P2455" s="131"/>
    </row>
    <row r="2456" spans="1:16">
      <c r="A2456" s="129"/>
      <c r="B2456" s="132"/>
      <c r="C2456" s="994"/>
      <c r="D2456" s="91" t="s">
        <v>1063</v>
      </c>
      <c r="E2456" s="93" t="s">
        <v>952</v>
      </c>
      <c r="F2456" s="94"/>
      <c r="G2456" s="132"/>
      <c r="H2456" s="994"/>
      <c r="I2456" s="91" t="s">
        <v>1063</v>
      </c>
      <c r="J2456" s="93" t="s">
        <v>952</v>
      </c>
      <c r="K2456" s="94"/>
      <c r="L2456" s="132"/>
      <c r="M2456" s="994"/>
      <c r="N2456" s="91" t="s">
        <v>1063</v>
      </c>
      <c r="O2456" s="93" t="s">
        <v>952</v>
      </c>
      <c r="P2456" s="94"/>
    </row>
    <row r="2457" spans="1:16">
      <c r="A2457" s="129"/>
      <c r="B2457" s="107"/>
      <c r="C2457" s="994"/>
      <c r="D2457" s="91" t="s">
        <v>978</v>
      </c>
      <c r="E2457" s="93" t="s">
        <v>956</v>
      </c>
      <c r="F2457" s="101"/>
      <c r="G2457" s="107"/>
      <c r="H2457" s="994"/>
      <c r="I2457" s="91" t="s">
        <v>978</v>
      </c>
      <c r="J2457" s="93" t="s">
        <v>956</v>
      </c>
      <c r="K2457" s="101"/>
      <c r="L2457" s="107"/>
      <c r="M2457" s="994"/>
      <c r="N2457" s="91" t="s">
        <v>978</v>
      </c>
      <c r="O2457" s="93" t="s">
        <v>956</v>
      </c>
      <c r="P2457" s="101"/>
    </row>
    <row r="2458" spans="1:16">
      <c r="A2458" s="129"/>
      <c r="B2458" s="132"/>
      <c r="C2458" s="994"/>
      <c r="D2458" s="91"/>
      <c r="E2458" s="111"/>
      <c r="F2458" s="133"/>
      <c r="G2458" s="132"/>
      <c r="H2458" s="994"/>
      <c r="I2458" s="91"/>
      <c r="J2458" s="111"/>
      <c r="K2458" s="133"/>
      <c r="L2458" s="132"/>
      <c r="M2458" s="994"/>
      <c r="N2458" s="91"/>
      <c r="O2458" s="111"/>
      <c r="P2458" s="133"/>
    </row>
    <row r="2459" spans="1:16">
      <c r="A2459" s="129"/>
      <c r="B2459" s="107"/>
      <c r="C2459" s="994"/>
      <c r="D2459" s="91"/>
      <c r="E2459" s="93"/>
      <c r="F2459" s="94"/>
      <c r="G2459" s="107"/>
      <c r="H2459" s="994"/>
      <c r="I2459" s="91"/>
      <c r="J2459" s="93"/>
      <c r="K2459" s="94"/>
      <c r="L2459" s="107"/>
      <c r="M2459" s="994"/>
      <c r="N2459" s="91"/>
      <c r="O2459" s="93"/>
      <c r="P2459" s="94"/>
    </row>
    <row r="2460" spans="1:16">
      <c r="A2460" s="129"/>
      <c r="B2460" s="132"/>
      <c r="C2460" s="994"/>
      <c r="D2460" s="91"/>
      <c r="E2460" s="111"/>
      <c r="F2460" s="133"/>
      <c r="G2460" s="132"/>
      <c r="H2460" s="994"/>
      <c r="I2460" s="91"/>
      <c r="J2460" s="111"/>
      <c r="K2460" s="133"/>
      <c r="L2460" s="132"/>
      <c r="M2460" s="994"/>
      <c r="N2460" s="91"/>
      <c r="O2460" s="111"/>
      <c r="P2460" s="133"/>
    </row>
    <row r="2461" spans="1:16">
      <c r="A2461" s="129"/>
      <c r="B2461" s="107"/>
      <c r="C2461" s="994"/>
      <c r="D2461" s="91"/>
      <c r="E2461" s="93"/>
      <c r="F2461" s="94"/>
      <c r="G2461" s="107"/>
      <c r="H2461" s="994"/>
      <c r="I2461" s="91"/>
      <c r="J2461" s="93"/>
      <c r="K2461" s="94"/>
      <c r="L2461" s="107"/>
      <c r="M2461" s="994"/>
      <c r="N2461" s="91"/>
      <c r="O2461" s="93"/>
      <c r="P2461" s="94"/>
    </row>
    <row r="2462" spans="1:16">
      <c r="A2462" s="129"/>
      <c r="B2462" s="132"/>
      <c r="C2462" s="994"/>
      <c r="D2462" s="91"/>
      <c r="E2462" s="93"/>
      <c r="F2462" s="94"/>
      <c r="G2462" s="132"/>
      <c r="H2462" s="994"/>
      <c r="I2462" s="91"/>
      <c r="J2462" s="93"/>
      <c r="K2462" s="94"/>
      <c r="L2462" s="132"/>
      <c r="M2462" s="994"/>
      <c r="N2462" s="91"/>
      <c r="O2462" s="93"/>
      <c r="P2462" s="94"/>
    </row>
    <row r="2463" spans="1:16" ht="17.45" customHeight="1" thickBot="1">
      <c r="A2463" s="129"/>
      <c r="B2463" s="107"/>
      <c r="C2463" s="995"/>
      <c r="D2463" s="112"/>
      <c r="E2463" s="113"/>
      <c r="F2463" s="114"/>
      <c r="G2463" s="107"/>
      <c r="H2463" s="995"/>
      <c r="I2463" s="112"/>
      <c r="J2463" s="127"/>
      <c r="K2463" s="101"/>
      <c r="L2463" s="107"/>
      <c r="M2463" s="995"/>
      <c r="N2463" s="112"/>
      <c r="O2463" s="127"/>
      <c r="P2463" s="101"/>
    </row>
    <row r="2464" spans="1:16">
      <c r="A2464" s="129"/>
      <c r="B2464" s="132"/>
      <c r="C2464" s="1011" t="s">
        <v>1068</v>
      </c>
      <c r="D2464" s="134" t="s">
        <v>1069</v>
      </c>
      <c r="E2464" s="135"/>
      <c r="F2464" s="136" t="s">
        <v>1070</v>
      </c>
      <c r="G2464" s="132"/>
      <c r="H2464" s="1028" t="s">
        <v>1068</v>
      </c>
      <c r="I2464" s="134" t="s">
        <v>1069</v>
      </c>
      <c r="J2464" s="135"/>
      <c r="K2464" s="136" t="s">
        <v>1070</v>
      </c>
      <c r="L2464" s="132"/>
      <c r="M2464" s="1013" t="s">
        <v>1068</v>
      </c>
      <c r="N2464" s="134" t="s">
        <v>1069</v>
      </c>
      <c r="O2464" s="135"/>
      <c r="P2464" s="136" t="s">
        <v>1070</v>
      </c>
    </row>
    <row r="2465" spans="1:16">
      <c r="A2465" s="129"/>
      <c r="B2465" s="107"/>
      <c r="C2465" s="994"/>
      <c r="D2465" s="117"/>
      <c r="E2465" s="118"/>
      <c r="F2465" s="137"/>
      <c r="G2465" s="107"/>
      <c r="H2465" s="994"/>
      <c r="I2465" s="91"/>
      <c r="J2465" s="93"/>
      <c r="K2465" s="94"/>
      <c r="L2465" s="107"/>
      <c r="M2465" s="994"/>
      <c r="N2465" s="91"/>
      <c r="O2465" s="93"/>
      <c r="P2465" s="94"/>
    </row>
    <row r="2466" spans="1:16">
      <c r="A2466" s="129"/>
      <c r="B2466" s="132"/>
      <c r="C2466" s="994"/>
      <c r="D2466" s="91"/>
      <c r="E2466" s="93"/>
      <c r="F2466" s="94"/>
      <c r="G2466" s="132"/>
      <c r="H2466" s="994"/>
      <c r="I2466" s="91"/>
      <c r="J2466" s="93"/>
      <c r="K2466" s="94"/>
      <c r="L2466" s="132"/>
      <c r="M2466" s="994"/>
      <c r="N2466" s="91"/>
      <c r="O2466" s="93"/>
      <c r="P2466" s="94"/>
    </row>
    <row r="2467" spans="1:16">
      <c r="A2467" s="129"/>
      <c r="B2467" s="107"/>
      <c r="C2467" s="994"/>
      <c r="D2467" s="110"/>
      <c r="E2467" s="111"/>
      <c r="F2467" s="101"/>
      <c r="G2467" s="107"/>
      <c r="H2467" s="994"/>
      <c r="I2467" s="110"/>
      <c r="J2467" s="111"/>
      <c r="K2467" s="101"/>
      <c r="L2467" s="107"/>
      <c r="M2467" s="994"/>
      <c r="N2467" s="110"/>
      <c r="O2467" s="111"/>
      <c r="P2467" s="101"/>
    </row>
    <row r="2468" spans="1:16">
      <c r="A2468" s="1031"/>
      <c r="B2468" s="132"/>
      <c r="C2468" s="994"/>
      <c r="D2468" s="91"/>
      <c r="E2468" s="93"/>
      <c r="F2468" s="94"/>
      <c r="G2468" s="132"/>
      <c r="H2468" s="994"/>
      <c r="I2468" s="91"/>
      <c r="J2468" s="93"/>
      <c r="K2468" s="94"/>
      <c r="L2468" s="132"/>
      <c r="M2468" s="994"/>
      <c r="N2468" s="91"/>
      <c r="O2468" s="93"/>
      <c r="P2468" s="94"/>
    </row>
    <row r="2469" spans="1:16">
      <c r="A2469" s="1017"/>
      <c r="B2469" s="107"/>
      <c r="C2469" s="994"/>
      <c r="D2469" s="91"/>
      <c r="E2469" s="93"/>
      <c r="F2469" s="94"/>
      <c r="G2469" s="107"/>
      <c r="H2469" s="994"/>
      <c r="I2469" s="91"/>
      <c r="J2469" s="93"/>
      <c r="K2469" s="94"/>
      <c r="L2469" s="107"/>
      <c r="M2469" s="994"/>
      <c r="N2469" s="91"/>
      <c r="O2469" s="93"/>
      <c r="P2469" s="94"/>
    </row>
    <row r="2470" spans="1:16">
      <c r="A2470" s="1017"/>
      <c r="B2470" s="132"/>
      <c r="C2470" s="994"/>
      <c r="D2470" s="110"/>
      <c r="E2470" s="111"/>
      <c r="F2470" s="101"/>
      <c r="G2470" s="132"/>
      <c r="H2470" s="994"/>
      <c r="I2470" s="110"/>
      <c r="J2470" s="111"/>
      <c r="K2470" s="101"/>
      <c r="L2470" s="132"/>
      <c r="M2470" s="994"/>
      <c r="N2470" s="110"/>
      <c r="O2470" s="111"/>
      <c r="P2470" s="101"/>
    </row>
    <row r="2471" spans="1:16" ht="17.45" customHeight="1" thickBot="1">
      <c r="A2471" s="1032"/>
      <c r="B2471" s="138"/>
      <c r="C2471" s="1012"/>
      <c r="D2471" s="139"/>
      <c r="E2471" s="140"/>
      <c r="F2471" s="141"/>
      <c r="G2471" s="138"/>
      <c r="H2471" s="1012"/>
      <c r="I2471" s="139"/>
      <c r="J2471" s="140"/>
      <c r="K2471" s="141"/>
      <c r="L2471" s="138"/>
      <c r="M2471" s="1012"/>
      <c r="N2471" s="139"/>
      <c r="O2471" s="140"/>
      <c r="P2471" s="141"/>
    </row>
    <row r="2472" spans="1:16" s="143" customFormat="1" ht="27" customHeight="1" thickTop="1" thickBot="1">
      <c r="A2472" s="142"/>
      <c r="B2472" s="1000" t="s">
        <v>1077</v>
      </c>
      <c r="C2472" s="1001"/>
      <c r="D2472" s="1001"/>
      <c r="E2472" s="1001"/>
      <c r="F2472" s="1001"/>
      <c r="G2472" s="1025" t="s">
        <v>1078</v>
      </c>
      <c r="H2472" s="1006"/>
      <c r="I2472" s="1006"/>
      <c r="J2472" s="1006"/>
      <c r="K2472" s="1006"/>
      <c r="L2472" s="1006"/>
      <c r="M2472" s="1006"/>
      <c r="N2472" s="1005" t="s">
        <v>1079</v>
      </c>
      <c r="O2472" s="1006"/>
      <c r="P2472" s="1006"/>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990">
        <f>A2388</f>
        <v>46166</v>
      </c>
      <c r="B2474" s="1020" t="s">
        <v>1085</v>
      </c>
      <c r="C2474" s="157" t="s">
        <v>1086</v>
      </c>
      <c r="D2474" s="158" t="s">
        <v>978</v>
      </c>
      <c r="E2474" s="159" t="s">
        <v>943</v>
      </c>
      <c r="F2474" s="160" t="s">
        <v>1908</v>
      </c>
      <c r="G2474" s="161"/>
      <c r="H2474" s="162"/>
      <c r="I2474" s="163"/>
      <c r="J2474" s="163"/>
      <c r="K2474" s="164"/>
      <c r="L2474" s="165"/>
      <c r="M2474" s="166"/>
      <c r="N2474" s="167"/>
      <c r="O2474" s="163"/>
      <c r="P2474" s="168"/>
    </row>
    <row r="2475" spans="1:16" s="169" customFormat="1">
      <c r="A2475" s="991"/>
      <c r="B2475" s="1021"/>
      <c r="C2475" s="170"/>
      <c r="D2475" s="171"/>
      <c r="E2475" s="172"/>
      <c r="F2475" s="173"/>
      <c r="G2475" s="170"/>
      <c r="H2475" s="174"/>
      <c r="I2475" s="172"/>
      <c r="J2475" s="172"/>
      <c r="K2475" s="175"/>
      <c r="L2475" s="176"/>
      <c r="M2475" s="177"/>
      <c r="N2475" s="178"/>
      <c r="O2475" s="172"/>
      <c r="P2475" s="179"/>
    </row>
    <row r="2476" spans="1:16" s="169" customFormat="1">
      <c r="A2476" s="991"/>
      <c r="B2476" s="1021"/>
      <c r="C2476" s="170"/>
      <c r="D2476" s="171"/>
      <c r="E2476" s="172"/>
      <c r="F2476" s="173"/>
      <c r="G2476" s="170"/>
      <c r="H2476" s="180"/>
      <c r="I2476" s="172"/>
      <c r="J2476" s="172"/>
      <c r="K2476" s="175"/>
      <c r="L2476" s="181"/>
      <c r="M2476" s="177"/>
      <c r="N2476" s="178"/>
      <c r="O2476" s="172"/>
      <c r="P2476" s="179"/>
    </row>
    <row r="2477" spans="1:16" s="169" customFormat="1">
      <c r="A2477" s="991"/>
      <c r="B2477" s="1021"/>
      <c r="C2477" s="170"/>
      <c r="D2477" s="215"/>
      <c r="E2477" s="172"/>
      <c r="F2477" s="173"/>
      <c r="G2477" s="170"/>
      <c r="H2477" s="180"/>
      <c r="I2477" s="172"/>
      <c r="J2477" s="172"/>
      <c r="K2477" s="184"/>
      <c r="L2477" s="181"/>
      <c r="M2477" s="177"/>
      <c r="N2477" s="178"/>
      <c r="O2477" s="172"/>
      <c r="P2477" s="179"/>
    </row>
    <row r="2478" spans="1:16" s="169" customFormat="1">
      <c r="A2478" s="991"/>
      <c r="B2478" s="1021"/>
      <c r="C2478" s="170"/>
      <c r="D2478" s="182"/>
      <c r="E2478" s="172"/>
      <c r="F2478" s="179"/>
      <c r="G2478" s="170"/>
      <c r="H2478" s="183"/>
      <c r="I2478" s="172"/>
      <c r="J2478" s="172"/>
      <c r="K2478" s="184"/>
      <c r="L2478" s="181"/>
      <c r="M2478" s="177"/>
      <c r="N2478" s="178"/>
      <c r="O2478" s="172"/>
      <c r="P2478" s="179"/>
    </row>
    <row r="2479" spans="1:16" s="169" customFormat="1">
      <c r="A2479" s="991"/>
      <c r="B2479" s="1021"/>
      <c r="C2479" s="170"/>
      <c r="D2479" s="171"/>
      <c r="E2479" s="172"/>
      <c r="F2479" s="185"/>
      <c r="G2479" s="195"/>
      <c r="H2479" s="180"/>
      <c r="I2479" s="188"/>
      <c r="J2479" s="172"/>
      <c r="K2479" s="175"/>
      <c r="L2479" s="186"/>
      <c r="M2479" s="187"/>
      <c r="N2479" s="178"/>
      <c r="O2479" s="172"/>
      <c r="P2479" s="179"/>
    </row>
    <row r="2480" spans="1:16" s="169" customFormat="1">
      <c r="A2480" s="991"/>
      <c r="B2480" s="1021"/>
      <c r="C2480" s="170"/>
      <c r="D2480" s="171"/>
      <c r="E2480" s="172"/>
      <c r="F2480" s="179"/>
      <c r="G2480" s="170"/>
      <c r="H2480" s="180"/>
      <c r="I2480" s="188"/>
      <c r="J2480" s="172"/>
      <c r="K2480" s="175"/>
      <c r="L2480" s="181"/>
      <c r="M2480" s="177"/>
      <c r="N2480" s="178"/>
      <c r="O2480" s="172"/>
      <c r="P2480" s="179"/>
    </row>
    <row r="2481" spans="1:16" s="169" customFormat="1">
      <c r="A2481" s="991"/>
      <c r="B2481" s="1021"/>
      <c r="C2481" s="170"/>
      <c r="D2481" s="171"/>
      <c r="E2481" s="172"/>
      <c r="F2481" s="179"/>
      <c r="G2481" s="216"/>
      <c r="H2481" s="180"/>
      <c r="I2481" s="172"/>
      <c r="J2481" s="172"/>
      <c r="K2481" s="175"/>
      <c r="L2481" s="181"/>
      <c r="M2481" s="177"/>
      <c r="N2481" s="178"/>
      <c r="O2481" s="172"/>
      <c r="P2481" s="179"/>
    </row>
    <row r="2482" spans="1:16" s="169" customFormat="1">
      <c r="A2482" s="991"/>
      <c r="B2482" s="1021"/>
      <c r="C2482" s="170"/>
      <c r="D2482" s="171"/>
      <c r="E2482" s="172"/>
      <c r="F2482" s="185"/>
      <c r="G2482" s="170"/>
      <c r="H2482" s="180"/>
      <c r="I2482" s="188"/>
      <c r="J2482" s="172"/>
      <c r="K2482" s="175"/>
      <c r="L2482" s="181"/>
      <c r="M2482" s="177"/>
      <c r="N2482" s="178"/>
      <c r="O2482" s="172"/>
      <c r="P2482" s="179"/>
    </row>
    <row r="2483" spans="1:16" s="169" customFormat="1">
      <c r="A2483" s="991"/>
      <c r="B2483" s="1021"/>
      <c r="C2483" s="170"/>
      <c r="D2483" s="171"/>
      <c r="E2483" s="172"/>
      <c r="F2483" s="179"/>
      <c r="G2483" s="170"/>
      <c r="H2483" s="180"/>
      <c r="I2483" s="188"/>
      <c r="J2483" s="172"/>
      <c r="K2483" s="175"/>
      <c r="L2483" s="181"/>
      <c r="M2483" s="177"/>
      <c r="N2483" s="178"/>
      <c r="O2483" s="172"/>
      <c r="P2483" s="179"/>
    </row>
    <row r="2484" spans="1:16" s="169" customFormat="1">
      <c r="A2484" s="991"/>
      <c r="B2484" s="1021"/>
      <c r="C2484" s="189"/>
      <c r="D2484" s="190"/>
      <c r="E2484" s="191"/>
      <c r="F2484" s="192"/>
      <c r="G2484" s="170"/>
      <c r="H2484" s="174"/>
      <c r="I2484" s="172"/>
      <c r="J2484" s="172"/>
      <c r="K2484" s="175"/>
      <c r="L2484" s="181"/>
      <c r="M2484" s="177"/>
      <c r="N2484" s="193"/>
      <c r="O2484" s="191"/>
      <c r="P2484" s="192"/>
    </row>
    <row r="2485" spans="1:16" s="169" customFormat="1">
      <c r="A2485" s="991"/>
      <c r="B2485" s="1021"/>
      <c r="C2485" s="189"/>
      <c r="D2485" s="190"/>
      <c r="E2485" s="191"/>
      <c r="F2485" s="192"/>
      <c r="G2485" s="195"/>
      <c r="H2485" s="180"/>
      <c r="I2485" s="188"/>
      <c r="J2485" s="172"/>
      <c r="K2485" s="175"/>
      <c r="L2485" s="181"/>
      <c r="M2485" s="177"/>
      <c r="N2485" s="193"/>
      <c r="O2485" s="191"/>
      <c r="P2485" s="192"/>
    </row>
    <row r="2486" spans="1:16" s="169" customFormat="1">
      <c r="A2486" s="991"/>
      <c r="B2486" s="1021"/>
      <c r="C2486" s="189"/>
      <c r="D2486" s="190"/>
      <c r="E2486" s="191"/>
      <c r="F2486" s="192"/>
      <c r="G2486" s="170"/>
      <c r="H2486" s="196"/>
      <c r="I2486" s="188"/>
      <c r="J2486" s="197"/>
      <c r="K2486" s="194"/>
      <c r="L2486" s="181"/>
      <c r="M2486" s="177"/>
      <c r="N2486" s="193"/>
      <c r="O2486" s="191"/>
      <c r="P2486" s="192"/>
    </row>
    <row r="2487" spans="1:16" s="169" customFormat="1">
      <c r="A2487" s="991"/>
      <c r="B2487" s="1021"/>
      <c r="C2487" s="189"/>
      <c r="D2487" s="190"/>
      <c r="E2487" s="191"/>
      <c r="F2487" s="192"/>
      <c r="G2487" s="170"/>
      <c r="H2487" s="198"/>
      <c r="I2487" s="172"/>
      <c r="J2487" s="172"/>
      <c r="K2487" s="175"/>
      <c r="L2487" s="181"/>
      <c r="M2487" s="177"/>
      <c r="N2487" s="193"/>
      <c r="O2487" s="191"/>
      <c r="P2487" s="192"/>
    </row>
    <row r="2488" spans="1:16" s="169" customFormat="1">
      <c r="A2488" s="991"/>
      <c r="B2488" s="1021"/>
      <c r="C2488" s="189"/>
      <c r="D2488" s="190"/>
      <c r="E2488" s="191"/>
      <c r="F2488" s="192"/>
      <c r="G2488" s="195"/>
      <c r="H2488" s="180"/>
      <c r="I2488" s="197"/>
      <c r="J2488" s="197"/>
      <c r="K2488" s="194"/>
      <c r="L2488" s="181"/>
      <c r="M2488" s="177"/>
      <c r="N2488" s="193"/>
      <c r="O2488" s="191"/>
      <c r="P2488" s="192"/>
    </row>
    <row r="2489" spans="1:16" s="169" customFormat="1">
      <c r="A2489" s="991"/>
      <c r="B2489" s="1021"/>
      <c r="C2489" s="189"/>
      <c r="D2489" s="190"/>
      <c r="E2489" s="191"/>
      <c r="F2489" s="192"/>
      <c r="G2489" s="170"/>
      <c r="H2489" s="180"/>
      <c r="I2489" s="197"/>
      <c r="J2489" s="197"/>
      <c r="K2489" s="194"/>
      <c r="L2489" s="176"/>
      <c r="M2489" s="177"/>
      <c r="N2489" s="193"/>
      <c r="O2489" s="191"/>
      <c r="P2489" s="192"/>
    </row>
    <row r="2490" spans="1:16" s="169" customFormat="1">
      <c r="A2490" s="991"/>
      <c r="B2490" s="1021"/>
      <c r="C2490" s="189"/>
      <c r="D2490" s="190"/>
      <c r="E2490" s="191"/>
      <c r="F2490" s="192"/>
      <c r="G2490" s="189"/>
      <c r="H2490" s="198"/>
      <c r="I2490" s="199"/>
      <c r="J2490" s="199"/>
      <c r="K2490" s="200"/>
      <c r="L2490" s="201"/>
      <c r="M2490" s="187"/>
      <c r="N2490" s="193"/>
      <c r="O2490" s="191"/>
      <c r="P2490" s="192"/>
    </row>
    <row r="2491" spans="1:16" s="169" customFormat="1">
      <c r="A2491" s="991"/>
      <c r="B2491" s="1021"/>
      <c r="C2491" s="189"/>
      <c r="D2491" s="190"/>
      <c r="E2491" s="191"/>
      <c r="F2491" s="192"/>
      <c r="G2491" s="189"/>
      <c r="H2491" s="198"/>
      <c r="I2491" s="199"/>
      <c r="J2491" s="199"/>
      <c r="K2491" s="200"/>
      <c r="L2491" s="201"/>
      <c r="M2491" s="187"/>
      <c r="N2491" s="193"/>
      <c r="O2491" s="191"/>
      <c r="P2491" s="192"/>
    </row>
    <row r="2492" spans="1:16" s="169" customFormat="1">
      <c r="A2492" s="991"/>
      <c r="B2492" s="1021"/>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992"/>
      <c r="B2493" s="1022"/>
      <c r="C2493" s="202"/>
      <c r="D2493" s="203"/>
      <c r="E2493" s="204"/>
      <c r="F2493" s="205"/>
      <c r="G2493" s="206"/>
      <c r="H2493" s="207"/>
      <c r="I2493" s="208"/>
      <c r="J2493" s="208"/>
      <c r="K2493" s="209"/>
      <c r="L2493" s="210"/>
      <c r="M2493" s="211"/>
      <c r="N2493" s="212"/>
      <c r="O2493" s="204"/>
      <c r="P2493" s="205"/>
    </row>
    <row r="2494" spans="1:16" s="68" customFormat="1" ht="18" customHeight="1" thickTop="1" thickBot="1">
      <c r="A2494" s="1016">
        <f>A2388+1</f>
        <v>46167</v>
      </c>
      <c r="B2494" s="87" t="s">
        <v>940</v>
      </c>
      <c r="C2494" s="1008" t="s">
        <v>941</v>
      </c>
      <c r="D2494" s="88" t="s">
        <v>942</v>
      </c>
      <c r="E2494" s="89" t="s">
        <v>943</v>
      </c>
      <c r="F2494" s="90"/>
      <c r="G2494" s="87" t="s">
        <v>940</v>
      </c>
      <c r="H2494" s="1023" t="s">
        <v>941</v>
      </c>
      <c r="I2494" s="88" t="s">
        <v>942</v>
      </c>
      <c r="J2494" s="89" t="s">
        <v>943</v>
      </c>
      <c r="K2494" s="90"/>
      <c r="L2494" s="87" t="s">
        <v>940</v>
      </c>
      <c r="M2494" s="1029" t="s">
        <v>941</v>
      </c>
      <c r="N2494" s="88" t="s">
        <v>942</v>
      </c>
      <c r="O2494" s="89" t="s">
        <v>943</v>
      </c>
      <c r="P2494" s="90"/>
    </row>
    <row r="2495" spans="1:16" ht="18" customHeight="1">
      <c r="A2495" s="1017"/>
      <c r="B2495" s="1026"/>
      <c r="C2495" s="994"/>
      <c r="D2495" s="91" t="s">
        <v>951</v>
      </c>
      <c r="E2495" s="92" t="s">
        <v>948</v>
      </c>
      <c r="F2495" s="90"/>
      <c r="G2495" s="1026"/>
      <c r="H2495" s="994"/>
      <c r="I2495" s="91" t="s">
        <v>951</v>
      </c>
      <c r="J2495" s="92" t="s">
        <v>948</v>
      </c>
      <c r="K2495" s="90"/>
      <c r="L2495" s="1026"/>
      <c r="M2495" s="994"/>
      <c r="N2495" s="91" t="s">
        <v>951</v>
      </c>
      <c r="O2495" s="92" t="s">
        <v>948</v>
      </c>
      <c r="P2495" s="90"/>
    </row>
    <row r="2496" spans="1:16" ht="17.45" customHeight="1" thickBot="1">
      <c r="A2496" s="1017"/>
      <c r="B2496" s="997"/>
      <c r="C2496" s="994"/>
      <c r="D2496" s="91" t="s">
        <v>955</v>
      </c>
      <c r="E2496" s="93" t="s">
        <v>952</v>
      </c>
      <c r="F2496" s="95"/>
      <c r="G2496" s="997"/>
      <c r="H2496" s="994"/>
      <c r="I2496" s="91" t="s">
        <v>955</v>
      </c>
      <c r="J2496" s="93" t="s">
        <v>952</v>
      </c>
      <c r="K2496" s="95"/>
      <c r="L2496" s="997"/>
      <c r="M2496" s="994"/>
      <c r="N2496" s="91" t="s">
        <v>955</v>
      </c>
      <c r="O2496" s="93" t="s">
        <v>952</v>
      </c>
      <c r="P2496" s="95"/>
    </row>
    <row r="2497" spans="1:16" ht="17.45" customHeight="1" thickBot="1">
      <c r="A2497" s="1017"/>
      <c r="B2497" s="87" t="s">
        <v>954</v>
      </c>
      <c r="C2497" s="994"/>
      <c r="D2497" s="91"/>
      <c r="E2497" s="93"/>
      <c r="F2497" s="94"/>
      <c r="G2497" s="87" t="s">
        <v>954</v>
      </c>
      <c r="H2497" s="994"/>
      <c r="I2497" s="91" t="s">
        <v>958</v>
      </c>
      <c r="J2497" s="93" t="s">
        <v>956</v>
      </c>
      <c r="K2497" s="94"/>
      <c r="L2497" s="87" t="s">
        <v>954</v>
      </c>
      <c r="M2497" s="994"/>
      <c r="N2497" s="91" t="s">
        <v>958</v>
      </c>
      <c r="O2497" s="93" t="s">
        <v>956</v>
      </c>
      <c r="P2497" s="94"/>
    </row>
    <row r="2498" spans="1:16">
      <c r="A2498" s="1017"/>
      <c r="B2498" s="1027"/>
      <c r="C2498" s="994"/>
      <c r="D2498" s="91"/>
      <c r="E2498" s="93"/>
      <c r="F2498" s="94"/>
      <c r="G2498" s="1027"/>
      <c r="H2498" s="994"/>
      <c r="I2498" s="91"/>
      <c r="J2498" s="93"/>
      <c r="K2498" s="94"/>
      <c r="L2498" s="1027"/>
      <c r="M2498" s="994"/>
      <c r="N2498" s="91"/>
      <c r="O2498" s="93"/>
      <c r="P2498" s="94"/>
    </row>
    <row r="2499" spans="1:16">
      <c r="A2499" s="1017"/>
      <c r="B2499" s="1003"/>
      <c r="C2499" s="994"/>
      <c r="D2499" s="91"/>
      <c r="E2499" s="93"/>
      <c r="F2499" s="94"/>
      <c r="G2499" s="1003"/>
      <c r="H2499" s="994"/>
      <c r="I2499" s="91"/>
      <c r="J2499" s="93"/>
      <c r="K2499" s="94"/>
      <c r="L2499" s="1003"/>
      <c r="M2499" s="994"/>
      <c r="N2499" s="91"/>
      <c r="O2499" s="93"/>
      <c r="P2499" s="94"/>
    </row>
    <row r="2500" spans="1:16">
      <c r="A2500" s="1017"/>
      <c r="B2500" s="1002"/>
      <c r="C2500" s="994"/>
      <c r="D2500" s="91"/>
      <c r="E2500" s="93"/>
      <c r="F2500" s="90"/>
      <c r="G2500" s="1002"/>
      <c r="H2500" s="994"/>
      <c r="I2500" s="91"/>
      <c r="J2500" s="93"/>
      <c r="K2500" s="90"/>
      <c r="L2500" s="1002"/>
      <c r="M2500" s="994"/>
      <c r="N2500" s="91"/>
      <c r="O2500" s="93"/>
      <c r="P2500" s="90"/>
    </row>
    <row r="2501" spans="1:16">
      <c r="A2501" s="1017"/>
      <c r="B2501" s="1003"/>
      <c r="C2501" s="994"/>
      <c r="D2501" s="91"/>
      <c r="E2501" s="93"/>
      <c r="F2501" s="96"/>
      <c r="G2501" s="1003"/>
      <c r="H2501" s="994"/>
      <c r="I2501" s="91"/>
      <c r="J2501" s="93"/>
      <c r="K2501" s="96"/>
      <c r="L2501" s="1003"/>
      <c r="M2501" s="994"/>
      <c r="N2501" s="91"/>
      <c r="O2501" s="93"/>
      <c r="P2501" s="90"/>
    </row>
    <row r="2502" spans="1:16">
      <c r="A2502" s="1017"/>
      <c r="B2502" s="1002"/>
      <c r="C2502" s="994"/>
      <c r="D2502" s="91"/>
      <c r="E2502" s="93"/>
      <c r="F2502" s="99"/>
      <c r="G2502" s="1002"/>
      <c r="H2502" s="994"/>
      <c r="I2502" s="91"/>
      <c r="J2502" s="93"/>
      <c r="K2502" s="99"/>
      <c r="L2502" s="1002"/>
      <c r="M2502" s="994"/>
      <c r="N2502" s="91"/>
      <c r="O2502" s="93"/>
      <c r="P2502" s="96"/>
    </row>
    <row r="2503" spans="1:16" ht="17.45" customHeight="1" thickBot="1">
      <c r="A2503" s="1017"/>
      <c r="B2503" s="1003"/>
      <c r="C2503" s="994"/>
      <c r="D2503" s="91"/>
      <c r="E2503" s="93"/>
      <c r="F2503" s="96"/>
      <c r="G2503" s="1003"/>
      <c r="H2503" s="994"/>
      <c r="I2503" s="91"/>
      <c r="J2503" s="93"/>
      <c r="K2503" s="96"/>
      <c r="L2503" s="1003"/>
      <c r="M2503" s="994"/>
      <c r="N2503" s="91"/>
      <c r="O2503" s="93"/>
      <c r="P2503" s="96"/>
    </row>
    <row r="2504" spans="1:16" ht="17.45" customHeight="1" thickBot="1">
      <c r="A2504" s="1017"/>
      <c r="B2504" s="97" t="s">
        <v>977</v>
      </c>
      <c r="C2504" s="994"/>
      <c r="D2504" s="91"/>
      <c r="E2504" s="93"/>
      <c r="F2504" s="96"/>
      <c r="G2504" s="97" t="s">
        <v>977</v>
      </c>
      <c r="H2504" s="994"/>
      <c r="I2504" s="91"/>
      <c r="J2504" s="93"/>
      <c r="K2504" s="96"/>
      <c r="L2504" s="97" t="s">
        <v>977</v>
      </c>
      <c r="M2504" s="994"/>
      <c r="N2504" s="91"/>
      <c r="O2504" s="93"/>
      <c r="P2504" s="96"/>
    </row>
    <row r="2505" spans="1:16">
      <c r="A2505" s="1017"/>
      <c r="B2505" s="1007"/>
      <c r="C2505" s="994"/>
      <c r="D2505" s="91"/>
      <c r="E2505" s="93"/>
      <c r="F2505" s="96"/>
      <c r="G2505" s="1007"/>
      <c r="H2505" s="994"/>
      <c r="I2505" s="91"/>
      <c r="J2505" s="93"/>
      <c r="K2505" s="96"/>
      <c r="L2505" s="1007"/>
      <c r="M2505" s="994"/>
      <c r="N2505" s="91"/>
      <c r="O2505" s="93"/>
      <c r="P2505" s="96"/>
    </row>
    <row r="2506" spans="1:16">
      <c r="A2506" s="1017"/>
      <c r="B2506" s="999"/>
      <c r="C2506" s="994"/>
      <c r="D2506" s="91"/>
      <c r="E2506" s="93"/>
      <c r="F2506" s="96"/>
      <c r="G2506" s="999"/>
      <c r="H2506" s="994"/>
      <c r="I2506" s="91"/>
      <c r="J2506" s="93"/>
      <c r="K2506" s="96"/>
      <c r="L2506" s="999"/>
      <c r="M2506" s="994"/>
      <c r="N2506" s="91"/>
      <c r="O2506" s="93"/>
      <c r="P2506" s="94"/>
    </row>
    <row r="2507" spans="1:16" ht="17.45" customHeight="1" thickBot="1">
      <c r="A2507" s="1017"/>
      <c r="B2507" s="997"/>
      <c r="C2507" s="994"/>
      <c r="D2507" s="91"/>
      <c r="E2507" s="93"/>
      <c r="F2507" s="94"/>
      <c r="G2507" s="997"/>
      <c r="H2507" s="994"/>
      <c r="I2507" s="91"/>
      <c r="J2507" s="93"/>
      <c r="K2507" s="94"/>
      <c r="L2507" s="997"/>
      <c r="M2507" s="994"/>
      <c r="N2507" s="91"/>
      <c r="O2507" s="93"/>
      <c r="P2507" s="94"/>
    </row>
    <row r="2508" spans="1:16" ht="17.45" customHeight="1" thickBot="1">
      <c r="A2508" s="1017"/>
      <c r="B2508" s="97" t="s">
        <v>994</v>
      </c>
      <c r="C2508" s="994"/>
      <c r="D2508" s="91"/>
      <c r="E2508" s="93"/>
      <c r="F2508" s="94"/>
      <c r="G2508" s="97" t="s">
        <v>994</v>
      </c>
      <c r="H2508" s="994"/>
      <c r="I2508" s="91"/>
      <c r="J2508" s="93"/>
      <c r="K2508" s="94"/>
      <c r="L2508" s="97" t="s">
        <v>994</v>
      </c>
      <c r="M2508" s="994"/>
      <c r="N2508" s="91"/>
      <c r="O2508" s="93"/>
      <c r="P2508" s="94"/>
    </row>
    <row r="2509" spans="1:16">
      <c r="A2509" s="1017"/>
      <c r="B2509" s="998"/>
      <c r="C2509" s="994"/>
      <c r="D2509" s="91"/>
      <c r="E2509" s="93"/>
      <c r="F2509" s="94"/>
      <c r="G2509" s="998"/>
      <c r="H2509" s="994"/>
      <c r="I2509" s="91"/>
      <c r="J2509" s="93"/>
      <c r="K2509" s="94"/>
      <c r="L2509" s="998"/>
      <c r="M2509" s="994"/>
      <c r="N2509" s="91"/>
      <c r="O2509" s="93"/>
      <c r="P2509" s="94"/>
    </row>
    <row r="2510" spans="1:16">
      <c r="A2510" s="1017"/>
      <c r="B2510" s="999"/>
      <c r="C2510" s="994"/>
      <c r="D2510" s="91"/>
      <c r="E2510" s="93"/>
      <c r="F2510" s="94"/>
      <c r="G2510" s="999"/>
      <c r="H2510" s="994"/>
      <c r="I2510" s="91"/>
      <c r="J2510" s="93"/>
      <c r="K2510" s="94"/>
      <c r="L2510" s="999"/>
      <c r="M2510" s="994"/>
      <c r="N2510" s="91"/>
      <c r="O2510" s="93"/>
      <c r="P2510" s="94"/>
    </row>
    <row r="2511" spans="1:16" ht="17.45" customHeight="1" thickBot="1">
      <c r="A2511" s="1017"/>
      <c r="B2511" s="997"/>
      <c r="C2511" s="994"/>
      <c r="D2511" s="91"/>
      <c r="E2511" s="93"/>
      <c r="F2511" s="94"/>
      <c r="G2511" s="997"/>
      <c r="H2511" s="994"/>
      <c r="I2511" s="91"/>
      <c r="J2511" s="93"/>
      <c r="K2511" s="94"/>
      <c r="L2511" s="997"/>
      <c r="M2511" s="994"/>
      <c r="N2511" s="91"/>
      <c r="O2511" s="93"/>
      <c r="P2511" s="94"/>
    </row>
    <row r="2512" spans="1:16">
      <c r="A2512" s="1017"/>
      <c r="B2512" s="1018" t="s">
        <v>1013</v>
      </c>
      <c r="C2512" s="994"/>
      <c r="D2512" s="91"/>
      <c r="E2512" s="93"/>
      <c r="F2512" s="94"/>
      <c r="G2512" s="1018" t="s">
        <v>1013</v>
      </c>
      <c r="H2512" s="994"/>
      <c r="I2512" s="91"/>
      <c r="J2512" s="93"/>
      <c r="K2512" s="94"/>
      <c r="L2512" s="1018" t="s">
        <v>1013</v>
      </c>
      <c r="M2512" s="994"/>
      <c r="N2512" s="91"/>
      <c r="O2512" s="93"/>
      <c r="P2512" s="94"/>
    </row>
    <row r="2513" spans="1:16" ht="17.45" customHeight="1" thickBot="1">
      <c r="A2513" s="1017"/>
      <c r="B2513" s="1019"/>
      <c r="C2513" s="994"/>
      <c r="D2513" s="91"/>
      <c r="E2513" s="93"/>
      <c r="F2513" s="94"/>
      <c r="G2513" s="1019"/>
      <c r="H2513" s="994"/>
      <c r="I2513" s="91"/>
      <c r="J2513" s="93"/>
      <c r="K2513" s="94"/>
      <c r="L2513" s="1019"/>
      <c r="M2513" s="994"/>
      <c r="N2513" s="91"/>
      <c r="O2513" s="93"/>
      <c r="P2513" s="90"/>
    </row>
    <row r="2514" spans="1:16" ht="17.45" customHeight="1" thickTop="1">
      <c r="A2514" s="1017"/>
      <c r="B2514" s="1015" t="s">
        <v>1014</v>
      </c>
      <c r="C2514" s="994"/>
      <c r="D2514" s="91"/>
      <c r="E2514" s="93"/>
      <c r="F2514" s="90"/>
      <c r="G2514" s="1015" t="s">
        <v>1014</v>
      </c>
      <c r="H2514" s="994"/>
      <c r="I2514" s="91"/>
      <c r="J2514" s="93"/>
      <c r="K2514" s="90"/>
      <c r="L2514" s="1015" t="s">
        <v>1014</v>
      </c>
      <c r="M2514" s="994"/>
      <c r="N2514" s="91"/>
      <c r="O2514" s="93"/>
      <c r="P2514" s="94"/>
    </row>
    <row r="2515" spans="1:16" ht="17.45" customHeight="1" thickBot="1">
      <c r="A2515" s="1017"/>
      <c r="B2515" s="997"/>
      <c r="C2515" s="994"/>
      <c r="D2515" s="91"/>
      <c r="E2515" s="93"/>
      <c r="F2515" s="90"/>
      <c r="G2515" s="997"/>
      <c r="H2515" s="994"/>
      <c r="I2515" s="91"/>
      <c r="J2515" s="93"/>
      <c r="K2515" s="90"/>
      <c r="L2515" s="997"/>
      <c r="M2515" s="994"/>
      <c r="N2515" s="91"/>
      <c r="O2515" s="93"/>
      <c r="P2515" s="98"/>
    </row>
    <row r="2516" spans="1:16">
      <c r="A2516" s="1017"/>
      <c r="B2516" s="1014"/>
      <c r="C2516" s="994"/>
      <c r="D2516" s="91"/>
      <c r="E2516" s="93"/>
      <c r="F2516" s="94"/>
      <c r="G2516" s="1014"/>
      <c r="H2516" s="994"/>
      <c r="I2516" s="91"/>
      <c r="J2516" s="93"/>
      <c r="K2516" s="94"/>
      <c r="L2516" s="1014"/>
      <c r="M2516" s="994"/>
      <c r="N2516" s="91"/>
      <c r="O2516" s="93"/>
      <c r="P2516" s="100"/>
    </row>
    <row r="2517" spans="1:16" ht="17.45" customHeight="1" thickBot="1">
      <c r="A2517" s="1017"/>
      <c r="B2517" s="999"/>
      <c r="C2517" s="994"/>
      <c r="D2517" s="91"/>
      <c r="E2517" s="93"/>
      <c r="F2517" s="94"/>
      <c r="G2517" s="999"/>
      <c r="H2517" s="994"/>
      <c r="I2517" s="91"/>
      <c r="J2517" s="93"/>
      <c r="K2517" s="94"/>
      <c r="L2517" s="999"/>
      <c r="M2517" s="994"/>
      <c r="N2517" s="91"/>
      <c r="O2517" s="93"/>
      <c r="P2517" s="101"/>
    </row>
    <row r="2518" spans="1:16">
      <c r="A2518" s="1017"/>
      <c r="B2518" s="1010" t="s">
        <v>1015</v>
      </c>
      <c r="C2518" s="994"/>
      <c r="D2518" s="91"/>
      <c r="E2518" s="93"/>
      <c r="F2518" s="90"/>
      <c r="G2518" s="1010" t="s">
        <v>1015</v>
      </c>
      <c r="H2518" s="994"/>
      <c r="I2518" s="91"/>
      <c r="J2518" s="93"/>
      <c r="K2518" s="90"/>
      <c r="L2518" s="1010" t="s">
        <v>1015</v>
      </c>
      <c r="M2518" s="994"/>
      <c r="N2518" s="91"/>
      <c r="O2518" s="93"/>
      <c r="P2518" s="96"/>
    </row>
    <row r="2519" spans="1:16" ht="17.45" customHeight="1" thickBot="1">
      <c r="A2519" s="1017"/>
      <c r="B2519" s="997"/>
      <c r="C2519" s="994"/>
      <c r="D2519" s="91"/>
      <c r="E2519" s="93"/>
      <c r="F2519" s="98"/>
      <c r="G2519" s="997"/>
      <c r="H2519" s="994"/>
      <c r="I2519" s="91"/>
      <c r="J2519" s="93"/>
      <c r="K2519" s="98"/>
      <c r="L2519" s="997"/>
      <c r="M2519" s="994"/>
      <c r="N2519" s="91"/>
      <c r="O2519" s="93"/>
      <c r="P2519" s="101"/>
    </row>
    <row r="2520" spans="1:16">
      <c r="A2520" s="1017"/>
      <c r="B2520" s="996"/>
      <c r="C2520" s="994"/>
      <c r="D2520" s="91"/>
      <c r="E2520" s="93"/>
      <c r="F2520" s="99"/>
      <c r="G2520" s="996"/>
      <c r="H2520" s="994"/>
      <c r="I2520" s="91"/>
      <c r="J2520" s="93"/>
      <c r="K2520" s="100"/>
      <c r="L2520" s="996"/>
      <c r="M2520" s="994"/>
      <c r="N2520" s="91"/>
      <c r="O2520" s="93"/>
      <c r="P2520" s="90"/>
    </row>
    <row r="2521" spans="1:16" ht="17.45" customHeight="1" thickBot="1">
      <c r="A2521" s="1017"/>
      <c r="B2521" s="997"/>
      <c r="C2521" s="994"/>
      <c r="D2521" s="91"/>
      <c r="E2521" s="93"/>
      <c r="F2521" s="96"/>
      <c r="G2521" s="997"/>
      <c r="H2521" s="994"/>
      <c r="I2521" s="91"/>
      <c r="J2521" s="93"/>
      <c r="K2521" s="101"/>
      <c r="L2521" s="997"/>
      <c r="M2521" s="994"/>
      <c r="N2521" s="91"/>
      <c r="O2521" s="93"/>
      <c r="P2521" s="94"/>
    </row>
    <row r="2522" spans="1:16">
      <c r="A2522" s="1017"/>
      <c r="B2522" s="1004" t="s">
        <v>1016</v>
      </c>
      <c r="C2522" s="994"/>
      <c r="D2522" s="91"/>
      <c r="E2522" s="93"/>
      <c r="F2522" s="100"/>
      <c r="G2522" s="1004" t="s">
        <v>1016</v>
      </c>
      <c r="H2522" s="994"/>
      <c r="I2522" s="91"/>
      <c r="J2522" s="93"/>
      <c r="K2522" s="101"/>
      <c r="L2522" s="1004" t="s">
        <v>1016</v>
      </c>
      <c r="M2522" s="994"/>
      <c r="N2522" s="91"/>
      <c r="O2522" s="111"/>
      <c r="P2522" s="94"/>
    </row>
    <row r="2523" spans="1:16" ht="17.45" customHeight="1" thickBot="1">
      <c r="A2523" s="1017"/>
      <c r="B2523" s="997"/>
      <c r="C2523" s="994"/>
      <c r="D2523" s="91"/>
      <c r="E2523" s="93"/>
      <c r="F2523" s="101"/>
      <c r="G2523" s="997"/>
      <c r="H2523" s="994"/>
      <c r="I2523" s="91"/>
      <c r="J2523" s="93"/>
      <c r="K2523" s="96"/>
      <c r="L2523" s="997"/>
      <c r="M2523" s="994"/>
      <c r="N2523" s="110"/>
      <c r="O2523" s="93"/>
      <c r="P2523" s="109"/>
    </row>
    <row r="2524" spans="1:16">
      <c r="A2524" s="1017"/>
      <c r="B2524" s="996"/>
      <c r="C2524" s="994"/>
      <c r="D2524" s="91"/>
      <c r="E2524" s="93"/>
      <c r="F2524" s="101"/>
      <c r="G2524" s="996"/>
      <c r="H2524" s="994"/>
      <c r="I2524" s="91"/>
      <c r="J2524" s="93"/>
      <c r="K2524" s="101"/>
      <c r="L2524" s="996"/>
      <c r="M2524" s="994"/>
      <c r="N2524" s="110"/>
      <c r="O2524" s="111"/>
      <c r="P2524" s="94"/>
    </row>
    <row r="2525" spans="1:16" ht="17.45" customHeight="1" thickBot="1">
      <c r="A2525" s="1017"/>
      <c r="B2525" s="997"/>
      <c r="C2525" s="994"/>
      <c r="D2525" s="91"/>
      <c r="E2525" s="93"/>
      <c r="F2525" s="96"/>
      <c r="G2525" s="997"/>
      <c r="H2525" s="994"/>
      <c r="I2525" s="91"/>
      <c r="J2525" s="93"/>
      <c r="K2525" s="90"/>
      <c r="L2525" s="997"/>
      <c r="M2525" s="994"/>
      <c r="N2525" s="91"/>
      <c r="O2525" s="111"/>
      <c r="P2525" s="101"/>
    </row>
    <row r="2526" spans="1:16">
      <c r="A2526" s="1017"/>
      <c r="B2526" s="1004" t="s">
        <v>1018</v>
      </c>
      <c r="C2526" s="994"/>
      <c r="D2526" s="91"/>
      <c r="E2526" s="93"/>
      <c r="F2526" s="101"/>
      <c r="G2526" s="1004" t="s">
        <v>1018</v>
      </c>
      <c r="H2526" s="994"/>
      <c r="I2526" s="91"/>
      <c r="J2526" s="93"/>
      <c r="K2526" s="94"/>
      <c r="L2526" s="1004" t="s">
        <v>1018</v>
      </c>
      <c r="M2526" s="994"/>
      <c r="N2526" s="91"/>
      <c r="O2526" s="93"/>
      <c r="P2526" s="94"/>
    </row>
    <row r="2527" spans="1:16" ht="17.45" customHeight="1" thickBot="1">
      <c r="A2527" s="1017"/>
      <c r="B2527" s="997"/>
      <c r="C2527" s="994"/>
      <c r="D2527" s="91"/>
      <c r="E2527" s="93"/>
      <c r="F2527" s="90"/>
      <c r="G2527" s="997"/>
      <c r="H2527" s="994"/>
      <c r="I2527" s="91"/>
      <c r="J2527" s="111"/>
      <c r="K2527" s="94"/>
      <c r="L2527" s="997"/>
      <c r="M2527" s="994"/>
      <c r="N2527" s="110"/>
      <c r="O2527" s="111"/>
      <c r="P2527" s="94"/>
    </row>
    <row r="2528" spans="1:16">
      <c r="A2528" s="1017"/>
      <c r="B2528" s="996"/>
      <c r="C2528" s="994"/>
      <c r="D2528" s="91"/>
      <c r="E2528" s="93"/>
      <c r="F2528" s="94"/>
      <c r="G2528" s="996"/>
      <c r="H2528" s="994"/>
      <c r="I2528" s="91"/>
      <c r="J2528" s="93"/>
      <c r="K2528" s="94"/>
      <c r="L2528" s="996"/>
      <c r="M2528" s="994"/>
      <c r="N2528" s="110"/>
      <c r="O2528" s="111"/>
      <c r="P2528" s="94"/>
    </row>
    <row r="2529" spans="1:16" ht="17.45" customHeight="1" thickBot="1">
      <c r="A2529" s="1017"/>
      <c r="B2529" s="997"/>
      <c r="C2529" s="994"/>
      <c r="D2529" s="91"/>
      <c r="E2529" s="93"/>
      <c r="F2529" s="90"/>
      <c r="G2529" s="997"/>
      <c r="H2529" s="994"/>
      <c r="I2529" s="91"/>
      <c r="J2529" s="111"/>
      <c r="K2529" s="94"/>
      <c r="L2529" s="997"/>
      <c r="M2529" s="994"/>
      <c r="N2529" s="91"/>
      <c r="O2529" s="111"/>
      <c r="P2529" s="94"/>
    </row>
    <row r="2530" spans="1:16">
      <c r="A2530" s="1017"/>
      <c r="B2530" s="1010" t="s">
        <v>1020</v>
      </c>
      <c r="C2530" s="994"/>
      <c r="D2530" s="91"/>
      <c r="E2530" s="93"/>
      <c r="F2530" s="90"/>
      <c r="G2530" s="1010" t="s">
        <v>1020</v>
      </c>
      <c r="H2530" s="994"/>
      <c r="I2530" s="91"/>
      <c r="J2530" s="111"/>
      <c r="K2530" s="94"/>
      <c r="L2530" s="1010" t="s">
        <v>1020</v>
      </c>
      <c r="M2530" s="994"/>
      <c r="N2530" s="110"/>
      <c r="O2530" s="111"/>
      <c r="P2530" s="94"/>
    </row>
    <row r="2531" spans="1:16" ht="17.45" customHeight="1" thickBot="1">
      <c r="A2531" s="1017"/>
      <c r="B2531" s="997"/>
      <c r="C2531" s="994"/>
      <c r="D2531" s="91"/>
      <c r="E2531" s="93"/>
      <c r="F2531" s="90"/>
      <c r="G2531" s="997"/>
      <c r="H2531" s="994"/>
      <c r="I2531" s="91"/>
      <c r="J2531" s="111"/>
      <c r="K2531" s="94"/>
      <c r="L2531" s="997"/>
      <c r="M2531" s="994"/>
      <c r="N2531" s="91"/>
      <c r="O2531" s="111"/>
      <c r="P2531" s="94"/>
    </row>
    <row r="2532" spans="1:16">
      <c r="A2532" s="1017"/>
      <c r="B2532" s="103"/>
      <c r="C2532" s="994"/>
      <c r="D2532" s="91"/>
      <c r="E2532" s="93"/>
      <c r="F2532" s="94"/>
      <c r="G2532" s="103"/>
      <c r="H2532" s="994"/>
      <c r="I2532" s="91"/>
      <c r="J2532" s="93"/>
      <c r="K2532" s="109"/>
      <c r="L2532" s="103"/>
      <c r="M2532" s="994"/>
      <c r="N2532" s="110"/>
      <c r="O2532" s="93"/>
      <c r="P2532" s="109"/>
    </row>
    <row r="2533" spans="1:16">
      <c r="A2533" s="1017"/>
      <c r="B2533" s="104"/>
      <c r="C2533" s="994"/>
      <c r="D2533" s="91"/>
      <c r="E2533" s="93"/>
      <c r="F2533" s="90"/>
      <c r="G2533" s="104"/>
      <c r="H2533" s="994"/>
      <c r="I2533" s="91"/>
      <c r="J2533" s="93"/>
      <c r="K2533" s="94"/>
      <c r="L2533" s="104"/>
      <c r="M2533" s="994"/>
      <c r="N2533" s="110"/>
      <c r="O2533" s="111"/>
      <c r="P2533" s="94"/>
    </row>
    <row r="2534" spans="1:16">
      <c r="A2534" s="1017"/>
      <c r="B2534" s="106"/>
      <c r="C2534" s="994"/>
      <c r="D2534" s="91"/>
      <c r="E2534" s="93"/>
      <c r="F2534" s="90"/>
      <c r="G2534" s="106"/>
      <c r="H2534" s="994"/>
      <c r="I2534" s="110"/>
      <c r="J2534" s="111"/>
      <c r="K2534" s="94"/>
      <c r="L2534" s="106"/>
      <c r="M2534" s="994"/>
      <c r="N2534" s="110"/>
      <c r="O2534" s="111"/>
      <c r="P2534" s="101"/>
    </row>
    <row r="2535" spans="1:16">
      <c r="A2535" s="1017"/>
      <c r="B2535" s="107"/>
      <c r="C2535" s="994"/>
      <c r="D2535" s="91"/>
      <c r="E2535" s="93"/>
      <c r="F2535" s="90"/>
      <c r="G2535" s="107"/>
      <c r="H2535" s="994"/>
      <c r="I2535" s="110"/>
      <c r="J2535" s="111"/>
      <c r="K2535" s="101"/>
      <c r="L2535" s="107"/>
      <c r="M2535" s="994"/>
      <c r="N2535" s="108"/>
      <c r="O2535" s="93"/>
      <c r="P2535" s="94"/>
    </row>
    <row r="2536" spans="1:16">
      <c r="A2536" s="1017"/>
      <c r="B2536" s="106"/>
      <c r="C2536" s="994"/>
      <c r="D2536" s="108"/>
      <c r="E2536" s="93"/>
      <c r="F2536" s="94"/>
      <c r="G2536" s="106"/>
      <c r="H2536" s="994"/>
      <c r="I2536" s="108"/>
      <c r="J2536" s="93"/>
      <c r="K2536" s="109"/>
      <c r="L2536" s="106"/>
      <c r="M2536" s="994"/>
      <c r="N2536" s="91"/>
      <c r="O2536" s="93"/>
      <c r="P2536" s="109"/>
    </row>
    <row r="2537" spans="1:16">
      <c r="A2537" s="1017"/>
      <c r="B2537" s="107"/>
      <c r="C2537" s="994"/>
      <c r="D2537" s="91"/>
      <c r="E2537" s="93"/>
      <c r="F2537" s="105"/>
      <c r="G2537" s="107"/>
      <c r="H2537" s="994"/>
      <c r="I2537" s="91"/>
      <c r="J2537" s="93"/>
      <c r="K2537" s="94"/>
      <c r="L2537" s="107"/>
      <c r="M2537" s="994"/>
      <c r="N2537" s="110"/>
      <c r="O2537" s="111"/>
      <c r="P2537" s="94"/>
    </row>
    <row r="2538" spans="1:16">
      <c r="A2538" s="1017"/>
      <c r="B2538" s="106"/>
      <c r="C2538" s="994"/>
      <c r="D2538" s="91"/>
      <c r="E2538" s="93"/>
      <c r="F2538" s="94"/>
      <c r="G2538" s="106"/>
      <c r="H2538" s="994"/>
      <c r="I2538" s="110"/>
      <c r="J2538" s="111"/>
      <c r="K2538" s="94"/>
      <c r="L2538" s="106"/>
      <c r="M2538" s="994"/>
      <c r="N2538" s="110"/>
      <c r="O2538" s="111"/>
      <c r="P2538" s="94"/>
    </row>
    <row r="2539" spans="1:16" ht="17.45" customHeight="1" thickBot="1">
      <c r="A2539" s="1017"/>
      <c r="B2539" s="107"/>
      <c r="C2539" s="995"/>
      <c r="D2539" s="112"/>
      <c r="E2539" s="113"/>
      <c r="F2539" s="114"/>
      <c r="G2539" s="107"/>
      <c r="H2539" s="994"/>
      <c r="I2539" s="112"/>
      <c r="J2539" s="113"/>
      <c r="K2539" s="114"/>
      <c r="L2539" s="107"/>
      <c r="M2539" s="994"/>
      <c r="N2539" s="112"/>
      <c r="O2539" s="113"/>
      <c r="P2539" s="114"/>
    </row>
    <row r="2540" spans="1:16">
      <c r="A2540" s="1030" t="str">
        <f>TEXT(A2494,"AAAA")</f>
        <v>星期一</v>
      </c>
      <c r="B2540" s="106"/>
      <c r="C2540" s="1008" t="s">
        <v>978</v>
      </c>
      <c r="D2540" s="115"/>
      <c r="E2540" s="116"/>
      <c r="F2540" s="94"/>
      <c r="G2540" s="106"/>
      <c r="H2540" s="993" t="s">
        <v>978</v>
      </c>
      <c r="I2540" s="115"/>
      <c r="J2540" s="116"/>
      <c r="K2540" s="94"/>
      <c r="L2540" s="106"/>
      <c r="M2540" s="1009" t="s">
        <v>978</v>
      </c>
      <c r="N2540" s="115"/>
      <c r="O2540" s="116"/>
      <c r="P2540" s="94"/>
    </row>
    <row r="2541" spans="1:16">
      <c r="A2541" s="1017"/>
      <c r="B2541" s="107"/>
      <c r="C2541" s="994"/>
      <c r="D2541" s="117"/>
      <c r="E2541" s="93"/>
      <c r="F2541" s="94"/>
      <c r="G2541" s="107"/>
      <c r="H2541" s="994"/>
      <c r="I2541" s="91"/>
      <c r="J2541" s="93"/>
      <c r="K2541" s="94"/>
      <c r="L2541" s="107"/>
      <c r="M2541" s="994"/>
      <c r="N2541" s="91"/>
      <c r="O2541" s="93"/>
      <c r="P2541" s="94"/>
    </row>
    <row r="2542" spans="1:16">
      <c r="A2542" s="1017"/>
      <c r="B2542" s="106"/>
      <c r="C2542" s="994"/>
      <c r="D2542" s="117"/>
      <c r="E2542" s="93"/>
      <c r="F2542" s="94"/>
      <c r="G2542" s="106"/>
      <c r="H2542" s="994"/>
      <c r="I2542" s="91"/>
      <c r="J2542" s="93"/>
      <c r="K2542" s="94"/>
      <c r="L2542" s="106"/>
      <c r="M2542" s="994"/>
      <c r="N2542" s="91"/>
      <c r="O2542" s="93"/>
      <c r="P2542" s="94"/>
    </row>
    <row r="2543" spans="1:16">
      <c r="A2543" s="1017"/>
      <c r="B2543" s="107"/>
      <c r="C2543" s="994"/>
      <c r="D2543" s="117"/>
      <c r="E2543" s="93"/>
      <c r="F2543" s="94"/>
      <c r="G2543" s="107"/>
      <c r="H2543" s="994"/>
      <c r="I2543" s="91"/>
      <c r="J2543" s="93"/>
      <c r="K2543" s="94"/>
      <c r="L2543" s="107"/>
      <c r="M2543" s="994"/>
      <c r="N2543" s="91"/>
      <c r="O2543" s="93"/>
      <c r="P2543" s="94"/>
    </row>
    <row r="2544" spans="1:16">
      <c r="A2544" s="1017"/>
      <c r="B2544" s="106"/>
      <c r="C2544" s="994"/>
      <c r="D2544" s="117"/>
      <c r="E2544" s="93"/>
      <c r="F2544" s="94"/>
      <c r="G2544" s="106"/>
      <c r="H2544" s="994"/>
      <c r="I2544" s="91"/>
      <c r="J2544" s="93"/>
      <c r="K2544" s="94"/>
      <c r="L2544" s="106"/>
      <c r="M2544" s="994"/>
      <c r="N2544" s="91"/>
      <c r="O2544" s="93"/>
      <c r="P2544" s="94"/>
    </row>
    <row r="2545" spans="1:16">
      <c r="A2545" s="1017"/>
      <c r="B2545" s="107"/>
      <c r="C2545" s="994"/>
      <c r="D2545" s="117"/>
      <c r="E2545" s="93"/>
      <c r="F2545" s="94"/>
      <c r="G2545" s="107"/>
      <c r="H2545" s="994"/>
      <c r="I2545" s="91"/>
      <c r="J2545" s="93"/>
      <c r="K2545" s="94"/>
      <c r="L2545" s="107"/>
      <c r="M2545" s="994"/>
      <c r="N2545" s="91"/>
      <c r="O2545" s="93"/>
      <c r="P2545" s="94"/>
    </row>
    <row r="2546" spans="1:16">
      <c r="A2546" s="1017"/>
      <c r="B2546" s="106"/>
      <c r="C2546" s="994"/>
      <c r="D2546" s="117"/>
      <c r="E2546" s="93"/>
      <c r="F2546" s="94"/>
      <c r="G2546" s="106"/>
      <c r="H2546" s="994"/>
      <c r="I2546" s="91"/>
      <c r="J2546" s="93"/>
      <c r="K2546" s="94"/>
      <c r="L2546" s="106"/>
      <c r="M2546" s="994"/>
      <c r="N2546" s="91"/>
      <c r="O2546" s="93"/>
      <c r="P2546" s="94"/>
    </row>
    <row r="2547" spans="1:16">
      <c r="A2547" s="1017"/>
      <c r="B2547" s="107"/>
      <c r="C2547" s="994"/>
      <c r="D2547" s="91"/>
      <c r="E2547" s="93"/>
      <c r="F2547" s="94"/>
      <c r="G2547" s="107"/>
      <c r="H2547" s="994"/>
      <c r="I2547" s="91"/>
      <c r="J2547" s="93"/>
      <c r="K2547" s="94"/>
      <c r="L2547" s="107"/>
      <c r="M2547" s="994"/>
      <c r="N2547" s="91"/>
      <c r="O2547" s="93"/>
      <c r="P2547" s="94"/>
    </row>
    <row r="2548" spans="1:16">
      <c r="A2548" s="1017"/>
      <c r="B2548" s="104"/>
      <c r="C2548" s="994"/>
      <c r="D2548" s="110"/>
      <c r="E2548" s="111"/>
      <c r="F2548" s="101"/>
      <c r="G2548" s="104"/>
      <c r="H2548" s="994"/>
      <c r="I2548" s="110"/>
      <c r="J2548" s="111"/>
      <c r="K2548" s="94"/>
      <c r="L2548" s="104"/>
      <c r="M2548" s="994"/>
      <c r="N2548" s="110"/>
      <c r="O2548" s="111"/>
      <c r="P2548" s="94"/>
    </row>
    <row r="2549" spans="1:16" ht="17.45" customHeight="1" thickBot="1">
      <c r="A2549" s="1017"/>
      <c r="B2549" s="104"/>
      <c r="C2549" s="995"/>
      <c r="D2549" s="119" t="s">
        <v>1047</v>
      </c>
      <c r="E2549" s="120" t="s">
        <v>1048</v>
      </c>
      <c r="F2549" s="121"/>
      <c r="G2549" s="104"/>
      <c r="H2549" s="995"/>
      <c r="I2549" s="119" t="s">
        <v>1047</v>
      </c>
      <c r="J2549" s="120" t="s">
        <v>1048</v>
      </c>
      <c r="K2549" s="94"/>
      <c r="L2549" s="104"/>
      <c r="M2549" s="995"/>
      <c r="N2549" s="119" t="s">
        <v>1047</v>
      </c>
      <c r="O2549" s="120" t="s">
        <v>1048</v>
      </c>
      <c r="P2549" s="94"/>
    </row>
    <row r="2550" spans="1:16">
      <c r="A2550" s="102"/>
      <c r="B2550" s="106"/>
      <c r="C2550" s="1008" t="s">
        <v>1049</v>
      </c>
      <c r="D2550" s="115"/>
      <c r="E2550" s="116"/>
      <c r="F2550" s="122"/>
      <c r="G2550" s="106"/>
      <c r="H2550" s="993" t="s">
        <v>1049</v>
      </c>
      <c r="I2550" s="115"/>
      <c r="J2550" s="116"/>
      <c r="K2550" s="122"/>
      <c r="L2550" s="106"/>
      <c r="M2550" s="1009" t="s">
        <v>1049</v>
      </c>
      <c r="N2550" s="115"/>
      <c r="O2550" s="116"/>
      <c r="P2550" s="122"/>
    </row>
    <row r="2551" spans="1:16">
      <c r="A2551" s="102"/>
      <c r="B2551" s="107"/>
      <c r="C2551" s="994"/>
      <c r="D2551" s="91"/>
      <c r="E2551" s="93"/>
      <c r="F2551" s="94"/>
      <c r="G2551" s="107"/>
      <c r="H2551" s="994"/>
      <c r="I2551" s="91"/>
      <c r="J2551" s="93"/>
      <c r="K2551" s="94"/>
      <c r="L2551" s="107"/>
      <c r="M2551" s="994"/>
      <c r="N2551" s="91"/>
      <c r="O2551" s="93"/>
      <c r="P2551" s="94"/>
    </row>
    <row r="2552" spans="1:16">
      <c r="A2552" s="102"/>
      <c r="B2552" s="123"/>
      <c r="C2552" s="994"/>
      <c r="D2552" s="91"/>
      <c r="E2552" s="93"/>
      <c r="F2552" s="94"/>
      <c r="G2552" s="123"/>
      <c r="H2552" s="994"/>
      <c r="I2552" s="91"/>
      <c r="J2552" s="93"/>
      <c r="K2552" s="94"/>
      <c r="L2552" s="123"/>
      <c r="M2552" s="994"/>
      <c r="N2552" s="91"/>
      <c r="O2552" s="93"/>
      <c r="P2552" s="125"/>
    </row>
    <row r="2553" spans="1:16">
      <c r="A2553" s="102"/>
      <c r="B2553" s="104"/>
      <c r="C2553" s="994"/>
      <c r="D2553" s="91"/>
      <c r="E2553" s="93"/>
      <c r="F2553" s="94"/>
      <c r="G2553" s="104"/>
      <c r="H2553" s="994"/>
      <c r="I2553" s="91"/>
      <c r="J2553" s="93"/>
      <c r="K2553" s="94"/>
      <c r="L2553" s="104"/>
      <c r="M2553" s="994"/>
      <c r="N2553" s="91"/>
      <c r="O2553" s="93"/>
      <c r="P2553" s="213"/>
    </row>
    <row r="2554" spans="1:16">
      <c r="A2554" s="102"/>
      <c r="B2554" s="106"/>
      <c r="C2554" s="994"/>
      <c r="D2554" s="91"/>
      <c r="E2554" s="93"/>
      <c r="F2554" s="94"/>
      <c r="G2554" s="106"/>
      <c r="H2554" s="994"/>
      <c r="I2554" s="91"/>
      <c r="J2554" s="93"/>
      <c r="K2554" s="94"/>
      <c r="L2554" s="106"/>
      <c r="M2554" s="994"/>
      <c r="N2554" s="91"/>
      <c r="O2554" s="93"/>
      <c r="P2554" s="94"/>
    </row>
    <row r="2555" spans="1:16">
      <c r="A2555" s="102"/>
      <c r="B2555" s="107"/>
      <c r="C2555" s="994"/>
      <c r="D2555" s="91"/>
      <c r="E2555" s="93"/>
      <c r="F2555" s="124"/>
      <c r="G2555" s="107"/>
      <c r="H2555" s="994"/>
      <c r="I2555" s="91"/>
      <c r="J2555" s="93"/>
      <c r="K2555" s="124"/>
      <c r="L2555" s="107"/>
      <c r="M2555" s="994"/>
      <c r="N2555" s="91"/>
      <c r="O2555" s="93"/>
      <c r="P2555" s="124"/>
    </row>
    <row r="2556" spans="1:16">
      <c r="A2556" s="102"/>
      <c r="B2556" s="106"/>
      <c r="C2556" s="994"/>
      <c r="D2556" s="91"/>
      <c r="E2556" s="93"/>
      <c r="F2556" s="125"/>
      <c r="G2556" s="106"/>
      <c r="H2556" s="994"/>
      <c r="I2556" s="91"/>
      <c r="J2556" s="93"/>
      <c r="K2556" s="125"/>
      <c r="L2556" s="106"/>
      <c r="M2556" s="994"/>
      <c r="N2556" s="91"/>
      <c r="O2556" s="93"/>
      <c r="P2556" s="125"/>
    </row>
    <row r="2557" spans="1:16">
      <c r="A2557" s="102"/>
      <c r="B2557" s="107"/>
      <c r="C2557" s="994"/>
      <c r="D2557" s="214"/>
      <c r="E2557" s="111"/>
      <c r="F2557" s="213"/>
      <c r="G2557" s="107"/>
      <c r="H2557" s="994"/>
      <c r="I2557" s="110"/>
      <c r="J2557" s="111"/>
      <c r="K2557" s="213"/>
      <c r="L2557" s="107"/>
      <c r="M2557" s="994"/>
      <c r="N2557" s="110"/>
      <c r="O2557" s="111"/>
      <c r="P2557" s="213"/>
    </row>
    <row r="2558" spans="1:16">
      <c r="A2558" s="102"/>
      <c r="B2558" s="106"/>
      <c r="C2558" s="994"/>
      <c r="D2558" s="214"/>
      <c r="E2558" s="111"/>
      <c r="F2558" s="213"/>
      <c r="G2558" s="106"/>
      <c r="H2558" s="994"/>
      <c r="I2558" s="110"/>
      <c r="J2558" s="111"/>
      <c r="K2558" s="213"/>
      <c r="L2558" s="106"/>
      <c r="M2558" s="994"/>
      <c r="N2558" s="110"/>
      <c r="O2558" s="111"/>
      <c r="P2558" s="213"/>
    </row>
    <row r="2559" spans="1:16" ht="17.45" customHeight="1" thickBot="1">
      <c r="A2559" s="102"/>
      <c r="B2559" s="107"/>
      <c r="C2559" s="995"/>
      <c r="D2559" s="126"/>
      <c r="E2559" s="127"/>
      <c r="F2559" s="101"/>
      <c r="G2559" s="107"/>
      <c r="H2559" s="995"/>
      <c r="I2559" s="110"/>
      <c r="J2559" s="127"/>
      <c r="K2559" s="101"/>
      <c r="L2559" s="107"/>
      <c r="M2559" s="995"/>
      <c r="N2559" s="110"/>
      <c r="O2559" s="128"/>
      <c r="P2559" s="124"/>
    </row>
    <row r="2560" spans="1:16">
      <c r="A2560" s="129"/>
      <c r="B2560" s="106"/>
      <c r="C2560" s="1008" t="s">
        <v>1055</v>
      </c>
      <c r="D2560" s="115" t="s">
        <v>1056</v>
      </c>
      <c r="E2560" s="130" t="s">
        <v>943</v>
      </c>
      <c r="F2560" s="122"/>
      <c r="G2560" s="106"/>
      <c r="H2560" s="993" t="s">
        <v>1055</v>
      </c>
      <c r="I2560" s="115" t="s">
        <v>1056</v>
      </c>
      <c r="J2560" s="130" t="s">
        <v>943</v>
      </c>
      <c r="K2560" s="122"/>
      <c r="L2560" s="106"/>
      <c r="M2560" s="1009" t="s">
        <v>1055</v>
      </c>
      <c r="N2560" s="115" t="s">
        <v>1056</v>
      </c>
      <c r="O2560" s="130" t="s">
        <v>943</v>
      </c>
      <c r="P2560" s="122"/>
    </row>
    <row r="2561" spans="1:16">
      <c r="A2561" s="129"/>
      <c r="B2561" s="107"/>
      <c r="C2561" s="994"/>
      <c r="D2561" s="91" t="s">
        <v>1060</v>
      </c>
      <c r="E2561" s="93" t="s">
        <v>948</v>
      </c>
      <c r="F2561" s="131"/>
      <c r="G2561" s="107"/>
      <c r="H2561" s="994"/>
      <c r="I2561" s="91" t="s">
        <v>1060</v>
      </c>
      <c r="J2561" s="93" t="s">
        <v>948</v>
      </c>
      <c r="K2561" s="131"/>
      <c r="L2561" s="107"/>
      <c r="M2561" s="994"/>
      <c r="N2561" s="91" t="s">
        <v>1060</v>
      </c>
      <c r="O2561" s="93" t="s">
        <v>948</v>
      </c>
      <c r="P2561" s="131"/>
    </row>
    <row r="2562" spans="1:16">
      <c r="A2562" s="129"/>
      <c r="B2562" s="132"/>
      <c r="C2562" s="994"/>
      <c r="D2562" s="91" t="s">
        <v>1063</v>
      </c>
      <c r="E2562" s="93" t="s">
        <v>952</v>
      </c>
      <c r="F2562" s="94"/>
      <c r="G2562" s="132"/>
      <c r="H2562" s="994"/>
      <c r="I2562" s="91" t="s">
        <v>1063</v>
      </c>
      <c r="J2562" s="93" t="s">
        <v>952</v>
      </c>
      <c r="K2562" s="94"/>
      <c r="L2562" s="132"/>
      <c r="M2562" s="994"/>
      <c r="N2562" s="91" t="s">
        <v>1063</v>
      </c>
      <c r="O2562" s="93" t="s">
        <v>952</v>
      </c>
      <c r="P2562" s="94"/>
    </row>
    <row r="2563" spans="1:16">
      <c r="A2563" s="129"/>
      <c r="B2563" s="107"/>
      <c r="C2563" s="994"/>
      <c r="D2563" s="91" t="s">
        <v>978</v>
      </c>
      <c r="E2563" s="93" t="s">
        <v>956</v>
      </c>
      <c r="F2563" s="101"/>
      <c r="G2563" s="107"/>
      <c r="H2563" s="994"/>
      <c r="I2563" s="91" t="s">
        <v>978</v>
      </c>
      <c r="J2563" s="93" t="s">
        <v>956</v>
      </c>
      <c r="K2563" s="101"/>
      <c r="L2563" s="107"/>
      <c r="M2563" s="994"/>
      <c r="N2563" s="91" t="s">
        <v>978</v>
      </c>
      <c r="O2563" s="93" t="s">
        <v>956</v>
      </c>
      <c r="P2563" s="101"/>
    </row>
    <row r="2564" spans="1:16">
      <c r="A2564" s="129"/>
      <c r="B2564" s="132"/>
      <c r="C2564" s="994"/>
      <c r="D2564" s="91"/>
      <c r="E2564" s="111"/>
      <c r="F2564" s="133"/>
      <c r="G2564" s="132"/>
      <c r="H2564" s="994"/>
      <c r="I2564" s="91"/>
      <c r="J2564" s="111"/>
      <c r="K2564" s="133"/>
      <c r="L2564" s="132"/>
      <c r="M2564" s="994"/>
      <c r="N2564" s="91"/>
      <c r="O2564" s="111"/>
      <c r="P2564" s="133"/>
    </row>
    <row r="2565" spans="1:16">
      <c r="A2565" s="129"/>
      <c r="B2565" s="107"/>
      <c r="C2565" s="994"/>
      <c r="D2565" s="91"/>
      <c r="E2565" s="93"/>
      <c r="F2565" s="94"/>
      <c r="G2565" s="107"/>
      <c r="H2565" s="994"/>
      <c r="I2565" s="91"/>
      <c r="J2565" s="93"/>
      <c r="K2565" s="94"/>
      <c r="L2565" s="107"/>
      <c r="M2565" s="994"/>
      <c r="N2565" s="91"/>
      <c r="O2565" s="93"/>
      <c r="P2565" s="94"/>
    </row>
    <row r="2566" spans="1:16">
      <c r="A2566" s="129"/>
      <c r="B2566" s="132"/>
      <c r="C2566" s="994"/>
      <c r="D2566" s="91"/>
      <c r="E2566" s="111"/>
      <c r="F2566" s="133"/>
      <c r="G2566" s="132"/>
      <c r="H2566" s="994"/>
      <c r="I2566" s="91"/>
      <c r="J2566" s="111"/>
      <c r="K2566" s="133"/>
      <c r="L2566" s="132"/>
      <c r="M2566" s="994"/>
      <c r="N2566" s="91"/>
      <c r="O2566" s="111"/>
      <c r="P2566" s="133"/>
    </row>
    <row r="2567" spans="1:16">
      <c r="A2567" s="129"/>
      <c r="B2567" s="107"/>
      <c r="C2567" s="994"/>
      <c r="D2567" s="91"/>
      <c r="E2567" s="93"/>
      <c r="F2567" s="94"/>
      <c r="G2567" s="107"/>
      <c r="H2567" s="994"/>
      <c r="I2567" s="91"/>
      <c r="J2567" s="93"/>
      <c r="K2567" s="94"/>
      <c r="L2567" s="107"/>
      <c r="M2567" s="994"/>
      <c r="N2567" s="91"/>
      <c r="O2567" s="93"/>
      <c r="P2567" s="94"/>
    </row>
    <row r="2568" spans="1:16">
      <c r="A2568" s="129"/>
      <c r="B2568" s="132"/>
      <c r="C2568" s="994"/>
      <c r="D2568" s="91"/>
      <c r="E2568" s="93"/>
      <c r="F2568" s="94"/>
      <c r="G2568" s="132"/>
      <c r="H2568" s="994"/>
      <c r="I2568" s="91"/>
      <c r="J2568" s="93"/>
      <c r="K2568" s="94"/>
      <c r="L2568" s="132"/>
      <c r="M2568" s="994"/>
      <c r="N2568" s="91"/>
      <c r="O2568" s="93"/>
      <c r="P2568" s="94"/>
    </row>
    <row r="2569" spans="1:16" ht="17.45" customHeight="1" thickBot="1">
      <c r="A2569" s="129"/>
      <c r="B2569" s="107"/>
      <c r="C2569" s="995"/>
      <c r="D2569" s="112"/>
      <c r="E2569" s="113"/>
      <c r="F2569" s="114"/>
      <c r="G2569" s="107"/>
      <c r="H2569" s="995"/>
      <c r="I2569" s="112"/>
      <c r="J2569" s="127"/>
      <c r="K2569" s="101"/>
      <c r="L2569" s="107"/>
      <c r="M2569" s="995"/>
      <c r="N2569" s="112"/>
      <c r="O2569" s="127"/>
      <c r="P2569" s="101"/>
    </row>
    <row r="2570" spans="1:16">
      <c r="A2570" s="129"/>
      <c r="B2570" s="132"/>
      <c r="C2570" s="1011" t="s">
        <v>1068</v>
      </c>
      <c r="D2570" s="134" t="s">
        <v>1069</v>
      </c>
      <c r="E2570" s="135"/>
      <c r="F2570" s="136" t="s">
        <v>1070</v>
      </c>
      <c r="G2570" s="132"/>
      <c r="H2570" s="1028" t="s">
        <v>1068</v>
      </c>
      <c r="I2570" s="134" t="s">
        <v>1069</v>
      </c>
      <c r="J2570" s="135"/>
      <c r="K2570" s="136" t="s">
        <v>1070</v>
      </c>
      <c r="L2570" s="132"/>
      <c r="M2570" s="1013" t="s">
        <v>1068</v>
      </c>
      <c r="N2570" s="134" t="s">
        <v>1069</v>
      </c>
      <c r="O2570" s="135"/>
      <c r="P2570" s="136" t="s">
        <v>1070</v>
      </c>
    </row>
    <row r="2571" spans="1:16">
      <c r="A2571" s="129"/>
      <c r="B2571" s="107"/>
      <c r="C2571" s="994"/>
      <c r="D2571" s="117"/>
      <c r="E2571" s="118"/>
      <c r="F2571" s="137"/>
      <c r="G2571" s="107"/>
      <c r="H2571" s="994"/>
      <c r="I2571" s="91"/>
      <c r="J2571" s="93"/>
      <c r="K2571" s="94"/>
      <c r="L2571" s="107"/>
      <c r="M2571" s="994"/>
      <c r="N2571" s="91"/>
      <c r="O2571" s="93"/>
      <c r="P2571" s="94"/>
    </row>
    <row r="2572" spans="1:16">
      <c r="A2572" s="129"/>
      <c r="B2572" s="132"/>
      <c r="C2572" s="994"/>
      <c r="D2572" s="91"/>
      <c r="E2572" s="93"/>
      <c r="F2572" s="94"/>
      <c r="G2572" s="132"/>
      <c r="H2572" s="994"/>
      <c r="I2572" s="91"/>
      <c r="J2572" s="93"/>
      <c r="K2572" s="94"/>
      <c r="L2572" s="132"/>
      <c r="M2572" s="994"/>
      <c r="N2572" s="91"/>
      <c r="O2572" s="93"/>
      <c r="P2572" s="94"/>
    </row>
    <row r="2573" spans="1:16">
      <c r="A2573" s="129"/>
      <c r="B2573" s="107"/>
      <c r="C2573" s="994"/>
      <c r="D2573" s="110"/>
      <c r="E2573" s="111"/>
      <c r="F2573" s="101"/>
      <c r="G2573" s="107"/>
      <c r="H2573" s="994"/>
      <c r="I2573" s="110"/>
      <c r="J2573" s="111"/>
      <c r="K2573" s="101"/>
      <c r="L2573" s="107"/>
      <c r="M2573" s="994"/>
      <c r="N2573" s="110"/>
      <c r="O2573" s="111"/>
      <c r="P2573" s="101"/>
    </row>
    <row r="2574" spans="1:16">
      <c r="A2574" s="1031"/>
      <c r="B2574" s="132"/>
      <c r="C2574" s="994"/>
      <c r="D2574" s="91"/>
      <c r="E2574" s="93"/>
      <c r="F2574" s="94"/>
      <c r="G2574" s="132"/>
      <c r="H2574" s="994"/>
      <c r="I2574" s="91"/>
      <c r="J2574" s="93"/>
      <c r="K2574" s="94"/>
      <c r="L2574" s="132"/>
      <c r="M2574" s="994"/>
      <c r="N2574" s="91"/>
      <c r="O2574" s="93"/>
      <c r="P2574" s="94"/>
    </row>
    <row r="2575" spans="1:16">
      <c r="A2575" s="1017"/>
      <c r="B2575" s="107"/>
      <c r="C2575" s="994"/>
      <c r="D2575" s="91"/>
      <c r="E2575" s="93"/>
      <c r="F2575" s="94"/>
      <c r="G2575" s="107"/>
      <c r="H2575" s="994"/>
      <c r="I2575" s="91"/>
      <c r="J2575" s="93"/>
      <c r="K2575" s="94"/>
      <c r="L2575" s="107"/>
      <c r="M2575" s="994"/>
      <c r="N2575" s="91"/>
      <c r="O2575" s="93"/>
      <c r="P2575" s="94"/>
    </row>
    <row r="2576" spans="1:16">
      <c r="A2576" s="1017"/>
      <c r="B2576" s="132"/>
      <c r="C2576" s="994"/>
      <c r="D2576" s="110"/>
      <c r="E2576" s="111"/>
      <c r="F2576" s="101"/>
      <c r="G2576" s="132"/>
      <c r="H2576" s="994"/>
      <c r="I2576" s="110"/>
      <c r="J2576" s="111"/>
      <c r="K2576" s="101"/>
      <c r="L2576" s="132"/>
      <c r="M2576" s="994"/>
      <c r="N2576" s="110"/>
      <c r="O2576" s="111"/>
      <c r="P2576" s="101"/>
    </row>
    <row r="2577" spans="1:16" ht="17.45" customHeight="1" thickBot="1">
      <c r="A2577" s="1032"/>
      <c r="B2577" s="138"/>
      <c r="C2577" s="1012"/>
      <c r="D2577" s="139"/>
      <c r="E2577" s="140"/>
      <c r="F2577" s="141"/>
      <c r="G2577" s="138"/>
      <c r="H2577" s="1012"/>
      <c r="I2577" s="139"/>
      <c r="J2577" s="140"/>
      <c r="K2577" s="141"/>
      <c r="L2577" s="138"/>
      <c r="M2577" s="1012"/>
      <c r="N2577" s="139"/>
      <c r="O2577" s="140"/>
      <c r="P2577" s="141"/>
    </row>
    <row r="2578" spans="1:16" s="143" customFormat="1" ht="27" customHeight="1" thickTop="1" thickBot="1">
      <c r="A2578" s="142"/>
      <c r="B2578" s="1000" t="s">
        <v>1077</v>
      </c>
      <c r="C2578" s="1001"/>
      <c r="D2578" s="1001"/>
      <c r="E2578" s="1001"/>
      <c r="F2578" s="1001"/>
      <c r="G2578" s="1025" t="s">
        <v>1078</v>
      </c>
      <c r="H2578" s="1006"/>
      <c r="I2578" s="1006"/>
      <c r="J2578" s="1006"/>
      <c r="K2578" s="1006"/>
      <c r="L2578" s="1006"/>
      <c r="M2578" s="1006"/>
      <c r="N2578" s="1005" t="s">
        <v>1079</v>
      </c>
      <c r="O2578" s="1006"/>
      <c r="P2578" s="1006"/>
    </row>
    <row r="2579" spans="1:16" s="156" customFormat="1" ht="21.75" customHeight="1" thickTop="1" thickBot="1">
      <c r="A2579" s="144" t="s">
        <v>934</v>
      </c>
      <c r="B2579" s="145"/>
      <c r="C2579" s="146" t="s">
        <v>1080</v>
      </c>
      <c r="D2579" s="147" t="s">
        <v>937</v>
      </c>
      <c r="E2579" s="148" t="s">
        <v>938</v>
      </c>
      <c r="F2579" s="149" t="s">
        <v>1081</v>
      </c>
      <c r="G2579" s="150" t="s">
        <v>1082</v>
      </c>
      <c r="H2579" s="151" t="s">
        <v>1069</v>
      </c>
      <c r="I2579" s="152" t="s">
        <v>937</v>
      </c>
      <c r="J2579" s="152" t="s">
        <v>938</v>
      </c>
      <c r="K2579" s="152" t="s">
        <v>1081</v>
      </c>
      <c r="L2579" s="151" t="s">
        <v>1083</v>
      </c>
      <c r="M2579" s="153" t="s">
        <v>1084</v>
      </c>
      <c r="N2579" s="154" t="s">
        <v>1080</v>
      </c>
      <c r="O2579" s="148" t="s">
        <v>938</v>
      </c>
      <c r="P2579" s="155" t="s">
        <v>1081</v>
      </c>
    </row>
    <row r="2580" spans="1:16" s="169" customFormat="1" ht="17.45" customHeight="1" thickTop="1">
      <c r="A2580" s="990">
        <f>A2494</f>
        <v>46167</v>
      </c>
      <c r="B2580" s="1020" t="s">
        <v>1085</v>
      </c>
      <c r="C2580" s="157" t="s">
        <v>1086</v>
      </c>
      <c r="D2580" s="158" t="s">
        <v>978</v>
      </c>
      <c r="E2580" s="159" t="s">
        <v>943</v>
      </c>
      <c r="F2580" s="160" t="s">
        <v>1908</v>
      </c>
      <c r="G2580" s="161"/>
      <c r="H2580" s="162"/>
      <c r="I2580" s="163"/>
      <c r="J2580" s="163"/>
      <c r="K2580" s="164"/>
      <c r="L2580" s="165"/>
      <c r="M2580" s="166"/>
      <c r="N2580" s="167"/>
      <c r="O2580" s="163"/>
      <c r="P2580" s="168"/>
    </row>
    <row r="2581" spans="1:16" s="169" customFormat="1">
      <c r="A2581" s="991"/>
      <c r="B2581" s="1021"/>
      <c r="C2581" s="170"/>
      <c r="D2581" s="171"/>
      <c r="E2581" s="172"/>
      <c r="F2581" s="173"/>
      <c r="G2581" s="170"/>
      <c r="H2581" s="174"/>
      <c r="I2581" s="172"/>
      <c r="J2581" s="172"/>
      <c r="K2581" s="175"/>
      <c r="L2581" s="176"/>
      <c r="M2581" s="177"/>
      <c r="N2581" s="178"/>
      <c r="O2581" s="172"/>
      <c r="P2581" s="179"/>
    </row>
    <row r="2582" spans="1:16" s="169" customFormat="1">
      <c r="A2582" s="991"/>
      <c r="B2582" s="1021"/>
      <c r="C2582" s="170"/>
      <c r="D2582" s="171"/>
      <c r="E2582" s="172"/>
      <c r="F2582" s="173"/>
      <c r="G2582" s="170"/>
      <c r="H2582" s="180"/>
      <c r="I2582" s="172"/>
      <c r="J2582" s="172"/>
      <c r="K2582" s="175"/>
      <c r="L2582" s="181"/>
      <c r="M2582" s="177"/>
      <c r="N2582" s="178"/>
      <c r="O2582" s="172"/>
      <c r="P2582" s="179"/>
    </row>
    <row r="2583" spans="1:16" s="169" customFormat="1">
      <c r="A2583" s="991"/>
      <c r="B2583" s="1021"/>
      <c r="C2583" s="170"/>
      <c r="D2583" s="215"/>
      <c r="E2583" s="172"/>
      <c r="F2583" s="173"/>
      <c r="G2583" s="170"/>
      <c r="H2583" s="180"/>
      <c r="I2583" s="172"/>
      <c r="J2583" s="172"/>
      <c r="K2583" s="184"/>
      <c r="L2583" s="181"/>
      <c r="M2583" s="177"/>
      <c r="N2583" s="178"/>
      <c r="O2583" s="172"/>
      <c r="P2583" s="179"/>
    </row>
    <row r="2584" spans="1:16" s="169" customFormat="1">
      <c r="A2584" s="991"/>
      <c r="B2584" s="1021"/>
      <c r="C2584" s="170"/>
      <c r="D2584" s="182"/>
      <c r="E2584" s="172"/>
      <c r="F2584" s="179"/>
      <c r="G2584" s="170"/>
      <c r="H2584" s="183"/>
      <c r="I2584" s="172"/>
      <c r="J2584" s="172"/>
      <c r="K2584" s="184"/>
      <c r="L2584" s="181"/>
      <c r="M2584" s="177"/>
      <c r="N2584" s="178"/>
      <c r="O2584" s="172"/>
      <c r="P2584" s="179"/>
    </row>
    <row r="2585" spans="1:16" s="169" customFormat="1">
      <c r="A2585" s="991"/>
      <c r="B2585" s="1021"/>
      <c r="C2585" s="170"/>
      <c r="D2585" s="171"/>
      <c r="E2585" s="172"/>
      <c r="F2585" s="185"/>
      <c r="G2585" s="195"/>
      <c r="H2585" s="180"/>
      <c r="I2585" s="188"/>
      <c r="J2585" s="172"/>
      <c r="K2585" s="175"/>
      <c r="L2585" s="186"/>
      <c r="M2585" s="187"/>
      <c r="N2585" s="178"/>
      <c r="O2585" s="172"/>
      <c r="P2585" s="179"/>
    </row>
    <row r="2586" spans="1:16" s="169" customFormat="1">
      <c r="A2586" s="991"/>
      <c r="B2586" s="1021"/>
      <c r="C2586" s="170"/>
      <c r="D2586" s="171"/>
      <c r="E2586" s="172"/>
      <c r="F2586" s="179"/>
      <c r="G2586" s="170"/>
      <c r="H2586" s="180"/>
      <c r="I2586" s="188"/>
      <c r="J2586" s="172"/>
      <c r="K2586" s="175"/>
      <c r="L2586" s="181"/>
      <c r="M2586" s="177"/>
      <c r="N2586" s="178"/>
      <c r="O2586" s="172"/>
      <c r="P2586" s="179"/>
    </row>
    <row r="2587" spans="1:16" s="169" customFormat="1">
      <c r="A2587" s="991"/>
      <c r="B2587" s="1021"/>
      <c r="C2587" s="170"/>
      <c r="D2587" s="171"/>
      <c r="E2587" s="172"/>
      <c r="F2587" s="179"/>
      <c r="G2587" s="216"/>
      <c r="H2587" s="180"/>
      <c r="I2587" s="172"/>
      <c r="J2587" s="172"/>
      <c r="K2587" s="175"/>
      <c r="L2587" s="181"/>
      <c r="M2587" s="177"/>
      <c r="N2587" s="178"/>
      <c r="O2587" s="172"/>
      <c r="P2587" s="179"/>
    </row>
    <row r="2588" spans="1:16" s="169" customFormat="1">
      <c r="A2588" s="991"/>
      <c r="B2588" s="1021"/>
      <c r="C2588" s="170"/>
      <c r="D2588" s="171"/>
      <c r="E2588" s="172"/>
      <c r="F2588" s="185"/>
      <c r="G2588" s="170"/>
      <c r="H2588" s="180"/>
      <c r="I2588" s="188"/>
      <c r="J2588" s="172"/>
      <c r="K2588" s="175"/>
      <c r="L2588" s="181"/>
      <c r="M2588" s="177"/>
      <c r="N2588" s="178"/>
      <c r="O2588" s="172"/>
      <c r="P2588" s="179"/>
    </row>
    <row r="2589" spans="1:16" s="169" customFormat="1">
      <c r="A2589" s="991"/>
      <c r="B2589" s="1021"/>
      <c r="C2589" s="170"/>
      <c r="D2589" s="171"/>
      <c r="E2589" s="172"/>
      <c r="F2589" s="179"/>
      <c r="G2589" s="170"/>
      <c r="H2589" s="180"/>
      <c r="I2589" s="188"/>
      <c r="J2589" s="172"/>
      <c r="K2589" s="175"/>
      <c r="L2589" s="181"/>
      <c r="M2589" s="177"/>
      <c r="N2589" s="178"/>
      <c r="O2589" s="172"/>
      <c r="P2589" s="179"/>
    </row>
    <row r="2590" spans="1:16" s="169" customFormat="1">
      <c r="A2590" s="991"/>
      <c r="B2590" s="1021"/>
      <c r="C2590" s="189"/>
      <c r="D2590" s="190"/>
      <c r="E2590" s="191"/>
      <c r="F2590" s="192"/>
      <c r="G2590" s="170"/>
      <c r="H2590" s="174"/>
      <c r="I2590" s="172"/>
      <c r="J2590" s="172"/>
      <c r="K2590" s="175"/>
      <c r="L2590" s="181"/>
      <c r="M2590" s="177"/>
      <c r="N2590" s="193"/>
      <c r="O2590" s="191"/>
      <c r="P2590" s="192"/>
    </row>
    <row r="2591" spans="1:16" s="169" customFormat="1">
      <c r="A2591" s="991"/>
      <c r="B2591" s="1021"/>
      <c r="C2591" s="189"/>
      <c r="D2591" s="190"/>
      <c r="E2591" s="191"/>
      <c r="F2591" s="192"/>
      <c r="G2591" s="195"/>
      <c r="H2591" s="180"/>
      <c r="I2591" s="188"/>
      <c r="J2591" s="172"/>
      <c r="K2591" s="175"/>
      <c r="L2591" s="181"/>
      <c r="M2591" s="177"/>
      <c r="N2591" s="193"/>
      <c r="O2591" s="191"/>
      <c r="P2591" s="192"/>
    </row>
    <row r="2592" spans="1:16" s="169" customFormat="1">
      <c r="A2592" s="991"/>
      <c r="B2592" s="1021"/>
      <c r="C2592" s="189"/>
      <c r="D2592" s="190"/>
      <c r="E2592" s="191"/>
      <c r="F2592" s="192"/>
      <c r="G2592" s="170"/>
      <c r="H2592" s="196"/>
      <c r="I2592" s="188"/>
      <c r="J2592" s="197"/>
      <c r="K2592" s="194"/>
      <c r="L2592" s="181"/>
      <c r="M2592" s="177"/>
      <c r="N2592" s="193"/>
      <c r="O2592" s="191"/>
      <c r="P2592" s="192"/>
    </row>
    <row r="2593" spans="1:16" s="169" customFormat="1">
      <c r="A2593" s="991"/>
      <c r="B2593" s="1021"/>
      <c r="C2593" s="189"/>
      <c r="D2593" s="190"/>
      <c r="E2593" s="191"/>
      <c r="F2593" s="192"/>
      <c r="G2593" s="170"/>
      <c r="H2593" s="198"/>
      <c r="I2593" s="172"/>
      <c r="J2593" s="172"/>
      <c r="K2593" s="175"/>
      <c r="L2593" s="181"/>
      <c r="M2593" s="177"/>
      <c r="N2593" s="193"/>
      <c r="O2593" s="191"/>
      <c r="P2593" s="192"/>
    </row>
    <row r="2594" spans="1:16" s="169" customFormat="1">
      <c r="A2594" s="991"/>
      <c r="B2594" s="1021"/>
      <c r="C2594" s="189"/>
      <c r="D2594" s="190"/>
      <c r="E2594" s="191"/>
      <c r="F2594" s="192"/>
      <c r="G2594" s="195"/>
      <c r="H2594" s="180"/>
      <c r="I2594" s="197"/>
      <c r="J2594" s="197"/>
      <c r="K2594" s="194"/>
      <c r="L2594" s="181"/>
      <c r="M2594" s="177"/>
      <c r="N2594" s="193"/>
      <c r="O2594" s="191"/>
      <c r="P2594" s="192"/>
    </row>
    <row r="2595" spans="1:16" s="169" customFormat="1">
      <c r="A2595" s="991"/>
      <c r="B2595" s="1021"/>
      <c r="C2595" s="189"/>
      <c r="D2595" s="190"/>
      <c r="E2595" s="191"/>
      <c r="F2595" s="192"/>
      <c r="G2595" s="170"/>
      <c r="H2595" s="180"/>
      <c r="I2595" s="197"/>
      <c r="J2595" s="197"/>
      <c r="K2595" s="194"/>
      <c r="L2595" s="176"/>
      <c r="M2595" s="177"/>
      <c r="N2595" s="193"/>
      <c r="O2595" s="191"/>
      <c r="P2595" s="192"/>
    </row>
    <row r="2596" spans="1:16" s="169" customFormat="1">
      <c r="A2596" s="991"/>
      <c r="B2596" s="1021"/>
      <c r="C2596" s="189"/>
      <c r="D2596" s="190"/>
      <c r="E2596" s="191"/>
      <c r="F2596" s="192"/>
      <c r="G2596" s="189"/>
      <c r="H2596" s="198"/>
      <c r="I2596" s="199"/>
      <c r="J2596" s="199"/>
      <c r="K2596" s="200"/>
      <c r="L2596" s="201"/>
      <c r="M2596" s="187"/>
      <c r="N2596" s="193"/>
      <c r="O2596" s="191"/>
      <c r="P2596" s="192"/>
    </row>
    <row r="2597" spans="1:16" s="169" customFormat="1">
      <c r="A2597" s="991"/>
      <c r="B2597" s="1021"/>
      <c r="C2597" s="189"/>
      <c r="D2597" s="190"/>
      <c r="E2597" s="191"/>
      <c r="F2597" s="192"/>
      <c r="G2597" s="189"/>
      <c r="H2597" s="198"/>
      <c r="I2597" s="199"/>
      <c r="J2597" s="199"/>
      <c r="K2597" s="200"/>
      <c r="L2597" s="201"/>
      <c r="M2597" s="187"/>
      <c r="N2597" s="193"/>
      <c r="O2597" s="191"/>
      <c r="P2597" s="192"/>
    </row>
    <row r="2598" spans="1:16" s="169" customFormat="1">
      <c r="A2598" s="991"/>
      <c r="B2598" s="1021"/>
      <c r="C2598" s="189"/>
      <c r="D2598" s="190"/>
      <c r="E2598" s="191"/>
      <c r="F2598" s="192"/>
      <c r="G2598" s="189"/>
      <c r="H2598" s="198"/>
      <c r="I2598" s="199"/>
      <c r="J2598" s="199"/>
      <c r="K2598" s="200"/>
      <c r="L2598" s="201"/>
      <c r="M2598" s="187"/>
      <c r="N2598" s="193"/>
      <c r="O2598" s="191"/>
      <c r="P2598" s="192"/>
    </row>
    <row r="2599" spans="1:16" s="169" customFormat="1" ht="17.45" customHeight="1" thickBot="1">
      <c r="A2599" s="992"/>
      <c r="B2599" s="1022"/>
      <c r="C2599" s="202"/>
      <c r="D2599" s="203"/>
      <c r="E2599" s="204"/>
      <c r="F2599" s="205"/>
      <c r="G2599" s="206"/>
      <c r="H2599" s="207"/>
      <c r="I2599" s="208"/>
      <c r="J2599" s="208"/>
      <c r="K2599" s="209"/>
      <c r="L2599" s="210"/>
      <c r="M2599" s="211"/>
      <c r="N2599" s="212"/>
      <c r="O2599" s="204"/>
      <c r="P2599" s="205"/>
    </row>
    <row r="2600" spans="1:16" s="68" customFormat="1" ht="18" customHeight="1" thickTop="1" thickBot="1">
      <c r="A2600" s="1016">
        <f>A2494+1</f>
        <v>46168</v>
      </c>
      <c r="B2600" s="87" t="s">
        <v>940</v>
      </c>
      <c r="C2600" s="1008" t="s">
        <v>941</v>
      </c>
      <c r="D2600" s="88" t="s">
        <v>942</v>
      </c>
      <c r="E2600" s="89" t="s">
        <v>943</v>
      </c>
      <c r="F2600" s="90"/>
      <c r="G2600" s="87" t="s">
        <v>940</v>
      </c>
      <c r="H2600" s="1023" t="s">
        <v>941</v>
      </c>
      <c r="I2600" s="88" t="s">
        <v>942</v>
      </c>
      <c r="J2600" s="89" t="s">
        <v>943</v>
      </c>
      <c r="K2600" s="90"/>
      <c r="L2600" s="87" t="s">
        <v>940</v>
      </c>
      <c r="M2600" s="1029" t="s">
        <v>941</v>
      </c>
      <c r="N2600" s="88" t="s">
        <v>942</v>
      </c>
      <c r="O2600" s="89" t="s">
        <v>943</v>
      </c>
      <c r="P2600" s="90"/>
    </row>
    <row r="2601" spans="1:16" ht="18" customHeight="1">
      <c r="A2601" s="1017"/>
      <c r="B2601" s="1026"/>
      <c r="C2601" s="994"/>
      <c r="D2601" s="91" t="s">
        <v>951</v>
      </c>
      <c r="E2601" s="92" t="s">
        <v>948</v>
      </c>
      <c r="F2601" s="90"/>
      <c r="G2601" s="1026"/>
      <c r="H2601" s="994"/>
      <c r="I2601" s="91" t="s">
        <v>951</v>
      </c>
      <c r="J2601" s="92" t="s">
        <v>948</v>
      </c>
      <c r="K2601" s="90"/>
      <c r="L2601" s="1026"/>
      <c r="M2601" s="994"/>
      <c r="N2601" s="91" t="s">
        <v>951</v>
      </c>
      <c r="O2601" s="92" t="s">
        <v>948</v>
      </c>
      <c r="P2601" s="90"/>
    </row>
    <row r="2602" spans="1:16" ht="17.45" customHeight="1" thickBot="1">
      <c r="A2602" s="1017"/>
      <c r="B2602" s="997"/>
      <c r="C2602" s="994"/>
      <c r="D2602" s="91" t="s">
        <v>955</v>
      </c>
      <c r="E2602" s="93" t="s">
        <v>952</v>
      </c>
      <c r="F2602" s="95"/>
      <c r="G2602" s="997"/>
      <c r="H2602" s="994"/>
      <c r="I2602" s="91" t="s">
        <v>955</v>
      </c>
      <c r="J2602" s="93" t="s">
        <v>952</v>
      </c>
      <c r="K2602" s="95"/>
      <c r="L2602" s="997"/>
      <c r="M2602" s="994"/>
      <c r="N2602" s="91" t="s">
        <v>955</v>
      </c>
      <c r="O2602" s="93" t="s">
        <v>952</v>
      </c>
      <c r="P2602" s="95"/>
    </row>
    <row r="2603" spans="1:16" ht="17.45" customHeight="1" thickBot="1">
      <c r="A2603" s="1017"/>
      <c r="B2603" s="87" t="s">
        <v>954</v>
      </c>
      <c r="C2603" s="994"/>
      <c r="D2603" s="91"/>
      <c r="E2603" s="93"/>
      <c r="F2603" s="94"/>
      <c r="G2603" s="87" t="s">
        <v>954</v>
      </c>
      <c r="H2603" s="994"/>
      <c r="I2603" s="91" t="s">
        <v>958</v>
      </c>
      <c r="J2603" s="93" t="s">
        <v>956</v>
      </c>
      <c r="K2603" s="94"/>
      <c r="L2603" s="87" t="s">
        <v>954</v>
      </c>
      <c r="M2603" s="994"/>
      <c r="N2603" s="91" t="s">
        <v>958</v>
      </c>
      <c r="O2603" s="93" t="s">
        <v>956</v>
      </c>
      <c r="P2603" s="94"/>
    </row>
    <row r="2604" spans="1:16">
      <c r="A2604" s="1017"/>
      <c r="B2604" s="1027"/>
      <c r="C2604" s="994"/>
      <c r="D2604" s="91"/>
      <c r="E2604" s="93"/>
      <c r="F2604" s="94"/>
      <c r="G2604" s="1027"/>
      <c r="H2604" s="994"/>
      <c r="I2604" s="91"/>
      <c r="J2604" s="93"/>
      <c r="K2604" s="94"/>
      <c r="L2604" s="1027"/>
      <c r="M2604" s="994"/>
      <c r="N2604" s="91"/>
      <c r="O2604" s="93"/>
      <c r="P2604" s="94"/>
    </row>
    <row r="2605" spans="1:16">
      <c r="A2605" s="1017"/>
      <c r="B2605" s="1003"/>
      <c r="C2605" s="994"/>
      <c r="D2605" s="91"/>
      <c r="E2605" s="93"/>
      <c r="F2605" s="94"/>
      <c r="G2605" s="1003"/>
      <c r="H2605" s="994"/>
      <c r="I2605" s="91"/>
      <c r="J2605" s="93"/>
      <c r="K2605" s="94"/>
      <c r="L2605" s="1003"/>
      <c r="M2605" s="994"/>
      <c r="N2605" s="91"/>
      <c r="O2605" s="93"/>
      <c r="P2605" s="94"/>
    </row>
    <row r="2606" spans="1:16">
      <c r="A2606" s="1017"/>
      <c r="B2606" s="1002"/>
      <c r="C2606" s="994"/>
      <c r="D2606" s="91"/>
      <c r="E2606" s="93"/>
      <c r="F2606" s="90"/>
      <c r="G2606" s="1002"/>
      <c r="H2606" s="994"/>
      <c r="I2606" s="91"/>
      <c r="J2606" s="93"/>
      <c r="K2606" s="90"/>
      <c r="L2606" s="1002"/>
      <c r="M2606" s="994"/>
      <c r="N2606" s="91"/>
      <c r="O2606" s="93"/>
      <c r="P2606" s="90"/>
    </row>
    <row r="2607" spans="1:16">
      <c r="A2607" s="1017"/>
      <c r="B2607" s="1003"/>
      <c r="C2607" s="994"/>
      <c r="D2607" s="91"/>
      <c r="E2607" s="93"/>
      <c r="F2607" s="96"/>
      <c r="G2607" s="1003"/>
      <c r="H2607" s="994"/>
      <c r="I2607" s="91"/>
      <c r="J2607" s="93"/>
      <c r="K2607" s="96"/>
      <c r="L2607" s="1003"/>
      <c r="M2607" s="994"/>
      <c r="N2607" s="91"/>
      <c r="O2607" s="93"/>
      <c r="P2607" s="90"/>
    </row>
    <row r="2608" spans="1:16">
      <c r="A2608" s="1017"/>
      <c r="B2608" s="1002"/>
      <c r="C2608" s="994"/>
      <c r="D2608" s="91"/>
      <c r="E2608" s="93"/>
      <c r="F2608" s="99"/>
      <c r="G2608" s="1002"/>
      <c r="H2608" s="994"/>
      <c r="I2608" s="91"/>
      <c r="J2608" s="93"/>
      <c r="K2608" s="99"/>
      <c r="L2608" s="1002"/>
      <c r="M2608" s="994"/>
      <c r="N2608" s="91"/>
      <c r="O2608" s="93"/>
      <c r="P2608" s="96"/>
    </row>
    <row r="2609" spans="1:16" ht="17.45" customHeight="1" thickBot="1">
      <c r="A2609" s="1017"/>
      <c r="B2609" s="1003"/>
      <c r="C2609" s="994"/>
      <c r="D2609" s="91"/>
      <c r="E2609" s="93"/>
      <c r="F2609" s="96"/>
      <c r="G2609" s="1003"/>
      <c r="H2609" s="994"/>
      <c r="I2609" s="91"/>
      <c r="J2609" s="93"/>
      <c r="K2609" s="96"/>
      <c r="L2609" s="1003"/>
      <c r="M2609" s="994"/>
      <c r="N2609" s="91"/>
      <c r="O2609" s="93"/>
      <c r="P2609" s="96"/>
    </row>
    <row r="2610" spans="1:16" ht="17.45" customHeight="1" thickBot="1">
      <c r="A2610" s="1017"/>
      <c r="B2610" s="97" t="s">
        <v>977</v>
      </c>
      <c r="C2610" s="994"/>
      <c r="D2610" s="91"/>
      <c r="E2610" s="93"/>
      <c r="F2610" s="96"/>
      <c r="G2610" s="97" t="s">
        <v>977</v>
      </c>
      <c r="H2610" s="994"/>
      <c r="I2610" s="91"/>
      <c r="J2610" s="93"/>
      <c r="K2610" s="96"/>
      <c r="L2610" s="97" t="s">
        <v>977</v>
      </c>
      <c r="M2610" s="994"/>
      <c r="N2610" s="91"/>
      <c r="O2610" s="93"/>
      <c r="P2610" s="96"/>
    </row>
    <row r="2611" spans="1:16">
      <c r="A2611" s="1017"/>
      <c r="B2611" s="1007"/>
      <c r="C2611" s="994"/>
      <c r="D2611" s="91"/>
      <c r="E2611" s="93"/>
      <c r="F2611" s="96"/>
      <c r="G2611" s="1007"/>
      <c r="H2611" s="994"/>
      <c r="I2611" s="91"/>
      <c r="J2611" s="93"/>
      <c r="K2611" s="96"/>
      <c r="L2611" s="1007"/>
      <c r="M2611" s="994"/>
      <c r="N2611" s="91"/>
      <c r="O2611" s="93"/>
      <c r="P2611" s="96"/>
    </row>
    <row r="2612" spans="1:16">
      <c r="A2612" s="1017"/>
      <c r="B2612" s="999"/>
      <c r="C2612" s="994"/>
      <c r="D2612" s="91"/>
      <c r="E2612" s="93"/>
      <c r="F2612" s="96"/>
      <c r="G2612" s="999"/>
      <c r="H2612" s="994"/>
      <c r="I2612" s="91"/>
      <c r="J2612" s="93"/>
      <c r="K2612" s="96"/>
      <c r="L2612" s="999"/>
      <c r="M2612" s="994"/>
      <c r="N2612" s="91"/>
      <c r="O2612" s="93"/>
      <c r="P2612" s="94"/>
    </row>
    <row r="2613" spans="1:16" ht="17.45" customHeight="1" thickBot="1">
      <c r="A2613" s="1017"/>
      <c r="B2613" s="997"/>
      <c r="C2613" s="994"/>
      <c r="D2613" s="91"/>
      <c r="E2613" s="93"/>
      <c r="F2613" s="94"/>
      <c r="G2613" s="997"/>
      <c r="H2613" s="994"/>
      <c r="I2613" s="91"/>
      <c r="J2613" s="93"/>
      <c r="K2613" s="94"/>
      <c r="L2613" s="997"/>
      <c r="M2613" s="994"/>
      <c r="N2613" s="91"/>
      <c r="O2613" s="93"/>
      <c r="P2613" s="94"/>
    </row>
    <row r="2614" spans="1:16" ht="17.45" customHeight="1" thickBot="1">
      <c r="A2614" s="1017"/>
      <c r="B2614" s="97" t="s">
        <v>994</v>
      </c>
      <c r="C2614" s="994"/>
      <c r="D2614" s="91"/>
      <c r="E2614" s="93"/>
      <c r="F2614" s="94"/>
      <c r="G2614" s="97" t="s">
        <v>994</v>
      </c>
      <c r="H2614" s="994"/>
      <c r="I2614" s="91"/>
      <c r="J2614" s="93"/>
      <c r="K2614" s="94"/>
      <c r="L2614" s="97" t="s">
        <v>994</v>
      </c>
      <c r="M2614" s="994"/>
      <c r="N2614" s="91"/>
      <c r="O2614" s="93"/>
      <c r="P2614" s="94"/>
    </row>
    <row r="2615" spans="1:16">
      <c r="A2615" s="1017"/>
      <c r="B2615" s="998"/>
      <c r="C2615" s="994"/>
      <c r="D2615" s="91"/>
      <c r="E2615" s="93"/>
      <c r="F2615" s="94"/>
      <c r="G2615" s="998"/>
      <c r="H2615" s="994"/>
      <c r="I2615" s="91"/>
      <c r="J2615" s="93"/>
      <c r="K2615" s="94"/>
      <c r="L2615" s="998"/>
      <c r="M2615" s="994"/>
      <c r="N2615" s="91"/>
      <c r="O2615" s="93"/>
      <c r="P2615" s="94"/>
    </row>
    <row r="2616" spans="1:16">
      <c r="A2616" s="1017"/>
      <c r="B2616" s="999"/>
      <c r="C2616" s="994"/>
      <c r="D2616" s="91"/>
      <c r="E2616" s="93"/>
      <c r="F2616" s="94"/>
      <c r="G2616" s="999"/>
      <c r="H2616" s="994"/>
      <c r="I2616" s="91"/>
      <c r="J2616" s="93"/>
      <c r="K2616" s="94"/>
      <c r="L2616" s="999"/>
      <c r="M2616" s="994"/>
      <c r="N2616" s="91"/>
      <c r="O2616" s="93"/>
      <c r="P2616" s="94"/>
    </row>
    <row r="2617" spans="1:16" ht="17.45" customHeight="1" thickBot="1">
      <c r="A2617" s="1017"/>
      <c r="B2617" s="997"/>
      <c r="C2617" s="994"/>
      <c r="D2617" s="91"/>
      <c r="E2617" s="93"/>
      <c r="F2617" s="94"/>
      <c r="G2617" s="997"/>
      <c r="H2617" s="994"/>
      <c r="I2617" s="91"/>
      <c r="J2617" s="93"/>
      <c r="K2617" s="94"/>
      <c r="L2617" s="997"/>
      <c r="M2617" s="994"/>
      <c r="N2617" s="91"/>
      <c r="O2617" s="93"/>
      <c r="P2617" s="94"/>
    </row>
    <row r="2618" spans="1:16">
      <c r="A2618" s="1017"/>
      <c r="B2618" s="1018" t="s">
        <v>1013</v>
      </c>
      <c r="C2618" s="994"/>
      <c r="D2618" s="91"/>
      <c r="E2618" s="93"/>
      <c r="F2618" s="94"/>
      <c r="G2618" s="1018" t="s">
        <v>1013</v>
      </c>
      <c r="H2618" s="994"/>
      <c r="I2618" s="91"/>
      <c r="J2618" s="93"/>
      <c r="K2618" s="94"/>
      <c r="L2618" s="1018" t="s">
        <v>1013</v>
      </c>
      <c r="M2618" s="994"/>
      <c r="N2618" s="91"/>
      <c r="O2618" s="93"/>
      <c r="P2618" s="94"/>
    </row>
    <row r="2619" spans="1:16" ht="17.45" customHeight="1" thickBot="1">
      <c r="A2619" s="1017"/>
      <c r="B2619" s="1019"/>
      <c r="C2619" s="994"/>
      <c r="D2619" s="91"/>
      <c r="E2619" s="93"/>
      <c r="F2619" s="94"/>
      <c r="G2619" s="1019"/>
      <c r="H2619" s="994"/>
      <c r="I2619" s="91"/>
      <c r="J2619" s="93"/>
      <c r="K2619" s="94"/>
      <c r="L2619" s="1019"/>
      <c r="M2619" s="994"/>
      <c r="N2619" s="91"/>
      <c r="O2619" s="93"/>
      <c r="P2619" s="90"/>
    </row>
    <row r="2620" spans="1:16" ht="17.45" customHeight="1" thickTop="1">
      <c r="A2620" s="1017"/>
      <c r="B2620" s="1015" t="s">
        <v>1014</v>
      </c>
      <c r="C2620" s="994"/>
      <c r="D2620" s="91"/>
      <c r="E2620" s="93"/>
      <c r="F2620" s="90"/>
      <c r="G2620" s="1015" t="s">
        <v>1014</v>
      </c>
      <c r="H2620" s="994"/>
      <c r="I2620" s="91"/>
      <c r="J2620" s="93"/>
      <c r="K2620" s="90"/>
      <c r="L2620" s="1015" t="s">
        <v>1014</v>
      </c>
      <c r="M2620" s="994"/>
      <c r="N2620" s="91"/>
      <c r="O2620" s="93"/>
      <c r="P2620" s="94"/>
    </row>
    <row r="2621" spans="1:16" ht="17.45" customHeight="1" thickBot="1">
      <c r="A2621" s="1017"/>
      <c r="B2621" s="997"/>
      <c r="C2621" s="994"/>
      <c r="D2621" s="91"/>
      <c r="E2621" s="93"/>
      <c r="F2621" s="90"/>
      <c r="G2621" s="997"/>
      <c r="H2621" s="994"/>
      <c r="I2621" s="91"/>
      <c r="J2621" s="93"/>
      <c r="K2621" s="90"/>
      <c r="L2621" s="997"/>
      <c r="M2621" s="994"/>
      <c r="N2621" s="91"/>
      <c r="O2621" s="93"/>
      <c r="P2621" s="98"/>
    </row>
    <row r="2622" spans="1:16">
      <c r="A2622" s="1017"/>
      <c r="B2622" s="1014"/>
      <c r="C2622" s="994"/>
      <c r="D2622" s="91"/>
      <c r="E2622" s="93"/>
      <c r="F2622" s="94"/>
      <c r="G2622" s="1014"/>
      <c r="H2622" s="994"/>
      <c r="I2622" s="91"/>
      <c r="J2622" s="93"/>
      <c r="K2622" s="94"/>
      <c r="L2622" s="1014"/>
      <c r="M2622" s="994"/>
      <c r="N2622" s="91"/>
      <c r="O2622" s="93"/>
      <c r="P2622" s="100"/>
    </row>
    <row r="2623" spans="1:16" ht="17.45" customHeight="1" thickBot="1">
      <c r="A2623" s="1017"/>
      <c r="B2623" s="999"/>
      <c r="C2623" s="994"/>
      <c r="D2623" s="91"/>
      <c r="E2623" s="93"/>
      <c r="F2623" s="94"/>
      <c r="G2623" s="999"/>
      <c r="H2623" s="994"/>
      <c r="I2623" s="91"/>
      <c r="J2623" s="93"/>
      <c r="K2623" s="94"/>
      <c r="L2623" s="999"/>
      <c r="M2623" s="994"/>
      <c r="N2623" s="91"/>
      <c r="O2623" s="93"/>
      <c r="P2623" s="101"/>
    </row>
    <row r="2624" spans="1:16">
      <c r="A2624" s="1017"/>
      <c r="B2624" s="1010" t="s">
        <v>1015</v>
      </c>
      <c r="C2624" s="994"/>
      <c r="D2624" s="91"/>
      <c r="E2624" s="93"/>
      <c r="F2624" s="90"/>
      <c r="G2624" s="1010" t="s">
        <v>1015</v>
      </c>
      <c r="H2624" s="994"/>
      <c r="I2624" s="91"/>
      <c r="J2624" s="93"/>
      <c r="K2624" s="90"/>
      <c r="L2624" s="1010" t="s">
        <v>1015</v>
      </c>
      <c r="M2624" s="994"/>
      <c r="N2624" s="91"/>
      <c r="O2624" s="93"/>
      <c r="P2624" s="96"/>
    </row>
    <row r="2625" spans="1:16" ht="17.45" customHeight="1" thickBot="1">
      <c r="A2625" s="1017"/>
      <c r="B2625" s="997"/>
      <c r="C2625" s="994"/>
      <c r="D2625" s="91"/>
      <c r="E2625" s="93"/>
      <c r="F2625" s="98"/>
      <c r="G2625" s="997"/>
      <c r="H2625" s="994"/>
      <c r="I2625" s="91"/>
      <c r="J2625" s="93"/>
      <c r="K2625" s="98"/>
      <c r="L2625" s="997"/>
      <c r="M2625" s="994"/>
      <c r="N2625" s="91"/>
      <c r="O2625" s="93"/>
      <c r="P2625" s="101"/>
    </row>
    <row r="2626" spans="1:16">
      <c r="A2626" s="1017"/>
      <c r="B2626" s="996"/>
      <c r="C2626" s="994"/>
      <c r="D2626" s="91"/>
      <c r="E2626" s="93"/>
      <c r="F2626" s="99"/>
      <c r="G2626" s="996"/>
      <c r="H2626" s="994"/>
      <c r="I2626" s="91"/>
      <c r="J2626" s="93"/>
      <c r="K2626" s="100"/>
      <c r="L2626" s="996"/>
      <c r="M2626" s="994"/>
      <c r="N2626" s="91"/>
      <c r="O2626" s="93"/>
      <c r="P2626" s="90"/>
    </row>
    <row r="2627" spans="1:16" ht="17.45" customHeight="1" thickBot="1">
      <c r="A2627" s="1017"/>
      <c r="B2627" s="997"/>
      <c r="C2627" s="994"/>
      <c r="D2627" s="91"/>
      <c r="E2627" s="93"/>
      <c r="F2627" s="96"/>
      <c r="G2627" s="997"/>
      <c r="H2627" s="994"/>
      <c r="I2627" s="91"/>
      <c r="J2627" s="93"/>
      <c r="K2627" s="101"/>
      <c r="L2627" s="997"/>
      <c r="M2627" s="994"/>
      <c r="N2627" s="91"/>
      <c r="O2627" s="93"/>
      <c r="P2627" s="94"/>
    </row>
    <row r="2628" spans="1:16">
      <c r="A2628" s="1017"/>
      <c r="B2628" s="1004" t="s">
        <v>1016</v>
      </c>
      <c r="C2628" s="994"/>
      <c r="D2628" s="91"/>
      <c r="E2628" s="93"/>
      <c r="F2628" s="100"/>
      <c r="G2628" s="1004" t="s">
        <v>1016</v>
      </c>
      <c r="H2628" s="994"/>
      <c r="I2628" s="91"/>
      <c r="J2628" s="93"/>
      <c r="K2628" s="101"/>
      <c r="L2628" s="1004" t="s">
        <v>1016</v>
      </c>
      <c r="M2628" s="994"/>
      <c r="N2628" s="91"/>
      <c r="O2628" s="111"/>
      <c r="P2628" s="94"/>
    </row>
    <row r="2629" spans="1:16" ht="17.45" customHeight="1" thickBot="1">
      <c r="A2629" s="1017"/>
      <c r="B2629" s="997"/>
      <c r="C2629" s="994"/>
      <c r="D2629" s="91"/>
      <c r="E2629" s="93"/>
      <c r="F2629" s="101"/>
      <c r="G2629" s="997"/>
      <c r="H2629" s="994"/>
      <c r="I2629" s="91"/>
      <c r="J2629" s="93"/>
      <c r="K2629" s="96"/>
      <c r="L2629" s="997"/>
      <c r="M2629" s="994"/>
      <c r="N2629" s="110"/>
      <c r="O2629" s="93"/>
      <c r="P2629" s="109"/>
    </row>
    <row r="2630" spans="1:16">
      <c r="A2630" s="1017"/>
      <c r="B2630" s="996"/>
      <c r="C2630" s="994"/>
      <c r="D2630" s="91"/>
      <c r="E2630" s="93"/>
      <c r="F2630" s="101"/>
      <c r="G2630" s="996"/>
      <c r="H2630" s="994"/>
      <c r="I2630" s="91"/>
      <c r="J2630" s="93"/>
      <c r="K2630" s="101"/>
      <c r="L2630" s="996"/>
      <c r="M2630" s="994"/>
      <c r="N2630" s="110"/>
      <c r="O2630" s="111"/>
      <c r="P2630" s="94"/>
    </row>
    <row r="2631" spans="1:16" ht="17.45" customHeight="1" thickBot="1">
      <c r="A2631" s="1017"/>
      <c r="B2631" s="997"/>
      <c r="C2631" s="994"/>
      <c r="D2631" s="91"/>
      <c r="E2631" s="93"/>
      <c r="F2631" s="96"/>
      <c r="G2631" s="997"/>
      <c r="H2631" s="994"/>
      <c r="I2631" s="91"/>
      <c r="J2631" s="93"/>
      <c r="K2631" s="90"/>
      <c r="L2631" s="997"/>
      <c r="M2631" s="994"/>
      <c r="N2631" s="91"/>
      <c r="O2631" s="111"/>
      <c r="P2631" s="101"/>
    </row>
    <row r="2632" spans="1:16">
      <c r="A2632" s="1017"/>
      <c r="B2632" s="1004" t="s">
        <v>1018</v>
      </c>
      <c r="C2632" s="994"/>
      <c r="D2632" s="91"/>
      <c r="E2632" s="93"/>
      <c r="F2632" s="101"/>
      <c r="G2632" s="1004" t="s">
        <v>1018</v>
      </c>
      <c r="H2632" s="994"/>
      <c r="I2632" s="91"/>
      <c r="J2632" s="93"/>
      <c r="K2632" s="94"/>
      <c r="L2632" s="1004" t="s">
        <v>1018</v>
      </c>
      <c r="M2632" s="994"/>
      <c r="N2632" s="91"/>
      <c r="O2632" s="93"/>
      <c r="P2632" s="94"/>
    </row>
    <row r="2633" spans="1:16" ht="17.45" customHeight="1" thickBot="1">
      <c r="A2633" s="1017"/>
      <c r="B2633" s="997"/>
      <c r="C2633" s="994"/>
      <c r="D2633" s="91"/>
      <c r="E2633" s="93"/>
      <c r="F2633" s="90"/>
      <c r="G2633" s="997"/>
      <c r="H2633" s="994"/>
      <c r="I2633" s="91"/>
      <c r="J2633" s="111"/>
      <c r="K2633" s="94"/>
      <c r="L2633" s="997"/>
      <c r="M2633" s="994"/>
      <c r="N2633" s="110"/>
      <c r="O2633" s="111"/>
      <c r="P2633" s="94"/>
    </row>
    <row r="2634" spans="1:16">
      <c r="A2634" s="1017"/>
      <c r="B2634" s="996"/>
      <c r="C2634" s="994"/>
      <c r="D2634" s="91"/>
      <c r="E2634" s="93"/>
      <c r="F2634" s="94"/>
      <c r="G2634" s="996"/>
      <c r="H2634" s="994"/>
      <c r="I2634" s="91"/>
      <c r="J2634" s="93"/>
      <c r="K2634" s="94"/>
      <c r="L2634" s="996"/>
      <c r="M2634" s="994"/>
      <c r="N2634" s="110"/>
      <c r="O2634" s="111"/>
      <c r="P2634" s="94"/>
    </row>
    <row r="2635" spans="1:16" ht="17.45" customHeight="1" thickBot="1">
      <c r="A2635" s="1017"/>
      <c r="B2635" s="997"/>
      <c r="C2635" s="994"/>
      <c r="D2635" s="91"/>
      <c r="E2635" s="93"/>
      <c r="F2635" s="90"/>
      <c r="G2635" s="997"/>
      <c r="H2635" s="994"/>
      <c r="I2635" s="91"/>
      <c r="J2635" s="111"/>
      <c r="K2635" s="94"/>
      <c r="L2635" s="997"/>
      <c r="M2635" s="994"/>
      <c r="N2635" s="91"/>
      <c r="O2635" s="111"/>
      <c r="P2635" s="94"/>
    </row>
    <row r="2636" spans="1:16">
      <c r="A2636" s="1017"/>
      <c r="B2636" s="1010" t="s">
        <v>1020</v>
      </c>
      <c r="C2636" s="994"/>
      <c r="D2636" s="91"/>
      <c r="E2636" s="93"/>
      <c r="F2636" s="90"/>
      <c r="G2636" s="1010" t="s">
        <v>1020</v>
      </c>
      <c r="H2636" s="994"/>
      <c r="I2636" s="91"/>
      <c r="J2636" s="111"/>
      <c r="K2636" s="94"/>
      <c r="L2636" s="1010" t="s">
        <v>1020</v>
      </c>
      <c r="M2636" s="994"/>
      <c r="N2636" s="110"/>
      <c r="O2636" s="111"/>
      <c r="P2636" s="94"/>
    </row>
    <row r="2637" spans="1:16" ht="17.45" customHeight="1" thickBot="1">
      <c r="A2637" s="1017"/>
      <c r="B2637" s="997"/>
      <c r="C2637" s="994"/>
      <c r="D2637" s="91"/>
      <c r="E2637" s="93"/>
      <c r="F2637" s="90"/>
      <c r="G2637" s="997"/>
      <c r="H2637" s="994"/>
      <c r="I2637" s="91"/>
      <c r="J2637" s="111"/>
      <c r="K2637" s="94"/>
      <c r="L2637" s="997"/>
      <c r="M2637" s="994"/>
      <c r="N2637" s="91"/>
      <c r="O2637" s="111"/>
      <c r="P2637" s="94"/>
    </row>
    <row r="2638" spans="1:16">
      <c r="A2638" s="1017"/>
      <c r="B2638" s="103"/>
      <c r="C2638" s="994"/>
      <c r="D2638" s="91"/>
      <c r="E2638" s="93"/>
      <c r="F2638" s="94"/>
      <c r="G2638" s="103"/>
      <c r="H2638" s="994"/>
      <c r="I2638" s="91"/>
      <c r="J2638" s="93"/>
      <c r="K2638" s="109"/>
      <c r="L2638" s="103"/>
      <c r="M2638" s="994"/>
      <c r="N2638" s="110"/>
      <c r="O2638" s="93"/>
      <c r="P2638" s="109"/>
    </row>
    <row r="2639" spans="1:16">
      <c r="A2639" s="1017"/>
      <c r="B2639" s="104"/>
      <c r="C2639" s="994"/>
      <c r="D2639" s="91"/>
      <c r="E2639" s="93"/>
      <c r="F2639" s="90"/>
      <c r="G2639" s="104"/>
      <c r="H2639" s="994"/>
      <c r="I2639" s="91"/>
      <c r="J2639" s="93"/>
      <c r="K2639" s="94"/>
      <c r="L2639" s="104"/>
      <c r="M2639" s="994"/>
      <c r="N2639" s="110"/>
      <c r="O2639" s="111"/>
      <c r="P2639" s="94"/>
    </row>
    <row r="2640" spans="1:16">
      <c r="A2640" s="1017"/>
      <c r="B2640" s="106"/>
      <c r="C2640" s="994"/>
      <c r="D2640" s="91"/>
      <c r="E2640" s="93"/>
      <c r="F2640" s="90"/>
      <c r="G2640" s="106"/>
      <c r="H2640" s="994"/>
      <c r="I2640" s="110"/>
      <c r="J2640" s="111"/>
      <c r="K2640" s="94"/>
      <c r="L2640" s="106"/>
      <c r="M2640" s="994"/>
      <c r="N2640" s="110"/>
      <c r="O2640" s="111"/>
      <c r="P2640" s="101"/>
    </row>
    <row r="2641" spans="1:16">
      <c r="A2641" s="1017"/>
      <c r="B2641" s="107"/>
      <c r="C2641" s="994"/>
      <c r="D2641" s="91"/>
      <c r="E2641" s="93"/>
      <c r="F2641" s="90"/>
      <c r="G2641" s="107"/>
      <c r="H2641" s="994"/>
      <c r="I2641" s="110"/>
      <c r="J2641" s="111"/>
      <c r="K2641" s="101"/>
      <c r="L2641" s="107"/>
      <c r="M2641" s="994"/>
      <c r="N2641" s="108"/>
      <c r="O2641" s="93"/>
      <c r="P2641" s="94"/>
    </row>
    <row r="2642" spans="1:16">
      <c r="A2642" s="1017"/>
      <c r="B2642" s="106"/>
      <c r="C2642" s="994"/>
      <c r="D2642" s="108"/>
      <c r="E2642" s="93"/>
      <c r="F2642" s="94"/>
      <c r="G2642" s="106"/>
      <c r="H2642" s="994"/>
      <c r="I2642" s="108"/>
      <c r="J2642" s="93"/>
      <c r="K2642" s="109"/>
      <c r="L2642" s="106"/>
      <c r="M2642" s="994"/>
      <c r="N2642" s="91"/>
      <c r="O2642" s="93"/>
      <c r="P2642" s="109"/>
    </row>
    <row r="2643" spans="1:16">
      <c r="A2643" s="1017"/>
      <c r="B2643" s="107"/>
      <c r="C2643" s="994"/>
      <c r="D2643" s="91"/>
      <c r="E2643" s="93"/>
      <c r="F2643" s="105"/>
      <c r="G2643" s="107"/>
      <c r="H2643" s="994"/>
      <c r="I2643" s="91"/>
      <c r="J2643" s="93"/>
      <c r="K2643" s="94"/>
      <c r="L2643" s="107"/>
      <c r="M2643" s="994"/>
      <c r="N2643" s="110"/>
      <c r="O2643" s="111"/>
      <c r="P2643" s="94"/>
    </row>
    <row r="2644" spans="1:16">
      <c r="A2644" s="1017"/>
      <c r="B2644" s="106"/>
      <c r="C2644" s="994"/>
      <c r="D2644" s="91"/>
      <c r="E2644" s="93"/>
      <c r="F2644" s="94"/>
      <c r="G2644" s="106"/>
      <c r="H2644" s="994"/>
      <c r="I2644" s="110"/>
      <c r="J2644" s="111"/>
      <c r="K2644" s="94"/>
      <c r="L2644" s="106"/>
      <c r="M2644" s="994"/>
      <c r="N2644" s="110"/>
      <c r="O2644" s="111"/>
      <c r="P2644" s="94"/>
    </row>
    <row r="2645" spans="1:16" ht="17.45" customHeight="1" thickBot="1">
      <c r="A2645" s="1017"/>
      <c r="B2645" s="107"/>
      <c r="C2645" s="995"/>
      <c r="D2645" s="112"/>
      <c r="E2645" s="113"/>
      <c r="F2645" s="114"/>
      <c r="G2645" s="107"/>
      <c r="H2645" s="994"/>
      <c r="I2645" s="112"/>
      <c r="J2645" s="113"/>
      <c r="K2645" s="114"/>
      <c r="L2645" s="107"/>
      <c r="M2645" s="994"/>
      <c r="N2645" s="112"/>
      <c r="O2645" s="113"/>
      <c r="P2645" s="114"/>
    </row>
    <row r="2646" spans="1:16">
      <c r="A2646" s="1030" t="str">
        <f>TEXT(A2600,"AAAA")</f>
        <v>星期二</v>
      </c>
      <c r="B2646" s="106"/>
      <c r="C2646" s="1008" t="s">
        <v>978</v>
      </c>
      <c r="D2646" s="115"/>
      <c r="E2646" s="116"/>
      <c r="F2646" s="94"/>
      <c r="G2646" s="106"/>
      <c r="H2646" s="993" t="s">
        <v>978</v>
      </c>
      <c r="I2646" s="115"/>
      <c r="J2646" s="116"/>
      <c r="K2646" s="94"/>
      <c r="L2646" s="106"/>
      <c r="M2646" s="1009" t="s">
        <v>978</v>
      </c>
      <c r="N2646" s="115"/>
      <c r="O2646" s="116"/>
      <c r="P2646" s="94"/>
    </row>
    <row r="2647" spans="1:16">
      <c r="A2647" s="1017"/>
      <c r="B2647" s="107"/>
      <c r="C2647" s="994"/>
      <c r="D2647" s="117"/>
      <c r="E2647" s="93"/>
      <c r="F2647" s="94"/>
      <c r="G2647" s="107"/>
      <c r="H2647" s="994"/>
      <c r="I2647" s="91"/>
      <c r="J2647" s="93"/>
      <c r="K2647" s="94"/>
      <c r="L2647" s="107"/>
      <c r="M2647" s="994"/>
      <c r="N2647" s="91"/>
      <c r="O2647" s="93"/>
      <c r="P2647" s="94"/>
    </row>
    <row r="2648" spans="1:16">
      <c r="A2648" s="1017"/>
      <c r="B2648" s="106"/>
      <c r="C2648" s="994"/>
      <c r="D2648" s="117"/>
      <c r="E2648" s="93"/>
      <c r="F2648" s="94"/>
      <c r="G2648" s="106"/>
      <c r="H2648" s="994"/>
      <c r="I2648" s="91"/>
      <c r="J2648" s="93"/>
      <c r="K2648" s="94"/>
      <c r="L2648" s="106"/>
      <c r="M2648" s="994"/>
      <c r="N2648" s="91"/>
      <c r="O2648" s="93"/>
      <c r="P2648" s="94"/>
    </row>
    <row r="2649" spans="1:16">
      <c r="A2649" s="1017"/>
      <c r="B2649" s="107"/>
      <c r="C2649" s="994"/>
      <c r="D2649" s="117"/>
      <c r="E2649" s="93"/>
      <c r="F2649" s="94"/>
      <c r="G2649" s="107"/>
      <c r="H2649" s="994"/>
      <c r="I2649" s="91"/>
      <c r="J2649" s="93"/>
      <c r="K2649" s="94"/>
      <c r="L2649" s="107"/>
      <c r="M2649" s="994"/>
      <c r="N2649" s="91"/>
      <c r="O2649" s="93"/>
      <c r="P2649" s="94"/>
    </row>
    <row r="2650" spans="1:16">
      <c r="A2650" s="1017"/>
      <c r="B2650" s="106"/>
      <c r="C2650" s="994"/>
      <c r="D2650" s="117"/>
      <c r="E2650" s="93"/>
      <c r="F2650" s="94"/>
      <c r="G2650" s="106"/>
      <c r="H2650" s="994"/>
      <c r="I2650" s="91"/>
      <c r="J2650" s="93"/>
      <c r="K2650" s="94"/>
      <c r="L2650" s="106"/>
      <c r="M2650" s="994"/>
      <c r="N2650" s="91"/>
      <c r="O2650" s="93"/>
      <c r="P2650" s="94"/>
    </row>
    <row r="2651" spans="1:16">
      <c r="A2651" s="1017"/>
      <c r="B2651" s="107"/>
      <c r="C2651" s="994"/>
      <c r="D2651" s="117"/>
      <c r="E2651" s="93"/>
      <c r="F2651" s="94"/>
      <c r="G2651" s="107"/>
      <c r="H2651" s="994"/>
      <c r="I2651" s="91"/>
      <c r="J2651" s="93"/>
      <c r="K2651" s="94"/>
      <c r="L2651" s="107"/>
      <c r="M2651" s="994"/>
      <c r="N2651" s="91"/>
      <c r="O2651" s="93"/>
      <c r="P2651" s="94"/>
    </row>
    <row r="2652" spans="1:16">
      <c r="A2652" s="1017"/>
      <c r="B2652" s="106"/>
      <c r="C2652" s="994"/>
      <c r="D2652" s="117"/>
      <c r="E2652" s="93"/>
      <c r="F2652" s="94"/>
      <c r="G2652" s="106"/>
      <c r="H2652" s="994"/>
      <c r="I2652" s="91"/>
      <c r="J2652" s="93"/>
      <c r="K2652" s="94"/>
      <c r="L2652" s="106"/>
      <c r="M2652" s="994"/>
      <c r="N2652" s="91"/>
      <c r="O2652" s="93"/>
      <c r="P2652" s="94"/>
    </row>
    <row r="2653" spans="1:16">
      <c r="A2653" s="1017"/>
      <c r="B2653" s="107"/>
      <c r="C2653" s="994"/>
      <c r="D2653" s="91"/>
      <c r="E2653" s="93"/>
      <c r="F2653" s="94"/>
      <c r="G2653" s="107"/>
      <c r="H2653" s="994"/>
      <c r="I2653" s="91"/>
      <c r="J2653" s="93"/>
      <c r="K2653" s="94"/>
      <c r="L2653" s="107"/>
      <c r="M2653" s="994"/>
      <c r="N2653" s="91"/>
      <c r="O2653" s="93"/>
      <c r="P2653" s="94"/>
    </row>
    <row r="2654" spans="1:16">
      <c r="A2654" s="1017"/>
      <c r="B2654" s="104"/>
      <c r="C2654" s="994"/>
      <c r="D2654" s="110"/>
      <c r="E2654" s="111"/>
      <c r="F2654" s="101"/>
      <c r="G2654" s="104"/>
      <c r="H2654" s="994"/>
      <c r="I2654" s="110"/>
      <c r="J2654" s="111"/>
      <c r="K2654" s="94"/>
      <c r="L2654" s="104"/>
      <c r="M2654" s="994"/>
      <c r="N2654" s="110"/>
      <c r="O2654" s="111"/>
      <c r="P2654" s="94"/>
    </row>
    <row r="2655" spans="1:16" ht="17.45" customHeight="1" thickBot="1">
      <c r="A2655" s="1017"/>
      <c r="B2655" s="104"/>
      <c r="C2655" s="995"/>
      <c r="D2655" s="119" t="s">
        <v>1047</v>
      </c>
      <c r="E2655" s="120" t="s">
        <v>1048</v>
      </c>
      <c r="F2655" s="121"/>
      <c r="G2655" s="104"/>
      <c r="H2655" s="995"/>
      <c r="I2655" s="119" t="s">
        <v>1047</v>
      </c>
      <c r="J2655" s="120" t="s">
        <v>1048</v>
      </c>
      <c r="K2655" s="94"/>
      <c r="L2655" s="104"/>
      <c r="M2655" s="995"/>
      <c r="N2655" s="119" t="s">
        <v>1047</v>
      </c>
      <c r="O2655" s="120" t="s">
        <v>1048</v>
      </c>
      <c r="P2655" s="94"/>
    </row>
    <row r="2656" spans="1:16">
      <c r="A2656" s="102"/>
      <c r="B2656" s="106"/>
      <c r="C2656" s="1008" t="s">
        <v>1049</v>
      </c>
      <c r="D2656" s="115"/>
      <c r="E2656" s="116"/>
      <c r="F2656" s="122"/>
      <c r="G2656" s="106"/>
      <c r="H2656" s="993" t="s">
        <v>1049</v>
      </c>
      <c r="I2656" s="115"/>
      <c r="J2656" s="116"/>
      <c r="K2656" s="122"/>
      <c r="L2656" s="106"/>
      <c r="M2656" s="1009" t="s">
        <v>1049</v>
      </c>
      <c r="N2656" s="115"/>
      <c r="O2656" s="116"/>
      <c r="P2656" s="122"/>
    </row>
    <row r="2657" spans="1:16">
      <c r="A2657" s="102"/>
      <c r="B2657" s="107"/>
      <c r="C2657" s="994"/>
      <c r="D2657" s="91"/>
      <c r="E2657" s="93"/>
      <c r="F2657" s="94"/>
      <c r="G2657" s="107"/>
      <c r="H2657" s="994"/>
      <c r="I2657" s="91"/>
      <c r="J2657" s="93"/>
      <c r="K2657" s="94"/>
      <c r="L2657" s="107"/>
      <c r="M2657" s="994"/>
      <c r="N2657" s="91"/>
      <c r="O2657" s="93"/>
      <c r="P2657" s="94"/>
    </row>
    <row r="2658" spans="1:16">
      <c r="A2658" s="102"/>
      <c r="B2658" s="123"/>
      <c r="C2658" s="994"/>
      <c r="D2658" s="91"/>
      <c r="E2658" s="93"/>
      <c r="F2658" s="94"/>
      <c r="G2658" s="123"/>
      <c r="H2658" s="994"/>
      <c r="I2658" s="91"/>
      <c r="J2658" s="93"/>
      <c r="K2658" s="94"/>
      <c r="L2658" s="123"/>
      <c r="M2658" s="994"/>
      <c r="N2658" s="91"/>
      <c r="O2658" s="93"/>
      <c r="P2658" s="125"/>
    </row>
    <row r="2659" spans="1:16">
      <c r="A2659" s="102"/>
      <c r="B2659" s="104"/>
      <c r="C2659" s="994"/>
      <c r="D2659" s="91"/>
      <c r="E2659" s="93"/>
      <c r="F2659" s="94"/>
      <c r="G2659" s="104"/>
      <c r="H2659" s="994"/>
      <c r="I2659" s="91"/>
      <c r="J2659" s="93"/>
      <c r="K2659" s="94"/>
      <c r="L2659" s="104"/>
      <c r="M2659" s="994"/>
      <c r="N2659" s="91"/>
      <c r="O2659" s="93"/>
      <c r="P2659" s="213"/>
    </row>
    <row r="2660" spans="1:16">
      <c r="A2660" s="102"/>
      <c r="B2660" s="106"/>
      <c r="C2660" s="994"/>
      <c r="D2660" s="91"/>
      <c r="E2660" s="93"/>
      <c r="F2660" s="94"/>
      <c r="G2660" s="106"/>
      <c r="H2660" s="994"/>
      <c r="I2660" s="91"/>
      <c r="J2660" s="93"/>
      <c r="K2660" s="94"/>
      <c r="L2660" s="106"/>
      <c r="M2660" s="994"/>
      <c r="N2660" s="91"/>
      <c r="O2660" s="93"/>
      <c r="P2660" s="94"/>
    </row>
    <row r="2661" spans="1:16">
      <c r="A2661" s="102"/>
      <c r="B2661" s="107"/>
      <c r="C2661" s="994"/>
      <c r="D2661" s="91"/>
      <c r="E2661" s="93"/>
      <c r="F2661" s="124"/>
      <c r="G2661" s="107"/>
      <c r="H2661" s="994"/>
      <c r="I2661" s="91"/>
      <c r="J2661" s="93"/>
      <c r="K2661" s="124"/>
      <c r="L2661" s="107"/>
      <c r="M2661" s="994"/>
      <c r="N2661" s="91"/>
      <c r="O2661" s="93"/>
      <c r="P2661" s="124"/>
    </row>
    <row r="2662" spans="1:16">
      <c r="A2662" s="102"/>
      <c r="B2662" s="106"/>
      <c r="C2662" s="994"/>
      <c r="D2662" s="91"/>
      <c r="E2662" s="93"/>
      <c r="F2662" s="125"/>
      <c r="G2662" s="106"/>
      <c r="H2662" s="994"/>
      <c r="I2662" s="91"/>
      <c r="J2662" s="93"/>
      <c r="K2662" s="125"/>
      <c r="L2662" s="106"/>
      <c r="M2662" s="994"/>
      <c r="N2662" s="91"/>
      <c r="O2662" s="93"/>
      <c r="P2662" s="125"/>
    </row>
    <row r="2663" spans="1:16">
      <c r="A2663" s="102"/>
      <c r="B2663" s="107"/>
      <c r="C2663" s="994"/>
      <c r="D2663" s="214"/>
      <c r="E2663" s="111"/>
      <c r="F2663" s="213"/>
      <c r="G2663" s="107"/>
      <c r="H2663" s="994"/>
      <c r="I2663" s="110"/>
      <c r="J2663" s="111"/>
      <c r="K2663" s="213"/>
      <c r="L2663" s="107"/>
      <c r="M2663" s="994"/>
      <c r="N2663" s="110"/>
      <c r="O2663" s="111"/>
      <c r="P2663" s="213"/>
    </row>
    <row r="2664" spans="1:16">
      <c r="A2664" s="102"/>
      <c r="B2664" s="106"/>
      <c r="C2664" s="994"/>
      <c r="D2664" s="214"/>
      <c r="E2664" s="111"/>
      <c r="F2664" s="213"/>
      <c r="G2664" s="106"/>
      <c r="H2664" s="994"/>
      <c r="I2664" s="110"/>
      <c r="J2664" s="111"/>
      <c r="K2664" s="213"/>
      <c r="L2664" s="106"/>
      <c r="M2664" s="994"/>
      <c r="N2664" s="110"/>
      <c r="O2664" s="111"/>
      <c r="P2664" s="213"/>
    </row>
    <row r="2665" spans="1:16" ht="17.45" customHeight="1" thickBot="1">
      <c r="A2665" s="102"/>
      <c r="B2665" s="107"/>
      <c r="C2665" s="995"/>
      <c r="D2665" s="126"/>
      <c r="E2665" s="127"/>
      <c r="F2665" s="101"/>
      <c r="G2665" s="107"/>
      <c r="H2665" s="995"/>
      <c r="I2665" s="110"/>
      <c r="J2665" s="127"/>
      <c r="K2665" s="101"/>
      <c r="L2665" s="107"/>
      <c r="M2665" s="995"/>
      <c r="N2665" s="110"/>
      <c r="O2665" s="128"/>
      <c r="P2665" s="124"/>
    </row>
    <row r="2666" spans="1:16">
      <c r="A2666" s="129"/>
      <c r="B2666" s="106"/>
      <c r="C2666" s="1008" t="s">
        <v>1055</v>
      </c>
      <c r="D2666" s="115" t="s">
        <v>1056</v>
      </c>
      <c r="E2666" s="130" t="s">
        <v>943</v>
      </c>
      <c r="F2666" s="122"/>
      <c r="G2666" s="106"/>
      <c r="H2666" s="993" t="s">
        <v>1055</v>
      </c>
      <c r="I2666" s="115" t="s">
        <v>1056</v>
      </c>
      <c r="J2666" s="130" t="s">
        <v>943</v>
      </c>
      <c r="K2666" s="122"/>
      <c r="L2666" s="106"/>
      <c r="M2666" s="1009" t="s">
        <v>1055</v>
      </c>
      <c r="N2666" s="115" t="s">
        <v>1056</v>
      </c>
      <c r="O2666" s="130" t="s">
        <v>943</v>
      </c>
      <c r="P2666" s="122"/>
    </row>
    <row r="2667" spans="1:16">
      <c r="A2667" s="129"/>
      <c r="B2667" s="107"/>
      <c r="C2667" s="994"/>
      <c r="D2667" s="91" t="s">
        <v>1060</v>
      </c>
      <c r="E2667" s="93" t="s">
        <v>948</v>
      </c>
      <c r="F2667" s="131"/>
      <c r="G2667" s="107"/>
      <c r="H2667" s="994"/>
      <c r="I2667" s="91" t="s">
        <v>1060</v>
      </c>
      <c r="J2667" s="93" t="s">
        <v>948</v>
      </c>
      <c r="K2667" s="131"/>
      <c r="L2667" s="107"/>
      <c r="M2667" s="994"/>
      <c r="N2667" s="91" t="s">
        <v>1060</v>
      </c>
      <c r="O2667" s="93" t="s">
        <v>948</v>
      </c>
      <c r="P2667" s="131"/>
    </row>
    <row r="2668" spans="1:16">
      <c r="A2668" s="129"/>
      <c r="B2668" s="132"/>
      <c r="C2668" s="994"/>
      <c r="D2668" s="91" t="s">
        <v>1063</v>
      </c>
      <c r="E2668" s="93" t="s">
        <v>952</v>
      </c>
      <c r="F2668" s="94"/>
      <c r="G2668" s="132"/>
      <c r="H2668" s="994"/>
      <c r="I2668" s="91" t="s">
        <v>1063</v>
      </c>
      <c r="J2668" s="93" t="s">
        <v>952</v>
      </c>
      <c r="K2668" s="94"/>
      <c r="L2668" s="132"/>
      <c r="M2668" s="994"/>
      <c r="N2668" s="91" t="s">
        <v>1063</v>
      </c>
      <c r="O2668" s="93" t="s">
        <v>952</v>
      </c>
      <c r="P2668" s="94"/>
    </row>
    <row r="2669" spans="1:16">
      <c r="A2669" s="129"/>
      <c r="B2669" s="107"/>
      <c r="C2669" s="994"/>
      <c r="D2669" s="91" t="s">
        <v>978</v>
      </c>
      <c r="E2669" s="93" t="s">
        <v>956</v>
      </c>
      <c r="F2669" s="101"/>
      <c r="G2669" s="107"/>
      <c r="H2669" s="994"/>
      <c r="I2669" s="91" t="s">
        <v>978</v>
      </c>
      <c r="J2669" s="93" t="s">
        <v>956</v>
      </c>
      <c r="K2669" s="101"/>
      <c r="L2669" s="107"/>
      <c r="M2669" s="994"/>
      <c r="N2669" s="91" t="s">
        <v>978</v>
      </c>
      <c r="O2669" s="93" t="s">
        <v>956</v>
      </c>
      <c r="P2669" s="101"/>
    </row>
    <row r="2670" spans="1:16">
      <c r="A2670" s="129"/>
      <c r="B2670" s="132"/>
      <c r="C2670" s="994"/>
      <c r="D2670" s="91"/>
      <c r="E2670" s="111"/>
      <c r="F2670" s="133"/>
      <c r="G2670" s="132"/>
      <c r="H2670" s="994"/>
      <c r="I2670" s="91"/>
      <c r="J2670" s="111"/>
      <c r="K2670" s="133"/>
      <c r="L2670" s="132"/>
      <c r="M2670" s="994"/>
      <c r="N2670" s="91"/>
      <c r="O2670" s="111"/>
      <c r="P2670" s="133"/>
    </row>
    <row r="2671" spans="1:16">
      <c r="A2671" s="129"/>
      <c r="B2671" s="107"/>
      <c r="C2671" s="994"/>
      <c r="D2671" s="91"/>
      <c r="E2671" s="93"/>
      <c r="F2671" s="94"/>
      <c r="G2671" s="107"/>
      <c r="H2671" s="994"/>
      <c r="I2671" s="91"/>
      <c r="J2671" s="93"/>
      <c r="K2671" s="94"/>
      <c r="L2671" s="107"/>
      <c r="M2671" s="994"/>
      <c r="N2671" s="91"/>
      <c r="O2671" s="93"/>
      <c r="P2671" s="94"/>
    </row>
    <row r="2672" spans="1:16">
      <c r="A2672" s="129"/>
      <c r="B2672" s="132"/>
      <c r="C2672" s="994"/>
      <c r="D2672" s="91"/>
      <c r="E2672" s="111"/>
      <c r="F2672" s="133"/>
      <c r="G2672" s="132"/>
      <c r="H2672" s="994"/>
      <c r="I2672" s="91"/>
      <c r="J2672" s="111"/>
      <c r="K2672" s="133"/>
      <c r="L2672" s="132"/>
      <c r="M2672" s="994"/>
      <c r="N2672" s="91"/>
      <c r="O2672" s="111"/>
      <c r="P2672" s="133"/>
    </row>
    <row r="2673" spans="1:16">
      <c r="A2673" s="129"/>
      <c r="B2673" s="107"/>
      <c r="C2673" s="994"/>
      <c r="D2673" s="91"/>
      <c r="E2673" s="93"/>
      <c r="F2673" s="94"/>
      <c r="G2673" s="107"/>
      <c r="H2673" s="994"/>
      <c r="I2673" s="91"/>
      <c r="J2673" s="93"/>
      <c r="K2673" s="94"/>
      <c r="L2673" s="107"/>
      <c r="M2673" s="994"/>
      <c r="N2673" s="91"/>
      <c r="O2673" s="93"/>
      <c r="P2673" s="94"/>
    </row>
    <row r="2674" spans="1:16">
      <c r="A2674" s="129"/>
      <c r="B2674" s="132"/>
      <c r="C2674" s="994"/>
      <c r="D2674" s="91"/>
      <c r="E2674" s="93"/>
      <c r="F2674" s="94"/>
      <c r="G2674" s="132"/>
      <c r="H2674" s="994"/>
      <c r="I2674" s="91"/>
      <c r="J2674" s="93"/>
      <c r="K2674" s="94"/>
      <c r="L2674" s="132"/>
      <c r="M2674" s="994"/>
      <c r="N2674" s="91"/>
      <c r="O2674" s="93"/>
      <c r="P2674" s="94"/>
    </row>
    <row r="2675" spans="1:16" ht="17.45" customHeight="1" thickBot="1">
      <c r="A2675" s="129"/>
      <c r="B2675" s="107"/>
      <c r="C2675" s="995"/>
      <c r="D2675" s="112"/>
      <c r="E2675" s="113"/>
      <c r="F2675" s="114"/>
      <c r="G2675" s="107"/>
      <c r="H2675" s="995"/>
      <c r="I2675" s="112"/>
      <c r="J2675" s="127"/>
      <c r="K2675" s="101"/>
      <c r="L2675" s="107"/>
      <c r="M2675" s="995"/>
      <c r="N2675" s="112"/>
      <c r="O2675" s="127"/>
      <c r="P2675" s="101"/>
    </row>
    <row r="2676" spans="1:16">
      <c r="A2676" s="129"/>
      <c r="B2676" s="132"/>
      <c r="C2676" s="1011" t="s">
        <v>1068</v>
      </c>
      <c r="D2676" s="134" t="s">
        <v>1069</v>
      </c>
      <c r="E2676" s="135"/>
      <c r="F2676" s="136" t="s">
        <v>1070</v>
      </c>
      <c r="G2676" s="132"/>
      <c r="H2676" s="1028" t="s">
        <v>1068</v>
      </c>
      <c r="I2676" s="134" t="s">
        <v>1069</v>
      </c>
      <c r="J2676" s="135"/>
      <c r="K2676" s="136" t="s">
        <v>1070</v>
      </c>
      <c r="L2676" s="132"/>
      <c r="M2676" s="1013" t="s">
        <v>1068</v>
      </c>
      <c r="N2676" s="134" t="s">
        <v>1069</v>
      </c>
      <c r="O2676" s="135"/>
      <c r="P2676" s="136" t="s">
        <v>1070</v>
      </c>
    </row>
    <row r="2677" spans="1:16">
      <c r="A2677" s="129"/>
      <c r="B2677" s="107"/>
      <c r="C2677" s="994"/>
      <c r="D2677" s="117"/>
      <c r="E2677" s="118"/>
      <c r="F2677" s="137"/>
      <c r="G2677" s="107"/>
      <c r="H2677" s="994"/>
      <c r="I2677" s="91"/>
      <c r="J2677" s="93"/>
      <c r="K2677" s="94"/>
      <c r="L2677" s="107"/>
      <c r="M2677" s="994"/>
      <c r="N2677" s="91"/>
      <c r="O2677" s="93"/>
      <c r="P2677" s="94"/>
    </row>
    <row r="2678" spans="1:16">
      <c r="A2678" s="129"/>
      <c r="B2678" s="132"/>
      <c r="C2678" s="994"/>
      <c r="D2678" s="91"/>
      <c r="E2678" s="93"/>
      <c r="F2678" s="94"/>
      <c r="G2678" s="132"/>
      <c r="H2678" s="994"/>
      <c r="I2678" s="91"/>
      <c r="J2678" s="93"/>
      <c r="K2678" s="94"/>
      <c r="L2678" s="132"/>
      <c r="M2678" s="994"/>
      <c r="N2678" s="91"/>
      <c r="O2678" s="93"/>
      <c r="P2678" s="94"/>
    </row>
    <row r="2679" spans="1:16">
      <c r="A2679" s="129"/>
      <c r="B2679" s="107"/>
      <c r="C2679" s="994"/>
      <c r="D2679" s="110"/>
      <c r="E2679" s="111"/>
      <c r="F2679" s="101"/>
      <c r="G2679" s="107"/>
      <c r="H2679" s="994"/>
      <c r="I2679" s="110"/>
      <c r="J2679" s="111"/>
      <c r="K2679" s="101"/>
      <c r="L2679" s="107"/>
      <c r="M2679" s="994"/>
      <c r="N2679" s="110"/>
      <c r="O2679" s="111"/>
      <c r="P2679" s="101"/>
    </row>
    <row r="2680" spans="1:16">
      <c r="A2680" s="1031"/>
      <c r="B2680" s="132"/>
      <c r="C2680" s="994"/>
      <c r="D2680" s="91"/>
      <c r="E2680" s="93"/>
      <c r="F2680" s="94"/>
      <c r="G2680" s="132"/>
      <c r="H2680" s="994"/>
      <c r="I2680" s="91"/>
      <c r="J2680" s="93"/>
      <c r="K2680" s="94"/>
      <c r="L2680" s="132"/>
      <c r="M2680" s="994"/>
      <c r="N2680" s="91"/>
      <c r="O2680" s="93"/>
      <c r="P2680" s="94"/>
    </row>
    <row r="2681" spans="1:16">
      <c r="A2681" s="1017"/>
      <c r="B2681" s="107"/>
      <c r="C2681" s="994"/>
      <c r="D2681" s="91"/>
      <c r="E2681" s="93"/>
      <c r="F2681" s="94"/>
      <c r="G2681" s="107"/>
      <c r="H2681" s="994"/>
      <c r="I2681" s="91"/>
      <c r="J2681" s="93"/>
      <c r="K2681" s="94"/>
      <c r="L2681" s="107"/>
      <c r="M2681" s="994"/>
      <c r="N2681" s="91"/>
      <c r="O2681" s="93"/>
      <c r="P2681" s="94"/>
    </row>
    <row r="2682" spans="1:16">
      <c r="A2682" s="1017"/>
      <c r="B2682" s="132"/>
      <c r="C2682" s="994"/>
      <c r="D2682" s="110"/>
      <c r="E2682" s="111"/>
      <c r="F2682" s="101"/>
      <c r="G2682" s="132"/>
      <c r="H2682" s="994"/>
      <c r="I2682" s="110"/>
      <c r="J2682" s="111"/>
      <c r="K2682" s="101"/>
      <c r="L2682" s="132"/>
      <c r="M2682" s="994"/>
      <c r="N2682" s="110"/>
      <c r="O2682" s="111"/>
      <c r="P2682" s="101"/>
    </row>
    <row r="2683" spans="1:16" ht="17.45" customHeight="1" thickBot="1">
      <c r="A2683" s="1032"/>
      <c r="B2683" s="138"/>
      <c r="C2683" s="1012"/>
      <c r="D2683" s="139"/>
      <c r="E2683" s="140"/>
      <c r="F2683" s="141"/>
      <c r="G2683" s="138"/>
      <c r="H2683" s="1012"/>
      <c r="I2683" s="139"/>
      <c r="J2683" s="140"/>
      <c r="K2683" s="141"/>
      <c r="L2683" s="138"/>
      <c r="M2683" s="1012"/>
      <c r="N2683" s="139"/>
      <c r="O2683" s="140"/>
      <c r="P2683" s="141"/>
    </row>
    <row r="2684" spans="1:16" s="143" customFormat="1" ht="27" customHeight="1" thickTop="1" thickBot="1">
      <c r="A2684" s="142"/>
      <c r="B2684" s="1000" t="s">
        <v>1077</v>
      </c>
      <c r="C2684" s="1001"/>
      <c r="D2684" s="1001"/>
      <c r="E2684" s="1001"/>
      <c r="F2684" s="1001"/>
      <c r="G2684" s="1025" t="s">
        <v>1078</v>
      </c>
      <c r="H2684" s="1006"/>
      <c r="I2684" s="1006"/>
      <c r="J2684" s="1006"/>
      <c r="K2684" s="1006"/>
      <c r="L2684" s="1006"/>
      <c r="M2684" s="1006"/>
      <c r="N2684" s="1005" t="s">
        <v>1079</v>
      </c>
      <c r="O2684" s="1006"/>
      <c r="P2684" s="1006"/>
    </row>
    <row r="2685" spans="1:16" s="156" customFormat="1" ht="21.75" customHeight="1" thickTop="1" thickBot="1">
      <c r="A2685" s="144" t="s">
        <v>934</v>
      </c>
      <c r="B2685" s="145"/>
      <c r="C2685" s="146" t="s">
        <v>1080</v>
      </c>
      <c r="D2685" s="147" t="s">
        <v>937</v>
      </c>
      <c r="E2685" s="148" t="s">
        <v>938</v>
      </c>
      <c r="F2685" s="149" t="s">
        <v>1081</v>
      </c>
      <c r="G2685" s="150" t="s">
        <v>1082</v>
      </c>
      <c r="H2685" s="151" t="s">
        <v>1069</v>
      </c>
      <c r="I2685" s="152" t="s">
        <v>937</v>
      </c>
      <c r="J2685" s="152" t="s">
        <v>938</v>
      </c>
      <c r="K2685" s="152" t="s">
        <v>1081</v>
      </c>
      <c r="L2685" s="151" t="s">
        <v>1083</v>
      </c>
      <c r="M2685" s="153" t="s">
        <v>1084</v>
      </c>
      <c r="N2685" s="154" t="s">
        <v>1080</v>
      </c>
      <c r="O2685" s="148" t="s">
        <v>938</v>
      </c>
      <c r="P2685" s="155" t="s">
        <v>1081</v>
      </c>
    </row>
    <row r="2686" spans="1:16" s="169" customFormat="1" ht="17.45" customHeight="1" thickTop="1">
      <c r="A2686" s="990">
        <f>A2600</f>
        <v>46168</v>
      </c>
      <c r="B2686" s="1020" t="s">
        <v>1085</v>
      </c>
      <c r="C2686" s="157" t="s">
        <v>1086</v>
      </c>
      <c r="D2686" s="158" t="s">
        <v>978</v>
      </c>
      <c r="E2686" s="159" t="s">
        <v>943</v>
      </c>
      <c r="F2686" s="160" t="s">
        <v>1908</v>
      </c>
      <c r="G2686" s="161"/>
      <c r="H2686" s="162"/>
      <c r="I2686" s="163"/>
      <c r="J2686" s="163"/>
      <c r="K2686" s="164"/>
      <c r="L2686" s="165"/>
      <c r="M2686" s="166"/>
      <c r="N2686" s="167"/>
      <c r="O2686" s="163"/>
      <c r="P2686" s="168"/>
    </row>
    <row r="2687" spans="1:16" s="169" customFormat="1">
      <c r="A2687" s="991"/>
      <c r="B2687" s="1021"/>
      <c r="C2687" s="170"/>
      <c r="D2687" s="171"/>
      <c r="E2687" s="172"/>
      <c r="F2687" s="173"/>
      <c r="G2687" s="170"/>
      <c r="H2687" s="174"/>
      <c r="I2687" s="172"/>
      <c r="J2687" s="172"/>
      <c r="K2687" s="175"/>
      <c r="L2687" s="176"/>
      <c r="M2687" s="177"/>
      <c r="N2687" s="178"/>
      <c r="O2687" s="172"/>
      <c r="P2687" s="179"/>
    </row>
    <row r="2688" spans="1:16" s="169" customFormat="1">
      <c r="A2688" s="991"/>
      <c r="B2688" s="1021"/>
      <c r="C2688" s="170"/>
      <c r="D2688" s="171"/>
      <c r="E2688" s="172"/>
      <c r="F2688" s="173"/>
      <c r="G2688" s="170"/>
      <c r="H2688" s="180"/>
      <c r="I2688" s="172"/>
      <c r="J2688" s="172"/>
      <c r="K2688" s="175"/>
      <c r="L2688" s="181"/>
      <c r="M2688" s="177"/>
      <c r="N2688" s="178"/>
      <c r="O2688" s="172"/>
      <c r="P2688" s="179"/>
    </row>
    <row r="2689" spans="1:16" s="169" customFormat="1">
      <c r="A2689" s="991"/>
      <c r="B2689" s="1021"/>
      <c r="C2689" s="170"/>
      <c r="D2689" s="215"/>
      <c r="E2689" s="172"/>
      <c r="F2689" s="173"/>
      <c r="G2689" s="170"/>
      <c r="H2689" s="180"/>
      <c r="I2689" s="172"/>
      <c r="J2689" s="172"/>
      <c r="K2689" s="184"/>
      <c r="L2689" s="181"/>
      <c r="M2689" s="177"/>
      <c r="N2689" s="178"/>
      <c r="O2689" s="172"/>
      <c r="P2689" s="179"/>
    </row>
    <row r="2690" spans="1:16" s="169" customFormat="1">
      <c r="A2690" s="991"/>
      <c r="B2690" s="1021"/>
      <c r="C2690" s="170"/>
      <c r="D2690" s="182"/>
      <c r="E2690" s="172"/>
      <c r="F2690" s="179"/>
      <c r="G2690" s="170"/>
      <c r="H2690" s="183"/>
      <c r="I2690" s="172"/>
      <c r="J2690" s="172"/>
      <c r="K2690" s="184"/>
      <c r="L2690" s="181"/>
      <c r="M2690" s="177"/>
      <c r="N2690" s="178"/>
      <c r="O2690" s="172"/>
      <c r="P2690" s="179"/>
    </row>
    <row r="2691" spans="1:16" s="169" customFormat="1">
      <c r="A2691" s="991"/>
      <c r="B2691" s="1021"/>
      <c r="C2691" s="170"/>
      <c r="D2691" s="171"/>
      <c r="E2691" s="172"/>
      <c r="F2691" s="185"/>
      <c r="G2691" s="195"/>
      <c r="H2691" s="180"/>
      <c r="I2691" s="188"/>
      <c r="J2691" s="172"/>
      <c r="K2691" s="175"/>
      <c r="L2691" s="186"/>
      <c r="M2691" s="187"/>
      <c r="N2691" s="178"/>
      <c r="O2691" s="172"/>
      <c r="P2691" s="179"/>
    </row>
    <row r="2692" spans="1:16" s="169" customFormat="1">
      <c r="A2692" s="991"/>
      <c r="B2692" s="1021"/>
      <c r="C2692" s="170"/>
      <c r="D2692" s="171"/>
      <c r="E2692" s="172"/>
      <c r="F2692" s="179"/>
      <c r="G2692" s="170"/>
      <c r="H2692" s="180"/>
      <c r="I2692" s="188"/>
      <c r="J2692" s="172"/>
      <c r="K2692" s="175"/>
      <c r="L2692" s="181"/>
      <c r="M2692" s="177"/>
      <c r="N2692" s="178"/>
      <c r="O2692" s="172"/>
      <c r="P2692" s="179"/>
    </row>
    <row r="2693" spans="1:16" s="169" customFormat="1">
      <c r="A2693" s="991"/>
      <c r="B2693" s="1021"/>
      <c r="C2693" s="170"/>
      <c r="D2693" s="171"/>
      <c r="E2693" s="172"/>
      <c r="F2693" s="179"/>
      <c r="G2693" s="216"/>
      <c r="H2693" s="180"/>
      <c r="I2693" s="172"/>
      <c r="J2693" s="172"/>
      <c r="K2693" s="175"/>
      <c r="L2693" s="181"/>
      <c r="M2693" s="177"/>
      <c r="N2693" s="178"/>
      <c r="O2693" s="172"/>
      <c r="P2693" s="179"/>
    </row>
    <row r="2694" spans="1:16" s="169" customFormat="1">
      <c r="A2694" s="991"/>
      <c r="B2694" s="1021"/>
      <c r="C2694" s="170"/>
      <c r="D2694" s="171"/>
      <c r="E2694" s="172"/>
      <c r="F2694" s="185"/>
      <c r="G2694" s="170"/>
      <c r="H2694" s="180"/>
      <c r="I2694" s="188"/>
      <c r="J2694" s="172"/>
      <c r="K2694" s="175"/>
      <c r="L2694" s="181"/>
      <c r="M2694" s="177"/>
      <c r="N2694" s="178"/>
      <c r="O2694" s="172"/>
      <c r="P2694" s="179"/>
    </row>
    <row r="2695" spans="1:16" s="169" customFormat="1">
      <c r="A2695" s="991"/>
      <c r="B2695" s="1021"/>
      <c r="C2695" s="170"/>
      <c r="D2695" s="171"/>
      <c r="E2695" s="172"/>
      <c r="F2695" s="179"/>
      <c r="G2695" s="170"/>
      <c r="H2695" s="180"/>
      <c r="I2695" s="188"/>
      <c r="J2695" s="172"/>
      <c r="K2695" s="175"/>
      <c r="L2695" s="181"/>
      <c r="M2695" s="177"/>
      <c r="N2695" s="178"/>
      <c r="O2695" s="172"/>
      <c r="P2695" s="179"/>
    </row>
    <row r="2696" spans="1:16" s="169" customFormat="1">
      <c r="A2696" s="991"/>
      <c r="B2696" s="1021"/>
      <c r="C2696" s="189"/>
      <c r="D2696" s="190"/>
      <c r="E2696" s="191"/>
      <c r="F2696" s="192"/>
      <c r="G2696" s="170"/>
      <c r="H2696" s="174"/>
      <c r="I2696" s="172"/>
      <c r="J2696" s="172"/>
      <c r="K2696" s="175"/>
      <c r="L2696" s="181"/>
      <c r="M2696" s="177"/>
      <c r="N2696" s="193"/>
      <c r="O2696" s="191"/>
      <c r="P2696" s="192"/>
    </row>
    <row r="2697" spans="1:16" s="169" customFormat="1">
      <c r="A2697" s="991"/>
      <c r="B2697" s="1021"/>
      <c r="C2697" s="189"/>
      <c r="D2697" s="190"/>
      <c r="E2697" s="191"/>
      <c r="F2697" s="192"/>
      <c r="G2697" s="195"/>
      <c r="H2697" s="180"/>
      <c r="I2697" s="188"/>
      <c r="J2697" s="172"/>
      <c r="K2697" s="175"/>
      <c r="L2697" s="181"/>
      <c r="M2697" s="177"/>
      <c r="N2697" s="193"/>
      <c r="O2697" s="191"/>
      <c r="P2697" s="192"/>
    </row>
    <row r="2698" spans="1:16" s="169" customFormat="1">
      <c r="A2698" s="991"/>
      <c r="B2698" s="1021"/>
      <c r="C2698" s="189"/>
      <c r="D2698" s="190"/>
      <c r="E2698" s="191"/>
      <c r="F2698" s="192"/>
      <c r="G2698" s="170"/>
      <c r="H2698" s="196"/>
      <c r="I2698" s="188"/>
      <c r="J2698" s="197"/>
      <c r="K2698" s="194"/>
      <c r="L2698" s="181"/>
      <c r="M2698" s="177"/>
      <c r="N2698" s="193"/>
      <c r="O2698" s="191"/>
      <c r="P2698" s="192"/>
    </row>
    <row r="2699" spans="1:16" s="169" customFormat="1">
      <c r="A2699" s="991"/>
      <c r="B2699" s="1021"/>
      <c r="C2699" s="189"/>
      <c r="D2699" s="190"/>
      <c r="E2699" s="191"/>
      <c r="F2699" s="192"/>
      <c r="G2699" s="170"/>
      <c r="H2699" s="198"/>
      <c r="I2699" s="172"/>
      <c r="J2699" s="172"/>
      <c r="K2699" s="175"/>
      <c r="L2699" s="181"/>
      <c r="M2699" s="177"/>
      <c r="N2699" s="193"/>
      <c r="O2699" s="191"/>
      <c r="P2699" s="192"/>
    </row>
    <row r="2700" spans="1:16" s="169" customFormat="1">
      <c r="A2700" s="991"/>
      <c r="B2700" s="1021"/>
      <c r="C2700" s="189"/>
      <c r="D2700" s="190"/>
      <c r="E2700" s="191"/>
      <c r="F2700" s="192"/>
      <c r="G2700" s="195"/>
      <c r="H2700" s="180"/>
      <c r="I2700" s="197"/>
      <c r="J2700" s="197"/>
      <c r="K2700" s="194"/>
      <c r="L2700" s="181"/>
      <c r="M2700" s="177"/>
      <c r="N2700" s="193"/>
      <c r="O2700" s="191"/>
      <c r="P2700" s="192"/>
    </row>
    <row r="2701" spans="1:16" s="169" customFormat="1">
      <c r="A2701" s="991"/>
      <c r="B2701" s="1021"/>
      <c r="C2701" s="189"/>
      <c r="D2701" s="190"/>
      <c r="E2701" s="191"/>
      <c r="F2701" s="192"/>
      <c r="G2701" s="170"/>
      <c r="H2701" s="180"/>
      <c r="I2701" s="197"/>
      <c r="J2701" s="197"/>
      <c r="K2701" s="194"/>
      <c r="L2701" s="176"/>
      <c r="M2701" s="177"/>
      <c r="N2701" s="193"/>
      <c r="O2701" s="191"/>
      <c r="P2701" s="192"/>
    </row>
    <row r="2702" spans="1:16" s="169" customFormat="1">
      <c r="A2702" s="991"/>
      <c r="B2702" s="1021"/>
      <c r="C2702" s="189"/>
      <c r="D2702" s="190"/>
      <c r="E2702" s="191"/>
      <c r="F2702" s="192"/>
      <c r="G2702" s="189"/>
      <c r="H2702" s="198"/>
      <c r="I2702" s="199"/>
      <c r="J2702" s="199"/>
      <c r="K2702" s="200"/>
      <c r="L2702" s="201"/>
      <c r="M2702" s="187"/>
      <c r="N2702" s="193"/>
      <c r="O2702" s="191"/>
      <c r="P2702" s="192"/>
    </row>
    <row r="2703" spans="1:16" s="169" customFormat="1">
      <c r="A2703" s="991"/>
      <c r="B2703" s="1021"/>
      <c r="C2703" s="189"/>
      <c r="D2703" s="190"/>
      <c r="E2703" s="191"/>
      <c r="F2703" s="192"/>
      <c r="G2703" s="189"/>
      <c r="H2703" s="198"/>
      <c r="I2703" s="199"/>
      <c r="J2703" s="199"/>
      <c r="K2703" s="200"/>
      <c r="L2703" s="201"/>
      <c r="M2703" s="187"/>
      <c r="N2703" s="193"/>
      <c r="O2703" s="191"/>
      <c r="P2703" s="192"/>
    </row>
    <row r="2704" spans="1:16" s="169" customFormat="1">
      <c r="A2704" s="991"/>
      <c r="B2704" s="1021"/>
      <c r="C2704" s="189"/>
      <c r="D2704" s="190"/>
      <c r="E2704" s="191"/>
      <c r="F2704" s="192"/>
      <c r="G2704" s="189"/>
      <c r="H2704" s="198"/>
      <c r="I2704" s="199"/>
      <c r="J2704" s="199"/>
      <c r="K2704" s="200"/>
      <c r="L2704" s="201"/>
      <c r="M2704" s="187"/>
      <c r="N2704" s="193"/>
      <c r="O2704" s="191"/>
      <c r="P2704" s="192"/>
    </row>
    <row r="2705" spans="1:16" s="169" customFormat="1" ht="17.45" customHeight="1" thickBot="1">
      <c r="A2705" s="992"/>
      <c r="B2705" s="1022"/>
      <c r="C2705" s="202"/>
      <c r="D2705" s="203"/>
      <c r="E2705" s="204"/>
      <c r="F2705" s="205"/>
      <c r="G2705" s="206"/>
      <c r="H2705" s="207"/>
      <c r="I2705" s="208"/>
      <c r="J2705" s="208"/>
      <c r="K2705" s="209"/>
      <c r="L2705" s="210"/>
      <c r="M2705" s="211"/>
      <c r="N2705" s="212"/>
      <c r="O2705" s="204"/>
      <c r="P2705" s="205"/>
    </row>
    <row r="2706" spans="1:16" s="68" customFormat="1" ht="18" customHeight="1" thickTop="1" thickBot="1">
      <c r="A2706" s="1016">
        <f>A2600+1</f>
        <v>46169</v>
      </c>
      <c r="B2706" s="87" t="s">
        <v>940</v>
      </c>
      <c r="C2706" s="1008" t="s">
        <v>941</v>
      </c>
      <c r="D2706" s="88" t="s">
        <v>942</v>
      </c>
      <c r="E2706" s="89" t="s">
        <v>943</v>
      </c>
      <c r="F2706" s="90"/>
      <c r="G2706" s="87" t="s">
        <v>940</v>
      </c>
      <c r="H2706" s="1023" t="s">
        <v>941</v>
      </c>
      <c r="I2706" s="88" t="s">
        <v>942</v>
      </c>
      <c r="J2706" s="89" t="s">
        <v>943</v>
      </c>
      <c r="K2706" s="90"/>
      <c r="L2706" s="87" t="s">
        <v>940</v>
      </c>
      <c r="M2706" s="1029" t="s">
        <v>941</v>
      </c>
      <c r="N2706" s="88" t="s">
        <v>942</v>
      </c>
      <c r="O2706" s="89" t="s">
        <v>943</v>
      </c>
      <c r="P2706" s="90"/>
    </row>
    <row r="2707" spans="1:16" ht="18" customHeight="1">
      <c r="A2707" s="1017"/>
      <c r="B2707" s="1026"/>
      <c r="C2707" s="994"/>
      <c r="D2707" s="91" t="s">
        <v>951</v>
      </c>
      <c r="E2707" s="92" t="s">
        <v>948</v>
      </c>
      <c r="F2707" s="90"/>
      <c r="G2707" s="1026"/>
      <c r="H2707" s="994"/>
      <c r="I2707" s="91" t="s">
        <v>951</v>
      </c>
      <c r="J2707" s="92" t="s">
        <v>948</v>
      </c>
      <c r="K2707" s="90"/>
      <c r="L2707" s="1026"/>
      <c r="M2707" s="994"/>
      <c r="N2707" s="91" t="s">
        <v>951</v>
      </c>
      <c r="O2707" s="92" t="s">
        <v>948</v>
      </c>
      <c r="P2707" s="90"/>
    </row>
    <row r="2708" spans="1:16" ht="17.45" customHeight="1" thickBot="1">
      <c r="A2708" s="1017"/>
      <c r="B2708" s="997"/>
      <c r="C2708" s="994"/>
      <c r="D2708" s="91" t="s">
        <v>955</v>
      </c>
      <c r="E2708" s="93" t="s">
        <v>952</v>
      </c>
      <c r="F2708" s="95"/>
      <c r="G2708" s="997"/>
      <c r="H2708" s="994"/>
      <c r="I2708" s="91" t="s">
        <v>955</v>
      </c>
      <c r="J2708" s="93" t="s">
        <v>952</v>
      </c>
      <c r="K2708" s="95"/>
      <c r="L2708" s="997"/>
      <c r="M2708" s="994"/>
      <c r="N2708" s="91" t="s">
        <v>955</v>
      </c>
      <c r="O2708" s="93" t="s">
        <v>952</v>
      </c>
      <c r="P2708" s="95"/>
    </row>
    <row r="2709" spans="1:16" ht="17.45" customHeight="1" thickBot="1">
      <c r="A2709" s="1017"/>
      <c r="B2709" s="87" t="s">
        <v>954</v>
      </c>
      <c r="C2709" s="994"/>
      <c r="D2709" s="91"/>
      <c r="E2709" s="93"/>
      <c r="F2709" s="94"/>
      <c r="G2709" s="87" t="s">
        <v>954</v>
      </c>
      <c r="H2709" s="994"/>
      <c r="I2709" s="91" t="s">
        <v>958</v>
      </c>
      <c r="J2709" s="93" t="s">
        <v>956</v>
      </c>
      <c r="K2709" s="94"/>
      <c r="L2709" s="87" t="s">
        <v>954</v>
      </c>
      <c r="M2709" s="994"/>
      <c r="N2709" s="91" t="s">
        <v>958</v>
      </c>
      <c r="O2709" s="93" t="s">
        <v>956</v>
      </c>
      <c r="P2709" s="94"/>
    </row>
    <row r="2710" spans="1:16">
      <c r="A2710" s="1017"/>
      <c r="B2710" s="1027"/>
      <c r="C2710" s="994"/>
      <c r="D2710" s="91"/>
      <c r="E2710" s="93"/>
      <c r="F2710" s="94"/>
      <c r="G2710" s="1027"/>
      <c r="H2710" s="994"/>
      <c r="I2710" s="91"/>
      <c r="J2710" s="93"/>
      <c r="K2710" s="94"/>
      <c r="L2710" s="1027"/>
      <c r="M2710" s="994"/>
      <c r="N2710" s="91"/>
      <c r="O2710" s="93"/>
      <c r="P2710" s="94"/>
    </row>
    <row r="2711" spans="1:16">
      <c r="A2711" s="1017"/>
      <c r="B2711" s="1003"/>
      <c r="C2711" s="994"/>
      <c r="D2711" s="91"/>
      <c r="E2711" s="93"/>
      <c r="F2711" s="94"/>
      <c r="G2711" s="1003"/>
      <c r="H2711" s="994"/>
      <c r="I2711" s="91"/>
      <c r="J2711" s="93"/>
      <c r="K2711" s="94"/>
      <c r="L2711" s="1003"/>
      <c r="M2711" s="994"/>
      <c r="N2711" s="91"/>
      <c r="O2711" s="93"/>
      <c r="P2711" s="94"/>
    </row>
    <row r="2712" spans="1:16">
      <c r="A2712" s="1017"/>
      <c r="B2712" s="1002"/>
      <c r="C2712" s="994"/>
      <c r="D2712" s="91"/>
      <c r="E2712" s="93"/>
      <c r="F2712" s="90"/>
      <c r="G2712" s="1002"/>
      <c r="H2712" s="994"/>
      <c r="I2712" s="91"/>
      <c r="J2712" s="93"/>
      <c r="K2712" s="90"/>
      <c r="L2712" s="1002"/>
      <c r="M2712" s="994"/>
      <c r="N2712" s="91"/>
      <c r="O2712" s="93"/>
      <c r="P2712" s="90"/>
    </row>
    <row r="2713" spans="1:16">
      <c r="A2713" s="1017"/>
      <c r="B2713" s="1003"/>
      <c r="C2713" s="994"/>
      <c r="D2713" s="91"/>
      <c r="E2713" s="93"/>
      <c r="F2713" s="96"/>
      <c r="G2713" s="1003"/>
      <c r="H2713" s="994"/>
      <c r="I2713" s="91"/>
      <c r="J2713" s="93"/>
      <c r="K2713" s="96"/>
      <c r="L2713" s="1003"/>
      <c r="M2713" s="994"/>
      <c r="N2713" s="91"/>
      <c r="O2713" s="93"/>
      <c r="P2713" s="90"/>
    </row>
    <row r="2714" spans="1:16">
      <c r="A2714" s="1017"/>
      <c r="B2714" s="1002"/>
      <c r="C2714" s="994"/>
      <c r="D2714" s="91"/>
      <c r="E2714" s="93"/>
      <c r="F2714" s="99"/>
      <c r="G2714" s="1002"/>
      <c r="H2714" s="994"/>
      <c r="I2714" s="91"/>
      <c r="J2714" s="93"/>
      <c r="K2714" s="99"/>
      <c r="L2714" s="1002"/>
      <c r="M2714" s="994"/>
      <c r="N2714" s="91"/>
      <c r="O2714" s="93"/>
      <c r="P2714" s="96"/>
    </row>
    <row r="2715" spans="1:16" ht="17.45" customHeight="1" thickBot="1">
      <c r="A2715" s="1017"/>
      <c r="B2715" s="1003"/>
      <c r="C2715" s="994"/>
      <c r="D2715" s="91"/>
      <c r="E2715" s="93"/>
      <c r="F2715" s="96"/>
      <c r="G2715" s="1003"/>
      <c r="H2715" s="994"/>
      <c r="I2715" s="91"/>
      <c r="J2715" s="93"/>
      <c r="K2715" s="96"/>
      <c r="L2715" s="1003"/>
      <c r="M2715" s="994"/>
      <c r="N2715" s="91"/>
      <c r="O2715" s="93"/>
      <c r="P2715" s="96"/>
    </row>
    <row r="2716" spans="1:16" ht="17.45" customHeight="1" thickBot="1">
      <c r="A2716" s="1017"/>
      <c r="B2716" s="97" t="s">
        <v>977</v>
      </c>
      <c r="C2716" s="994"/>
      <c r="D2716" s="91"/>
      <c r="E2716" s="93"/>
      <c r="F2716" s="96"/>
      <c r="G2716" s="97" t="s">
        <v>977</v>
      </c>
      <c r="H2716" s="994"/>
      <c r="I2716" s="91"/>
      <c r="J2716" s="93"/>
      <c r="K2716" s="96"/>
      <c r="L2716" s="97" t="s">
        <v>977</v>
      </c>
      <c r="M2716" s="994"/>
      <c r="N2716" s="91"/>
      <c r="O2716" s="93"/>
      <c r="P2716" s="96"/>
    </row>
    <row r="2717" spans="1:16">
      <c r="A2717" s="1017"/>
      <c r="B2717" s="1007"/>
      <c r="C2717" s="994"/>
      <c r="D2717" s="91"/>
      <c r="E2717" s="93"/>
      <c r="F2717" s="96"/>
      <c r="G2717" s="1007"/>
      <c r="H2717" s="994"/>
      <c r="I2717" s="91"/>
      <c r="J2717" s="93"/>
      <c r="K2717" s="96"/>
      <c r="L2717" s="1007"/>
      <c r="M2717" s="994"/>
      <c r="N2717" s="91"/>
      <c r="O2717" s="93"/>
      <c r="P2717" s="96"/>
    </row>
    <row r="2718" spans="1:16">
      <c r="A2718" s="1017"/>
      <c r="B2718" s="999"/>
      <c r="C2718" s="994"/>
      <c r="D2718" s="91"/>
      <c r="E2718" s="93"/>
      <c r="F2718" s="96"/>
      <c r="G2718" s="999"/>
      <c r="H2718" s="994"/>
      <c r="I2718" s="91"/>
      <c r="J2718" s="93"/>
      <c r="K2718" s="96"/>
      <c r="L2718" s="999"/>
      <c r="M2718" s="994"/>
      <c r="N2718" s="91"/>
      <c r="O2718" s="93"/>
      <c r="P2718" s="94"/>
    </row>
    <row r="2719" spans="1:16" ht="17.45" customHeight="1" thickBot="1">
      <c r="A2719" s="1017"/>
      <c r="B2719" s="997"/>
      <c r="C2719" s="994"/>
      <c r="D2719" s="91"/>
      <c r="E2719" s="93"/>
      <c r="F2719" s="94"/>
      <c r="G2719" s="997"/>
      <c r="H2719" s="994"/>
      <c r="I2719" s="91"/>
      <c r="J2719" s="93"/>
      <c r="K2719" s="94"/>
      <c r="L2719" s="997"/>
      <c r="M2719" s="994"/>
      <c r="N2719" s="91"/>
      <c r="O2719" s="93"/>
      <c r="P2719" s="94"/>
    </row>
    <row r="2720" spans="1:16" ht="17.45" customHeight="1" thickBot="1">
      <c r="A2720" s="1017"/>
      <c r="B2720" s="97" t="s">
        <v>994</v>
      </c>
      <c r="C2720" s="994"/>
      <c r="D2720" s="91"/>
      <c r="E2720" s="93"/>
      <c r="F2720" s="94"/>
      <c r="G2720" s="97" t="s">
        <v>994</v>
      </c>
      <c r="H2720" s="994"/>
      <c r="I2720" s="91"/>
      <c r="J2720" s="93"/>
      <c r="K2720" s="94"/>
      <c r="L2720" s="97" t="s">
        <v>994</v>
      </c>
      <c r="M2720" s="994"/>
      <c r="N2720" s="91"/>
      <c r="O2720" s="93"/>
      <c r="P2720" s="94"/>
    </row>
    <row r="2721" spans="1:16">
      <c r="A2721" s="1017"/>
      <c r="B2721" s="998"/>
      <c r="C2721" s="994"/>
      <c r="D2721" s="91"/>
      <c r="E2721" s="93"/>
      <c r="F2721" s="94"/>
      <c r="G2721" s="998"/>
      <c r="H2721" s="994"/>
      <c r="I2721" s="91"/>
      <c r="J2721" s="93"/>
      <c r="K2721" s="94"/>
      <c r="L2721" s="998"/>
      <c r="M2721" s="994"/>
      <c r="N2721" s="91"/>
      <c r="O2721" s="93"/>
      <c r="P2721" s="94"/>
    </row>
    <row r="2722" spans="1:16">
      <c r="A2722" s="1017"/>
      <c r="B2722" s="999"/>
      <c r="C2722" s="994"/>
      <c r="D2722" s="91"/>
      <c r="E2722" s="93"/>
      <c r="F2722" s="94"/>
      <c r="G2722" s="999"/>
      <c r="H2722" s="994"/>
      <c r="I2722" s="91"/>
      <c r="J2722" s="93"/>
      <c r="K2722" s="94"/>
      <c r="L2722" s="999"/>
      <c r="M2722" s="994"/>
      <c r="N2722" s="91"/>
      <c r="O2722" s="93"/>
      <c r="P2722" s="94"/>
    </row>
    <row r="2723" spans="1:16" ht="17.45" customHeight="1" thickBot="1">
      <c r="A2723" s="1017"/>
      <c r="B2723" s="997"/>
      <c r="C2723" s="994"/>
      <c r="D2723" s="91"/>
      <c r="E2723" s="93"/>
      <c r="F2723" s="94"/>
      <c r="G2723" s="997"/>
      <c r="H2723" s="994"/>
      <c r="I2723" s="91"/>
      <c r="J2723" s="93"/>
      <c r="K2723" s="94"/>
      <c r="L2723" s="997"/>
      <c r="M2723" s="994"/>
      <c r="N2723" s="91"/>
      <c r="O2723" s="93"/>
      <c r="P2723" s="94"/>
    </row>
    <row r="2724" spans="1:16">
      <c r="A2724" s="1017"/>
      <c r="B2724" s="1018" t="s">
        <v>1013</v>
      </c>
      <c r="C2724" s="994"/>
      <c r="D2724" s="91"/>
      <c r="E2724" s="93"/>
      <c r="F2724" s="94"/>
      <c r="G2724" s="1018" t="s">
        <v>1013</v>
      </c>
      <c r="H2724" s="994"/>
      <c r="I2724" s="91"/>
      <c r="J2724" s="93"/>
      <c r="K2724" s="94"/>
      <c r="L2724" s="1018" t="s">
        <v>1013</v>
      </c>
      <c r="M2724" s="994"/>
      <c r="N2724" s="91"/>
      <c r="O2724" s="93"/>
      <c r="P2724" s="94"/>
    </row>
    <row r="2725" spans="1:16" ht="17.45" customHeight="1" thickBot="1">
      <c r="A2725" s="1017"/>
      <c r="B2725" s="1019"/>
      <c r="C2725" s="994"/>
      <c r="D2725" s="91"/>
      <c r="E2725" s="93"/>
      <c r="F2725" s="94"/>
      <c r="G2725" s="1019"/>
      <c r="H2725" s="994"/>
      <c r="I2725" s="91"/>
      <c r="J2725" s="93"/>
      <c r="K2725" s="94"/>
      <c r="L2725" s="1019"/>
      <c r="M2725" s="994"/>
      <c r="N2725" s="91"/>
      <c r="O2725" s="93"/>
      <c r="P2725" s="90"/>
    </row>
    <row r="2726" spans="1:16" ht="17.45" customHeight="1" thickTop="1">
      <c r="A2726" s="1017"/>
      <c r="B2726" s="1015" t="s">
        <v>1014</v>
      </c>
      <c r="C2726" s="994"/>
      <c r="D2726" s="91"/>
      <c r="E2726" s="93"/>
      <c r="F2726" s="90"/>
      <c r="G2726" s="1015" t="s">
        <v>1014</v>
      </c>
      <c r="H2726" s="994"/>
      <c r="I2726" s="91"/>
      <c r="J2726" s="93"/>
      <c r="K2726" s="90"/>
      <c r="L2726" s="1015" t="s">
        <v>1014</v>
      </c>
      <c r="M2726" s="994"/>
      <c r="N2726" s="91"/>
      <c r="O2726" s="93"/>
      <c r="P2726" s="94"/>
    </row>
    <row r="2727" spans="1:16" ht="17.45" customHeight="1" thickBot="1">
      <c r="A2727" s="1017"/>
      <c r="B2727" s="997"/>
      <c r="C2727" s="994"/>
      <c r="D2727" s="91"/>
      <c r="E2727" s="93"/>
      <c r="F2727" s="90"/>
      <c r="G2727" s="997"/>
      <c r="H2727" s="994"/>
      <c r="I2727" s="91"/>
      <c r="J2727" s="93"/>
      <c r="K2727" s="90"/>
      <c r="L2727" s="997"/>
      <c r="M2727" s="994"/>
      <c r="N2727" s="91"/>
      <c r="O2727" s="93"/>
      <c r="P2727" s="98"/>
    </row>
    <row r="2728" spans="1:16">
      <c r="A2728" s="1017"/>
      <c r="B2728" s="1014"/>
      <c r="C2728" s="994"/>
      <c r="D2728" s="91"/>
      <c r="E2728" s="93"/>
      <c r="F2728" s="94"/>
      <c r="G2728" s="1014"/>
      <c r="H2728" s="994"/>
      <c r="I2728" s="91"/>
      <c r="J2728" s="93"/>
      <c r="K2728" s="94"/>
      <c r="L2728" s="1014"/>
      <c r="M2728" s="994"/>
      <c r="N2728" s="91"/>
      <c r="O2728" s="93"/>
      <c r="P2728" s="100"/>
    </row>
    <row r="2729" spans="1:16" ht="17.45" customHeight="1" thickBot="1">
      <c r="A2729" s="1017"/>
      <c r="B2729" s="999"/>
      <c r="C2729" s="994"/>
      <c r="D2729" s="91"/>
      <c r="E2729" s="93"/>
      <c r="F2729" s="94"/>
      <c r="G2729" s="999"/>
      <c r="H2729" s="994"/>
      <c r="I2729" s="91"/>
      <c r="J2729" s="93"/>
      <c r="K2729" s="94"/>
      <c r="L2729" s="999"/>
      <c r="M2729" s="994"/>
      <c r="N2729" s="91"/>
      <c r="O2729" s="93"/>
      <c r="P2729" s="101"/>
    </row>
    <row r="2730" spans="1:16">
      <c r="A2730" s="1017"/>
      <c r="B2730" s="1010" t="s">
        <v>1015</v>
      </c>
      <c r="C2730" s="994"/>
      <c r="D2730" s="91"/>
      <c r="E2730" s="93"/>
      <c r="F2730" s="90"/>
      <c r="G2730" s="1010" t="s">
        <v>1015</v>
      </c>
      <c r="H2730" s="994"/>
      <c r="I2730" s="91"/>
      <c r="J2730" s="93"/>
      <c r="K2730" s="90"/>
      <c r="L2730" s="1010" t="s">
        <v>1015</v>
      </c>
      <c r="M2730" s="994"/>
      <c r="N2730" s="91"/>
      <c r="O2730" s="93"/>
      <c r="P2730" s="96"/>
    </row>
    <row r="2731" spans="1:16" ht="17.45" customHeight="1" thickBot="1">
      <c r="A2731" s="1017"/>
      <c r="B2731" s="997"/>
      <c r="C2731" s="994"/>
      <c r="D2731" s="91"/>
      <c r="E2731" s="93"/>
      <c r="F2731" s="98"/>
      <c r="G2731" s="997"/>
      <c r="H2731" s="994"/>
      <c r="I2731" s="91"/>
      <c r="J2731" s="93"/>
      <c r="K2731" s="98"/>
      <c r="L2731" s="997"/>
      <c r="M2731" s="994"/>
      <c r="N2731" s="91"/>
      <c r="O2731" s="93"/>
      <c r="P2731" s="101"/>
    </row>
    <row r="2732" spans="1:16">
      <c r="A2732" s="1017"/>
      <c r="B2732" s="996"/>
      <c r="C2732" s="994"/>
      <c r="D2732" s="91"/>
      <c r="E2732" s="93"/>
      <c r="F2732" s="99"/>
      <c r="G2732" s="996"/>
      <c r="H2732" s="994"/>
      <c r="I2732" s="91"/>
      <c r="J2732" s="93"/>
      <c r="K2732" s="100"/>
      <c r="L2732" s="996"/>
      <c r="M2732" s="994"/>
      <c r="N2732" s="91"/>
      <c r="O2732" s="93"/>
      <c r="P2732" s="90"/>
    </row>
    <row r="2733" spans="1:16" ht="17.45" customHeight="1" thickBot="1">
      <c r="A2733" s="1017"/>
      <c r="B2733" s="997"/>
      <c r="C2733" s="994"/>
      <c r="D2733" s="91"/>
      <c r="E2733" s="93"/>
      <c r="F2733" s="96"/>
      <c r="G2733" s="997"/>
      <c r="H2733" s="994"/>
      <c r="I2733" s="91"/>
      <c r="J2733" s="93"/>
      <c r="K2733" s="101"/>
      <c r="L2733" s="997"/>
      <c r="M2733" s="994"/>
      <c r="N2733" s="91"/>
      <c r="O2733" s="93"/>
      <c r="P2733" s="94"/>
    </row>
    <row r="2734" spans="1:16">
      <c r="A2734" s="1017"/>
      <c r="B2734" s="1004" t="s">
        <v>1016</v>
      </c>
      <c r="C2734" s="994"/>
      <c r="D2734" s="91"/>
      <c r="E2734" s="93"/>
      <c r="F2734" s="100"/>
      <c r="G2734" s="1004" t="s">
        <v>1016</v>
      </c>
      <c r="H2734" s="994"/>
      <c r="I2734" s="91"/>
      <c r="J2734" s="93"/>
      <c r="K2734" s="101"/>
      <c r="L2734" s="1004" t="s">
        <v>1016</v>
      </c>
      <c r="M2734" s="994"/>
      <c r="N2734" s="91"/>
      <c r="O2734" s="111"/>
      <c r="P2734" s="94"/>
    </row>
    <row r="2735" spans="1:16" ht="17.45" customHeight="1" thickBot="1">
      <c r="A2735" s="1017"/>
      <c r="B2735" s="997"/>
      <c r="C2735" s="994"/>
      <c r="D2735" s="91"/>
      <c r="E2735" s="93"/>
      <c r="F2735" s="101"/>
      <c r="G2735" s="997"/>
      <c r="H2735" s="994"/>
      <c r="I2735" s="91"/>
      <c r="J2735" s="93"/>
      <c r="K2735" s="96"/>
      <c r="L2735" s="997"/>
      <c r="M2735" s="994"/>
      <c r="N2735" s="110"/>
      <c r="O2735" s="93"/>
      <c r="P2735" s="109"/>
    </row>
    <row r="2736" spans="1:16">
      <c r="A2736" s="1017"/>
      <c r="B2736" s="996"/>
      <c r="C2736" s="994"/>
      <c r="D2736" s="91"/>
      <c r="E2736" s="93"/>
      <c r="F2736" s="101"/>
      <c r="G2736" s="996"/>
      <c r="H2736" s="994"/>
      <c r="I2736" s="91"/>
      <c r="J2736" s="93"/>
      <c r="K2736" s="101"/>
      <c r="L2736" s="996"/>
      <c r="M2736" s="994"/>
      <c r="N2736" s="110"/>
      <c r="O2736" s="111"/>
      <c r="P2736" s="94"/>
    </row>
    <row r="2737" spans="1:16" ht="17.45" customHeight="1" thickBot="1">
      <c r="A2737" s="1017"/>
      <c r="B2737" s="997"/>
      <c r="C2737" s="994"/>
      <c r="D2737" s="91"/>
      <c r="E2737" s="93"/>
      <c r="F2737" s="96"/>
      <c r="G2737" s="997"/>
      <c r="H2737" s="994"/>
      <c r="I2737" s="91"/>
      <c r="J2737" s="93"/>
      <c r="K2737" s="90"/>
      <c r="L2737" s="997"/>
      <c r="M2737" s="994"/>
      <c r="N2737" s="91"/>
      <c r="O2737" s="111"/>
      <c r="P2737" s="101"/>
    </row>
    <row r="2738" spans="1:16">
      <c r="A2738" s="1017"/>
      <c r="B2738" s="1004" t="s">
        <v>1018</v>
      </c>
      <c r="C2738" s="994"/>
      <c r="D2738" s="91"/>
      <c r="E2738" s="93"/>
      <c r="F2738" s="101"/>
      <c r="G2738" s="1004" t="s">
        <v>1018</v>
      </c>
      <c r="H2738" s="994"/>
      <c r="I2738" s="91"/>
      <c r="J2738" s="93"/>
      <c r="K2738" s="94"/>
      <c r="L2738" s="1004" t="s">
        <v>1018</v>
      </c>
      <c r="M2738" s="994"/>
      <c r="N2738" s="91"/>
      <c r="O2738" s="93"/>
      <c r="P2738" s="94"/>
    </row>
    <row r="2739" spans="1:16" ht="17.45" customHeight="1" thickBot="1">
      <c r="A2739" s="1017"/>
      <c r="B2739" s="997"/>
      <c r="C2739" s="994"/>
      <c r="D2739" s="91"/>
      <c r="E2739" s="93"/>
      <c r="F2739" s="90"/>
      <c r="G2739" s="997"/>
      <c r="H2739" s="994"/>
      <c r="I2739" s="91"/>
      <c r="J2739" s="111"/>
      <c r="K2739" s="94"/>
      <c r="L2739" s="997"/>
      <c r="M2739" s="994"/>
      <c r="N2739" s="110"/>
      <c r="O2739" s="111"/>
      <c r="P2739" s="94"/>
    </row>
    <row r="2740" spans="1:16">
      <c r="A2740" s="1017"/>
      <c r="B2740" s="996"/>
      <c r="C2740" s="994"/>
      <c r="D2740" s="91"/>
      <c r="E2740" s="93"/>
      <c r="F2740" s="94"/>
      <c r="G2740" s="996"/>
      <c r="H2740" s="994"/>
      <c r="I2740" s="91"/>
      <c r="J2740" s="93"/>
      <c r="K2740" s="94"/>
      <c r="L2740" s="996"/>
      <c r="M2740" s="994"/>
      <c r="N2740" s="110"/>
      <c r="O2740" s="111"/>
      <c r="P2740" s="94"/>
    </row>
    <row r="2741" spans="1:16" ht="17.45" customHeight="1" thickBot="1">
      <c r="A2741" s="1017"/>
      <c r="B2741" s="997"/>
      <c r="C2741" s="994"/>
      <c r="D2741" s="91"/>
      <c r="E2741" s="93"/>
      <c r="F2741" s="90"/>
      <c r="G2741" s="997"/>
      <c r="H2741" s="994"/>
      <c r="I2741" s="91"/>
      <c r="J2741" s="111"/>
      <c r="K2741" s="94"/>
      <c r="L2741" s="997"/>
      <c r="M2741" s="994"/>
      <c r="N2741" s="91"/>
      <c r="O2741" s="111"/>
      <c r="P2741" s="94"/>
    </row>
    <row r="2742" spans="1:16">
      <c r="A2742" s="1017"/>
      <c r="B2742" s="1010" t="s">
        <v>1020</v>
      </c>
      <c r="C2742" s="994"/>
      <c r="D2742" s="91"/>
      <c r="E2742" s="93"/>
      <c r="F2742" s="90"/>
      <c r="G2742" s="1010" t="s">
        <v>1020</v>
      </c>
      <c r="H2742" s="994"/>
      <c r="I2742" s="91"/>
      <c r="J2742" s="111"/>
      <c r="K2742" s="94"/>
      <c r="L2742" s="1010" t="s">
        <v>1020</v>
      </c>
      <c r="M2742" s="994"/>
      <c r="N2742" s="110"/>
      <c r="O2742" s="111"/>
      <c r="P2742" s="94"/>
    </row>
    <row r="2743" spans="1:16" ht="17.45" customHeight="1" thickBot="1">
      <c r="A2743" s="1017"/>
      <c r="B2743" s="997"/>
      <c r="C2743" s="994"/>
      <c r="D2743" s="91"/>
      <c r="E2743" s="93"/>
      <c r="F2743" s="90"/>
      <c r="G2743" s="997"/>
      <c r="H2743" s="994"/>
      <c r="I2743" s="91"/>
      <c r="J2743" s="111"/>
      <c r="K2743" s="94"/>
      <c r="L2743" s="997"/>
      <c r="M2743" s="994"/>
      <c r="N2743" s="91"/>
      <c r="O2743" s="111"/>
      <c r="P2743" s="94"/>
    </row>
    <row r="2744" spans="1:16">
      <c r="A2744" s="1017"/>
      <c r="B2744" s="103"/>
      <c r="C2744" s="994"/>
      <c r="D2744" s="91"/>
      <c r="E2744" s="93"/>
      <c r="F2744" s="94"/>
      <c r="G2744" s="103"/>
      <c r="H2744" s="994"/>
      <c r="I2744" s="91"/>
      <c r="J2744" s="93"/>
      <c r="K2744" s="109"/>
      <c r="L2744" s="103"/>
      <c r="M2744" s="994"/>
      <c r="N2744" s="110"/>
      <c r="O2744" s="93"/>
      <c r="P2744" s="109"/>
    </row>
    <row r="2745" spans="1:16">
      <c r="A2745" s="1017"/>
      <c r="B2745" s="104"/>
      <c r="C2745" s="994"/>
      <c r="D2745" s="91"/>
      <c r="E2745" s="93"/>
      <c r="F2745" s="90"/>
      <c r="G2745" s="104"/>
      <c r="H2745" s="994"/>
      <c r="I2745" s="91"/>
      <c r="J2745" s="93"/>
      <c r="K2745" s="94"/>
      <c r="L2745" s="104"/>
      <c r="M2745" s="994"/>
      <c r="N2745" s="110"/>
      <c r="O2745" s="111"/>
      <c r="P2745" s="94"/>
    </row>
    <row r="2746" spans="1:16">
      <c r="A2746" s="1017"/>
      <c r="B2746" s="106"/>
      <c r="C2746" s="994"/>
      <c r="D2746" s="91"/>
      <c r="E2746" s="93"/>
      <c r="F2746" s="90"/>
      <c r="G2746" s="106"/>
      <c r="H2746" s="994"/>
      <c r="I2746" s="110"/>
      <c r="J2746" s="111"/>
      <c r="K2746" s="94"/>
      <c r="L2746" s="106"/>
      <c r="M2746" s="994"/>
      <c r="N2746" s="110"/>
      <c r="O2746" s="111"/>
      <c r="P2746" s="101"/>
    </row>
    <row r="2747" spans="1:16">
      <c r="A2747" s="1017"/>
      <c r="B2747" s="107"/>
      <c r="C2747" s="994"/>
      <c r="D2747" s="91"/>
      <c r="E2747" s="93"/>
      <c r="F2747" s="90"/>
      <c r="G2747" s="107"/>
      <c r="H2747" s="994"/>
      <c r="I2747" s="110"/>
      <c r="J2747" s="111"/>
      <c r="K2747" s="101"/>
      <c r="L2747" s="107"/>
      <c r="M2747" s="994"/>
      <c r="N2747" s="108"/>
      <c r="O2747" s="93"/>
      <c r="P2747" s="94"/>
    </row>
    <row r="2748" spans="1:16">
      <c r="A2748" s="1017"/>
      <c r="B2748" s="106"/>
      <c r="C2748" s="994"/>
      <c r="D2748" s="108"/>
      <c r="E2748" s="93"/>
      <c r="F2748" s="94"/>
      <c r="G2748" s="106"/>
      <c r="H2748" s="994"/>
      <c r="I2748" s="108"/>
      <c r="J2748" s="93"/>
      <c r="K2748" s="109"/>
      <c r="L2748" s="106"/>
      <c r="M2748" s="994"/>
      <c r="N2748" s="91"/>
      <c r="O2748" s="93"/>
      <c r="P2748" s="109"/>
    </row>
    <row r="2749" spans="1:16">
      <c r="A2749" s="1017"/>
      <c r="B2749" s="107"/>
      <c r="C2749" s="994"/>
      <c r="D2749" s="91"/>
      <c r="E2749" s="93"/>
      <c r="F2749" s="105"/>
      <c r="G2749" s="107"/>
      <c r="H2749" s="994"/>
      <c r="I2749" s="91"/>
      <c r="J2749" s="93"/>
      <c r="K2749" s="94"/>
      <c r="L2749" s="107"/>
      <c r="M2749" s="994"/>
      <c r="N2749" s="110"/>
      <c r="O2749" s="111"/>
      <c r="P2749" s="94"/>
    </row>
    <row r="2750" spans="1:16">
      <c r="A2750" s="1017"/>
      <c r="B2750" s="106"/>
      <c r="C2750" s="994"/>
      <c r="D2750" s="91"/>
      <c r="E2750" s="93"/>
      <c r="F2750" s="94"/>
      <c r="G2750" s="106"/>
      <c r="H2750" s="994"/>
      <c r="I2750" s="110"/>
      <c r="J2750" s="111"/>
      <c r="K2750" s="94"/>
      <c r="L2750" s="106"/>
      <c r="M2750" s="994"/>
      <c r="N2750" s="110"/>
      <c r="O2750" s="111"/>
      <c r="P2750" s="94"/>
    </row>
    <row r="2751" spans="1:16" ht="17.45" customHeight="1" thickBot="1">
      <c r="A2751" s="1017"/>
      <c r="B2751" s="107"/>
      <c r="C2751" s="995"/>
      <c r="D2751" s="112"/>
      <c r="E2751" s="113"/>
      <c r="F2751" s="114"/>
      <c r="G2751" s="107"/>
      <c r="H2751" s="994"/>
      <c r="I2751" s="112"/>
      <c r="J2751" s="113"/>
      <c r="K2751" s="114"/>
      <c r="L2751" s="107"/>
      <c r="M2751" s="994"/>
      <c r="N2751" s="112"/>
      <c r="O2751" s="113"/>
      <c r="P2751" s="114"/>
    </row>
    <row r="2752" spans="1:16">
      <c r="A2752" s="1030" t="str">
        <f>TEXT(A2706,"AAAA")</f>
        <v>星期三</v>
      </c>
      <c r="B2752" s="106"/>
      <c r="C2752" s="1008" t="s">
        <v>978</v>
      </c>
      <c r="D2752" s="115"/>
      <c r="E2752" s="116"/>
      <c r="F2752" s="94"/>
      <c r="G2752" s="106"/>
      <c r="H2752" s="993" t="s">
        <v>978</v>
      </c>
      <c r="I2752" s="115"/>
      <c r="J2752" s="116"/>
      <c r="K2752" s="94"/>
      <c r="L2752" s="106"/>
      <c r="M2752" s="1009" t="s">
        <v>978</v>
      </c>
      <c r="N2752" s="115"/>
      <c r="O2752" s="116"/>
      <c r="P2752" s="94"/>
    </row>
    <row r="2753" spans="1:16">
      <c r="A2753" s="1017"/>
      <c r="B2753" s="107"/>
      <c r="C2753" s="994"/>
      <c r="D2753" s="117"/>
      <c r="E2753" s="93"/>
      <c r="F2753" s="94"/>
      <c r="G2753" s="107"/>
      <c r="H2753" s="994"/>
      <c r="I2753" s="91"/>
      <c r="J2753" s="93"/>
      <c r="K2753" s="94"/>
      <c r="L2753" s="107"/>
      <c r="M2753" s="994"/>
      <c r="N2753" s="91"/>
      <c r="O2753" s="93"/>
      <c r="P2753" s="94"/>
    </row>
    <row r="2754" spans="1:16">
      <c r="A2754" s="1017"/>
      <c r="B2754" s="106"/>
      <c r="C2754" s="994"/>
      <c r="D2754" s="117"/>
      <c r="E2754" s="93"/>
      <c r="F2754" s="94"/>
      <c r="G2754" s="106"/>
      <c r="H2754" s="994"/>
      <c r="I2754" s="91"/>
      <c r="J2754" s="93"/>
      <c r="K2754" s="94"/>
      <c r="L2754" s="106"/>
      <c r="M2754" s="994"/>
      <c r="N2754" s="91"/>
      <c r="O2754" s="93"/>
      <c r="P2754" s="94"/>
    </row>
    <row r="2755" spans="1:16">
      <c r="A2755" s="1017"/>
      <c r="B2755" s="107"/>
      <c r="C2755" s="994"/>
      <c r="D2755" s="117"/>
      <c r="E2755" s="93"/>
      <c r="F2755" s="94"/>
      <c r="G2755" s="107"/>
      <c r="H2755" s="994"/>
      <c r="I2755" s="91"/>
      <c r="J2755" s="93"/>
      <c r="K2755" s="94"/>
      <c r="L2755" s="107"/>
      <c r="M2755" s="994"/>
      <c r="N2755" s="91"/>
      <c r="O2755" s="93"/>
      <c r="P2755" s="94"/>
    </row>
    <row r="2756" spans="1:16">
      <c r="A2756" s="1017"/>
      <c r="B2756" s="106"/>
      <c r="C2756" s="994"/>
      <c r="D2756" s="117"/>
      <c r="E2756" s="93"/>
      <c r="F2756" s="94"/>
      <c r="G2756" s="106"/>
      <c r="H2756" s="994"/>
      <c r="I2756" s="91"/>
      <c r="J2756" s="93"/>
      <c r="K2756" s="94"/>
      <c r="L2756" s="106"/>
      <c r="M2756" s="994"/>
      <c r="N2756" s="91"/>
      <c r="O2756" s="93"/>
      <c r="P2756" s="94"/>
    </row>
    <row r="2757" spans="1:16">
      <c r="A2757" s="1017"/>
      <c r="B2757" s="107"/>
      <c r="C2757" s="994"/>
      <c r="D2757" s="117"/>
      <c r="E2757" s="93"/>
      <c r="F2757" s="94"/>
      <c r="G2757" s="107"/>
      <c r="H2757" s="994"/>
      <c r="I2757" s="91"/>
      <c r="J2757" s="93"/>
      <c r="K2757" s="94"/>
      <c r="L2757" s="107"/>
      <c r="M2757" s="994"/>
      <c r="N2757" s="91"/>
      <c r="O2757" s="93"/>
      <c r="P2757" s="94"/>
    </row>
    <row r="2758" spans="1:16">
      <c r="A2758" s="1017"/>
      <c r="B2758" s="106"/>
      <c r="C2758" s="994"/>
      <c r="D2758" s="117"/>
      <c r="E2758" s="93"/>
      <c r="F2758" s="94"/>
      <c r="G2758" s="106"/>
      <c r="H2758" s="994"/>
      <c r="I2758" s="91"/>
      <c r="J2758" s="93"/>
      <c r="K2758" s="94"/>
      <c r="L2758" s="106"/>
      <c r="M2758" s="994"/>
      <c r="N2758" s="91"/>
      <c r="O2758" s="93"/>
      <c r="P2758" s="94"/>
    </row>
    <row r="2759" spans="1:16">
      <c r="A2759" s="1017"/>
      <c r="B2759" s="107"/>
      <c r="C2759" s="994"/>
      <c r="D2759" s="91"/>
      <c r="E2759" s="93"/>
      <c r="F2759" s="94"/>
      <c r="G2759" s="107"/>
      <c r="H2759" s="994"/>
      <c r="I2759" s="91"/>
      <c r="J2759" s="93"/>
      <c r="K2759" s="94"/>
      <c r="L2759" s="107"/>
      <c r="M2759" s="994"/>
      <c r="N2759" s="91"/>
      <c r="O2759" s="93"/>
      <c r="P2759" s="94"/>
    </row>
    <row r="2760" spans="1:16">
      <c r="A2760" s="1017"/>
      <c r="B2760" s="104"/>
      <c r="C2760" s="994"/>
      <c r="D2760" s="110"/>
      <c r="E2760" s="111"/>
      <c r="F2760" s="101"/>
      <c r="G2760" s="104"/>
      <c r="H2760" s="994"/>
      <c r="I2760" s="110"/>
      <c r="J2760" s="111"/>
      <c r="K2760" s="94"/>
      <c r="L2760" s="104"/>
      <c r="M2760" s="994"/>
      <c r="N2760" s="110"/>
      <c r="O2760" s="111"/>
      <c r="P2760" s="94"/>
    </row>
    <row r="2761" spans="1:16" ht="17.45" customHeight="1" thickBot="1">
      <c r="A2761" s="1017"/>
      <c r="B2761" s="104"/>
      <c r="C2761" s="995"/>
      <c r="D2761" s="119" t="s">
        <v>1047</v>
      </c>
      <c r="E2761" s="120" t="s">
        <v>1048</v>
      </c>
      <c r="F2761" s="121"/>
      <c r="G2761" s="104"/>
      <c r="H2761" s="995"/>
      <c r="I2761" s="119" t="s">
        <v>1047</v>
      </c>
      <c r="J2761" s="120" t="s">
        <v>1048</v>
      </c>
      <c r="K2761" s="94"/>
      <c r="L2761" s="104"/>
      <c r="M2761" s="995"/>
      <c r="N2761" s="119" t="s">
        <v>1047</v>
      </c>
      <c r="O2761" s="120" t="s">
        <v>1048</v>
      </c>
      <c r="P2761" s="94"/>
    </row>
    <row r="2762" spans="1:16">
      <c r="A2762" s="102"/>
      <c r="B2762" s="106"/>
      <c r="C2762" s="1008" t="s">
        <v>1049</v>
      </c>
      <c r="D2762" s="115"/>
      <c r="E2762" s="116"/>
      <c r="F2762" s="122"/>
      <c r="G2762" s="106"/>
      <c r="H2762" s="993" t="s">
        <v>1049</v>
      </c>
      <c r="I2762" s="115"/>
      <c r="J2762" s="116"/>
      <c r="K2762" s="122"/>
      <c r="L2762" s="106"/>
      <c r="M2762" s="1009" t="s">
        <v>1049</v>
      </c>
      <c r="N2762" s="115"/>
      <c r="O2762" s="116"/>
      <c r="P2762" s="122"/>
    </row>
    <row r="2763" spans="1:16">
      <c r="A2763" s="102"/>
      <c r="B2763" s="107"/>
      <c r="C2763" s="994"/>
      <c r="D2763" s="91"/>
      <c r="E2763" s="93"/>
      <c r="F2763" s="94"/>
      <c r="G2763" s="107"/>
      <c r="H2763" s="994"/>
      <c r="I2763" s="91"/>
      <c r="J2763" s="93"/>
      <c r="K2763" s="94"/>
      <c r="L2763" s="107"/>
      <c r="M2763" s="994"/>
      <c r="N2763" s="91"/>
      <c r="O2763" s="93"/>
      <c r="P2763" s="94"/>
    </row>
    <row r="2764" spans="1:16">
      <c r="A2764" s="102"/>
      <c r="B2764" s="123"/>
      <c r="C2764" s="994"/>
      <c r="D2764" s="91"/>
      <c r="E2764" s="93"/>
      <c r="F2764" s="94"/>
      <c r="G2764" s="123"/>
      <c r="H2764" s="994"/>
      <c r="I2764" s="91"/>
      <c r="J2764" s="93"/>
      <c r="K2764" s="94"/>
      <c r="L2764" s="123"/>
      <c r="M2764" s="994"/>
      <c r="N2764" s="91"/>
      <c r="O2764" s="93"/>
      <c r="P2764" s="125"/>
    </row>
    <row r="2765" spans="1:16">
      <c r="A2765" s="102"/>
      <c r="B2765" s="104"/>
      <c r="C2765" s="994"/>
      <c r="D2765" s="91"/>
      <c r="E2765" s="93"/>
      <c r="F2765" s="94"/>
      <c r="G2765" s="104"/>
      <c r="H2765" s="994"/>
      <c r="I2765" s="91"/>
      <c r="J2765" s="93"/>
      <c r="K2765" s="94"/>
      <c r="L2765" s="104"/>
      <c r="M2765" s="994"/>
      <c r="N2765" s="91"/>
      <c r="O2765" s="93"/>
      <c r="P2765" s="213"/>
    </row>
    <row r="2766" spans="1:16">
      <c r="A2766" s="102"/>
      <c r="B2766" s="106"/>
      <c r="C2766" s="994"/>
      <c r="D2766" s="91"/>
      <c r="E2766" s="93"/>
      <c r="F2766" s="94"/>
      <c r="G2766" s="106"/>
      <c r="H2766" s="994"/>
      <c r="I2766" s="91"/>
      <c r="J2766" s="93"/>
      <c r="K2766" s="94"/>
      <c r="L2766" s="106"/>
      <c r="M2766" s="994"/>
      <c r="N2766" s="91"/>
      <c r="O2766" s="93"/>
      <c r="P2766" s="94"/>
    </row>
    <row r="2767" spans="1:16">
      <c r="A2767" s="102"/>
      <c r="B2767" s="107"/>
      <c r="C2767" s="994"/>
      <c r="D2767" s="91"/>
      <c r="E2767" s="93"/>
      <c r="F2767" s="124"/>
      <c r="G2767" s="107"/>
      <c r="H2767" s="994"/>
      <c r="I2767" s="91"/>
      <c r="J2767" s="93"/>
      <c r="K2767" s="124"/>
      <c r="L2767" s="107"/>
      <c r="M2767" s="994"/>
      <c r="N2767" s="91"/>
      <c r="O2767" s="93"/>
      <c r="P2767" s="124"/>
    </row>
    <row r="2768" spans="1:16">
      <c r="A2768" s="102"/>
      <c r="B2768" s="106"/>
      <c r="C2768" s="994"/>
      <c r="D2768" s="91"/>
      <c r="E2768" s="93"/>
      <c r="F2768" s="125"/>
      <c r="G2768" s="106"/>
      <c r="H2768" s="994"/>
      <c r="I2768" s="91"/>
      <c r="J2768" s="93"/>
      <c r="K2768" s="125"/>
      <c r="L2768" s="106"/>
      <c r="M2768" s="994"/>
      <c r="N2768" s="91"/>
      <c r="O2768" s="93"/>
      <c r="P2768" s="125"/>
    </row>
    <row r="2769" spans="1:16">
      <c r="A2769" s="102"/>
      <c r="B2769" s="107"/>
      <c r="C2769" s="994"/>
      <c r="D2769" s="214"/>
      <c r="E2769" s="111"/>
      <c r="F2769" s="213"/>
      <c r="G2769" s="107"/>
      <c r="H2769" s="994"/>
      <c r="I2769" s="110"/>
      <c r="J2769" s="111"/>
      <c r="K2769" s="213"/>
      <c r="L2769" s="107"/>
      <c r="M2769" s="994"/>
      <c r="N2769" s="110"/>
      <c r="O2769" s="111"/>
      <c r="P2769" s="213"/>
    </row>
    <row r="2770" spans="1:16">
      <c r="A2770" s="102"/>
      <c r="B2770" s="106"/>
      <c r="C2770" s="994"/>
      <c r="D2770" s="214"/>
      <c r="E2770" s="111"/>
      <c r="F2770" s="213"/>
      <c r="G2770" s="106"/>
      <c r="H2770" s="994"/>
      <c r="I2770" s="110"/>
      <c r="J2770" s="111"/>
      <c r="K2770" s="213"/>
      <c r="L2770" s="106"/>
      <c r="M2770" s="994"/>
      <c r="N2770" s="110"/>
      <c r="O2770" s="111"/>
      <c r="P2770" s="213"/>
    </row>
    <row r="2771" spans="1:16" ht="17.45" customHeight="1" thickBot="1">
      <c r="A2771" s="102"/>
      <c r="B2771" s="107"/>
      <c r="C2771" s="995"/>
      <c r="D2771" s="126"/>
      <c r="E2771" s="127"/>
      <c r="F2771" s="101"/>
      <c r="G2771" s="107"/>
      <c r="H2771" s="995"/>
      <c r="I2771" s="110"/>
      <c r="J2771" s="127"/>
      <c r="K2771" s="101"/>
      <c r="L2771" s="107"/>
      <c r="M2771" s="995"/>
      <c r="N2771" s="110"/>
      <c r="O2771" s="128"/>
      <c r="P2771" s="124"/>
    </row>
    <row r="2772" spans="1:16">
      <c r="A2772" s="129"/>
      <c r="B2772" s="106"/>
      <c r="C2772" s="1008" t="s">
        <v>1055</v>
      </c>
      <c r="D2772" s="115" t="s">
        <v>1056</v>
      </c>
      <c r="E2772" s="130" t="s">
        <v>943</v>
      </c>
      <c r="F2772" s="122"/>
      <c r="G2772" s="106"/>
      <c r="H2772" s="993" t="s">
        <v>1055</v>
      </c>
      <c r="I2772" s="115" t="s">
        <v>1056</v>
      </c>
      <c r="J2772" s="130" t="s">
        <v>943</v>
      </c>
      <c r="K2772" s="122"/>
      <c r="L2772" s="106"/>
      <c r="M2772" s="1009" t="s">
        <v>1055</v>
      </c>
      <c r="N2772" s="115" t="s">
        <v>1056</v>
      </c>
      <c r="O2772" s="130" t="s">
        <v>943</v>
      </c>
      <c r="P2772" s="122"/>
    </row>
    <row r="2773" spans="1:16">
      <c r="A2773" s="129"/>
      <c r="B2773" s="107"/>
      <c r="C2773" s="994"/>
      <c r="D2773" s="91" t="s">
        <v>1060</v>
      </c>
      <c r="E2773" s="93" t="s">
        <v>948</v>
      </c>
      <c r="F2773" s="131"/>
      <c r="G2773" s="107"/>
      <c r="H2773" s="994"/>
      <c r="I2773" s="91" t="s">
        <v>1060</v>
      </c>
      <c r="J2773" s="93" t="s">
        <v>948</v>
      </c>
      <c r="K2773" s="131"/>
      <c r="L2773" s="107"/>
      <c r="M2773" s="994"/>
      <c r="N2773" s="91" t="s">
        <v>1060</v>
      </c>
      <c r="O2773" s="93" t="s">
        <v>948</v>
      </c>
      <c r="P2773" s="131"/>
    </row>
    <row r="2774" spans="1:16">
      <c r="A2774" s="129"/>
      <c r="B2774" s="132"/>
      <c r="C2774" s="994"/>
      <c r="D2774" s="91" t="s">
        <v>1063</v>
      </c>
      <c r="E2774" s="93" t="s">
        <v>952</v>
      </c>
      <c r="F2774" s="94"/>
      <c r="G2774" s="132"/>
      <c r="H2774" s="994"/>
      <c r="I2774" s="91" t="s">
        <v>1063</v>
      </c>
      <c r="J2774" s="93" t="s">
        <v>952</v>
      </c>
      <c r="K2774" s="94"/>
      <c r="L2774" s="132"/>
      <c r="M2774" s="994"/>
      <c r="N2774" s="91" t="s">
        <v>1063</v>
      </c>
      <c r="O2774" s="93" t="s">
        <v>952</v>
      </c>
      <c r="P2774" s="94"/>
    </row>
    <row r="2775" spans="1:16">
      <c r="A2775" s="129"/>
      <c r="B2775" s="107"/>
      <c r="C2775" s="994"/>
      <c r="D2775" s="91" t="s">
        <v>978</v>
      </c>
      <c r="E2775" s="93" t="s">
        <v>956</v>
      </c>
      <c r="F2775" s="101"/>
      <c r="G2775" s="107"/>
      <c r="H2775" s="994"/>
      <c r="I2775" s="91" t="s">
        <v>978</v>
      </c>
      <c r="J2775" s="93" t="s">
        <v>956</v>
      </c>
      <c r="K2775" s="101"/>
      <c r="L2775" s="107"/>
      <c r="M2775" s="994"/>
      <c r="N2775" s="91" t="s">
        <v>978</v>
      </c>
      <c r="O2775" s="93" t="s">
        <v>956</v>
      </c>
      <c r="P2775" s="101"/>
    </row>
    <row r="2776" spans="1:16">
      <c r="A2776" s="129"/>
      <c r="B2776" s="132"/>
      <c r="C2776" s="994"/>
      <c r="D2776" s="91"/>
      <c r="E2776" s="111"/>
      <c r="F2776" s="133"/>
      <c r="G2776" s="132"/>
      <c r="H2776" s="994"/>
      <c r="I2776" s="91"/>
      <c r="J2776" s="111"/>
      <c r="K2776" s="133"/>
      <c r="L2776" s="132"/>
      <c r="M2776" s="994"/>
      <c r="N2776" s="91"/>
      <c r="O2776" s="111"/>
      <c r="P2776" s="133"/>
    </row>
    <row r="2777" spans="1:16">
      <c r="A2777" s="129"/>
      <c r="B2777" s="107"/>
      <c r="C2777" s="994"/>
      <c r="D2777" s="91"/>
      <c r="E2777" s="93"/>
      <c r="F2777" s="94"/>
      <c r="G2777" s="107"/>
      <c r="H2777" s="994"/>
      <c r="I2777" s="91"/>
      <c r="J2777" s="93"/>
      <c r="K2777" s="94"/>
      <c r="L2777" s="107"/>
      <c r="M2777" s="994"/>
      <c r="N2777" s="91"/>
      <c r="O2777" s="93"/>
      <c r="P2777" s="94"/>
    </row>
    <row r="2778" spans="1:16">
      <c r="A2778" s="129"/>
      <c r="B2778" s="132"/>
      <c r="C2778" s="994"/>
      <c r="D2778" s="91"/>
      <c r="E2778" s="111"/>
      <c r="F2778" s="133"/>
      <c r="G2778" s="132"/>
      <c r="H2778" s="994"/>
      <c r="I2778" s="91"/>
      <c r="J2778" s="111"/>
      <c r="K2778" s="133"/>
      <c r="L2778" s="132"/>
      <c r="M2778" s="994"/>
      <c r="N2778" s="91"/>
      <c r="O2778" s="111"/>
      <c r="P2778" s="133"/>
    </row>
    <row r="2779" spans="1:16">
      <c r="A2779" s="129"/>
      <c r="B2779" s="107"/>
      <c r="C2779" s="994"/>
      <c r="D2779" s="91"/>
      <c r="E2779" s="93"/>
      <c r="F2779" s="94"/>
      <c r="G2779" s="107"/>
      <c r="H2779" s="994"/>
      <c r="I2779" s="91"/>
      <c r="J2779" s="93"/>
      <c r="K2779" s="94"/>
      <c r="L2779" s="107"/>
      <c r="M2779" s="994"/>
      <c r="N2779" s="91"/>
      <c r="O2779" s="93"/>
      <c r="P2779" s="94"/>
    </row>
    <row r="2780" spans="1:16">
      <c r="A2780" s="129"/>
      <c r="B2780" s="132"/>
      <c r="C2780" s="994"/>
      <c r="D2780" s="91"/>
      <c r="E2780" s="93"/>
      <c r="F2780" s="94"/>
      <c r="G2780" s="132"/>
      <c r="H2780" s="994"/>
      <c r="I2780" s="91"/>
      <c r="J2780" s="93"/>
      <c r="K2780" s="94"/>
      <c r="L2780" s="132"/>
      <c r="M2780" s="994"/>
      <c r="N2780" s="91"/>
      <c r="O2780" s="93"/>
      <c r="P2780" s="94"/>
    </row>
    <row r="2781" spans="1:16" ht="17.45" customHeight="1" thickBot="1">
      <c r="A2781" s="129"/>
      <c r="B2781" s="107"/>
      <c r="C2781" s="995"/>
      <c r="D2781" s="112"/>
      <c r="E2781" s="113"/>
      <c r="F2781" s="114"/>
      <c r="G2781" s="107"/>
      <c r="H2781" s="995"/>
      <c r="I2781" s="112"/>
      <c r="J2781" s="127"/>
      <c r="K2781" s="101"/>
      <c r="L2781" s="107"/>
      <c r="M2781" s="995"/>
      <c r="N2781" s="112"/>
      <c r="O2781" s="127"/>
      <c r="P2781" s="101"/>
    </row>
    <row r="2782" spans="1:16">
      <c r="A2782" s="129"/>
      <c r="B2782" s="132"/>
      <c r="C2782" s="1011" t="s">
        <v>1068</v>
      </c>
      <c r="D2782" s="134" t="s">
        <v>1069</v>
      </c>
      <c r="E2782" s="135"/>
      <c r="F2782" s="136" t="s">
        <v>1070</v>
      </c>
      <c r="G2782" s="132"/>
      <c r="H2782" s="1028" t="s">
        <v>1068</v>
      </c>
      <c r="I2782" s="134" t="s">
        <v>1069</v>
      </c>
      <c r="J2782" s="135"/>
      <c r="K2782" s="136" t="s">
        <v>1070</v>
      </c>
      <c r="L2782" s="132"/>
      <c r="M2782" s="1013" t="s">
        <v>1068</v>
      </c>
      <c r="N2782" s="134" t="s">
        <v>1069</v>
      </c>
      <c r="O2782" s="135"/>
      <c r="P2782" s="136" t="s">
        <v>1070</v>
      </c>
    </row>
    <row r="2783" spans="1:16">
      <c r="A2783" s="129"/>
      <c r="B2783" s="107"/>
      <c r="C2783" s="994"/>
      <c r="D2783" s="117"/>
      <c r="E2783" s="118"/>
      <c r="F2783" s="137"/>
      <c r="G2783" s="107"/>
      <c r="H2783" s="994"/>
      <c r="I2783" s="91"/>
      <c r="J2783" s="93"/>
      <c r="K2783" s="94"/>
      <c r="L2783" s="107"/>
      <c r="M2783" s="994"/>
      <c r="N2783" s="91"/>
      <c r="O2783" s="93"/>
      <c r="P2783" s="94"/>
    </row>
    <row r="2784" spans="1:16">
      <c r="A2784" s="129"/>
      <c r="B2784" s="132"/>
      <c r="C2784" s="994"/>
      <c r="D2784" s="91"/>
      <c r="E2784" s="93"/>
      <c r="F2784" s="94"/>
      <c r="G2784" s="132"/>
      <c r="H2784" s="994"/>
      <c r="I2784" s="91"/>
      <c r="J2784" s="93"/>
      <c r="K2784" s="94"/>
      <c r="L2784" s="132"/>
      <c r="M2784" s="994"/>
      <c r="N2784" s="91"/>
      <c r="O2784" s="93"/>
      <c r="P2784" s="94"/>
    </row>
    <row r="2785" spans="1:16">
      <c r="A2785" s="129"/>
      <c r="B2785" s="107"/>
      <c r="C2785" s="994"/>
      <c r="D2785" s="110"/>
      <c r="E2785" s="111"/>
      <c r="F2785" s="101"/>
      <c r="G2785" s="107"/>
      <c r="H2785" s="994"/>
      <c r="I2785" s="110"/>
      <c r="J2785" s="111"/>
      <c r="K2785" s="101"/>
      <c r="L2785" s="107"/>
      <c r="M2785" s="994"/>
      <c r="N2785" s="110"/>
      <c r="O2785" s="111"/>
      <c r="P2785" s="101"/>
    </row>
    <row r="2786" spans="1:16">
      <c r="A2786" s="1031"/>
      <c r="B2786" s="132"/>
      <c r="C2786" s="994"/>
      <c r="D2786" s="91"/>
      <c r="E2786" s="93"/>
      <c r="F2786" s="94"/>
      <c r="G2786" s="132"/>
      <c r="H2786" s="994"/>
      <c r="I2786" s="91"/>
      <c r="J2786" s="93"/>
      <c r="K2786" s="94"/>
      <c r="L2786" s="132"/>
      <c r="M2786" s="994"/>
      <c r="N2786" s="91"/>
      <c r="O2786" s="93"/>
      <c r="P2786" s="94"/>
    </row>
    <row r="2787" spans="1:16">
      <c r="A2787" s="1017"/>
      <c r="B2787" s="107"/>
      <c r="C2787" s="994"/>
      <c r="D2787" s="91"/>
      <c r="E2787" s="93"/>
      <c r="F2787" s="94"/>
      <c r="G2787" s="107"/>
      <c r="H2787" s="994"/>
      <c r="I2787" s="91"/>
      <c r="J2787" s="93"/>
      <c r="K2787" s="94"/>
      <c r="L2787" s="107"/>
      <c r="M2787" s="994"/>
      <c r="N2787" s="91"/>
      <c r="O2787" s="93"/>
      <c r="P2787" s="94"/>
    </row>
    <row r="2788" spans="1:16">
      <c r="A2788" s="1017"/>
      <c r="B2788" s="132"/>
      <c r="C2788" s="994"/>
      <c r="D2788" s="110"/>
      <c r="E2788" s="111"/>
      <c r="F2788" s="101"/>
      <c r="G2788" s="132"/>
      <c r="H2788" s="994"/>
      <c r="I2788" s="110"/>
      <c r="J2788" s="111"/>
      <c r="K2788" s="101"/>
      <c r="L2788" s="132"/>
      <c r="M2788" s="994"/>
      <c r="N2788" s="110"/>
      <c r="O2788" s="111"/>
      <c r="P2788" s="101"/>
    </row>
    <row r="2789" spans="1:16" ht="17.45" customHeight="1" thickBot="1">
      <c r="A2789" s="1032"/>
      <c r="B2789" s="138"/>
      <c r="C2789" s="1012"/>
      <c r="D2789" s="139"/>
      <c r="E2789" s="140"/>
      <c r="F2789" s="141"/>
      <c r="G2789" s="138"/>
      <c r="H2789" s="1012"/>
      <c r="I2789" s="139"/>
      <c r="J2789" s="140"/>
      <c r="K2789" s="141"/>
      <c r="L2789" s="138"/>
      <c r="M2789" s="1012"/>
      <c r="N2789" s="139"/>
      <c r="O2789" s="140"/>
      <c r="P2789" s="141"/>
    </row>
    <row r="2790" spans="1:16" s="143" customFormat="1" ht="27" customHeight="1" thickTop="1" thickBot="1">
      <c r="A2790" s="142"/>
      <c r="B2790" s="1000" t="s">
        <v>1077</v>
      </c>
      <c r="C2790" s="1001"/>
      <c r="D2790" s="1001"/>
      <c r="E2790" s="1001"/>
      <c r="F2790" s="1001"/>
      <c r="G2790" s="1025" t="s">
        <v>1078</v>
      </c>
      <c r="H2790" s="1006"/>
      <c r="I2790" s="1006"/>
      <c r="J2790" s="1006"/>
      <c r="K2790" s="1006"/>
      <c r="L2790" s="1006"/>
      <c r="M2790" s="1006"/>
      <c r="N2790" s="1005" t="s">
        <v>1079</v>
      </c>
      <c r="O2790" s="1006"/>
      <c r="P2790" s="1006"/>
    </row>
    <row r="2791" spans="1:16" s="156" customFormat="1" ht="21.75" customHeight="1" thickTop="1" thickBot="1">
      <c r="A2791" s="144" t="s">
        <v>934</v>
      </c>
      <c r="B2791" s="145"/>
      <c r="C2791" s="146" t="s">
        <v>1080</v>
      </c>
      <c r="D2791" s="147" t="s">
        <v>937</v>
      </c>
      <c r="E2791" s="148" t="s">
        <v>938</v>
      </c>
      <c r="F2791" s="149" t="s">
        <v>1081</v>
      </c>
      <c r="G2791" s="150" t="s">
        <v>1082</v>
      </c>
      <c r="H2791" s="151" t="s">
        <v>1069</v>
      </c>
      <c r="I2791" s="152" t="s">
        <v>937</v>
      </c>
      <c r="J2791" s="152" t="s">
        <v>938</v>
      </c>
      <c r="K2791" s="152" t="s">
        <v>1081</v>
      </c>
      <c r="L2791" s="151" t="s">
        <v>1083</v>
      </c>
      <c r="M2791" s="153" t="s">
        <v>1084</v>
      </c>
      <c r="N2791" s="154" t="s">
        <v>1080</v>
      </c>
      <c r="O2791" s="148" t="s">
        <v>938</v>
      </c>
      <c r="P2791" s="155" t="s">
        <v>1081</v>
      </c>
    </row>
    <row r="2792" spans="1:16" s="169" customFormat="1" ht="17.45" customHeight="1" thickTop="1">
      <c r="A2792" s="990">
        <f>A2706</f>
        <v>46169</v>
      </c>
      <c r="B2792" s="1020" t="s">
        <v>1085</v>
      </c>
      <c r="C2792" s="157"/>
      <c r="D2792" s="158"/>
      <c r="E2792" s="159"/>
      <c r="F2792" s="160"/>
      <c r="G2792" s="161"/>
      <c r="H2792" s="162"/>
      <c r="I2792" s="163"/>
      <c r="J2792" s="163"/>
      <c r="K2792" s="164"/>
      <c r="L2792" s="165"/>
      <c r="M2792" s="166"/>
      <c r="N2792" s="167"/>
      <c r="O2792" s="163"/>
      <c r="P2792" s="168"/>
    </row>
    <row r="2793" spans="1:16" s="169" customFormat="1">
      <c r="A2793" s="991"/>
      <c r="B2793" s="1021"/>
      <c r="C2793" s="170"/>
      <c r="D2793" s="171"/>
      <c r="E2793" s="172"/>
      <c r="F2793" s="173"/>
      <c r="G2793" s="170"/>
      <c r="H2793" s="174"/>
      <c r="I2793" s="172"/>
      <c r="J2793" s="172"/>
      <c r="K2793" s="175"/>
      <c r="L2793" s="176"/>
      <c r="M2793" s="177"/>
      <c r="N2793" s="178"/>
      <c r="O2793" s="172"/>
      <c r="P2793" s="179"/>
    </row>
    <row r="2794" spans="1:16" s="169" customFormat="1">
      <c r="A2794" s="991"/>
      <c r="B2794" s="1021"/>
      <c r="C2794" s="170"/>
      <c r="D2794" s="171"/>
      <c r="E2794" s="172"/>
      <c r="F2794" s="173"/>
      <c r="G2794" s="170"/>
      <c r="H2794" s="180"/>
      <c r="I2794" s="172"/>
      <c r="J2794" s="172"/>
      <c r="K2794" s="175"/>
      <c r="L2794" s="181"/>
      <c r="M2794" s="177"/>
      <c r="N2794" s="178"/>
      <c r="O2794" s="172"/>
      <c r="P2794" s="179"/>
    </row>
    <row r="2795" spans="1:16" s="169" customFormat="1">
      <c r="A2795" s="991"/>
      <c r="B2795" s="1021"/>
      <c r="C2795" s="170"/>
      <c r="D2795" s="215"/>
      <c r="E2795" s="172"/>
      <c r="F2795" s="173"/>
      <c r="G2795" s="170"/>
      <c r="H2795" s="180"/>
      <c r="I2795" s="172"/>
      <c r="J2795" s="172"/>
      <c r="K2795" s="184"/>
      <c r="L2795" s="181"/>
      <c r="M2795" s="177"/>
      <c r="N2795" s="178"/>
      <c r="O2795" s="172"/>
      <c r="P2795" s="179"/>
    </row>
    <row r="2796" spans="1:16" s="169" customFormat="1">
      <c r="A2796" s="991"/>
      <c r="B2796" s="1021"/>
      <c r="C2796" s="170"/>
      <c r="D2796" s="182"/>
      <c r="E2796" s="172"/>
      <c r="F2796" s="179"/>
      <c r="G2796" s="170"/>
      <c r="H2796" s="183"/>
      <c r="I2796" s="172"/>
      <c r="J2796" s="172"/>
      <c r="K2796" s="184"/>
      <c r="L2796" s="181"/>
      <c r="M2796" s="177"/>
      <c r="N2796" s="178"/>
      <c r="O2796" s="172"/>
      <c r="P2796" s="179"/>
    </row>
    <row r="2797" spans="1:16" s="169" customFormat="1">
      <c r="A2797" s="991"/>
      <c r="B2797" s="1021"/>
      <c r="C2797" s="170"/>
      <c r="D2797" s="171"/>
      <c r="E2797" s="172"/>
      <c r="F2797" s="185"/>
      <c r="G2797" s="195"/>
      <c r="H2797" s="180"/>
      <c r="I2797" s="188"/>
      <c r="J2797" s="172"/>
      <c r="K2797" s="175"/>
      <c r="L2797" s="186"/>
      <c r="M2797" s="187"/>
      <c r="N2797" s="178"/>
      <c r="O2797" s="172"/>
      <c r="P2797" s="179"/>
    </row>
    <row r="2798" spans="1:16" s="169" customFormat="1">
      <c r="A2798" s="991"/>
      <c r="B2798" s="1021"/>
      <c r="C2798" s="170"/>
      <c r="D2798" s="171"/>
      <c r="E2798" s="172"/>
      <c r="F2798" s="179"/>
      <c r="G2798" s="170"/>
      <c r="H2798" s="180"/>
      <c r="I2798" s="188"/>
      <c r="J2798" s="172"/>
      <c r="K2798" s="175"/>
      <c r="L2798" s="181"/>
      <c r="M2798" s="177"/>
      <c r="N2798" s="178"/>
      <c r="O2798" s="172"/>
      <c r="P2798" s="179"/>
    </row>
    <row r="2799" spans="1:16" s="169" customFormat="1">
      <c r="A2799" s="991"/>
      <c r="B2799" s="1021"/>
      <c r="C2799" s="170"/>
      <c r="D2799" s="171"/>
      <c r="E2799" s="172"/>
      <c r="F2799" s="179"/>
      <c r="G2799" s="216"/>
      <c r="H2799" s="180"/>
      <c r="I2799" s="172"/>
      <c r="J2799" s="172"/>
      <c r="K2799" s="175"/>
      <c r="L2799" s="181"/>
      <c r="M2799" s="177"/>
      <c r="N2799" s="178"/>
      <c r="O2799" s="172"/>
      <c r="P2799" s="179"/>
    </row>
    <row r="2800" spans="1:16" s="169" customFormat="1">
      <c r="A2800" s="991"/>
      <c r="B2800" s="1021"/>
      <c r="C2800" s="170"/>
      <c r="D2800" s="171"/>
      <c r="E2800" s="172"/>
      <c r="F2800" s="185"/>
      <c r="G2800" s="170"/>
      <c r="H2800" s="180"/>
      <c r="I2800" s="188"/>
      <c r="J2800" s="172"/>
      <c r="K2800" s="175"/>
      <c r="L2800" s="181"/>
      <c r="M2800" s="177"/>
      <c r="N2800" s="178"/>
      <c r="O2800" s="172"/>
      <c r="P2800" s="179"/>
    </row>
    <row r="2801" spans="1:16" s="169" customFormat="1">
      <c r="A2801" s="991"/>
      <c r="B2801" s="1021"/>
      <c r="C2801" s="170"/>
      <c r="D2801" s="171"/>
      <c r="E2801" s="172"/>
      <c r="F2801" s="179"/>
      <c r="G2801" s="170"/>
      <c r="H2801" s="180"/>
      <c r="I2801" s="188"/>
      <c r="J2801" s="172"/>
      <c r="K2801" s="175"/>
      <c r="L2801" s="181"/>
      <c r="M2801" s="177"/>
      <c r="N2801" s="178"/>
      <c r="O2801" s="172"/>
      <c r="P2801" s="179"/>
    </row>
    <row r="2802" spans="1:16" s="169" customFormat="1">
      <c r="A2802" s="991"/>
      <c r="B2802" s="1021"/>
      <c r="C2802" s="189"/>
      <c r="D2802" s="190"/>
      <c r="E2802" s="191"/>
      <c r="F2802" s="192"/>
      <c r="G2802" s="170"/>
      <c r="H2802" s="174"/>
      <c r="I2802" s="172"/>
      <c r="J2802" s="172"/>
      <c r="K2802" s="175"/>
      <c r="L2802" s="181"/>
      <c r="M2802" s="177"/>
      <c r="N2802" s="193"/>
      <c r="O2802" s="191"/>
      <c r="P2802" s="192"/>
    </row>
    <row r="2803" spans="1:16" s="169" customFormat="1">
      <c r="A2803" s="991"/>
      <c r="B2803" s="1021"/>
      <c r="C2803" s="189"/>
      <c r="D2803" s="190"/>
      <c r="E2803" s="191"/>
      <c r="F2803" s="192"/>
      <c r="G2803" s="195"/>
      <c r="H2803" s="180"/>
      <c r="I2803" s="188"/>
      <c r="J2803" s="172"/>
      <c r="K2803" s="175"/>
      <c r="L2803" s="181"/>
      <c r="M2803" s="177"/>
      <c r="N2803" s="193"/>
      <c r="O2803" s="191"/>
      <c r="P2803" s="192"/>
    </row>
    <row r="2804" spans="1:16" s="169" customFormat="1">
      <c r="A2804" s="991"/>
      <c r="B2804" s="1021"/>
      <c r="C2804" s="189"/>
      <c r="D2804" s="190"/>
      <c r="E2804" s="191"/>
      <c r="F2804" s="192"/>
      <c r="G2804" s="170"/>
      <c r="H2804" s="196"/>
      <c r="I2804" s="188"/>
      <c r="J2804" s="197"/>
      <c r="K2804" s="194"/>
      <c r="L2804" s="181"/>
      <c r="M2804" s="177"/>
      <c r="N2804" s="193"/>
      <c r="O2804" s="191"/>
      <c r="P2804" s="192"/>
    </row>
    <row r="2805" spans="1:16" s="169" customFormat="1">
      <c r="A2805" s="991"/>
      <c r="B2805" s="1021"/>
      <c r="C2805" s="189"/>
      <c r="D2805" s="190"/>
      <c r="E2805" s="191"/>
      <c r="F2805" s="192"/>
      <c r="G2805" s="170"/>
      <c r="H2805" s="198"/>
      <c r="I2805" s="172"/>
      <c r="J2805" s="172"/>
      <c r="K2805" s="175"/>
      <c r="L2805" s="181"/>
      <c r="M2805" s="177"/>
      <c r="N2805" s="193"/>
      <c r="O2805" s="191"/>
      <c r="P2805" s="192"/>
    </row>
    <row r="2806" spans="1:16" s="169" customFormat="1">
      <c r="A2806" s="991"/>
      <c r="B2806" s="1021"/>
      <c r="C2806" s="189"/>
      <c r="D2806" s="190"/>
      <c r="E2806" s="191"/>
      <c r="F2806" s="192"/>
      <c r="G2806" s="195"/>
      <c r="H2806" s="180"/>
      <c r="I2806" s="197"/>
      <c r="J2806" s="197"/>
      <c r="K2806" s="194"/>
      <c r="L2806" s="181"/>
      <c r="M2806" s="177"/>
      <c r="N2806" s="193"/>
      <c r="O2806" s="191"/>
      <c r="P2806" s="192"/>
    </row>
    <row r="2807" spans="1:16" s="169" customFormat="1">
      <c r="A2807" s="991"/>
      <c r="B2807" s="1021"/>
      <c r="C2807" s="189"/>
      <c r="D2807" s="190"/>
      <c r="E2807" s="191"/>
      <c r="F2807" s="192"/>
      <c r="G2807" s="170"/>
      <c r="H2807" s="180"/>
      <c r="I2807" s="197"/>
      <c r="J2807" s="197"/>
      <c r="K2807" s="194"/>
      <c r="L2807" s="176"/>
      <c r="M2807" s="177"/>
      <c r="N2807" s="193"/>
      <c r="O2807" s="191"/>
      <c r="P2807" s="192"/>
    </row>
    <row r="2808" spans="1:16" s="169" customFormat="1">
      <c r="A2808" s="991"/>
      <c r="B2808" s="1021"/>
      <c r="C2808" s="189"/>
      <c r="D2808" s="190"/>
      <c r="E2808" s="191"/>
      <c r="F2808" s="192"/>
      <c r="G2808" s="189"/>
      <c r="H2808" s="198"/>
      <c r="I2808" s="199"/>
      <c r="J2808" s="199"/>
      <c r="K2808" s="200"/>
      <c r="L2808" s="201"/>
      <c r="M2808" s="187"/>
      <c r="N2808" s="193"/>
      <c r="O2808" s="191"/>
      <c r="P2808" s="192"/>
    </row>
    <row r="2809" spans="1:16" s="169" customFormat="1">
      <c r="A2809" s="991"/>
      <c r="B2809" s="1021"/>
      <c r="C2809" s="189"/>
      <c r="D2809" s="190"/>
      <c r="E2809" s="191"/>
      <c r="F2809" s="192"/>
      <c r="G2809" s="189"/>
      <c r="H2809" s="198"/>
      <c r="I2809" s="199"/>
      <c r="J2809" s="199"/>
      <c r="K2809" s="200"/>
      <c r="L2809" s="201"/>
      <c r="M2809" s="187"/>
      <c r="N2809" s="193"/>
      <c r="O2809" s="191"/>
      <c r="P2809" s="192"/>
    </row>
    <row r="2810" spans="1:16" s="169" customFormat="1">
      <c r="A2810" s="991"/>
      <c r="B2810" s="1021"/>
      <c r="C2810" s="189"/>
      <c r="D2810" s="190"/>
      <c r="E2810" s="191"/>
      <c r="F2810" s="192"/>
      <c r="G2810" s="189"/>
      <c r="H2810" s="198"/>
      <c r="I2810" s="199"/>
      <c r="J2810" s="199"/>
      <c r="K2810" s="200"/>
      <c r="L2810" s="201"/>
      <c r="M2810" s="187"/>
      <c r="N2810" s="193"/>
      <c r="O2810" s="191"/>
      <c r="P2810" s="192"/>
    </row>
    <row r="2811" spans="1:16" s="169" customFormat="1" ht="17.45" customHeight="1" thickBot="1">
      <c r="A2811" s="992"/>
      <c r="B2811" s="1022"/>
      <c r="C2811" s="202"/>
      <c r="D2811" s="203"/>
      <c r="E2811" s="204"/>
      <c r="F2811" s="205"/>
      <c r="G2811" s="206"/>
      <c r="H2811" s="207"/>
      <c r="I2811" s="208"/>
      <c r="J2811" s="208"/>
      <c r="K2811" s="209"/>
      <c r="L2811" s="210"/>
      <c r="M2811" s="211"/>
      <c r="N2811" s="212"/>
      <c r="O2811" s="204"/>
      <c r="P2811" s="205"/>
    </row>
    <row r="2812" spans="1:16" s="68" customFormat="1" ht="18" customHeight="1" thickTop="1" thickBot="1">
      <c r="A2812" s="1016">
        <f>A2706+1</f>
        <v>46170</v>
      </c>
      <c r="B2812" s="87" t="s">
        <v>940</v>
      </c>
      <c r="C2812" s="1008" t="s">
        <v>941</v>
      </c>
      <c r="D2812" s="88" t="s">
        <v>942</v>
      </c>
      <c r="E2812" s="89" t="s">
        <v>943</v>
      </c>
      <c r="F2812" s="90"/>
      <c r="G2812" s="87" t="s">
        <v>940</v>
      </c>
      <c r="H2812" s="1023" t="s">
        <v>941</v>
      </c>
      <c r="I2812" s="88" t="s">
        <v>942</v>
      </c>
      <c r="J2812" s="89" t="s">
        <v>943</v>
      </c>
      <c r="K2812" s="90"/>
      <c r="L2812" s="87" t="s">
        <v>940</v>
      </c>
      <c r="M2812" s="1029" t="s">
        <v>941</v>
      </c>
      <c r="N2812" s="88" t="s">
        <v>942</v>
      </c>
      <c r="O2812" s="89" t="s">
        <v>943</v>
      </c>
      <c r="P2812" s="90"/>
    </row>
    <row r="2813" spans="1:16" ht="18" customHeight="1">
      <c r="A2813" s="1017"/>
      <c r="B2813" s="1026"/>
      <c r="C2813" s="994"/>
      <c r="D2813" s="91" t="s">
        <v>951</v>
      </c>
      <c r="E2813" s="92" t="s">
        <v>948</v>
      </c>
      <c r="F2813" s="90"/>
      <c r="G2813" s="1026"/>
      <c r="H2813" s="994"/>
      <c r="I2813" s="91" t="s">
        <v>951</v>
      </c>
      <c r="J2813" s="92" t="s">
        <v>948</v>
      </c>
      <c r="K2813" s="90"/>
      <c r="L2813" s="1026"/>
      <c r="M2813" s="994"/>
      <c r="N2813" s="91" t="s">
        <v>951</v>
      </c>
      <c r="O2813" s="92" t="s">
        <v>948</v>
      </c>
      <c r="P2813" s="90"/>
    </row>
    <row r="2814" spans="1:16" ht="17.45" customHeight="1" thickBot="1">
      <c r="A2814" s="1017"/>
      <c r="B2814" s="997"/>
      <c r="C2814" s="994"/>
      <c r="D2814" s="91" t="s">
        <v>955</v>
      </c>
      <c r="E2814" s="93" t="s">
        <v>952</v>
      </c>
      <c r="F2814" s="95"/>
      <c r="G2814" s="997"/>
      <c r="H2814" s="994"/>
      <c r="I2814" s="91" t="s">
        <v>955</v>
      </c>
      <c r="J2814" s="93" t="s">
        <v>952</v>
      </c>
      <c r="K2814" s="95"/>
      <c r="L2814" s="997"/>
      <c r="M2814" s="994"/>
      <c r="N2814" s="91" t="s">
        <v>955</v>
      </c>
      <c r="O2814" s="93" t="s">
        <v>952</v>
      </c>
      <c r="P2814" s="95"/>
    </row>
    <row r="2815" spans="1:16" ht="17.45" customHeight="1" thickBot="1">
      <c r="A2815" s="1017"/>
      <c r="B2815" s="87" t="s">
        <v>954</v>
      </c>
      <c r="C2815" s="994"/>
      <c r="D2815" s="91"/>
      <c r="E2815" s="93"/>
      <c r="F2815" s="94"/>
      <c r="G2815" s="87" t="s">
        <v>954</v>
      </c>
      <c r="H2815" s="994"/>
      <c r="I2815" s="91" t="s">
        <v>958</v>
      </c>
      <c r="J2815" s="93" t="s">
        <v>956</v>
      </c>
      <c r="K2815" s="94"/>
      <c r="L2815" s="87" t="s">
        <v>954</v>
      </c>
      <c r="M2815" s="994"/>
      <c r="N2815" s="91" t="s">
        <v>958</v>
      </c>
      <c r="O2815" s="93" t="s">
        <v>956</v>
      </c>
      <c r="P2815" s="94"/>
    </row>
    <row r="2816" spans="1:16">
      <c r="A2816" s="1017"/>
      <c r="B2816" s="1027"/>
      <c r="C2816" s="994"/>
      <c r="D2816" s="91"/>
      <c r="E2816" s="93"/>
      <c r="F2816" s="94"/>
      <c r="G2816" s="1027"/>
      <c r="H2816" s="994"/>
      <c r="I2816" s="91"/>
      <c r="J2816" s="93"/>
      <c r="K2816" s="94"/>
      <c r="L2816" s="1027"/>
      <c r="M2816" s="994"/>
      <c r="N2816" s="91"/>
      <c r="O2816" s="93"/>
      <c r="P2816" s="94"/>
    </row>
    <row r="2817" spans="1:16">
      <c r="A2817" s="1017"/>
      <c r="B2817" s="1003"/>
      <c r="C2817" s="994"/>
      <c r="D2817" s="91"/>
      <c r="E2817" s="93"/>
      <c r="F2817" s="94"/>
      <c r="G2817" s="1003"/>
      <c r="H2817" s="994"/>
      <c r="I2817" s="91"/>
      <c r="J2817" s="93"/>
      <c r="K2817" s="94"/>
      <c r="L2817" s="1003"/>
      <c r="M2817" s="994"/>
      <c r="N2817" s="91"/>
      <c r="O2817" s="93"/>
      <c r="P2817" s="94"/>
    </row>
    <row r="2818" spans="1:16">
      <c r="A2818" s="1017"/>
      <c r="B2818" s="1002"/>
      <c r="C2818" s="994"/>
      <c r="D2818" s="91"/>
      <c r="E2818" s="93"/>
      <c r="F2818" s="90"/>
      <c r="G2818" s="1002"/>
      <c r="H2818" s="994"/>
      <c r="I2818" s="91"/>
      <c r="J2818" s="93"/>
      <c r="K2818" s="90"/>
      <c r="L2818" s="1002"/>
      <c r="M2818" s="994"/>
      <c r="N2818" s="91"/>
      <c r="O2818" s="93"/>
      <c r="P2818" s="90"/>
    </row>
    <row r="2819" spans="1:16">
      <c r="A2819" s="1017"/>
      <c r="B2819" s="1003"/>
      <c r="C2819" s="994"/>
      <c r="D2819" s="91"/>
      <c r="E2819" s="93"/>
      <c r="F2819" s="96"/>
      <c r="G2819" s="1003"/>
      <c r="H2819" s="994"/>
      <c r="I2819" s="91"/>
      <c r="J2819" s="93"/>
      <c r="K2819" s="96"/>
      <c r="L2819" s="1003"/>
      <c r="M2819" s="994"/>
      <c r="N2819" s="91"/>
      <c r="O2819" s="93"/>
      <c r="P2819" s="90"/>
    </row>
    <row r="2820" spans="1:16">
      <c r="A2820" s="1017"/>
      <c r="B2820" s="1002"/>
      <c r="C2820" s="994"/>
      <c r="D2820" s="91"/>
      <c r="E2820" s="93"/>
      <c r="F2820" s="99"/>
      <c r="G2820" s="1002"/>
      <c r="H2820" s="994"/>
      <c r="I2820" s="91"/>
      <c r="J2820" s="93"/>
      <c r="K2820" s="99"/>
      <c r="L2820" s="1002"/>
      <c r="M2820" s="994"/>
      <c r="N2820" s="91"/>
      <c r="O2820" s="93"/>
      <c r="P2820" s="96"/>
    </row>
    <row r="2821" spans="1:16" ht="17.45" customHeight="1" thickBot="1">
      <c r="A2821" s="1017"/>
      <c r="B2821" s="1003"/>
      <c r="C2821" s="994"/>
      <c r="D2821" s="91"/>
      <c r="E2821" s="93"/>
      <c r="F2821" s="96"/>
      <c r="G2821" s="1003"/>
      <c r="H2821" s="994"/>
      <c r="I2821" s="91"/>
      <c r="J2821" s="93"/>
      <c r="K2821" s="96"/>
      <c r="L2821" s="1003"/>
      <c r="M2821" s="994"/>
      <c r="N2821" s="91"/>
      <c r="O2821" s="93"/>
      <c r="P2821" s="96"/>
    </row>
    <row r="2822" spans="1:16" ht="17.45" customHeight="1" thickBot="1">
      <c r="A2822" s="1017"/>
      <c r="B2822" s="97" t="s">
        <v>977</v>
      </c>
      <c r="C2822" s="994"/>
      <c r="D2822" s="91"/>
      <c r="E2822" s="93"/>
      <c r="F2822" s="96"/>
      <c r="G2822" s="97" t="s">
        <v>977</v>
      </c>
      <c r="H2822" s="994"/>
      <c r="I2822" s="91"/>
      <c r="J2822" s="93"/>
      <c r="K2822" s="96"/>
      <c r="L2822" s="97" t="s">
        <v>977</v>
      </c>
      <c r="M2822" s="994"/>
      <c r="N2822" s="91"/>
      <c r="O2822" s="93"/>
      <c r="P2822" s="96"/>
    </row>
    <row r="2823" spans="1:16">
      <c r="A2823" s="1017"/>
      <c r="B2823" s="1007"/>
      <c r="C2823" s="994"/>
      <c r="D2823" s="91"/>
      <c r="E2823" s="93"/>
      <c r="F2823" s="96"/>
      <c r="G2823" s="1007"/>
      <c r="H2823" s="994"/>
      <c r="I2823" s="91"/>
      <c r="J2823" s="93"/>
      <c r="K2823" s="96"/>
      <c r="L2823" s="1007"/>
      <c r="M2823" s="994"/>
      <c r="N2823" s="91"/>
      <c r="O2823" s="93"/>
      <c r="P2823" s="96"/>
    </row>
    <row r="2824" spans="1:16">
      <c r="A2824" s="1017"/>
      <c r="B2824" s="999"/>
      <c r="C2824" s="994"/>
      <c r="D2824" s="91"/>
      <c r="E2824" s="93"/>
      <c r="F2824" s="96"/>
      <c r="G2824" s="999"/>
      <c r="H2824" s="994"/>
      <c r="I2824" s="91"/>
      <c r="J2824" s="93"/>
      <c r="K2824" s="96"/>
      <c r="L2824" s="999"/>
      <c r="M2824" s="994"/>
      <c r="N2824" s="91"/>
      <c r="O2824" s="93"/>
      <c r="P2824" s="94"/>
    </row>
    <row r="2825" spans="1:16" ht="17.45" customHeight="1" thickBot="1">
      <c r="A2825" s="1017"/>
      <c r="B2825" s="997"/>
      <c r="C2825" s="994"/>
      <c r="D2825" s="91"/>
      <c r="E2825" s="93"/>
      <c r="F2825" s="94"/>
      <c r="G2825" s="997"/>
      <c r="H2825" s="994"/>
      <c r="I2825" s="91"/>
      <c r="J2825" s="93"/>
      <c r="K2825" s="94"/>
      <c r="L2825" s="997"/>
      <c r="M2825" s="994"/>
      <c r="N2825" s="91"/>
      <c r="O2825" s="93"/>
      <c r="P2825" s="94"/>
    </row>
    <row r="2826" spans="1:16" ht="17.45" customHeight="1" thickBot="1">
      <c r="A2826" s="1017"/>
      <c r="B2826" s="97" t="s">
        <v>994</v>
      </c>
      <c r="C2826" s="994"/>
      <c r="D2826" s="91"/>
      <c r="E2826" s="93"/>
      <c r="F2826" s="94"/>
      <c r="G2826" s="97" t="s">
        <v>994</v>
      </c>
      <c r="H2826" s="994"/>
      <c r="I2826" s="91"/>
      <c r="J2826" s="93"/>
      <c r="K2826" s="94"/>
      <c r="L2826" s="97" t="s">
        <v>994</v>
      </c>
      <c r="M2826" s="994"/>
      <c r="N2826" s="91"/>
      <c r="O2826" s="93"/>
      <c r="P2826" s="94"/>
    </row>
    <row r="2827" spans="1:16">
      <c r="A2827" s="1017"/>
      <c r="B2827" s="998"/>
      <c r="C2827" s="994"/>
      <c r="D2827" s="91"/>
      <c r="E2827" s="93"/>
      <c r="F2827" s="94"/>
      <c r="G2827" s="998"/>
      <c r="H2827" s="994"/>
      <c r="I2827" s="91"/>
      <c r="J2827" s="93"/>
      <c r="K2827" s="94"/>
      <c r="L2827" s="998"/>
      <c r="M2827" s="994"/>
      <c r="N2827" s="91"/>
      <c r="O2827" s="93"/>
      <c r="P2827" s="94"/>
    </row>
    <row r="2828" spans="1:16">
      <c r="A2828" s="1017"/>
      <c r="B2828" s="999"/>
      <c r="C2828" s="994"/>
      <c r="D2828" s="91"/>
      <c r="E2828" s="93"/>
      <c r="F2828" s="94"/>
      <c r="G2828" s="999"/>
      <c r="H2828" s="994"/>
      <c r="I2828" s="91"/>
      <c r="J2828" s="93"/>
      <c r="K2828" s="94"/>
      <c r="L2828" s="999"/>
      <c r="M2828" s="994"/>
      <c r="N2828" s="91"/>
      <c r="O2828" s="93"/>
      <c r="P2828" s="94"/>
    </row>
    <row r="2829" spans="1:16" ht="17.45" customHeight="1" thickBot="1">
      <c r="A2829" s="1017"/>
      <c r="B2829" s="997"/>
      <c r="C2829" s="994"/>
      <c r="D2829" s="91"/>
      <c r="E2829" s="93"/>
      <c r="F2829" s="94"/>
      <c r="G2829" s="997"/>
      <c r="H2829" s="994"/>
      <c r="I2829" s="91"/>
      <c r="J2829" s="93"/>
      <c r="K2829" s="94"/>
      <c r="L2829" s="997"/>
      <c r="M2829" s="994"/>
      <c r="N2829" s="91"/>
      <c r="O2829" s="93"/>
      <c r="P2829" s="94"/>
    </row>
    <row r="2830" spans="1:16">
      <c r="A2830" s="1017"/>
      <c r="B2830" s="1018" t="s">
        <v>1013</v>
      </c>
      <c r="C2830" s="994"/>
      <c r="D2830" s="91"/>
      <c r="E2830" s="93"/>
      <c r="F2830" s="94"/>
      <c r="G2830" s="1018" t="s">
        <v>1013</v>
      </c>
      <c r="H2830" s="994"/>
      <c r="I2830" s="91"/>
      <c r="J2830" s="93"/>
      <c r="K2830" s="94"/>
      <c r="L2830" s="1018" t="s">
        <v>1013</v>
      </c>
      <c r="M2830" s="994"/>
      <c r="N2830" s="91"/>
      <c r="O2830" s="93"/>
      <c r="P2830" s="94"/>
    </row>
    <row r="2831" spans="1:16" ht="17.45" customHeight="1" thickBot="1">
      <c r="A2831" s="1017"/>
      <c r="B2831" s="1019"/>
      <c r="C2831" s="994"/>
      <c r="D2831" s="91"/>
      <c r="E2831" s="93"/>
      <c r="F2831" s="94"/>
      <c r="G2831" s="1019"/>
      <c r="H2831" s="994"/>
      <c r="I2831" s="91"/>
      <c r="J2831" s="93"/>
      <c r="K2831" s="94"/>
      <c r="L2831" s="1019"/>
      <c r="M2831" s="994"/>
      <c r="N2831" s="91"/>
      <c r="O2831" s="93"/>
      <c r="P2831" s="90"/>
    </row>
    <row r="2832" spans="1:16" ht="17.45" customHeight="1" thickTop="1">
      <c r="A2832" s="1017"/>
      <c r="B2832" s="1015" t="s">
        <v>1014</v>
      </c>
      <c r="C2832" s="994"/>
      <c r="D2832" s="91"/>
      <c r="E2832" s="93"/>
      <c r="F2832" s="90"/>
      <c r="G2832" s="1015" t="s">
        <v>1014</v>
      </c>
      <c r="H2832" s="994"/>
      <c r="I2832" s="91"/>
      <c r="J2832" s="93"/>
      <c r="K2832" s="90"/>
      <c r="L2832" s="1015" t="s">
        <v>1014</v>
      </c>
      <c r="M2832" s="994"/>
      <c r="N2832" s="91"/>
      <c r="O2832" s="93"/>
      <c r="P2832" s="94"/>
    </row>
    <row r="2833" spans="1:16" ht="17.45" customHeight="1" thickBot="1">
      <c r="A2833" s="1017"/>
      <c r="B2833" s="997"/>
      <c r="C2833" s="994"/>
      <c r="D2833" s="91"/>
      <c r="E2833" s="93"/>
      <c r="F2833" s="90"/>
      <c r="G2833" s="997"/>
      <c r="H2833" s="994"/>
      <c r="I2833" s="91"/>
      <c r="J2833" s="93"/>
      <c r="K2833" s="90"/>
      <c r="L2833" s="997"/>
      <c r="M2833" s="994"/>
      <c r="N2833" s="91"/>
      <c r="O2833" s="93"/>
      <c r="P2833" s="98"/>
    </row>
    <row r="2834" spans="1:16">
      <c r="A2834" s="1017"/>
      <c r="B2834" s="1014"/>
      <c r="C2834" s="994"/>
      <c r="D2834" s="91"/>
      <c r="E2834" s="93"/>
      <c r="F2834" s="94"/>
      <c r="G2834" s="1014"/>
      <c r="H2834" s="994"/>
      <c r="I2834" s="91"/>
      <c r="J2834" s="93"/>
      <c r="K2834" s="94"/>
      <c r="L2834" s="1014"/>
      <c r="M2834" s="994"/>
      <c r="N2834" s="91"/>
      <c r="O2834" s="93"/>
      <c r="P2834" s="100"/>
    </row>
    <row r="2835" spans="1:16" ht="17.45" customHeight="1" thickBot="1">
      <c r="A2835" s="1017"/>
      <c r="B2835" s="999"/>
      <c r="C2835" s="994"/>
      <c r="D2835" s="91"/>
      <c r="E2835" s="93"/>
      <c r="F2835" s="94"/>
      <c r="G2835" s="999"/>
      <c r="H2835" s="994"/>
      <c r="I2835" s="91"/>
      <c r="J2835" s="93"/>
      <c r="K2835" s="94"/>
      <c r="L2835" s="999"/>
      <c r="M2835" s="994"/>
      <c r="N2835" s="91"/>
      <c r="O2835" s="93"/>
      <c r="P2835" s="101"/>
    </row>
    <row r="2836" spans="1:16">
      <c r="A2836" s="1017"/>
      <c r="B2836" s="1010" t="s">
        <v>1015</v>
      </c>
      <c r="C2836" s="994"/>
      <c r="D2836" s="91"/>
      <c r="E2836" s="93"/>
      <c r="F2836" s="90"/>
      <c r="G2836" s="1010" t="s">
        <v>1015</v>
      </c>
      <c r="H2836" s="994"/>
      <c r="I2836" s="91"/>
      <c r="J2836" s="93"/>
      <c r="K2836" s="90"/>
      <c r="L2836" s="1010" t="s">
        <v>1015</v>
      </c>
      <c r="M2836" s="994"/>
      <c r="N2836" s="91"/>
      <c r="O2836" s="93"/>
      <c r="P2836" s="96"/>
    </row>
    <row r="2837" spans="1:16" ht="17.45" customHeight="1" thickBot="1">
      <c r="A2837" s="1017"/>
      <c r="B2837" s="997"/>
      <c r="C2837" s="994"/>
      <c r="D2837" s="91"/>
      <c r="E2837" s="93"/>
      <c r="F2837" s="98"/>
      <c r="G2837" s="997"/>
      <c r="H2837" s="994"/>
      <c r="I2837" s="91"/>
      <c r="J2837" s="93"/>
      <c r="K2837" s="98"/>
      <c r="L2837" s="997"/>
      <c r="M2837" s="994"/>
      <c r="N2837" s="91"/>
      <c r="O2837" s="93"/>
      <c r="P2837" s="101"/>
    </row>
    <row r="2838" spans="1:16">
      <c r="A2838" s="1017"/>
      <c r="B2838" s="996"/>
      <c r="C2838" s="994"/>
      <c r="D2838" s="91"/>
      <c r="E2838" s="93"/>
      <c r="F2838" s="99"/>
      <c r="G2838" s="996"/>
      <c r="H2838" s="994"/>
      <c r="I2838" s="91"/>
      <c r="J2838" s="93"/>
      <c r="K2838" s="100"/>
      <c r="L2838" s="996"/>
      <c r="M2838" s="994"/>
      <c r="N2838" s="91"/>
      <c r="O2838" s="93"/>
      <c r="P2838" s="90"/>
    </row>
    <row r="2839" spans="1:16" ht="17.45" customHeight="1" thickBot="1">
      <c r="A2839" s="1017"/>
      <c r="B2839" s="997"/>
      <c r="C2839" s="994"/>
      <c r="D2839" s="91"/>
      <c r="E2839" s="93"/>
      <c r="F2839" s="96"/>
      <c r="G2839" s="997"/>
      <c r="H2839" s="994"/>
      <c r="I2839" s="91"/>
      <c r="J2839" s="93"/>
      <c r="K2839" s="101"/>
      <c r="L2839" s="997"/>
      <c r="M2839" s="994"/>
      <c r="N2839" s="91"/>
      <c r="O2839" s="93"/>
      <c r="P2839" s="94"/>
    </row>
    <row r="2840" spans="1:16">
      <c r="A2840" s="1017"/>
      <c r="B2840" s="1004" t="s">
        <v>1016</v>
      </c>
      <c r="C2840" s="994"/>
      <c r="D2840" s="91"/>
      <c r="E2840" s="93"/>
      <c r="F2840" s="100"/>
      <c r="G2840" s="1004" t="s">
        <v>1016</v>
      </c>
      <c r="H2840" s="994"/>
      <c r="I2840" s="91"/>
      <c r="J2840" s="93"/>
      <c r="K2840" s="101"/>
      <c r="L2840" s="1004" t="s">
        <v>1016</v>
      </c>
      <c r="M2840" s="994"/>
      <c r="N2840" s="91"/>
      <c r="O2840" s="111"/>
      <c r="P2840" s="94"/>
    </row>
    <row r="2841" spans="1:16" ht="17.45" customHeight="1" thickBot="1">
      <c r="A2841" s="1017"/>
      <c r="B2841" s="997"/>
      <c r="C2841" s="994"/>
      <c r="D2841" s="91"/>
      <c r="E2841" s="93"/>
      <c r="F2841" s="101"/>
      <c r="G2841" s="997"/>
      <c r="H2841" s="994"/>
      <c r="I2841" s="91"/>
      <c r="J2841" s="93"/>
      <c r="K2841" s="96"/>
      <c r="L2841" s="997"/>
      <c r="M2841" s="994"/>
      <c r="N2841" s="110"/>
      <c r="O2841" s="93"/>
      <c r="P2841" s="109"/>
    </row>
    <row r="2842" spans="1:16">
      <c r="A2842" s="1017"/>
      <c r="B2842" s="996"/>
      <c r="C2842" s="994"/>
      <c r="D2842" s="91"/>
      <c r="E2842" s="93"/>
      <c r="F2842" s="101"/>
      <c r="G2842" s="996"/>
      <c r="H2842" s="994"/>
      <c r="I2842" s="91"/>
      <c r="J2842" s="93"/>
      <c r="K2842" s="101"/>
      <c r="L2842" s="996"/>
      <c r="M2842" s="994"/>
      <c r="N2842" s="110"/>
      <c r="O2842" s="111"/>
      <c r="P2842" s="94"/>
    </row>
    <row r="2843" spans="1:16" ht="17.45" customHeight="1" thickBot="1">
      <c r="A2843" s="1017"/>
      <c r="B2843" s="997"/>
      <c r="C2843" s="994"/>
      <c r="D2843" s="91"/>
      <c r="E2843" s="93"/>
      <c r="F2843" s="96"/>
      <c r="G2843" s="997"/>
      <c r="H2843" s="994"/>
      <c r="I2843" s="91"/>
      <c r="J2843" s="93"/>
      <c r="K2843" s="90"/>
      <c r="L2843" s="997"/>
      <c r="M2843" s="994"/>
      <c r="N2843" s="91"/>
      <c r="O2843" s="111"/>
      <c r="P2843" s="101"/>
    </row>
    <row r="2844" spans="1:16">
      <c r="A2844" s="1017"/>
      <c r="B2844" s="1004" t="s">
        <v>1018</v>
      </c>
      <c r="C2844" s="994"/>
      <c r="D2844" s="91"/>
      <c r="E2844" s="93"/>
      <c r="F2844" s="101"/>
      <c r="G2844" s="1004" t="s">
        <v>1018</v>
      </c>
      <c r="H2844" s="994"/>
      <c r="I2844" s="91"/>
      <c r="J2844" s="93"/>
      <c r="K2844" s="94"/>
      <c r="L2844" s="1004" t="s">
        <v>1018</v>
      </c>
      <c r="M2844" s="994"/>
      <c r="N2844" s="91"/>
      <c r="O2844" s="93"/>
      <c r="P2844" s="94"/>
    </row>
    <row r="2845" spans="1:16" ht="17.45" customHeight="1" thickBot="1">
      <c r="A2845" s="1017"/>
      <c r="B2845" s="997"/>
      <c r="C2845" s="994"/>
      <c r="D2845" s="91"/>
      <c r="E2845" s="93"/>
      <c r="F2845" s="90"/>
      <c r="G2845" s="997"/>
      <c r="H2845" s="994"/>
      <c r="I2845" s="91"/>
      <c r="J2845" s="111"/>
      <c r="K2845" s="94"/>
      <c r="L2845" s="997"/>
      <c r="M2845" s="994"/>
      <c r="N2845" s="110"/>
      <c r="O2845" s="111"/>
      <c r="P2845" s="94"/>
    </row>
    <row r="2846" spans="1:16">
      <c r="A2846" s="1017"/>
      <c r="B2846" s="996"/>
      <c r="C2846" s="994"/>
      <c r="D2846" s="91"/>
      <c r="E2846" s="93"/>
      <c r="F2846" s="94"/>
      <c r="G2846" s="996"/>
      <c r="H2846" s="994"/>
      <c r="I2846" s="91"/>
      <c r="J2846" s="93"/>
      <c r="K2846" s="94"/>
      <c r="L2846" s="996"/>
      <c r="M2846" s="994"/>
      <c r="N2846" s="110"/>
      <c r="O2846" s="111"/>
      <c r="P2846" s="94"/>
    </row>
    <row r="2847" spans="1:16" ht="17.45" customHeight="1" thickBot="1">
      <c r="A2847" s="1017"/>
      <c r="B2847" s="997"/>
      <c r="C2847" s="994"/>
      <c r="D2847" s="91"/>
      <c r="E2847" s="93"/>
      <c r="F2847" s="90"/>
      <c r="G2847" s="997"/>
      <c r="H2847" s="994"/>
      <c r="I2847" s="91"/>
      <c r="J2847" s="111"/>
      <c r="K2847" s="94"/>
      <c r="L2847" s="997"/>
      <c r="M2847" s="994"/>
      <c r="N2847" s="91"/>
      <c r="O2847" s="111"/>
      <c r="P2847" s="94"/>
    </row>
    <row r="2848" spans="1:16">
      <c r="A2848" s="1017"/>
      <c r="B2848" s="1010" t="s">
        <v>1020</v>
      </c>
      <c r="C2848" s="994"/>
      <c r="D2848" s="91"/>
      <c r="E2848" s="93"/>
      <c r="F2848" s="90"/>
      <c r="G2848" s="1010" t="s">
        <v>1020</v>
      </c>
      <c r="H2848" s="994"/>
      <c r="I2848" s="91"/>
      <c r="J2848" s="111"/>
      <c r="K2848" s="94"/>
      <c r="L2848" s="1010" t="s">
        <v>1020</v>
      </c>
      <c r="M2848" s="994"/>
      <c r="N2848" s="110"/>
      <c r="O2848" s="111"/>
      <c r="P2848" s="94"/>
    </row>
    <row r="2849" spans="1:16" ht="17.45" customHeight="1" thickBot="1">
      <c r="A2849" s="1017"/>
      <c r="B2849" s="997"/>
      <c r="C2849" s="994"/>
      <c r="D2849" s="91"/>
      <c r="E2849" s="93"/>
      <c r="F2849" s="90"/>
      <c r="G2849" s="997"/>
      <c r="H2849" s="994"/>
      <c r="I2849" s="91"/>
      <c r="J2849" s="111"/>
      <c r="K2849" s="94"/>
      <c r="L2849" s="997"/>
      <c r="M2849" s="994"/>
      <c r="N2849" s="91"/>
      <c r="O2849" s="111"/>
      <c r="P2849" s="94"/>
    </row>
    <row r="2850" spans="1:16">
      <c r="A2850" s="1017"/>
      <c r="B2850" s="103"/>
      <c r="C2850" s="994"/>
      <c r="D2850" s="91"/>
      <c r="E2850" s="93"/>
      <c r="F2850" s="94"/>
      <c r="G2850" s="103"/>
      <c r="H2850" s="994"/>
      <c r="I2850" s="91"/>
      <c r="J2850" s="93"/>
      <c r="K2850" s="109"/>
      <c r="L2850" s="103"/>
      <c r="M2850" s="994"/>
      <c r="N2850" s="110"/>
      <c r="O2850" s="93"/>
      <c r="P2850" s="109"/>
    </row>
    <row r="2851" spans="1:16">
      <c r="A2851" s="1017"/>
      <c r="B2851" s="104"/>
      <c r="C2851" s="994"/>
      <c r="D2851" s="91"/>
      <c r="E2851" s="93"/>
      <c r="F2851" s="90"/>
      <c r="G2851" s="104"/>
      <c r="H2851" s="994"/>
      <c r="I2851" s="91"/>
      <c r="J2851" s="93"/>
      <c r="K2851" s="94"/>
      <c r="L2851" s="104"/>
      <c r="M2851" s="994"/>
      <c r="N2851" s="110"/>
      <c r="O2851" s="111"/>
      <c r="P2851" s="94"/>
    </row>
    <row r="2852" spans="1:16">
      <c r="A2852" s="1017"/>
      <c r="B2852" s="106"/>
      <c r="C2852" s="994"/>
      <c r="D2852" s="91"/>
      <c r="E2852" s="93"/>
      <c r="F2852" s="90"/>
      <c r="G2852" s="106"/>
      <c r="H2852" s="994"/>
      <c r="I2852" s="110"/>
      <c r="J2852" s="111"/>
      <c r="K2852" s="94"/>
      <c r="L2852" s="106"/>
      <c r="M2852" s="994"/>
      <c r="N2852" s="110"/>
      <c r="O2852" s="111"/>
      <c r="P2852" s="101"/>
    </row>
    <row r="2853" spans="1:16">
      <c r="A2853" s="1017"/>
      <c r="B2853" s="107"/>
      <c r="C2853" s="994"/>
      <c r="D2853" s="91"/>
      <c r="E2853" s="93"/>
      <c r="F2853" s="90"/>
      <c r="G2853" s="107"/>
      <c r="H2853" s="994"/>
      <c r="I2853" s="110"/>
      <c r="J2853" s="111"/>
      <c r="K2853" s="101"/>
      <c r="L2853" s="107"/>
      <c r="M2853" s="994"/>
      <c r="N2853" s="108"/>
      <c r="O2853" s="93"/>
      <c r="P2853" s="94"/>
    </row>
    <row r="2854" spans="1:16">
      <c r="A2854" s="1017"/>
      <c r="B2854" s="106"/>
      <c r="C2854" s="994"/>
      <c r="D2854" s="108"/>
      <c r="E2854" s="93"/>
      <c r="F2854" s="94"/>
      <c r="G2854" s="106"/>
      <c r="H2854" s="994"/>
      <c r="I2854" s="108"/>
      <c r="J2854" s="93"/>
      <c r="K2854" s="109"/>
      <c r="L2854" s="106"/>
      <c r="M2854" s="994"/>
      <c r="N2854" s="91"/>
      <c r="O2854" s="93"/>
      <c r="P2854" s="109"/>
    </row>
    <row r="2855" spans="1:16">
      <c r="A2855" s="1017"/>
      <c r="B2855" s="107"/>
      <c r="C2855" s="994"/>
      <c r="D2855" s="91"/>
      <c r="E2855" s="93"/>
      <c r="F2855" s="105"/>
      <c r="G2855" s="107"/>
      <c r="H2855" s="994"/>
      <c r="I2855" s="91"/>
      <c r="J2855" s="93"/>
      <c r="K2855" s="94"/>
      <c r="L2855" s="107"/>
      <c r="M2855" s="994"/>
      <c r="N2855" s="110"/>
      <c r="O2855" s="111"/>
      <c r="P2855" s="94"/>
    </row>
    <row r="2856" spans="1:16">
      <c r="A2856" s="1017"/>
      <c r="B2856" s="106"/>
      <c r="C2856" s="994"/>
      <c r="D2856" s="91"/>
      <c r="E2856" s="93"/>
      <c r="F2856" s="94"/>
      <c r="G2856" s="106"/>
      <c r="H2856" s="994"/>
      <c r="I2856" s="110"/>
      <c r="J2856" s="111"/>
      <c r="K2856" s="94"/>
      <c r="L2856" s="106"/>
      <c r="M2856" s="994"/>
      <c r="N2856" s="110"/>
      <c r="O2856" s="111"/>
      <c r="P2856" s="94"/>
    </row>
    <row r="2857" spans="1:16" ht="17.45" customHeight="1" thickBot="1">
      <c r="A2857" s="1017"/>
      <c r="B2857" s="107"/>
      <c r="C2857" s="995"/>
      <c r="D2857" s="112"/>
      <c r="E2857" s="113"/>
      <c r="F2857" s="114"/>
      <c r="G2857" s="107"/>
      <c r="H2857" s="994"/>
      <c r="I2857" s="112"/>
      <c r="J2857" s="113"/>
      <c r="K2857" s="114"/>
      <c r="L2857" s="107"/>
      <c r="M2857" s="994"/>
      <c r="N2857" s="112"/>
      <c r="O2857" s="113"/>
      <c r="P2857" s="114"/>
    </row>
    <row r="2858" spans="1:16">
      <c r="A2858" s="1030" t="str">
        <f>TEXT(A2812,"AAAA")</f>
        <v>星期四</v>
      </c>
      <c r="B2858" s="106"/>
      <c r="C2858" s="1008" t="s">
        <v>978</v>
      </c>
      <c r="D2858" s="115"/>
      <c r="E2858" s="116"/>
      <c r="F2858" s="94"/>
      <c r="G2858" s="106"/>
      <c r="H2858" s="993" t="s">
        <v>978</v>
      </c>
      <c r="I2858" s="115"/>
      <c r="J2858" s="116"/>
      <c r="K2858" s="94"/>
      <c r="L2858" s="106"/>
      <c r="M2858" s="1009" t="s">
        <v>978</v>
      </c>
      <c r="N2858" s="115"/>
      <c r="O2858" s="116"/>
      <c r="P2858" s="94"/>
    </row>
    <row r="2859" spans="1:16">
      <c r="A2859" s="1017"/>
      <c r="B2859" s="107"/>
      <c r="C2859" s="994"/>
      <c r="D2859" s="117"/>
      <c r="E2859" s="93"/>
      <c r="F2859" s="94"/>
      <c r="G2859" s="107"/>
      <c r="H2859" s="994"/>
      <c r="I2859" s="91"/>
      <c r="J2859" s="93"/>
      <c r="K2859" s="94"/>
      <c r="L2859" s="107"/>
      <c r="M2859" s="994"/>
      <c r="N2859" s="91"/>
      <c r="O2859" s="93"/>
      <c r="P2859" s="94"/>
    </row>
    <row r="2860" spans="1:16">
      <c r="A2860" s="1017"/>
      <c r="B2860" s="106"/>
      <c r="C2860" s="994"/>
      <c r="D2860" s="117"/>
      <c r="E2860" s="93"/>
      <c r="F2860" s="94"/>
      <c r="G2860" s="106"/>
      <c r="H2860" s="994"/>
      <c r="I2860" s="91"/>
      <c r="J2860" s="93"/>
      <c r="K2860" s="94"/>
      <c r="L2860" s="106"/>
      <c r="M2860" s="994"/>
      <c r="N2860" s="91"/>
      <c r="O2860" s="93"/>
      <c r="P2860" s="94"/>
    </row>
    <row r="2861" spans="1:16">
      <c r="A2861" s="1017"/>
      <c r="B2861" s="107"/>
      <c r="C2861" s="994"/>
      <c r="D2861" s="117"/>
      <c r="E2861" s="93"/>
      <c r="F2861" s="94"/>
      <c r="G2861" s="107"/>
      <c r="H2861" s="994"/>
      <c r="I2861" s="91"/>
      <c r="J2861" s="93"/>
      <c r="K2861" s="94"/>
      <c r="L2861" s="107"/>
      <c r="M2861" s="994"/>
      <c r="N2861" s="91"/>
      <c r="O2861" s="93"/>
      <c r="P2861" s="94"/>
    </row>
    <row r="2862" spans="1:16">
      <c r="A2862" s="1017"/>
      <c r="B2862" s="106"/>
      <c r="C2862" s="994"/>
      <c r="D2862" s="117"/>
      <c r="E2862" s="93"/>
      <c r="F2862" s="94"/>
      <c r="G2862" s="106"/>
      <c r="H2862" s="994"/>
      <c r="I2862" s="91"/>
      <c r="J2862" s="93"/>
      <c r="K2862" s="94"/>
      <c r="L2862" s="106"/>
      <c r="M2862" s="994"/>
      <c r="N2862" s="91"/>
      <c r="O2862" s="93"/>
      <c r="P2862" s="94"/>
    </row>
    <row r="2863" spans="1:16">
      <c r="A2863" s="1017"/>
      <c r="B2863" s="107"/>
      <c r="C2863" s="994"/>
      <c r="D2863" s="117"/>
      <c r="E2863" s="93"/>
      <c r="F2863" s="94"/>
      <c r="G2863" s="107"/>
      <c r="H2863" s="994"/>
      <c r="I2863" s="91"/>
      <c r="J2863" s="93"/>
      <c r="K2863" s="94"/>
      <c r="L2863" s="107"/>
      <c r="M2863" s="994"/>
      <c r="N2863" s="91"/>
      <c r="O2863" s="93"/>
      <c r="P2863" s="94"/>
    </row>
    <row r="2864" spans="1:16">
      <c r="A2864" s="1017"/>
      <c r="B2864" s="106"/>
      <c r="C2864" s="994"/>
      <c r="D2864" s="117"/>
      <c r="E2864" s="93"/>
      <c r="F2864" s="94"/>
      <c r="G2864" s="106"/>
      <c r="H2864" s="994"/>
      <c r="I2864" s="91"/>
      <c r="J2864" s="93"/>
      <c r="K2864" s="94"/>
      <c r="L2864" s="106"/>
      <c r="M2864" s="994"/>
      <c r="N2864" s="91"/>
      <c r="O2864" s="93"/>
      <c r="P2864" s="94"/>
    </row>
    <row r="2865" spans="1:16">
      <c r="A2865" s="1017"/>
      <c r="B2865" s="107"/>
      <c r="C2865" s="994"/>
      <c r="D2865" s="91"/>
      <c r="E2865" s="93"/>
      <c r="F2865" s="94"/>
      <c r="G2865" s="107"/>
      <c r="H2865" s="994"/>
      <c r="I2865" s="91"/>
      <c r="J2865" s="93"/>
      <c r="K2865" s="94"/>
      <c r="L2865" s="107"/>
      <c r="M2865" s="994"/>
      <c r="N2865" s="91"/>
      <c r="O2865" s="93"/>
      <c r="P2865" s="94"/>
    </row>
    <row r="2866" spans="1:16">
      <c r="A2866" s="1017"/>
      <c r="B2866" s="104"/>
      <c r="C2866" s="994"/>
      <c r="D2866" s="110"/>
      <c r="E2866" s="111"/>
      <c r="F2866" s="101"/>
      <c r="G2866" s="104"/>
      <c r="H2866" s="994"/>
      <c r="I2866" s="110"/>
      <c r="J2866" s="111"/>
      <c r="K2866" s="94"/>
      <c r="L2866" s="104"/>
      <c r="M2866" s="994"/>
      <c r="N2866" s="110"/>
      <c r="O2866" s="111"/>
      <c r="P2866" s="94"/>
    </row>
    <row r="2867" spans="1:16" ht="17.45" customHeight="1" thickBot="1">
      <c r="A2867" s="1017"/>
      <c r="B2867" s="104"/>
      <c r="C2867" s="995"/>
      <c r="D2867" s="119" t="s">
        <v>1047</v>
      </c>
      <c r="E2867" s="120" t="s">
        <v>1048</v>
      </c>
      <c r="F2867" s="121"/>
      <c r="G2867" s="104"/>
      <c r="H2867" s="995"/>
      <c r="I2867" s="119" t="s">
        <v>1047</v>
      </c>
      <c r="J2867" s="120" t="s">
        <v>1048</v>
      </c>
      <c r="K2867" s="94"/>
      <c r="L2867" s="104"/>
      <c r="M2867" s="995"/>
      <c r="N2867" s="119" t="s">
        <v>1047</v>
      </c>
      <c r="O2867" s="120" t="s">
        <v>1048</v>
      </c>
      <c r="P2867" s="94"/>
    </row>
    <row r="2868" spans="1:16">
      <c r="A2868" s="102"/>
      <c r="B2868" s="106"/>
      <c r="C2868" s="1008" t="s">
        <v>1049</v>
      </c>
      <c r="D2868" s="115"/>
      <c r="E2868" s="116"/>
      <c r="F2868" s="122"/>
      <c r="G2868" s="106"/>
      <c r="H2868" s="993" t="s">
        <v>1049</v>
      </c>
      <c r="I2868" s="115"/>
      <c r="J2868" s="116"/>
      <c r="K2868" s="122"/>
      <c r="L2868" s="106"/>
      <c r="M2868" s="1009" t="s">
        <v>1049</v>
      </c>
      <c r="N2868" s="115"/>
      <c r="O2868" s="116"/>
      <c r="P2868" s="122"/>
    </row>
    <row r="2869" spans="1:16">
      <c r="A2869" s="102"/>
      <c r="B2869" s="107"/>
      <c r="C2869" s="994"/>
      <c r="D2869" s="91"/>
      <c r="E2869" s="93"/>
      <c r="F2869" s="94"/>
      <c r="G2869" s="107"/>
      <c r="H2869" s="994"/>
      <c r="I2869" s="91"/>
      <c r="J2869" s="93"/>
      <c r="K2869" s="94"/>
      <c r="L2869" s="107"/>
      <c r="M2869" s="994"/>
      <c r="N2869" s="91"/>
      <c r="O2869" s="93"/>
      <c r="P2869" s="94"/>
    </row>
    <row r="2870" spans="1:16">
      <c r="A2870" s="102"/>
      <c r="B2870" s="123"/>
      <c r="C2870" s="994"/>
      <c r="D2870" s="91"/>
      <c r="E2870" s="93"/>
      <c r="F2870" s="94"/>
      <c r="G2870" s="123"/>
      <c r="H2870" s="994"/>
      <c r="I2870" s="91"/>
      <c r="J2870" s="93"/>
      <c r="K2870" s="94"/>
      <c r="L2870" s="123"/>
      <c r="M2870" s="994"/>
      <c r="N2870" s="91"/>
      <c r="O2870" s="93"/>
      <c r="P2870" s="125"/>
    </row>
    <row r="2871" spans="1:16">
      <c r="A2871" s="102"/>
      <c r="B2871" s="104"/>
      <c r="C2871" s="994"/>
      <c r="D2871" s="91"/>
      <c r="E2871" s="93"/>
      <c r="F2871" s="94"/>
      <c r="G2871" s="104"/>
      <c r="H2871" s="994"/>
      <c r="I2871" s="91"/>
      <c r="J2871" s="93"/>
      <c r="K2871" s="94"/>
      <c r="L2871" s="104"/>
      <c r="M2871" s="994"/>
      <c r="N2871" s="91"/>
      <c r="O2871" s="93"/>
      <c r="P2871" s="213"/>
    </row>
    <row r="2872" spans="1:16">
      <c r="A2872" s="102"/>
      <c r="B2872" s="106"/>
      <c r="C2872" s="994"/>
      <c r="D2872" s="91"/>
      <c r="E2872" s="93"/>
      <c r="F2872" s="94"/>
      <c r="G2872" s="106"/>
      <c r="H2872" s="994"/>
      <c r="I2872" s="91"/>
      <c r="J2872" s="93"/>
      <c r="K2872" s="94"/>
      <c r="L2872" s="106"/>
      <c r="M2872" s="994"/>
      <c r="N2872" s="91"/>
      <c r="O2872" s="93"/>
      <c r="P2872" s="94"/>
    </row>
    <row r="2873" spans="1:16">
      <c r="A2873" s="102"/>
      <c r="B2873" s="107"/>
      <c r="C2873" s="994"/>
      <c r="D2873" s="91"/>
      <c r="E2873" s="93"/>
      <c r="F2873" s="124"/>
      <c r="G2873" s="107"/>
      <c r="H2873" s="994"/>
      <c r="I2873" s="91"/>
      <c r="J2873" s="93"/>
      <c r="K2873" s="124"/>
      <c r="L2873" s="107"/>
      <c r="M2873" s="994"/>
      <c r="N2873" s="91"/>
      <c r="O2873" s="93"/>
      <c r="P2873" s="124"/>
    </row>
    <row r="2874" spans="1:16">
      <c r="A2874" s="102"/>
      <c r="B2874" s="106"/>
      <c r="C2874" s="994"/>
      <c r="D2874" s="91"/>
      <c r="E2874" s="93"/>
      <c r="F2874" s="125"/>
      <c r="G2874" s="106"/>
      <c r="H2874" s="994"/>
      <c r="I2874" s="91"/>
      <c r="J2874" s="93"/>
      <c r="K2874" s="125"/>
      <c r="L2874" s="106"/>
      <c r="M2874" s="994"/>
      <c r="N2874" s="91"/>
      <c r="O2874" s="93"/>
      <c r="P2874" s="125"/>
    </row>
    <row r="2875" spans="1:16">
      <c r="A2875" s="102"/>
      <c r="B2875" s="107"/>
      <c r="C2875" s="994"/>
      <c r="D2875" s="214"/>
      <c r="E2875" s="111"/>
      <c r="F2875" s="213"/>
      <c r="G2875" s="107"/>
      <c r="H2875" s="994"/>
      <c r="I2875" s="110"/>
      <c r="J2875" s="111"/>
      <c r="K2875" s="213"/>
      <c r="L2875" s="107"/>
      <c r="M2875" s="994"/>
      <c r="N2875" s="110"/>
      <c r="O2875" s="111"/>
      <c r="P2875" s="213"/>
    </row>
    <row r="2876" spans="1:16">
      <c r="A2876" s="102"/>
      <c r="B2876" s="106"/>
      <c r="C2876" s="994"/>
      <c r="D2876" s="214"/>
      <c r="E2876" s="111"/>
      <c r="F2876" s="213"/>
      <c r="G2876" s="106"/>
      <c r="H2876" s="994"/>
      <c r="I2876" s="110"/>
      <c r="J2876" s="111"/>
      <c r="K2876" s="213"/>
      <c r="L2876" s="106"/>
      <c r="M2876" s="994"/>
      <c r="N2876" s="110"/>
      <c r="O2876" s="111"/>
      <c r="P2876" s="213"/>
    </row>
    <row r="2877" spans="1:16" ht="17.45" customHeight="1" thickBot="1">
      <c r="A2877" s="102"/>
      <c r="B2877" s="107"/>
      <c r="C2877" s="995"/>
      <c r="D2877" s="126"/>
      <c r="E2877" s="127"/>
      <c r="F2877" s="101"/>
      <c r="G2877" s="107"/>
      <c r="H2877" s="995"/>
      <c r="I2877" s="110"/>
      <c r="J2877" s="127"/>
      <c r="K2877" s="101"/>
      <c r="L2877" s="107"/>
      <c r="M2877" s="995"/>
      <c r="N2877" s="110"/>
      <c r="O2877" s="128"/>
      <c r="P2877" s="124"/>
    </row>
    <row r="2878" spans="1:16">
      <c r="A2878" s="129"/>
      <c r="B2878" s="106"/>
      <c r="C2878" s="1008" t="s">
        <v>1055</v>
      </c>
      <c r="D2878" s="115" t="s">
        <v>1056</v>
      </c>
      <c r="E2878" s="130" t="s">
        <v>943</v>
      </c>
      <c r="F2878" s="122"/>
      <c r="G2878" s="106"/>
      <c r="H2878" s="993" t="s">
        <v>1055</v>
      </c>
      <c r="I2878" s="115" t="s">
        <v>1056</v>
      </c>
      <c r="J2878" s="130" t="s">
        <v>943</v>
      </c>
      <c r="K2878" s="122"/>
      <c r="L2878" s="106"/>
      <c r="M2878" s="1009" t="s">
        <v>1055</v>
      </c>
      <c r="N2878" s="115" t="s">
        <v>1056</v>
      </c>
      <c r="O2878" s="130" t="s">
        <v>943</v>
      </c>
      <c r="P2878" s="122"/>
    </row>
    <row r="2879" spans="1:16">
      <c r="A2879" s="129"/>
      <c r="B2879" s="107"/>
      <c r="C2879" s="994"/>
      <c r="D2879" s="91" t="s">
        <v>1060</v>
      </c>
      <c r="E2879" s="93" t="s">
        <v>948</v>
      </c>
      <c r="F2879" s="131"/>
      <c r="G2879" s="107"/>
      <c r="H2879" s="994"/>
      <c r="I2879" s="91" t="s">
        <v>1060</v>
      </c>
      <c r="J2879" s="93" t="s">
        <v>948</v>
      </c>
      <c r="K2879" s="131"/>
      <c r="L2879" s="107"/>
      <c r="M2879" s="994"/>
      <c r="N2879" s="91" t="s">
        <v>1060</v>
      </c>
      <c r="O2879" s="93" t="s">
        <v>948</v>
      </c>
      <c r="P2879" s="131"/>
    </row>
    <row r="2880" spans="1:16">
      <c r="A2880" s="129"/>
      <c r="B2880" s="132"/>
      <c r="C2880" s="994"/>
      <c r="D2880" s="91" t="s">
        <v>1063</v>
      </c>
      <c r="E2880" s="93" t="s">
        <v>952</v>
      </c>
      <c r="F2880" s="94"/>
      <c r="G2880" s="132"/>
      <c r="H2880" s="994"/>
      <c r="I2880" s="91" t="s">
        <v>1063</v>
      </c>
      <c r="J2880" s="93" t="s">
        <v>952</v>
      </c>
      <c r="K2880" s="94"/>
      <c r="L2880" s="132"/>
      <c r="M2880" s="994"/>
      <c r="N2880" s="91" t="s">
        <v>1063</v>
      </c>
      <c r="O2880" s="93" t="s">
        <v>952</v>
      </c>
      <c r="P2880" s="94"/>
    </row>
    <row r="2881" spans="1:16">
      <c r="A2881" s="129"/>
      <c r="B2881" s="107"/>
      <c r="C2881" s="994"/>
      <c r="D2881" s="91" t="s">
        <v>978</v>
      </c>
      <c r="E2881" s="93" t="s">
        <v>956</v>
      </c>
      <c r="F2881" s="101"/>
      <c r="G2881" s="107"/>
      <c r="H2881" s="994"/>
      <c r="I2881" s="91" t="s">
        <v>978</v>
      </c>
      <c r="J2881" s="93" t="s">
        <v>956</v>
      </c>
      <c r="K2881" s="101"/>
      <c r="L2881" s="107"/>
      <c r="M2881" s="994"/>
      <c r="N2881" s="91" t="s">
        <v>978</v>
      </c>
      <c r="O2881" s="93" t="s">
        <v>956</v>
      </c>
      <c r="P2881" s="101"/>
    </row>
    <row r="2882" spans="1:16">
      <c r="A2882" s="129"/>
      <c r="B2882" s="132"/>
      <c r="C2882" s="994"/>
      <c r="D2882" s="91"/>
      <c r="E2882" s="111"/>
      <c r="F2882" s="133"/>
      <c r="G2882" s="132"/>
      <c r="H2882" s="994"/>
      <c r="I2882" s="91"/>
      <c r="J2882" s="111"/>
      <c r="K2882" s="133"/>
      <c r="L2882" s="132"/>
      <c r="M2882" s="994"/>
      <c r="N2882" s="91"/>
      <c r="O2882" s="111"/>
      <c r="P2882" s="133"/>
    </row>
    <row r="2883" spans="1:16">
      <c r="A2883" s="129"/>
      <c r="B2883" s="107"/>
      <c r="C2883" s="994"/>
      <c r="D2883" s="91"/>
      <c r="E2883" s="93"/>
      <c r="F2883" s="94"/>
      <c r="G2883" s="107"/>
      <c r="H2883" s="994"/>
      <c r="I2883" s="91"/>
      <c r="J2883" s="93"/>
      <c r="K2883" s="94"/>
      <c r="L2883" s="107"/>
      <c r="M2883" s="994"/>
      <c r="N2883" s="91"/>
      <c r="O2883" s="93"/>
      <c r="P2883" s="94"/>
    </row>
    <row r="2884" spans="1:16">
      <c r="A2884" s="129"/>
      <c r="B2884" s="132"/>
      <c r="C2884" s="994"/>
      <c r="D2884" s="91"/>
      <c r="E2884" s="111"/>
      <c r="F2884" s="133"/>
      <c r="G2884" s="132"/>
      <c r="H2884" s="994"/>
      <c r="I2884" s="91"/>
      <c r="J2884" s="111"/>
      <c r="K2884" s="133"/>
      <c r="L2884" s="132"/>
      <c r="M2884" s="994"/>
      <c r="N2884" s="91"/>
      <c r="O2884" s="111"/>
      <c r="P2884" s="133"/>
    </row>
    <row r="2885" spans="1:16">
      <c r="A2885" s="129"/>
      <c r="B2885" s="107"/>
      <c r="C2885" s="994"/>
      <c r="D2885" s="91"/>
      <c r="E2885" s="93"/>
      <c r="F2885" s="94"/>
      <c r="G2885" s="107"/>
      <c r="H2885" s="994"/>
      <c r="I2885" s="91"/>
      <c r="J2885" s="93"/>
      <c r="K2885" s="94"/>
      <c r="L2885" s="107"/>
      <c r="M2885" s="994"/>
      <c r="N2885" s="91"/>
      <c r="O2885" s="93"/>
      <c r="P2885" s="94"/>
    </row>
    <row r="2886" spans="1:16">
      <c r="A2886" s="129"/>
      <c r="B2886" s="132"/>
      <c r="C2886" s="994"/>
      <c r="D2886" s="91"/>
      <c r="E2886" s="93"/>
      <c r="F2886" s="94"/>
      <c r="G2886" s="132"/>
      <c r="H2886" s="994"/>
      <c r="I2886" s="91"/>
      <c r="J2886" s="93"/>
      <c r="K2886" s="94"/>
      <c r="L2886" s="132"/>
      <c r="M2886" s="994"/>
      <c r="N2886" s="91"/>
      <c r="O2886" s="93"/>
      <c r="P2886" s="94"/>
    </row>
    <row r="2887" spans="1:16" ht="17.45" customHeight="1" thickBot="1">
      <c r="A2887" s="129"/>
      <c r="B2887" s="107"/>
      <c r="C2887" s="995"/>
      <c r="D2887" s="112"/>
      <c r="E2887" s="113"/>
      <c r="F2887" s="114"/>
      <c r="G2887" s="107"/>
      <c r="H2887" s="995"/>
      <c r="I2887" s="112"/>
      <c r="J2887" s="127"/>
      <c r="K2887" s="101"/>
      <c r="L2887" s="107"/>
      <c r="M2887" s="995"/>
      <c r="N2887" s="112"/>
      <c r="O2887" s="127"/>
      <c r="P2887" s="101"/>
    </row>
    <row r="2888" spans="1:16">
      <c r="A2888" s="129"/>
      <c r="B2888" s="132"/>
      <c r="C2888" s="1011" t="s">
        <v>1068</v>
      </c>
      <c r="D2888" s="134" t="s">
        <v>1069</v>
      </c>
      <c r="E2888" s="135"/>
      <c r="F2888" s="136" t="s">
        <v>1070</v>
      </c>
      <c r="G2888" s="132"/>
      <c r="H2888" s="1028" t="s">
        <v>1068</v>
      </c>
      <c r="I2888" s="134" t="s">
        <v>1069</v>
      </c>
      <c r="J2888" s="135"/>
      <c r="K2888" s="136" t="s">
        <v>1070</v>
      </c>
      <c r="L2888" s="132"/>
      <c r="M2888" s="1013" t="s">
        <v>1068</v>
      </c>
      <c r="N2888" s="134" t="s">
        <v>1069</v>
      </c>
      <c r="O2888" s="135"/>
      <c r="P2888" s="136" t="s">
        <v>1070</v>
      </c>
    </row>
    <row r="2889" spans="1:16">
      <c r="A2889" s="129"/>
      <c r="B2889" s="107"/>
      <c r="C2889" s="994"/>
      <c r="D2889" s="117"/>
      <c r="E2889" s="118"/>
      <c r="F2889" s="137"/>
      <c r="G2889" s="107"/>
      <c r="H2889" s="994"/>
      <c r="I2889" s="91"/>
      <c r="J2889" s="93"/>
      <c r="K2889" s="94"/>
      <c r="L2889" s="107"/>
      <c r="M2889" s="994"/>
      <c r="N2889" s="91"/>
      <c r="O2889" s="93"/>
      <c r="P2889" s="94"/>
    </row>
    <row r="2890" spans="1:16">
      <c r="A2890" s="129"/>
      <c r="B2890" s="132"/>
      <c r="C2890" s="994"/>
      <c r="D2890" s="91"/>
      <c r="E2890" s="93"/>
      <c r="F2890" s="94"/>
      <c r="G2890" s="132"/>
      <c r="H2890" s="994"/>
      <c r="I2890" s="91"/>
      <c r="J2890" s="93"/>
      <c r="K2890" s="94"/>
      <c r="L2890" s="132"/>
      <c r="M2890" s="994"/>
      <c r="N2890" s="91"/>
      <c r="O2890" s="93"/>
      <c r="P2890" s="94"/>
    </row>
    <row r="2891" spans="1:16">
      <c r="A2891" s="129"/>
      <c r="B2891" s="107"/>
      <c r="C2891" s="994"/>
      <c r="D2891" s="110"/>
      <c r="E2891" s="111"/>
      <c r="F2891" s="101"/>
      <c r="G2891" s="107"/>
      <c r="H2891" s="994"/>
      <c r="I2891" s="110"/>
      <c r="J2891" s="111"/>
      <c r="K2891" s="101"/>
      <c r="L2891" s="107"/>
      <c r="M2891" s="994"/>
      <c r="N2891" s="110"/>
      <c r="O2891" s="111"/>
      <c r="P2891" s="101"/>
    </row>
    <row r="2892" spans="1:16">
      <c r="A2892" s="1031"/>
      <c r="B2892" s="132"/>
      <c r="C2892" s="994"/>
      <c r="D2892" s="91"/>
      <c r="E2892" s="93"/>
      <c r="F2892" s="94"/>
      <c r="G2892" s="132"/>
      <c r="H2892" s="994"/>
      <c r="I2892" s="91"/>
      <c r="J2892" s="93"/>
      <c r="K2892" s="94"/>
      <c r="L2892" s="132"/>
      <c r="M2892" s="994"/>
      <c r="N2892" s="91"/>
      <c r="O2892" s="93"/>
      <c r="P2892" s="94"/>
    </row>
    <row r="2893" spans="1:16">
      <c r="A2893" s="1017"/>
      <c r="B2893" s="107"/>
      <c r="C2893" s="994"/>
      <c r="D2893" s="91"/>
      <c r="E2893" s="93"/>
      <c r="F2893" s="94"/>
      <c r="G2893" s="107"/>
      <c r="H2893" s="994"/>
      <c r="I2893" s="91"/>
      <c r="J2893" s="93"/>
      <c r="K2893" s="94"/>
      <c r="L2893" s="107"/>
      <c r="M2893" s="994"/>
      <c r="N2893" s="91"/>
      <c r="O2893" s="93"/>
      <c r="P2893" s="94"/>
    </row>
    <row r="2894" spans="1:16">
      <c r="A2894" s="1017"/>
      <c r="B2894" s="132"/>
      <c r="C2894" s="994"/>
      <c r="D2894" s="110"/>
      <c r="E2894" s="111"/>
      <c r="F2894" s="101"/>
      <c r="G2894" s="132"/>
      <c r="H2894" s="994"/>
      <c r="I2894" s="110"/>
      <c r="J2894" s="111"/>
      <c r="K2894" s="101"/>
      <c r="L2894" s="132"/>
      <c r="M2894" s="994"/>
      <c r="N2894" s="110"/>
      <c r="O2894" s="111"/>
      <c r="P2894" s="101"/>
    </row>
    <row r="2895" spans="1:16" ht="17.45" customHeight="1" thickBot="1">
      <c r="A2895" s="1032"/>
      <c r="B2895" s="138"/>
      <c r="C2895" s="1012"/>
      <c r="D2895" s="139"/>
      <c r="E2895" s="140"/>
      <c r="F2895" s="141"/>
      <c r="G2895" s="138"/>
      <c r="H2895" s="1012"/>
      <c r="I2895" s="139"/>
      <c r="J2895" s="140"/>
      <c r="K2895" s="141"/>
      <c r="L2895" s="138"/>
      <c r="M2895" s="1012"/>
      <c r="N2895" s="139"/>
      <c r="O2895" s="140"/>
      <c r="P2895" s="141"/>
    </row>
    <row r="2896" spans="1:16" s="143" customFormat="1" ht="27" customHeight="1" thickTop="1" thickBot="1">
      <c r="A2896" s="142"/>
      <c r="B2896" s="1000" t="s">
        <v>1077</v>
      </c>
      <c r="C2896" s="1001"/>
      <c r="D2896" s="1001"/>
      <c r="E2896" s="1001"/>
      <c r="F2896" s="1001"/>
      <c r="G2896" s="1025" t="s">
        <v>1078</v>
      </c>
      <c r="H2896" s="1006"/>
      <c r="I2896" s="1006"/>
      <c r="J2896" s="1006"/>
      <c r="K2896" s="1006"/>
      <c r="L2896" s="1006"/>
      <c r="M2896" s="1006"/>
      <c r="N2896" s="1005" t="s">
        <v>1079</v>
      </c>
      <c r="O2896" s="1006"/>
      <c r="P2896" s="1006"/>
    </row>
    <row r="2897" spans="1:16" s="156" customFormat="1" ht="21.75" customHeight="1" thickTop="1" thickBot="1">
      <c r="A2897" s="144" t="s">
        <v>934</v>
      </c>
      <c r="B2897" s="145"/>
      <c r="C2897" s="146" t="s">
        <v>1080</v>
      </c>
      <c r="D2897" s="147" t="s">
        <v>937</v>
      </c>
      <c r="E2897" s="148" t="s">
        <v>938</v>
      </c>
      <c r="F2897" s="149" t="s">
        <v>1081</v>
      </c>
      <c r="G2897" s="150" t="s">
        <v>1082</v>
      </c>
      <c r="H2897" s="151" t="s">
        <v>1069</v>
      </c>
      <c r="I2897" s="152" t="s">
        <v>937</v>
      </c>
      <c r="J2897" s="152" t="s">
        <v>938</v>
      </c>
      <c r="K2897" s="152" t="s">
        <v>1081</v>
      </c>
      <c r="L2897" s="151" t="s">
        <v>1083</v>
      </c>
      <c r="M2897" s="153" t="s">
        <v>1084</v>
      </c>
      <c r="N2897" s="154" t="s">
        <v>1080</v>
      </c>
      <c r="O2897" s="148" t="s">
        <v>938</v>
      </c>
      <c r="P2897" s="155" t="s">
        <v>1081</v>
      </c>
    </row>
    <row r="2898" spans="1:16" s="169" customFormat="1" ht="17.45" customHeight="1" thickTop="1">
      <c r="A2898" s="990">
        <f>A2812</f>
        <v>46170</v>
      </c>
      <c r="B2898" s="1020" t="s">
        <v>1085</v>
      </c>
      <c r="C2898" s="157"/>
      <c r="D2898" s="158"/>
      <c r="E2898" s="159"/>
      <c r="F2898" s="160"/>
      <c r="G2898" s="161"/>
      <c r="H2898" s="162"/>
      <c r="I2898" s="163"/>
      <c r="J2898" s="163"/>
      <c r="K2898" s="164"/>
      <c r="L2898" s="165"/>
      <c r="M2898" s="166"/>
      <c r="N2898" s="167"/>
      <c r="O2898" s="163"/>
      <c r="P2898" s="168"/>
    </row>
    <row r="2899" spans="1:16" s="169" customFormat="1">
      <c r="A2899" s="991"/>
      <c r="B2899" s="1021"/>
      <c r="C2899" s="170"/>
      <c r="D2899" s="171"/>
      <c r="E2899" s="172"/>
      <c r="F2899" s="173"/>
      <c r="G2899" s="170"/>
      <c r="H2899" s="174"/>
      <c r="I2899" s="172"/>
      <c r="J2899" s="172"/>
      <c r="K2899" s="175"/>
      <c r="L2899" s="176"/>
      <c r="M2899" s="177"/>
      <c r="N2899" s="178"/>
      <c r="O2899" s="172"/>
      <c r="P2899" s="179"/>
    </row>
    <row r="2900" spans="1:16" s="169" customFormat="1">
      <c r="A2900" s="991"/>
      <c r="B2900" s="1021"/>
      <c r="C2900" s="170"/>
      <c r="D2900" s="171"/>
      <c r="E2900" s="172"/>
      <c r="F2900" s="173"/>
      <c r="G2900" s="170"/>
      <c r="H2900" s="180"/>
      <c r="I2900" s="172"/>
      <c r="J2900" s="172"/>
      <c r="K2900" s="175"/>
      <c r="L2900" s="181"/>
      <c r="M2900" s="177"/>
      <c r="N2900" s="178"/>
      <c r="O2900" s="172"/>
      <c r="P2900" s="179"/>
    </row>
    <row r="2901" spans="1:16" s="169" customFormat="1">
      <c r="A2901" s="991"/>
      <c r="B2901" s="1021"/>
      <c r="C2901" s="170"/>
      <c r="D2901" s="215"/>
      <c r="E2901" s="172"/>
      <c r="F2901" s="173"/>
      <c r="G2901" s="170"/>
      <c r="H2901" s="180"/>
      <c r="I2901" s="172"/>
      <c r="J2901" s="172"/>
      <c r="K2901" s="184"/>
      <c r="L2901" s="181"/>
      <c r="M2901" s="177"/>
      <c r="N2901" s="178"/>
      <c r="O2901" s="172"/>
      <c r="P2901" s="179"/>
    </row>
    <row r="2902" spans="1:16" s="169" customFormat="1">
      <c r="A2902" s="991"/>
      <c r="B2902" s="1021"/>
      <c r="C2902" s="170"/>
      <c r="D2902" s="182"/>
      <c r="E2902" s="172"/>
      <c r="F2902" s="179"/>
      <c r="G2902" s="170"/>
      <c r="H2902" s="183"/>
      <c r="I2902" s="172"/>
      <c r="J2902" s="172"/>
      <c r="K2902" s="184"/>
      <c r="L2902" s="181"/>
      <c r="M2902" s="177"/>
      <c r="N2902" s="178"/>
      <c r="O2902" s="172"/>
      <c r="P2902" s="179"/>
    </row>
    <row r="2903" spans="1:16" s="169" customFormat="1">
      <c r="A2903" s="991"/>
      <c r="B2903" s="1021"/>
      <c r="C2903" s="170"/>
      <c r="D2903" s="171"/>
      <c r="E2903" s="172"/>
      <c r="F2903" s="185"/>
      <c r="G2903" s="195"/>
      <c r="H2903" s="180"/>
      <c r="I2903" s="188"/>
      <c r="J2903" s="172"/>
      <c r="K2903" s="175"/>
      <c r="L2903" s="186"/>
      <c r="M2903" s="187"/>
      <c r="N2903" s="178"/>
      <c r="O2903" s="172"/>
      <c r="P2903" s="179"/>
    </row>
    <row r="2904" spans="1:16" s="169" customFormat="1">
      <c r="A2904" s="991"/>
      <c r="B2904" s="1021"/>
      <c r="C2904" s="170"/>
      <c r="D2904" s="171"/>
      <c r="E2904" s="172"/>
      <c r="F2904" s="179"/>
      <c r="G2904" s="170"/>
      <c r="H2904" s="180"/>
      <c r="I2904" s="188"/>
      <c r="J2904" s="172"/>
      <c r="K2904" s="175"/>
      <c r="L2904" s="181"/>
      <c r="M2904" s="177"/>
      <c r="N2904" s="178"/>
      <c r="O2904" s="172"/>
      <c r="P2904" s="179"/>
    </row>
    <row r="2905" spans="1:16" s="169" customFormat="1">
      <c r="A2905" s="991"/>
      <c r="B2905" s="1021"/>
      <c r="C2905" s="170"/>
      <c r="D2905" s="171"/>
      <c r="E2905" s="172"/>
      <c r="F2905" s="179"/>
      <c r="G2905" s="216"/>
      <c r="H2905" s="180"/>
      <c r="I2905" s="172"/>
      <c r="J2905" s="172"/>
      <c r="K2905" s="175"/>
      <c r="L2905" s="181"/>
      <c r="M2905" s="177"/>
      <c r="N2905" s="178"/>
      <c r="O2905" s="172"/>
      <c r="P2905" s="179"/>
    </row>
    <row r="2906" spans="1:16" s="169" customFormat="1">
      <c r="A2906" s="991"/>
      <c r="B2906" s="1021"/>
      <c r="C2906" s="170"/>
      <c r="D2906" s="171"/>
      <c r="E2906" s="172"/>
      <c r="F2906" s="185"/>
      <c r="G2906" s="170"/>
      <c r="H2906" s="180"/>
      <c r="I2906" s="188"/>
      <c r="J2906" s="172"/>
      <c r="K2906" s="175"/>
      <c r="L2906" s="181"/>
      <c r="M2906" s="177"/>
      <c r="N2906" s="178"/>
      <c r="O2906" s="172"/>
      <c r="P2906" s="179"/>
    </row>
    <row r="2907" spans="1:16" s="169" customFormat="1">
      <c r="A2907" s="991"/>
      <c r="B2907" s="1021"/>
      <c r="C2907" s="170"/>
      <c r="D2907" s="171"/>
      <c r="E2907" s="172"/>
      <c r="F2907" s="179"/>
      <c r="G2907" s="170"/>
      <c r="H2907" s="180"/>
      <c r="I2907" s="188"/>
      <c r="J2907" s="172"/>
      <c r="K2907" s="175"/>
      <c r="L2907" s="181"/>
      <c r="M2907" s="177"/>
      <c r="N2907" s="178"/>
      <c r="O2907" s="172"/>
      <c r="P2907" s="179"/>
    </row>
    <row r="2908" spans="1:16" s="169" customFormat="1">
      <c r="A2908" s="991"/>
      <c r="B2908" s="1021"/>
      <c r="C2908" s="189"/>
      <c r="D2908" s="190"/>
      <c r="E2908" s="191"/>
      <c r="F2908" s="192"/>
      <c r="G2908" s="170"/>
      <c r="H2908" s="174"/>
      <c r="I2908" s="172"/>
      <c r="J2908" s="172"/>
      <c r="K2908" s="175"/>
      <c r="L2908" s="181"/>
      <c r="M2908" s="177"/>
      <c r="N2908" s="193"/>
      <c r="O2908" s="191"/>
      <c r="P2908" s="192"/>
    </row>
    <row r="2909" spans="1:16" s="169" customFormat="1">
      <c r="A2909" s="991"/>
      <c r="B2909" s="1021"/>
      <c r="C2909" s="189"/>
      <c r="D2909" s="190"/>
      <c r="E2909" s="191"/>
      <c r="F2909" s="192"/>
      <c r="G2909" s="195"/>
      <c r="H2909" s="180"/>
      <c r="I2909" s="188"/>
      <c r="J2909" s="172"/>
      <c r="K2909" s="175"/>
      <c r="L2909" s="181"/>
      <c r="M2909" s="177"/>
      <c r="N2909" s="193"/>
      <c r="O2909" s="191"/>
      <c r="P2909" s="192"/>
    </row>
    <row r="2910" spans="1:16" s="169" customFormat="1">
      <c r="A2910" s="991"/>
      <c r="B2910" s="1021"/>
      <c r="C2910" s="189"/>
      <c r="D2910" s="190"/>
      <c r="E2910" s="191"/>
      <c r="F2910" s="192"/>
      <c r="G2910" s="170"/>
      <c r="H2910" s="196"/>
      <c r="I2910" s="188"/>
      <c r="J2910" s="197"/>
      <c r="K2910" s="194"/>
      <c r="L2910" s="181"/>
      <c r="M2910" s="177"/>
      <c r="N2910" s="193"/>
      <c r="O2910" s="191"/>
      <c r="P2910" s="192"/>
    </row>
    <row r="2911" spans="1:16" s="169" customFormat="1">
      <c r="A2911" s="991"/>
      <c r="B2911" s="1021"/>
      <c r="C2911" s="189"/>
      <c r="D2911" s="190"/>
      <c r="E2911" s="191"/>
      <c r="F2911" s="192"/>
      <c r="G2911" s="170"/>
      <c r="H2911" s="198"/>
      <c r="I2911" s="172"/>
      <c r="J2911" s="172"/>
      <c r="K2911" s="175"/>
      <c r="L2911" s="181"/>
      <c r="M2911" s="177"/>
      <c r="N2911" s="193"/>
      <c r="O2911" s="191"/>
      <c r="P2911" s="192"/>
    </row>
    <row r="2912" spans="1:16" s="169" customFormat="1">
      <c r="A2912" s="991"/>
      <c r="B2912" s="1021"/>
      <c r="C2912" s="189"/>
      <c r="D2912" s="190"/>
      <c r="E2912" s="191"/>
      <c r="F2912" s="192"/>
      <c r="G2912" s="195"/>
      <c r="H2912" s="180"/>
      <c r="I2912" s="197"/>
      <c r="J2912" s="197"/>
      <c r="K2912" s="194"/>
      <c r="L2912" s="181"/>
      <c r="M2912" s="177"/>
      <c r="N2912" s="193"/>
      <c r="O2912" s="191"/>
      <c r="P2912" s="192"/>
    </row>
    <row r="2913" spans="1:16" s="169" customFormat="1">
      <c r="A2913" s="991"/>
      <c r="B2913" s="1021"/>
      <c r="C2913" s="189"/>
      <c r="D2913" s="190"/>
      <c r="E2913" s="191"/>
      <c r="F2913" s="192"/>
      <c r="G2913" s="170"/>
      <c r="H2913" s="180"/>
      <c r="I2913" s="197"/>
      <c r="J2913" s="197"/>
      <c r="K2913" s="194"/>
      <c r="L2913" s="176"/>
      <c r="M2913" s="177"/>
      <c r="N2913" s="193"/>
      <c r="O2913" s="191"/>
      <c r="P2913" s="192"/>
    </row>
    <row r="2914" spans="1:16" s="169" customFormat="1">
      <c r="A2914" s="991"/>
      <c r="B2914" s="1021"/>
      <c r="C2914" s="189"/>
      <c r="D2914" s="190"/>
      <c r="E2914" s="191"/>
      <c r="F2914" s="192"/>
      <c r="G2914" s="189"/>
      <c r="H2914" s="198"/>
      <c r="I2914" s="199"/>
      <c r="J2914" s="199"/>
      <c r="K2914" s="200"/>
      <c r="L2914" s="201"/>
      <c r="M2914" s="187"/>
      <c r="N2914" s="193"/>
      <c r="O2914" s="191"/>
      <c r="P2914" s="192"/>
    </row>
    <row r="2915" spans="1:16" s="169" customFormat="1">
      <c r="A2915" s="991"/>
      <c r="B2915" s="1021"/>
      <c r="C2915" s="189"/>
      <c r="D2915" s="190"/>
      <c r="E2915" s="191"/>
      <c r="F2915" s="192"/>
      <c r="G2915" s="189"/>
      <c r="H2915" s="198"/>
      <c r="I2915" s="199"/>
      <c r="J2915" s="199"/>
      <c r="K2915" s="200"/>
      <c r="L2915" s="201"/>
      <c r="M2915" s="187"/>
      <c r="N2915" s="193"/>
      <c r="O2915" s="191"/>
      <c r="P2915" s="192"/>
    </row>
    <row r="2916" spans="1:16" s="169" customFormat="1">
      <c r="A2916" s="991"/>
      <c r="B2916" s="1021"/>
      <c r="C2916" s="189"/>
      <c r="D2916" s="190"/>
      <c r="E2916" s="191"/>
      <c r="F2916" s="192"/>
      <c r="G2916" s="189"/>
      <c r="H2916" s="198"/>
      <c r="I2916" s="199"/>
      <c r="J2916" s="199"/>
      <c r="K2916" s="200"/>
      <c r="L2916" s="201"/>
      <c r="M2916" s="187"/>
      <c r="N2916" s="193"/>
      <c r="O2916" s="191"/>
      <c r="P2916" s="192"/>
    </row>
    <row r="2917" spans="1:16" s="169" customFormat="1" ht="17.45" customHeight="1" thickBot="1">
      <c r="A2917" s="992"/>
      <c r="B2917" s="1022"/>
      <c r="C2917" s="202"/>
      <c r="D2917" s="203"/>
      <c r="E2917" s="204"/>
      <c r="F2917" s="205"/>
      <c r="G2917" s="206"/>
      <c r="H2917" s="207"/>
      <c r="I2917" s="208"/>
      <c r="J2917" s="208"/>
      <c r="K2917" s="209"/>
      <c r="L2917" s="210"/>
      <c r="M2917" s="211"/>
      <c r="N2917" s="212"/>
      <c r="O2917" s="204"/>
      <c r="P2917" s="205"/>
    </row>
    <row r="2918" spans="1:16" s="68" customFormat="1" ht="18" customHeight="1" thickTop="1" thickBot="1">
      <c r="A2918" s="1016">
        <f>A2812+1</f>
        <v>46171</v>
      </c>
      <c r="B2918" s="87" t="s">
        <v>940</v>
      </c>
      <c r="C2918" s="1008" t="s">
        <v>941</v>
      </c>
      <c r="D2918" s="88" t="s">
        <v>942</v>
      </c>
      <c r="E2918" s="89" t="s">
        <v>943</v>
      </c>
      <c r="F2918" s="90"/>
      <c r="G2918" s="87" t="s">
        <v>940</v>
      </c>
      <c r="H2918" s="1023" t="s">
        <v>941</v>
      </c>
      <c r="I2918" s="88" t="s">
        <v>942</v>
      </c>
      <c r="J2918" s="89" t="s">
        <v>943</v>
      </c>
      <c r="K2918" s="90"/>
      <c r="L2918" s="87" t="s">
        <v>940</v>
      </c>
      <c r="M2918" s="1029" t="s">
        <v>941</v>
      </c>
      <c r="N2918" s="88" t="s">
        <v>942</v>
      </c>
      <c r="O2918" s="89" t="s">
        <v>943</v>
      </c>
      <c r="P2918" s="90"/>
    </row>
    <row r="2919" spans="1:16" ht="18" customHeight="1">
      <c r="A2919" s="1017"/>
      <c r="B2919" s="1026"/>
      <c r="C2919" s="994"/>
      <c r="D2919" s="91" t="s">
        <v>951</v>
      </c>
      <c r="E2919" s="92" t="s">
        <v>948</v>
      </c>
      <c r="F2919" s="90"/>
      <c r="G2919" s="1026"/>
      <c r="H2919" s="994"/>
      <c r="I2919" s="91" t="s">
        <v>951</v>
      </c>
      <c r="J2919" s="92" t="s">
        <v>948</v>
      </c>
      <c r="K2919" s="90"/>
      <c r="L2919" s="1026"/>
      <c r="M2919" s="994"/>
      <c r="N2919" s="91" t="s">
        <v>951</v>
      </c>
      <c r="O2919" s="92" t="s">
        <v>948</v>
      </c>
      <c r="P2919" s="90"/>
    </row>
    <row r="2920" spans="1:16" ht="17.45" customHeight="1" thickBot="1">
      <c r="A2920" s="1017"/>
      <c r="B2920" s="997"/>
      <c r="C2920" s="994"/>
      <c r="D2920" s="91" t="s">
        <v>955</v>
      </c>
      <c r="E2920" s="93" t="s">
        <v>952</v>
      </c>
      <c r="F2920" s="95"/>
      <c r="G2920" s="997"/>
      <c r="H2920" s="994"/>
      <c r="I2920" s="91" t="s">
        <v>955</v>
      </c>
      <c r="J2920" s="93" t="s">
        <v>952</v>
      </c>
      <c r="K2920" s="95"/>
      <c r="L2920" s="997"/>
      <c r="M2920" s="994"/>
      <c r="N2920" s="91" t="s">
        <v>955</v>
      </c>
      <c r="O2920" s="93" t="s">
        <v>952</v>
      </c>
      <c r="P2920" s="95"/>
    </row>
    <row r="2921" spans="1:16" ht="17.45" customHeight="1" thickBot="1">
      <c r="A2921" s="1017"/>
      <c r="B2921" s="87" t="s">
        <v>954</v>
      </c>
      <c r="C2921" s="994"/>
      <c r="D2921" s="91"/>
      <c r="E2921" s="93"/>
      <c r="F2921" s="94"/>
      <c r="G2921" s="87" t="s">
        <v>954</v>
      </c>
      <c r="H2921" s="994"/>
      <c r="I2921" s="91" t="s">
        <v>958</v>
      </c>
      <c r="J2921" s="93" t="s">
        <v>956</v>
      </c>
      <c r="K2921" s="94"/>
      <c r="L2921" s="87" t="s">
        <v>954</v>
      </c>
      <c r="M2921" s="994"/>
      <c r="N2921" s="91" t="s">
        <v>958</v>
      </c>
      <c r="O2921" s="93" t="s">
        <v>956</v>
      </c>
      <c r="P2921" s="94"/>
    </row>
    <row r="2922" spans="1:16">
      <c r="A2922" s="1017"/>
      <c r="B2922" s="1027"/>
      <c r="C2922" s="994"/>
      <c r="D2922" s="91"/>
      <c r="E2922" s="93"/>
      <c r="F2922" s="94"/>
      <c r="G2922" s="1027"/>
      <c r="H2922" s="994"/>
      <c r="I2922" s="91"/>
      <c r="J2922" s="93"/>
      <c r="K2922" s="94"/>
      <c r="L2922" s="1027"/>
      <c r="M2922" s="994"/>
      <c r="N2922" s="91"/>
      <c r="O2922" s="93"/>
      <c r="P2922" s="94"/>
    </row>
    <row r="2923" spans="1:16">
      <c r="A2923" s="1017"/>
      <c r="B2923" s="1003"/>
      <c r="C2923" s="994"/>
      <c r="D2923" s="91"/>
      <c r="E2923" s="93"/>
      <c r="F2923" s="94"/>
      <c r="G2923" s="1003"/>
      <c r="H2923" s="994"/>
      <c r="I2923" s="91"/>
      <c r="J2923" s="93"/>
      <c r="K2923" s="94"/>
      <c r="L2923" s="1003"/>
      <c r="M2923" s="994"/>
      <c r="N2923" s="91"/>
      <c r="O2923" s="93"/>
      <c r="P2923" s="94"/>
    </row>
    <row r="2924" spans="1:16">
      <c r="A2924" s="1017"/>
      <c r="B2924" s="1002"/>
      <c r="C2924" s="994"/>
      <c r="D2924" s="91"/>
      <c r="E2924" s="93"/>
      <c r="F2924" s="90"/>
      <c r="G2924" s="1002"/>
      <c r="H2924" s="994"/>
      <c r="I2924" s="91"/>
      <c r="J2924" s="93"/>
      <c r="K2924" s="90"/>
      <c r="L2924" s="1002"/>
      <c r="M2924" s="994"/>
      <c r="N2924" s="91"/>
      <c r="O2924" s="93"/>
      <c r="P2924" s="90"/>
    </row>
    <row r="2925" spans="1:16">
      <c r="A2925" s="1017"/>
      <c r="B2925" s="1003"/>
      <c r="C2925" s="994"/>
      <c r="D2925" s="91"/>
      <c r="E2925" s="93"/>
      <c r="F2925" s="96"/>
      <c r="G2925" s="1003"/>
      <c r="H2925" s="994"/>
      <c r="I2925" s="91"/>
      <c r="J2925" s="93"/>
      <c r="K2925" s="96"/>
      <c r="L2925" s="1003"/>
      <c r="M2925" s="994"/>
      <c r="N2925" s="91"/>
      <c r="O2925" s="93"/>
      <c r="P2925" s="90"/>
    </row>
    <row r="2926" spans="1:16">
      <c r="A2926" s="1017"/>
      <c r="B2926" s="1002"/>
      <c r="C2926" s="994"/>
      <c r="D2926" s="91"/>
      <c r="E2926" s="93"/>
      <c r="F2926" s="99"/>
      <c r="G2926" s="1002"/>
      <c r="H2926" s="994"/>
      <c r="I2926" s="91"/>
      <c r="J2926" s="93"/>
      <c r="K2926" s="99"/>
      <c r="L2926" s="1002"/>
      <c r="M2926" s="994"/>
      <c r="N2926" s="91"/>
      <c r="O2926" s="93"/>
      <c r="P2926" s="96"/>
    </row>
    <row r="2927" spans="1:16" ht="17.45" customHeight="1" thickBot="1">
      <c r="A2927" s="1017"/>
      <c r="B2927" s="1003"/>
      <c r="C2927" s="994"/>
      <c r="D2927" s="91"/>
      <c r="E2927" s="93"/>
      <c r="F2927" s="96"/>
      <c r="G2927" s="1003"/>
      <c r="H2927" s="994"/>
      <c r="I2927" s="91"/>
      <c r="J2927" s="93"/>
      <c r="K2927" s="96"/>
      <c r="L2927" s="1003"/>
      <c r="M2927" s="994"/>
      <c r="N2927" s="91"/>
      <c r="O2927" s="93"/>
      <c r="P2927" s="96"/>
    </row>
    <row r="2928" spans="1:16" ht="17.45" customHeight="1" thickBot="1">
      <c r="A2928" s="1017"/>
      <c r="B2928" s="97" t="s">
        <v>977</v>
      </c>
      <c r="C2928" s="994"/>
      <c r="D2928" s="91"/>
      <c r="E2928" s="93"/>
      <c r="F2928" s="96"/>
      <c r="G2928" s="97" t="s">
        <v>977</v>
      </c>
      <c r="H2928" s="994"/>
      <c r="I2928" s="91"/>
      <c r="J2928" s="93"/>
      <c r="K2928" s="96"/>
      <c r="L2928" s="97" t="s">
        <v>977</v>
      </c>
      <c r="M2928" s="994"/>
      <c r="N2928" s="91"/>
      <c r="O2928" s="93"/>
      <c r="P2928" s="96"/>
    </row>
    <row r="2929" spans="1:16">
      <c r="A2929" s="1017"/>
      <c r="B2929" s="1007"/>
      <c r="C2929" s="994"/>
      <c r="D2929" s="91"/>
      <c r="E2929" s="93"/>
      <c r="F2929" s="96"/>
      <c r="G2929" s="1007"/>
      <c r="H2929" s="994"/>
      <c r="I2929" s="91"/>
      <c r="J2929" s="93"/>
      <c r="K2929" s="96"/>
      <c r="L2929" s="1007"/>
      <c r="M2929" s="994"/>
      <c r="N2929" s="91"/>
      <c r="O2929" s="93"/>
      <c r="P2929" s="96"/>
    </row>
    <row r="2930" spans="1:16">
      <c r="A2930" s="1017"/>
      <c r="B2930" s="999"/>
      <c r="C2930" s="994"/>
      <c r="D2930" s="91"/>
      <c r="E2930" s="93"/>
      <c r="F2930" s="96"/>
      <c r="G2930" s="999"/>
      <c r="H2930" s="994"/>
      <c r="I2930" s="91"/>
      <c r="J2930" s="93"/>
      <c r="K2930" s="96"/>
      <c r="L2930" s="999"/>
      <c r="M2930" s="994"/>
      <c r="N2930" s="91"/>
      <c r="O2930" s="93"/>
      <c r="P2930" s="94"/>
    </row>
    <row r="2931" spans="1:16" ht="17.45" customHeight="1" thickBot="1">
      <c r="A2931" s="1017"/>
      <c r="B2931" s="997"/>
      <c r="C2931" s="994"/>
      <c r="D2931" s="91"/>
      <c r="E2931" s="93"/>
      <c r="F2931" s="94"/>
      <c r="G2931" s="997"/>
      <c r="H2931" s="994"/>
      <c r="I2931" s="91"/>
      <c r="J2931" s="93"/>
      <c r="K2931" s="94"/>
      <c r="L2931" s="997"/>
      <c r="M2931" s="994"/>
      <c r="N2931" s="91"/>
      <c r="O2931" s="93"/>
      <c r="P2931" s="94"/>
    </row>
    <row r="2932" spans="1:16" ht="17.45" customHeight="1" thickBot="1">
      <c r="A2932" s="1017"/>
      <c r="B2932" s="97" t="s">
        <v>994</v>
      </c>
      <c r="C2932" s="994"/>
      <c r="D2932" s="91"/>
      <c r="E2932" s="93"/>
      <c r="F2932" s="94"/>
      <c r="G2932" s="97" t="s">
        <v>994</v>
      </c>
      <c r="H2932" s="994"/>
      <c r="I2932" s="91"/>
      <c r="J2932" s="93"/>
      <c r="K2932" s="94"/>
      <c r="L2932" s="97" t="s">
        <v>994</v>
      </c>
      <c r="M2932" s="994"/>
      <c r="N2932" s="91"/>
      <c r="O2932" s="93"/>
      <c r="P2932" s="94"/>
    </row>
    <row r="2933" spans="1:16">
      <c r="A2933" s="1017"/>
      <c r="B2933" s="998"/>
      <c r="C2933" s="994"/>
      <c r="D2933" s="91"/>
      <c r="E2933" s="93"/>
      <c r="F2933" s="94"/>
      <c r="G2933" s="998"/>
      <c r="H2933" s="994"/>
      <c r="I2933" s="91"/>
      <c r="J2933" s="93"/>
      <c r="K2933" s="94"/>
      <c r="L2933" s="998"/>
      <c r="M2933" s="994"/>
      <c r="N2933" s="91"/>
      <c r="O2933" s="93"/>
      <c r="P2933" s="94"/>
    </row>
    <row r="2934" spans="1:16">
      <c r="A2934" s="1017"/>
      <c r="B2934" s="999"/>
      <c r="C2934" s="994"/>
      <c r="D2934" s="91"/>
      <c r="E2934" s="93"/>
      <c r="F2934" s="94"/>
      <c r="G2934" s="999"/>
      <c r="H2934" s="994"/>
      <c r="I2934" s="91"/>
      <c r="J2934" s="93"/>
      <c r="K2934" s="94"/>
      <c r="L2934" s="999"/>
      <c r="M2934" s="994"/>
      <c r="N2934" s="91"/>
      <c r="O2934" s="93"/>
      <c r="P2934" s="94"/>
    </row>
    <row r="2935" spans="1:16" ht="17.45" customHeight="1" thickBot="1">
      <c r="A2935" s="1017"/>
      <c r="B2935" s="997"/>
      <c r="C2935" s="994"/>
      <c r="D2935" s="91"/>
      <c r="E2935" s="93"/>
      <c r="F2935" s="94"/>
      <c r="G2935" s="997"/>
      <c r="H2935" s="994"/>
      <c r="I2935" s="91"/>
      <c r="J2935" s="93"/>
      <c r="K2935" s="94"/>
      <c r="L2935" s="997"/>
      <c r="M2935" s="994"/>
      <c r="N2935" s="91"/>
      <c r="O2935" s="93"/>
      <c r="P2935" s="94"/>
    </row>
    <row r="2936" spans="1:16">
      <c r="A2936" s="1017"/>
      <c r="B2936" s="1018" t="s">
        <v>1013</v>
      </c>
      <c r="C2936" s="994"/>
      <c r="D2936" s="91"/>
      <c r="E2936" s="93"/>
      <c r="F2936" s="94"/>
      <c r="G2936" s="1018" t="s">
        <v>1013</v>
      </c>
      <c r="H2936" s="994"/>
      <c r="I2936" s="91"/>
      <c r="J2936" s="93"/>
      <c r="K2936" s="94"/>
      <c r="L2936" s="1018" t="s">
        <v>1013</v>
      </c>
      <c r="M2936" s="994"/>
      <c r="N2936" s="91"/>
      <c r="O2936" s="93"/>
      <c r="P2936" s="94"/>
    </row>
    <row r="2937" spans="1:16" ht="17.45" customHeight="1" thickBot="1">
      <c r="A2937" s="1017"/>
      <c r="B2937" s="1019"/>
      <c r="C2937" s="994"/>
      <c r="D2937" s="91"/>
      <c r="E2937" s="93"/>
      <c r="F2937" s="94"/>
      <c r="G2937" s="1019"/>
      <c r="H2937" s="994"/>
      <c r="I2937" s="91"/>
      <c r="J2937" s="93"/>
      <c r="K2937" s="94"/>
      <c r="L2937" s="1019"/>
      <c r="M2937" s="994"/>
      <c r="N2937" s="91"/>
      <c r="O2937" s="93"/>
      <c r="P2937" s="90"/>
    </row>
    <row r="2938" spans="1:16" ht="17.45" customHeight="1" thickTop="1">
      <c r="A2938" s="1017"/>
      <c r="B2938" s="1015" t="s">
        <v>1014</v>
      </c>
      <c r="C2938" s="994"/>
      <c r="D2938" s="91"/>
      <c r="E2938" s="93"/>
      <c r="F2938" s="90"/>
      <c r="G2938" s="1015" t="s">
        <v>1014</v>
      </c>
      <c r="H2938" s="994"/>
      <c r="I2938" s="91"/>
      <c r="J2938" s="93"/>
      <c r="K2938" s="90"/>
      <c r="L2938" s="1015" t="s">
        <v>1014</v>
      </c>
      <c r="M2938" s="994"/>
      <c r="N2938" s="91"/>
      <c r="O2938" s="93"/>
      <c r="P2938" s="94"/>
    </row>
    <row r="2939" spans="1:16" ht="17.45" customHeight="1" thickBot="1">
      <c r="A2939" s="1017"/>
      <c r="B2939" s="997"/>
      <c r="C2939" s="994"/>
      <c r="D2939" s="91"/>
      <c r="E2939" s="93"/>
      <c r="F2939" s="90"/>
      <c r="G2939" s="997"/>
      <c r="H2939" s="994"/>
      <c r="I2939" s="91"/>
      <c r="J2939" s="93"/>
      <c r="K2939" s="90"/>
      <c r="L2939" s="997"/>
      <c r="M2939" s="994"/>
      <c r="N2939" s="91"/>
      <c r="O2939" s="93"/>
      <c r="P2939" s="98"/>
    </row>
    <row r="2940" spans="1:16">
      <c r="A2940" s="1017"/>
      <c r="B2940" s="1014"/>
      <c r="C2940" s="994"/>
      <c r="D2940" s="91"/>
      <c r="E2940" s="93"/>
      <c r="F2940" s="94"/>
      <c r="G2940" s="1014"/>
      <c r="H2940" s="994"/>
      <c r="I2940" s="91"/>
      <c r="J2940" s="93"/>
      <c r="K2940" s="94"/>
      <c r="L2940" s="1014"/>
      <c r="M2940" s="994"/>
      <c r="N2940" s="91"/>
      <c r="O2940" s="93"/>
      <c r="P2940" s="100"/>
    </row>
    <row r="2941" spans="1:16" ht="17.45" customHeight="1" thickBot="1">
      <c r="A2941" s="1017"/>
      <c r="B2941" s="999"/>
      <c r="C2941" s="994"/>
      <c r="D2941" s="91"/>
      <c r="E2941" s="93"/>
      <c r="F2941" s="94"/>
      <c r="G2941" s="999"/>
      <c r="H2941" s="994"/>
      <c r="I2941" s="91"/>
      <c r="J2941" s="93"/>
      <c r="K2941" s="94"/>
      <c r="L2941" s="999"/>
      <c r="M2941" s="994"/>
      <c r="N2941" s="91"/>
      <c r="O2941" s="93"/>
      <c r="P2941" s="101"/>
    </row>
    <row r="2942" spans="1:16">
      <c r="A2942" s="1017"/>
      <c r="B2942" s="1010" t="s">
        <v>1015</v>
      </c>
      <c r="C2942" s="994"/>
      <c r="D2942" s="91"/>
      <c r="E2942" s="93"/>
      <c r="F2942" s="90"/>
      <c r="G2942" s="1010" t="s">
        <v>1015</v>
      </c>
      <c r="H2942" s="994"/>
      <c r="I2942" s="91"/>
      <c r="J2942" s="93"/>
      <c r="K2942" s="90"/>
      <c r="L2942" s="1010" t="s">
        <v>1015</v>
      </c>
      <c r="M2942" s="994"/>
      <c r="N2942" s="91"/>
      <c r="O2942" s="93"/>
      <c r="P2942" s="96"/>
    </row>
    <row r="2943" spans="1:16" ht="17.45" customHeight="1" thickBot="1">
      <c r="A2943" s="1017"/>
      <c r="B2943" s="997"/>
      <c r="C2943" s="994"/>
      <c r="D2943" s="91"/>
      <c r="E2943" s="93"/>
      <c r="F2943" s="98"/>
      <c r="G2943" s="997"/>
      <c r="H2943" s="994"/>
      <c r="I2943" s="91"/>
      <c r="J2943" s="93"/>
      <c r="K2943" s="98"/>
      <c r="L2943" s="997"/>
      <c r="M2943" s="994"/>
      <c r="N2943" s="91"/>
      <c r="O2943" s="93"/>
      <c r="P2943" s="101"/>
    </row>
    <row r="2944" spans="1:16">
      <c r="A2944" s="1017"/>
      <c r="B2944" s="996"/>
      <c r="C2944" s="994"/>
      <c r="D2944" s="91"/>
      <c r="E2944" s="93"/>
      <c r="F2944" s="99"/>
      <c r="G2944" s="996"/>
      <c r="H2944" s="994"/>
      <c r="I2944" s="91"/>
      <c r="J2944" s="93"/>
      <c r="K2944" s="100"/>
      <c r="L2944" s="996"/>
      <c r="M2944" s="994"/>
      <c r="N2944" s="91"/>
      <c r="O2944" s="93"/>
      <c r="P2944" s="90"/>
    </row>
    <row r="2945" spans="1:16" ht="17.45" customHeight="1" thickBot="1">
      <c r="A2945" s="1017"/>
      <c r="B2945" s="997"/>
      <c r="C2945" s="994"/>
      <c r="D2945" s="91"/>
      <c r="E2945" s="93"/>
      <c r="F2945" s="96"/>
      <c r="G2945" s="997"/>
      <c r="H2945" s="994"/>
      <c r="I2945" s="91"/>
      <c r="J2945" s="93"/>
      <c r="K2945" s="101"/>
      <c r="L2945" s="997"/>
      <c r="M2945" s="994"/>
      <c r="N2945" s="91"/>
      <c r="O2945" s="93"/>
      <c r="P2945" s="94"/>
    </row>
    <row r="2946" spans="1:16">
      <c r="A2946" s="1017"/>
      <c r="B2946" s="1004" t="s">
        <v>1016</v>
      </c>
      <c r="C2946" s="994"/>
      <c r="D2946" s="91"/>
      <c r="E2946" s="93"/>
      <c r="F2946" s="100"/>
      <c r="G2946" s="1004" t="s">
        <v>1016</v>
      </c>
      <c r="H2946" s="994"/>
      <c r="I2946" s="91"/>
      <c r="J2946" s="93"/>
      <c r="K2946" s="101"/>
      <c r="L2946" s="1004" t="s">
        <v>1016</v>
      </c>
      <c r="M2946" s="994"/>
      <c r="N2946" s="91"/>
      <c r="O2946" s="111"/>
      <c r="P2946" s="94"/>
    </row>
    <row r="2947" spans="1:16" ht="17.45" customHeight="1" thickBot="1">
      <c r="A2947" s="1017"/>
      <c r="B2947" s="997"/>
      <c r="C2947" s="994"/>
      <c r="D2947" s="91"/>
      <c r="E2947" s="93"/>
      <c r="F2947" s="101"/>
      <c r="G2947" s="997"/>
      <c r="H2947" s="994"/>
      <c r="I2947" s="91"/>
      <c r="J2947" s="93"/>
      <c r="K2947" s="96"/>
      <c r="L2947" s="997"/>
      <c r="M2947" s="994"/>
      <c r="N2947" s="110"/>
      <c r="O2947" s="93"/>
      <c r="P2947" s="109"/>
    </row>
    <row r="2948" spans="1:16">
      <c r="A2948" s="1017"/>
      <c r="B2948" s="996"/>
      <c r="C2948" s="994"/>
      <c r="D2948" s="91"/>
      <c r="E2948" s="93"/>
      <c r="F2948" s="101"/>
      <c r="G2948" s="996"/>
      <c r="H2948" s="994"/>
      <c r="I2948" s="91"/>
      <c r="J2948" s="93"/>
      <c r="K2948" s="101"/>
      <c r="L2948" s="996"/>
      <c r="M2948" s="994"/>
      <c r="N2948" s="110"/>
      <c r="O2948" s="111"/>
      <c r="P2948" s="94"/>
    </row>
    <row r="2949" spans="1:16" ht="17.45" customHeight="1" thickBot="1">
      <c r="A2949" s="1017"/>
      <c r="B2949" s="997"/>
      <c r="C2949" s="994"/>
      <c r="D2949" s="91"/>
      <c r="E2949" s="93"/>
      <c r="F2949" s="96"/>
      <c r="G2949" s="997"/>
      <c r="H2949" s="994"/>
      <c r="I2949" s="91"/>
      <c r="J2949" s="93"/>
      <c r="K2949" s="90"/>
      <c r="L2949" s="997"/>
      <c r="M2949" s="994"/>
      <c r="N2949" s="91"/>
      <c r="O2949" s="111"/>
      <c r="P2949" s="101"/>
    </row>
    <row r="2950" spans="1:16">
      <c r="A2950" s="1017"/>
      <c r="B2950" s="1004" t="s">
        <v>1018</v>
      </c>
      <c r="C2950" s="994"/>
      <c r="D2950" s="91"/>
      <c r="E2950" s="93"/>
      <c r="F2950" s="101"/>
      <c r="G2950" s="1004" t="s">
        <v>1018</v>
      </c>
      <c r="H2950" s="994"/>
      <c r="I2950" s="91"/>
      <c r="J2950" s="93"/>
      <c r="K2950" s="94"/>
      <c r="L2950" s="1004" t="s">
        <v>1018</v>
      </c>
      <c r="M2950" s="994"/>
      <c r="N2950" s="91"/>
      <c r="O2950" s="93"/>
      <c r="P2950" s="94"/>
    </row>
    <row r="2951" spans="1:16" ht="17.45" customHeight="1" thickBot="1">
      <c r="A2951" s="1017"/>
      <c r="B2951" s="997"/>
      <c r="C2951" s="994"/>
      <c r="D2951" s="91"/>
      <c r="E2951" s="93"/>
      <c r="F2951" s="90"/>
      <c r="G2951" s="997"/>
      <c r="H2951" s="994"/>
      <c r="I2951" s="91"/>
      <c r="J2951" s="111"/>
      <c r="K2951" s="94"/>
      <c r="L2951" s="997"/>
      <c r="M2951" s="994"/>
      <c r="N2951" s="110"/>
      <c r="O2951" s="111"/>
      <c r="P2951" s="94"/>
    </row>
    <row r="2952" spans="1:16">
      <c r="A2952" s="1017"/>
      <c r="B2952" s="996"/>
      <c r="C2952" s="994"/>
      <c r="D2952" s="91"/>
      <c r="E2952" s="93"/>
      <c r="F2952" s="94"/>
      <c r="G2952" s="996"/>
      <c r="H2952" s="994"/>
      <c r="I2952" s="91"/>
      <c r="J2952" s="93"/>
      <c r="K2952" s="94"/>
      <c r="L2952" s="996"/>
      <c r="M2952" s="994"/>
      <c r="N2952" s="110"/>
      <c r="O2952" s="111"/>
      <c r="P2952" s="94"/>
    </row>
    <row r="2953" spans="1:16" ht="17.45" customHeight="1" thickBot="1">
      <c r="A2953" s="1017"/>
      <c r="B2953" s="997"/>
      <c r="C2953" s="994"/>
      <c r="D2953" s="91"/>
      <c r="E2953" s="93"/>
      <c r="F2953" s="90"/>
      <c r="G2953" s="997"/>
      <c r="H2953" s="994"/>
      <c r="I2953" s="91"/>
      <c r="J2953" s="111"/>
      <c r="K2953" s="94"/>
      <c r="L2953" s="997"/>
      <c r="M2953" s="994"/>
      <c r="N2953" s="91"/>
      <c r="O2953" s="111"/>
      <c r="P2953" s="94"/>
    </row>
    <row r="2954" spans="1:16">
      <c r="A2954" s="1017"/>
      <c r="B2954" s="1010" t="s">
        <v>1020</v>
      </c>
      <c r="C2954" s="994"/>
      <c r="D2954" s="91"/>
      <c r="E2954" s="93"/>
      <c r="F2954" s="90"/>
      <c r="G2954" s="1010" t="s">
        <v>1020</v>
      </c>
      <c r="H2954" s="994"/>
      <c r="I2954" s="91"/>
      <c r="J2954" s="111"/>
      <c r="K2954" s="94"/>
      <c r="L2954" s="1010" t="s">
        <v>1020</v>
      </c>
      <c r="M2954" s="994"/>
      <c r="N2954" s="110"/>
      <c r="O2954" s="111"/>
      <c r="P2954" s="94"/>
    </row>
    <row r="2955" spans="1:16" ht="17.45" customHeight="1" thickBot="1">
      <c r="A2955" s="1017"/>
      <c r="B2955" s="997"/>
      <c r="C2955" s="994"/>
      <c r="D2955" s="91"/>
      <c r="E2955" s="93"/>
      <c r="F2955" s="90"/>
      <c r="G2955" s="997"/>
      <c r="H2955" s="994"/>
      <c r="I2955" s="91"/>
      <c r="J2955" s="111"/>
      <c r="K2955" s="94"/>
      <c r="L2955" s="997"/>
      <c r="M2955" s="994"/>
      <c r="N2955" s="91"/>
      <c r="O2955" s="111"/>
      <c r="P2955" s="94"/>
    </row>
    <row r="2956" spans="1:16">
      <c r="A2956" s="1017"/>
      <c r="B2956" s="103"/>
      <c r="C2956" s="994"/>
      <c r="D2956" s="91"/>
      <c r="E2956" s="93"/>
      <c r="F2956" s="94"/>
      <c r="G2956" s="103"/>
      <c r="H2956" s="994"/>
      <c r="I2956" s="91"/>
      <c r="J2956" s="93"/>
      <c r="K2956" s="109"/>
      <c r="L2956" s="103"/>
      <c r="M2956" s="994"/>
      <c r="N2956" s="110"/>
      <c r="O2956" s="93"/>
      <c r="P2956" s="109"/>
    </row>
    <row r="2957" spans="1:16">
      <c r="A2957" s="1017"/>
      <c r="B2957" s="104"/>
      <c r="C2957" s="994"/>
      <c r="D2957" s="91"/>
      <c r="E2957" s="93"/>
      <c r="F2957" s="90"/>
      <c r="G2957" s="104"/>
      <c r="H2957" s="994"/>
      <c r="I2957" s="91"/>
      <c r="J2957" s="93"/>
      <c r="K2957" s="94"/>
      <c r="L2957" s="104"/>
      <c r="M2957" s="994"/>
      <c r="N2957" s="110"/>
      <c r="O2957" s="111"/>
      <c r="P2957" s="94"/>
    </row>
    <row r="2958" spans="1:16">
      <c r="A2958" s="1017"/>
      <c r="B2958" s="106"/>
      <c r="C2958" s="994"/>
      <c r="D2958" s="91"/>
      <c r="E2958" s="93"/>
      <c r="F2958" s="90"/>
      <c r="G2958" s="106"/>
      <c r="H2958" s="994"/>
      <c r="I2958" s="110"/>
      <c r="J2958" s="111"/>
      <c r="K2958" s="94"/>
      <c r="L2958" s="106"/>
      <c r="M2958" s="994"/>
      <c r="N2958" s="110"/>
      <c r="O2958" s="111"/>
      <c r="P2958" s="101"/>
    </row>
    <row r="2959" spans="1:16">
      <c r="A2959" s="1017"/>
      <c r="B2959" s="107"/>
      <c r="C2959" s="994"/>
      <c r="D2959" s="91"/>
      <c r="E2959" s="93"/>
      <c r="F2959" s="90"/>
      <c r="G2959" s="107"/>
      <c r="H2959" s="994"/>
      <c r="I2959" s="110"/>
      <c r="J2959" s="111"/>
      <c r="K2959" s="101"/>
      <c r="L2959" s="107"/>
      <c r="M2959" s="994"/>
      <c r="N2959" s="108"/>
      <c r="O2959" s="93"/>
      <c r="P2959" s="94"/>
    </row>
    <row r="2960" spans="1:16">
      <c r="A2960" s="1017"/>
      <c r="B2960" s="106"/>
      <c r="C2960" s="994"/>
      <c r="D2960" s="108"/>
      <c r="E2960" s="93"/>
      <c r="F2960" s="94"/>
      <c r="G2960" s="106"/>
      <c r="H2960" s="994"/>
      <c r="I2960" s="108"/>
      <c r="J2960" s="93"/>
      <c r="K2960" s="109"/>
      <c r="L2960" s="106"/>
      <c r="M2960" s="994"/>
      <c r="N2960" s="91"/>
      <c r="O2960" s="93"/>
      <c r="P2960" s="109"/>
    </row>
    <row r="2961" spans="1:16">
      <c r="A2961" s="1017"/>
      <c r="B2961" s="107"/>
      <c r="C2961" s="994"/>
      <c r="D2961" s="91"/>
      <c r="E2961" s="93"/>
      <c r="F2961" s="105"/>
      <c r="G2961" s="107"/>
      <c r="H2961" s="994"/>
      <c r="I2961" s="91"/>
      <c r="J2961" s="93"/>
      <c r="K2961" s="94"/>
      <c r="L2961" s="107"/>
      <c r="M2961" s="994"/>
      <c r="N2961" s="110"/>
      <c r="O2961" s="111"/>
      <c r="P2961" s="94"/>
    </row>
    <row r="2962" spans="1:16">
      <c r="A2962" s="1017"/>
      <c r="B2962" s="106"/>
      <c r="C2962" s="994"/>
      <c r="D2962" s="91"/>
      <c r="E2962" s="93"/>
      <c r="F2962" s="94"/>
      <c r="G2962" s="106"/>
      <c r="H2962" s="994"/>
      <c r="I2962" s="110"/>
      <c r="J2962" s="111"/>
      <c r="K2962" s="94"/>
      <c r="L2962" s="106"/>
      <c r="M2962" s="994"/>
      <c r="N2962" s="110"/>
      <c r="O2962" s="111"/>
      <c r="P2962" s="94"/>
    </row>
    <row r="2963" spans="1:16" ht="17.45" customHeight="1" thickBot="1">
      <c r="A2963" s="1017"/>
      <c r="B2963" s="107"/>
      <c r="C2963" s="995"/>
      <c r="D2963" s="112"/>
      <c r="E2963" s="113"/>
      <c r="F2963" s="114"/>
      <c r="G2963" s="107"/>
      <c r="H2963" s="994"/>
      <c r="I2963" s="112"/>
      <c r="J2963" s="113"/>
      <c r="K2963" s="114"/>
      <c r="L2963" s="107"/>
      <c r="M2963" s="994"/>
      <c r="N2963" s="112"/>
      <c r="O2963" s="113"/>
      <c r="P2963" s="114"/>
    </row>
    <row r="2964" spans="1:16">
      <c r="A2964" s="1030" t="str">
        <f>TEXT(A2918,"AAAA")</f>
        <v>星期五</v>
      </c>
      <c r="B2964" s="106"/>
      <c r="C2964" s="1008" t="s">
        <v>978</v>
      </c>
      <c r="D2964" s="115"/>
      <c r="E2964" s="116"/>
      <c r="F2964" s="94"/>
      <c r="G2964" s="106"/>
      <c r="H2964" s="993" t="s">
        <v>978</v>
      </c>
      <c r="I2964" s="115"/>
      <c r="J2964" s="116"/>
      <c r="K2964" s="94"/>
      <c r="L2964" s="106"/>
      <c r="M2964" s="1009" t="s">
        <v>978</v>
      </c>
      <c r="N2964" s="115"/>
      <c r="O2964" s="116"/>
      <c r="P2964" s="94"/>
    </row>
    <row r="2965" spans="1:16">
      <c r="A2965" s="1017"/>
      <c r="B2965" s="107"/>
      <c r="C2965" s="994"/>
      <c r="D2965" s="117"/>
      <c r="E2965" s="93"/>
      <c r="F2965" s="94"/>
      <c r="G2965" s="107"/>
      <c r="H2965" s="994"/>
      <c r="I2965" s="91"/>
      <c r="J2965" s="93"/>
      <c r="K2965" s="94"/>
      <c r="L2965" s="107"/>
      <c r="M2965" s="994"/>
      <c r="N2965" s="91"/>
      <c r="O2965" s="93"/>
      <c r="P2965" s="94"/>
    </row>
    <row r="2966" spans="1:16">
      <c r="A2966" s="1017"/>
      <c r="B2966" s="106"/>
      <c r="C2966" s="994"/>
      <c r="D2966" s="117"/>
      <c r="E2966" s="93"/>
      <c r="F2966" s="94"/>
      <c r="G2966" s="106"/>
      <c r="H2966" s="994"/>
      <c r="I2966" s="91"/>
      <c r="J2966" s="93"/>
      <c r="K2966" s="94"/>
      <c r="L2966" s="106"/>
      <c r="M2966" s="994"/>
      <c r="N2966" s="91"/>
      <c r="O2966" s="93"/>
      <c r="P2966" s="94"/>
    </row>
    <row r="2967" spans="1:16">
      <c r="A2967" s="1017"/>
      <c r="B2967" s="107"/>
      <c r="C2967" s="994"/>
      <c r="D2967" s="117"/>
      <c r="E2967" s="93"/>
      <c r="F2967" s="94"/>
      <c r="G2967" s="107"/>
      <c r="H2967" s="994"/>
      <c r="I2967" s="91"/>
      <c r="J2967" s="93"/>
      <c r="K2967" s="94"/>
      <c r="L2967" s="107"/>
      <c r="M2967" s="994"/>
      <c r="N2967" s="91"/>
      <c r="O2967" s="93"/>
      <c r="P2967" s="94"/>
    </row>
    <row r="2968" spans="1:16">
      <c r="A2968" s="1017"/>
      <c r="B2968" s="106"/>
      <c r="C2968" s="994"/>
      <c r="D2968" s="117"/>
      <c r="E2968" s="93"/>
      <c r="F2968" s="94"/>
      <c r="G2968" s="106"/>
      <c r="H2968" s="994"/>
      <c r="I2968" s="91"/>
      <c r="J2968" s="93"/>
      <c r="K2968" s="94"/>
      <c r="L2968" s="106"/>
      <c r="M2968" s="994"/>
      <c r="N2968" s="91"/>
      <c r="O2968" s="93"/>
      <c r="P2968" s="94"/>
    </row>
    <row r="2969" spans="1:16">
      <c r="A2969" s="1017"/>
      <c r="B2969" s="107"/>
      <c r="C2969" s="994"/>
      <c r="D2969" s="117"/>
      <c r="E2969" s="93"/>
      <c r="F2969" s="94"/>
      <c r="G2969" s="107"/>
      <c r="H2969" s="994"/>
      <c r="I2969" s="91"/>
      <c r="J2969" s="93"/>
      <c r="K2969" s="94"/>
      <c r="L2969" s="107"/>
      <c r="M2969" s="994"/>
      <c r="N2969" s="91"/>
      <c r="O2969" s="93"/>
      <c r="P2969" s="94"/>
    </row>
    <row r="2970" spans="1:16">
      <c r="A2970" s="1017"/>
      <c r="B2970" s="106"/>
      <c r="C2970" s="994"/>
      <c r="D2970" s="117"/>
      <c r="E2970" s="93"/>
      <c r="F2970" s="94"/>
      <c r="G2970" s="106"/>
      <c r="H2970" s="994"/>
      <c r="I2970" s="91"/>
      <c r="J2970" s="93"/>
      <c r="K2970" s="94"/>
      <c r="L2970" s="106"/>
      <c r="M2970" s="994"/>
      <c r="N2970" s="91"/>
      <c r="O2970" s="93"/>
      <c r="P2970" s="94"/>
    </row>
    <row r="2971" spans="1:16">
      <c r="A2971" s="1017"/>
      <c r="B2971" s="107"/>
      <c r="C2971" s="994"/>
      <c r="D2971" s="91"/>
      <c r="E2971" s="93"/>
      <c r="F2971" s="94"/>
      <c r="G2971" s="107"/>
      <c r="H2971" s="994"/>
      <c r="I2971" s="91"/>
      <c r="J2971" s="93"/>
      <c r="K2971" s="94"/>
      <c r="L2971" s="107"/>
      <c r="M2971" s="994"/>
      <c r="N2971" s="91"/>
      <c r="O2971" s="93"/>
      <c r="P2971" s="94"/>
    </row>
    <row r="2972" spans="1:16">
      <c r="A2972" s="1017"/>
      <c r="B2972" s="104"/>
      <c r="C2972" s="994"/>
      <c r="D2972" s="110"/>
      <c r="E2972" s="111"/>
      <c r="F2972" s="101"/>
      <c r="G2972" s="104"/>
      <c r="H2972" s="994"/>
      <c r="I2972" s="110"/>
      <c r="J2972" s="111"/>
      <c r="K2972" s="94"/>
      <c r="L2972" s="104"/>
      <c r="M2972" s="994"/>
      <c r="N2972" s="110"/>
      <c r="O2972" s="111"/>
      <c r="P2972" s="94"/>
    </row>
    <row r="2973" spans="1:16" ht="17.45" customHeight="1" thickBot="1">
      <c r="A2973" s="1017"/>
      <c r="B2973" s="104"/>
      <c r="C2973" s="995"/>
      <c r="D2973" s="119" t="s">
        <v>1047</v>
      </c>
      <c r="E2973" s="120" t="s">
        <v>1048</v>
      </c>
      <c r="F2973" s="121"/>
      <c r="G2973" s="104"/>
      <c r="H2973" s="995"/>
      <c r="I2973" s="119" t="s">
        <v>1047</v>
      </c>
      <c r="J2973" s="120" t="s">
        <v>1048</v>
      </c>
      <c r="K2973" s="94"/>
      <c r="L2973" s="104"/>
      <c r="M2973" s="995"/>
      <c r="N2973" s="119" t="s">
        <v>1047</v>
      </c>
      <c r="O2973" s="120" t="s">
        <v>1048</v>
      </c>
      <c r="P2973" s="94"/>
    </row>
    <row r="2974" spans="1:16">
      <c r="A2974" s="102"/>
      <c r="B2974" s="106"/>
      <c r="C2974" s="1008" t="s">
        <v>1049</v>
      </c>
      <c r="D2974" s="115"/>
      <c r="E2974" s="116"/>
      <c r="F2974" s="122"/>
      <c r="G2974" s="106"/>
      <c r="H2974" s="993" t="s">
        <v>1049</v>
      </c>
      <c r="I2974" s="115"/>
      <c r="J2974" s="116"/>
      <c r="K2974" s="122"/>
      <c r="L2974" s="106"/>
      <c r="M2974" s="1009" t="s">
        <v>1049</v>
      </c>
      <c r="N2974" s="115"/>
      <c r="O2974" s="116"/>
      <c r="P2974" s="122"/>
    </row>
    <row r="2975" spans="1:16">
      <c r="A2975" s="102"/>
      <c r="B2975" s="107"/>
      <c r="C2975" s="994"/>
      <c r="D2975" s="91"/>
      <c r="E2975" s="93"/>
      <c r="F2975" s="94"/>
      <c r="G2975" s="107"/>
      <c r="H2975" s="994"/>
      <c r="I2975" s="91"/>
      <c r="J2975" s="93"/>
      <c r="K2975" s="94"/>
      <c r="L2975" s="107"/>
      <c r="M2975" s="994"/>
      <c r="N2975" s="91"/>
      <c r="O2975" s="93"/>
      <c r="P2975" s="94"/>
    </row>
    <row r="2976" spans="1:16">
      <c r="A2976" s="102"/>
      <c r="B2976" s="123"/>
      <c r="C2976" s="994"/>
      <c r="D2976" s="91"/>
      <c r="E2976" s="93"/>
      <c r="F2976" s="94"/>
      <c r="G2976" s="123"/>
      <c r="H2976" s="994"/>
      <c r="I2976" s="91"/>
      <c r="J2976" s="93"/>
      <c r="K2976" s="94"/>
      <c r="L2976" s="123"/>
      <c r="M2976" s="994"/>
      <c r="N2976" s="91"/>
      <c r="O2976" s="93"/>
      <c r="P2976" s="125"/>
    </row>
    <row r="2977" spans="1:16">
      <c r="A2977" s="102"/>
      <c r="B2977" s="104"/>
      <c r="C2977" s="994"/>
      <c r="D2977" s="91"/>
      <c r="E2977" s="93"/>
      <c r="F2977" s="94"/>
      <c r="G2977" s="104"/>
      <c r="H2977" s="994"/>
      <c r="I2977" s="91"/>
      <c r="J2977" s="93"/>
      <c r="K2977" s="94"/>
      <c r="L2977" s="104"/>
      <c r="M2977" s="994"/>
      <c r="N2977" s="91"/>
      <c r="O2977" s="93"/>
      <c r="P2977" s="213"/>
    </row>
    <row r="2978" spans="1:16">
      <c r="A2978" s="102"/>
      <c r="B2978" s="106"/>
      <c r="C2978" s="994"/>
      <c r="D2978" s="91"/>
      <c r="E2978" s="93"/>
      <c r="F2978" s="94"/>
      <c r="G2978" s="106"/>
      <c r="H2978" s="994"/>
      <c r="I2978" s="91"/>
      <c r="J2978" s="93"/>
      <c r="K2978" s="94"/>
      <c r="L2978" s="106"/>
      <c r="M2978" s="994"/>
      <c r="N2978" s="91"/>
      <c r="O2978" s="93"/>
      <c r="P2978" s="94"/>
    </row>
    <row r="2979" spans="1:16">
      <c r="A2979" s="102"/>
      <c r="B2979" s="107"/>
      <c r="C2979" s="994"/>
      <c r="D2979" s="91"/>
      <c r="E2979" s="93"/>
      <c r="F2979" s="124"/>
      <c r="G2979" s="107"/>
      <c r="H2979" s="994"/>
      <c r="I2979" s="91"/>
      <c r="J2979" s="93"/>
      <c r="K2979" s="124"/>
      <c r="L2979" s="107"/>
      <c r="M2979" s="994"/>
      <c r="N2979" s="91"/>
      <c r="O2979" s="93"/>
      <c r="P2979" s="124"/>
    </row>
    <row r="2980" spans="1:16">
      <c r="A2980" s="102"/>
      <c r="B2980" s="106"/>
      <c r="C2980" s="994"/>
      <c r="D2980" s="91"/>
      <c r="E2980" s="93"/>
      <c r="F2980" s="125"/>
      <c r="G2980" s="106"/>
      <c r="H2980" s="994"/>
      <c r="I2980" s="91"/>
      <c r="J2980" s="93"/>
      <c r="K2980" s="125"/>
      <c r="L2980" s="106"/>
      <c r="M2980" s="994"/>
      <c r="N2980" s="91"/>
      <c r="O2980" s="93"/>
      <c r="P2980" s="125"/>
    </row>
    <row r="2981" spans="1:16">
      <c r="A2981" s="102"/>
      <c r="B2981" s="107"/>
      <c r="C2981" s="994"/>
      <c r="D2981" s="214"/>
      <c r="E2981" s="111"/>
      <c r="F2981" s="213"/>
      <c r="G2981" s="107"/>
      <c r="H2981" s="994"/>
      <c r="I2981" s="110"/>
      <c r="J2981" s="111"/>
      <c r="K2981" s="213"/>
      <c r="L2981" s="107"/>
      <c r="M2981" s="994"/>
      <c r="N2981" s="110"/>
      <c r="O2981" s="111"/>
      <c r="P2981" s="213"/>
    </row>
    <row r="2982" spans="1:16">
      <c r="A2982" s="102"/>
      <c r="B2982" s="106"/>
      <c r="C2982" s="994"/>
      <c r="D2982" s="214"/>
      <c r="E2982" s="111"/>
      <c r="F2982" s="213"/>
      <c r="G2982" s="106"/>
      <c r="H2982" s="994"/>
      <c r="I2982" s="110"/>
      <c r="J2982" s="111"/>
      <c r="K2982" s="213"/>
      <c r="L2982" s="106"/>
      <c r="M2982" s="994"/>
      <c r="N2982" s="110"/>
      <c r="O2982" s="111"/>
      <c r="P2982" s="213"/>
    </row>
    <row r="2983" spans="1:16" ht="17.45" customHeight="1" thickBot="1">
      <c r="A2983" s="102"/>
      <c r="B2983" s="107"/>
      <c r="C2983" s="995"/>
      <c r="D2983" s="126"/>
      <c r="E2983" s="127"/>
      <c r="F2983" s="101"/>
      <c r="G2983" s="107"/>
      <c r="H2983" s="995"/>
      <c r="I2983" s="110"/>
      <c r="J2983" s="127"/>
      <c r="K2983" s="101"/>
      <c r="L2983" s="107"/>
      <c r="M2983" s="995"/>
      <c r="N2983" s="110"/>
      <c r="O2983" s="128"/>
      <c r="P2983" s="124"/>
    </row>
    <row r="2984" spans="1:16">
      <c r="A2984" s="129"/>
      <c r="B2984" s="106"/>
      <c r="C2984" s="1008" t="s">
        <v>1055</v>
      </c>
      <c r="D2984" s="115" t="s">
        <v>1056</v>
      </c>
      <c r="E2984" s="130" t="s">
        <v>943</v>
      </c>
      <c r="F2984" s="122"/>
      <c r="G2984" s="106"/>
      <c r="H2984" s="993" t="s">
        <v>1055</v>
      </c>
      <c r="I2984" s="115" t="s">
        <v>1056</v>
      </c>
      <c r="J2984" s="130" t="s">
        <v>943</v>
      </c>
      <c r="K2984" s="122"/>
      <c r="L2984" s="106"/>
      <c r="M2984" s="1009" t="s">
        <v>1055</v>
      </c>
      <c r="N2984" s="115" t="s">
        <v>1056</v>
      </c>
      <c r="O2984" s="130" t="s">
        <v>943</v>
      </c>
      <c r="P2984" s="122"/>
    </row>
    <row r="2985" spans="1:16">
      <c r="A2985" s="129"/>
      <c r="B2985" s="107"/>
      <c r="C2985" s="994"/>
      <c r="D2985" s="91" t="s">
        <v>1060</v>
      </c>
      <c r="E2985" s="93" t="s">
        <v>948</v>
      </c>
      <c r="F2985" s="131"/>
      <c r="G2985" s="107"/>
      <c r="H2985" s="994"/>
      <c r="I2985" s="91" t="s">
        <v>1060</v>
      </c>
      <c r="J2985" s="93" t="s">
        <v>948</v>
      </c>
      <c r="K2985" s="131"/>
      <c r="L2985" s="107"/>
      <c r="M2985" s="994"/>
      <c r="N2985" s="91" t="s">
        <v>1060</v>
      </c>
      <c r="O2985" s="93" t="s">
        <v>948</v>
      </c>
      <c r="P2985" s="131"/>
    </row>
    <row r="2986" spans="1:16">
      <c r="A2986" s="129"/>
      <c r="B2986" s="132"/>
      <c r="C2986" s="994"/>
      <c r="D2986" s="91" t="s">
        <v>1063</v>
      </c>
      <c r="E2986" s="93" t="s">
        <v>952</v>
      </c>
      <c r="F2986" s="94"/>
      <c r="G2986" s="132"/>
      <c r="H2986" s="994"/>
      <c r="I2986" s="91" t="s">
        <v>1063</v>
      </c>
      <c r="J2986" s="93" t="s">
        <v>952</v>
      </c>
      <c r="K2986" s="94"/>
      <c r="L2986" s="132"/>
      <c r="M2986" s="994"/>
      <c r="N2986" s="91" t="s">
        <v>1063</v>
      </c>
      <c r="O2986" s="93" t="s">
        <v>952</v>
      </c>
      <c r="P2986" s="94"/>
    </row>
    <row r="2987" spans="1:16">
      <c r="A2987" s="129"/>
      <c r="B2987" s="107"/>
      <c r="C2987" s="994"/>
      <c r="D2987" s="91" t="s">
        <v>978</v>
      </c>
      <c r="E2987" s="93" t="s">
        <v>956</v>
      </c>
      <c r="F2987" s="101"/>
      <c r="G2987" s="107"/>
      <c r="H2987" s="994"/>
      <c r="I2987" s="91" t="s">
        <v>978</v>
      </c>
      <c r="J2987" s="93" t="s">
        <v>956</v>
      </c>
      <c r="K2987" s="101"/>
      <c r="L2987" s="107"/>
      <c r="M2987" s="994"/>
      <c r="N2987" s="91" t="s">
        <v>978</v>
      </c>
      <c r="O2987" s="93" t="s">
        <v>956</v>
      </c>
      <c r="P2987" s="101"/>
    </row>
    <row r="2988" spans="1:16">
      <c r="A2988" s="129"/>
      <c r="B2988" s="132"/>
      <c r="C2988" s="994"/>
      <c r="D2988" s="91"/>
      <c r="E2988" s="111"/>
      <c r="F2988" s="133"/>
      <c r="G2988" s="132"/>
      <c r="H2988" s="994"/>
      <c r="I2988" s="91"/>
      <c r="J2988" s="111"/>
      <c r="K2988" s="133"/>
      <c r="L2988" s="132"/>
      <c r="M2988" s="994"/>
      <c r="N2988" s="91"/>
      <c r="O2988" s="111"/>
      <c r="P2988" s="133"/>
    </row>
    <row r="2989" spans="1:16">
      <c r="A2989" s="129"/>
      <c r="B2989" s="107"/>
      <c r="C2989" s="994"/>
      <c r="D2989" s="91"/>
      <c r="E2989" s="93"/>
      <c r="F2989" s="94"/>
      <c r="G2989" s="107"/>
      <c r="H2989" s="994"/>
      <c r="I2989" s="91"/>
      <c r="J2989" s="93"/>
      <c r="K2989" s="94"/>
      <c r="L2989" s="107"/>
      <c r="M2989" s="994"/>
      <c r="N2989" s="91"/>
      <c r="O2989" s="93"/>
      <c r="P2989" s="94"/>
    </row>
    <row r="2990" spans="1:16">
      <c r="A2990" s="129"/>
      <c r="B2990" s="132"/>
      <c r="C2990" s="994"/>
      <c r="D2990" s="91"/>
      <c r="E2990" s="111"/>
      <c r="F2990" s="133"/>
      <c r="G2990" s="132"/>
      <c r="H2990" s="994"/>
      <c r="I2990" s="91"/>
      <c r="J2990" s="111"/>
      <c r="K2990" s="133"/>
      <c r="L2990" s="132"/>
      <c r="M2990" s="994"/>
      <c r="N2990" s="91"/>
      <c r="O2990" s="111"/>
      <c r="P2990" s="133"/>
    </row>
    <row r="2991" spans="1:16">
      <c r="A2991" s="129"/>
      <c r="B2991" s="107"/>
      <c r="C2991" s="994"/>
      <c r="D2991" s="91"/>
      <c r="E2991" s="93"/>
      <c r="F2991" s="94"/>
      <c r="G2991" s="107"/>
      <c r="H2991" s="994"/>
      <c r="I2991" s="91"/>
      <c r="J2991" s="93"/>
      <c r="K2991" s="94"/>
      <c r="L2991" s="107"/>
      <c r="M2991" s="994"/>
      <c r="N2991" s="91"/>
      <c r="O2991" s="93"/>
      <c r="P2991" s="94"/>
    </row>
    <row r="2992" spans="1:16">
      <c r="A2992" s="129"/>
      <c r="B2992" s="132"/>
      <c r="C2992" s="994"/>
      <c r="D2992" s="91"/>
      <c r="E2992" s="93"/>
      <c r="F2992" s="94"/>
      <c r="G2992" s="132"/>
      <c r="H2992" s="994"/>
      <c r="I2992" s="91"/>
      <c r="J2992" s="93"/>
      <c r="K2992" s="94"/>
      <c r="L2992" s="132"/>
      <c r="M2992" s="994"/>
      <c r="N2992" s="91"/>
      <c r="O2992" s="93"/>
      <c r="P2992" s="94"/>
    </row>
    <row r="2993" spans="1:16" ht="17.45" customHeight="1" thickBot="1">
      <c r="A2993" s="129"/>
      <c r="B2993" s="107"/>
      <c r="C2993" s="995"/>
      <c r="D2993" s="112"/>
      <c r="E2993" s="113"/>
      <c r="F2993" s="114"/>
      <c r="G2993" s="107"/>
      <c r="H2993" s="995"/>
      <c r="I2993" s="112"/>
      <c r="J2993" s="127"/>
      <c r="K2993" s="101"/>
      <c r="L2993" s="107"/>
      <c r="M2993" s="995"/>
      <c r="N2993" s="112"/>
      <c r="O2993" s="127"/>
      <c r="P2993" s="101"/>
    </row>
    <row r="2994" spans="1:16">
      <c r="A2994" s="129"/>
      <c r="B2994" s="132"/>
      <c r="C2994" s="1011" t="s">
        <v>1068</v>
      </c>
      <c r="D2994" s="134" t="s">
        <v>1069</v>
      </c>
      <c r="E2994" s="135"/>
      <c r="F2994" s="136" t="s">
        <v>1070</v>
      </c>
      <c r="G2994" s="132"/>
      <c r="H2994" s="1028" t="s">
        <v>1068</v>
      </c>
      <c r="I2994" s="134" t="s">
        <v>1069</v>
      </c>
      <c r="J2994" s="135"/>
      <c r="K2994" s="136" t="s">
        <v>1070</v>
      </c>
      <c r="L2994" s="132"/>
      <c r="M2994" s="1013" t="s">
        <v>1068</v>
      </c>
      <c r="N2994" s="134" t="s">
        <v>1069</v>
      </c>
      <c r="O2994" s="135"/>
      <c r="P2994" s="136" t="s">
        <v>1070</v>
      </c>
    </row>
    <row r="2995" spans="1:16">
      <c r="A2995" s="129"/>
      <c r="B2995" s="107"/>
      <c r="C2995" s="994"/>
      <c r="D2995" s="117"/>
      <c r="E2995" s="118"/>
      <c r="F2995" s="137"/>
      <c r="G2995" s="107"/>
      <c r="H2995" s="994"/>
      <c r="I2995" s="91"/>
      <c r="J2995" s="93"/>
      <c r="K2995" s="94"/>
      <c r="L2995" s="107"/>
      <c r="M2995" s="994"/>
      <c r="N2995" s="91"/>
      <c r="O2995" s="93"/>
      <c r="P2995" s="94"/>
    </row>
    <row r="2996" spans="1:16">
      <c r="A2996" s="129"/>
      <c r="B2996" s="132"/>
      <c r="C2996" s="994"/>
      <c r="D2996" s="91"/>
      <c r="E2996" s="93"/>
      <c r="F2996" s="94"/>
      <c r="G2996" s="132"/>
      <c r="H2996" s="994"/>
      <c r="I2996" s="91"/>
      <c r="J2996" s="93"/>
      <c r="K2996" s="94"/>
      <c r="L2996" s="132"/>
      <c r="M2996" s="994"/>
      <c r="N2996" s="91"/>
      <c r="O2996" s="93"/>
      <c r="P2996" s="94"/>
    </row>
    <row r="2997" spans="1:16">
      <c r="A2997" s="129"/>
      <c r="B2997" s="107"/>
      <c r="C2997" s="994"/>
      <c r="D2997" s="110"/>
      <c r="E2997" s="111"/>
      <c r="F2997" s="101"/>
      <c r="G2997" s="107"/>
      <c r="H2997" s="994"/>
      <c r="I2997" s="110"/>
      <c r="J2997" s="111"/>
      <c r="K2997" s="101"/>
      <c r="L2997" s="107"/>
      <c r="M2997" s="994"/>
      <c r="N2997" s="110"/>
      <c r="O2997" s="111"/>
      <c r="P2997" s="101"/>
    </row>
    <row r="2998" spans="1:16">
      <c r="A2998" s="1031"/>
      <c r="B2998" s="132"/>
      <c r="C2998" s="994"/>
      <c r="D2998" s="91"/>
      <c r="E2998" s="93"/>
      <c r="F2998" s="94"/>
      <c r="G2998" s="132"/>
      <c r="H2998" s="994"/>
      <c r="I2998" s="91"/>
      <c r="J2998" s="93"/>
      <c r="K2998" s="94"/>
      <c r="L2998" s="132"/>
      <c r="M2998" s="994"/>
      <c r="N2998" s="91"/>
      <c r="O2998" s="93"/>
      <c r="P2998" s="94"/>
    </row>
    <row r="2999" spans="1:16">
      <c r="A2999" s="1017"/>
      <c r="B2999" s="107"/>
      <c r="C2999" s="994"/>
      <c r="D2999" s="91"/>
      <c r="E2999" s="93"/>
      <c r="F2999" s="94"/>
      <c r="G2999" s="107"/>
      <c r="H2999" s="994"/>
      <c r="I2999" s="91"/>
      <c r="J2999" s="93"/>
      <c r="K2999" s="94"/>
      <c r="L2999" s="107"/>
      <c r="M2999" s="994"/>
      <c r="N2999" s="91"/>
      <c r="O2999" s="93"/>
      <c r="P2999" s="94"/>
    </row>
    <row r="3000" spans="1:16">
      <c r="A3000" s="1017"/>
      <c r="B3000" s="132"/>
      <c r="C3000" s="994"/>
      <c r="D3000" s="110"/>
      <c r="E3000" s="111"/>
      <c r="F3000" s="101"/>
      <c r="G3000" s="132"/>
      <c r="H3000" s="994"/>
      <c r="I3000" s="110"/>
      <c r="J3000" s="111"/>
      <c r="K3000" s="101"/>
      <c r="L3000" s="132"/>
      <c r="M3000" s="994"/>
      <c r="N3000" s="110"/>
      <c r="O3000" s="111"/>
      <c r="P3000" s="101"/>
    </row>
    <row r="3001" spans="1:16" ht="17.45" customHeight="1" thickBot="1">
      <c r="A3001" s="1032"/>
      <c r="B3001" s="138"/>
      <c r="C3001" s="1012"/>
      <c r="D3001" s="139"/>
      <c r="E3001" s="140"/>
      <c r="F3001" s="141"/>
      <c r="G3001" s="138"/>
      <c r="H3001" s="1012"/>
      <c r="I3001" s="139"/>
      <c r="J3001" s="140"/>
      <c r="K3001" s="141"/>
      <c r="L3001" s="138"/>
      <c r="M3001" s="1012"/>
      <c r="N3001" s="139"/>
      <c r="O3001" s="140"/>
      <c r="P3001" s="141"/>
    </row>
    <row r="3002" spans="1:16" s="143" customFormat="1" ht="27" customHeight="1" thickTop="1" thickBot="1">
      <c r="A3002" s="142"/>
      <c r="B3002" s="1000" t="s">
        <v>1077</v>
      </c>
      <c r="C3002" s="1001"/>
      <c r="D3002" s="1001"/>
      <c r="E3002" s="1001"/>
      <c r="F3002" s="1001"/>
      <c r="G3002" s="1025" t="s">
        <v>1078</v>
      </c>
      <c r="H3002" s="1006"/>
      <c r="I3002" s="1006"/>
      <c r="J3002" s="1006"/>
      <c r="K3002" s="1006"/>
      <c r="L3002" s="1006"/>
      <c r="M3002" s="1006"/>
      <c r="N3002" s="1005" t="s">
        <v>1079</v>
      </c>
      <c r="O3002" s="1006"/>
      <c r="P3002" s="1006"/>
    </row>
    <row r="3003" spans="1:16" s="156" customFormat="1" ht="21.75" customHeight="1" thickTop="1" thickBot="1">
      <c r="A3003" s="144" t="s">
        <v>934</v>
      </c>
      <c r="B3003" s="145"/>
      <c r="C3003" s="146" t="s">
        <v>1080</v>
      </c>
      <c r="D3003" s="147" t="s">
        <v>937</v>
      </c>
      <c r="E3003" s="148" t="s">
        <v>938</v>
      </c>
      <c r="F3003" s="149" t="s">
        <v>1081</v>
      </c>
      <c r="G3003" s="150" t="s">
        <v>1082</v>
      </c>
      <c r="H3003" s="151" t="s">
        <v>1069</v>
      </c>
      <c r="I3003" s="152" t="s">
        <v>937</v>
      </c>
      <c r="J3003" s="152" t="s">
        <v>938</v>
      </c>
      <c r="K3003" s="152" t="s">
        <v>1081</v>
      </c>
      <c r="L3003" s="151" t="s">
        <v>1083</v>
      </c>
      <c r="M3003" s="153" t="s">
        <v>1084</v>
      </c>
      <c r="N3003" s="154" t="s">
        <v>1080</v>
      </c>
      <c r="O3003" s="148" t="s">
        <v>938</v>
      </c>
      <c r="P3003" s="155" t="s">
        <v>1081</v>
      </c>
    </row>
    <row r="3004" spans="1:16" s="169" customFormat="1" ht="17.45" customHeight="1" thickTop="1">
      <c r="A3004" s="990">
        <f>A2918</f>
        <v>46171</v>
      </c>
      <c r="B3004" s="1020" t="s">
        <v>1085</v>
      </c>
      <c r="C3004" s="157"/>
      <c r="D3004" s="158"/>
      <c r="E3004" s="159"/>
      <c r="F3004" s="160"/>
      <c r="G3004" s="161"/>
      <c r="H3004" s="162"/>
      <c r="I3004" s="163"/>
      <c r="J3004" s="163"/>
      <c r="K3004" s="164"/>
      <c r="L3004" s="165"/>
      <c r="M3004" s="166"/>
      <c r="N3004" s="167"/>
      <c r="O3004" s="163"/>
      <c r="P3004" s="168"/>
    </row>
    <row r="3005" spans="1:16" s="169" customFormat="1">
      <c r="A3005" s="991"/>
      <c r="B3005" s="1021"/>
      <c r="C3005" s="170"/>
      <c r="D3005" s="171"/>
      <c r="E3005" s="172"/>
      <c r="F3005" s="173"/>
      <c r="G3005" s="170"/>
      <c r="H3005" s="174"/>
      <c r="I3005" s="172"/>
      <c r="J3005" s="172"/>
      <c r="K3005" s="175"/>
      <c r="L3005" s="176"/>
      <c r="M3005" s="177"/>
      <c r="N3005" s="178"/>
      <c r="O3005" s="172"/>
      <c r="P3005" s="179"/>
    </row>
    <row r="3006" spans="1:16" s="169" customFormat="1">
      <c r="A3006" s="991"/>
      <c r="B3006" s="1021"/>
      <c r="C3006" s="170"/>
      <c r="D3006" s="171"/>
      <c r="E3006" s="172"/>
      <c r="F3006" s="173"/>
      <c r="G3006" s="170"/>
      <c r="H3006" s="180"/>
      <c r="I3006" s="172"/>
      <c r="J3006" s="172"/>
      <c r="K3006" s="175"/>
      <c r="L3006" s="181"/>
      <c r="M3006" s="177"/>
      <c r="N3006" s="178"/>
      <c r="O3006" s="172"/>
      <c r="P3006" s="179"/>
    </row>
    <row r="3007" spans="1:16" s="169" customFormat="1">
      <c r="A3007" s="991"/>
      <c r="B3007" s="1021"/>
      <c r="C3007" s="170"/>
      <c r="D3007" s="215"/>
      <c r="E3007" s="172"/>
      <c r="F3007" s="173"/>
      <c r="G3007" s="170"/>
      <c r="H3007" s="180"/>
      <c r="I3007" s="172"/>
      <c r="J3007" s="172"/>
      <c r="K3007" s="184"/>
      <c r="L3007" s="181"/>
      <c r="M3007" s="177"/>
      <c r="N3007" s="178"/>
      <c r="O3007" s="172"/>
      <c r="P3007" s="179"/>
    </row>
    <row r="3008" spans="1:16" s="169" customFormat="1">
      <c r="A3008" s="991"/>
      <c r="B3008" s="1021"/>
      <c r="C3008" s="170"/>
      <c r="D3008" s="182"/>
      <c r="E3008" s="172"/>
      <c r="F3008" s="179"/>
      <c r="G3008" s="170"/>
      <c r="H3008" s="183"/>
      <c r="I3008" s="172"/>
      <c r="J3008" s="172"/>
      <c r="K3008" s="184"/>
      <c r="L3008" s="181"/>
      <c r="M3008" s="177"/>
      <c r="N3008" s="178"/>
      <c r="O3008" s="172"/>
      <c r="P3008" s="179"/>
    </row>
    <row r="3009" spans="1:16" s="169" customFormat="1">
      <c r="A3009" s="991"/>
      <c r="B3009" s="1021"/>
      <c r="C3009" s="170"/>
      <c r="D3009" s="171"/>
      <c r="E3009" s="172"/>
      <c r="F3009" s="185"/>
      <c r="G3009" s="195"/>
      <c r="H3009" s="180"/>
      <c r="I3009" s="188"/>
      <c r="J3009" s="172"/>
      <c r="K3009" s="175"/>
      <c r="L3009" s="186"/>
      <c r="M3009" s="187"/>
      <c r="N3009" s="178"/>
      <c r="O3009" s="172"/>
      <c r="P3009" s="179"/>
    </row>
    <row r="3010" spans="1:16" s="169" customFormat="1">
      <c r="A3010" s="991"/>
      <c r="B3010" s="1021"/>
      <c r="C3010" s="170"/>
      <c r="D3010" s="171"/>
      <c r="E3010" s="172"/>
      <c r="F3010" s="179"/>
      <c r="G3010" s="170"/>
      <c r="H3010" s="180"/>
      <c r="I3010" s="188"/>
      <c r="J3010" s="172"/>
      <c r="K3010" s="175"/>
      <c r="L3010" s="181"/>
      <c r="M3010" s="177"/>
      <c r="N3010" s="178"/>
      <c r="O3010" s="172"/>
      <c r="P3010" s="179"/>
    </row>
    <row r="3011" spans="1:16" s="169" customFormat="1">
      <c r="A3011" s="991"/>
      <c r="B3011" s="1021"/>
      <c r="C3011" s="170"/>
      <c r="D3011" s="171"/>
      <c r="E3011" s="172"/>
      <c r="F3011" s="179"/>
      <c r="G3011" s="216"/>
      <c r="H3011" s="180"/>
      <c r="I3011" s="172"/>
      <c r="J3011" s="172"/>
      <c r="K3011" s="175"/>
      <c r="L3011" s="181"/>
      <c r="M3011" s="177"/>
      <c r="N3011" s="178"/>
      <c r="O3011" s="172"/>
      <c r="P3011" s="179"/>
    </row>
    <row r="3012" spans="1:16" s="169" customFormat="1">
      <c r="A3012" s="991"/>
      <c r="B3012" s="1021"/>
      <c r="C3012" s="170"/>
      <c r="D3012" s="171"/>
      <c r="E3012" s="172"/>
      <c r="F3012" s="185"/>
      <c r="G3012" s="170"/>
      <c r="H3012" s="180"/>
      <c r="I3012" s="188"/>
      <c r="J3012" s="172"/>
      <c r="K3012" s="175"/>
      <c r="L3012" s="181"/>
      <c r="M3012" s="177"/>
      <c r="N3012" s="178"/>
      <c r="O3012" s="172"/>
      <c r="P3012" s="179"/>
    </row>
    <row r="3013" spans="1:16" s="169" customFormat="1">
      <c r="A3013" s="991"/>
      <c r="B3013" s="1021"/>
      <c r="C3013" s="170"/>
      <c r="D3013" s="171"/>
      <c r="E3013" s="172"/>
      <c r="F3013" s="179"/>
      <c r="G3013" s="170"/>
      <c r="H3013" s="180"/>
      <c r="I3013" s="188"/>
      <c r="J3013" s="172"/>
      <c r="K3013" s="175"/>
      <c r="L3013" s="181"/>
      <c r="M3013" s="177"/>
      <c r="N3013" s="178"/>
      <c r="O3013" s="172"/>
      <c r="P3013" s="179"/>
    </row>
    <row r="3014" spans="1:16" s="169" customFormat="1">
      <c r="A3014" s="991"/>
      <c r="B3014" s="1021"/>
      <c r="C3014" s="189"/>
      <c r="D3014" s="190"/>
      <c r="E3014" s="191"/>
      <c r="F3014" s="192"/>
      <c r="G3014" s="170"/>
      <c r="H3014" s="174"/>
      <c r="I3014" s="172"/>
      <c r="J3014" s="172"/>
      <c r="K3014" s="175"/>
      <c r="L3014" s="181"/>
      <c r="M3014" s="177"/>
      <c r="N3014" s="193"/>
      <c r="O3014" s="191"/>
      <c r="P3014" s="192"/>
    </row>
    <row r="3015" spans="1:16" s="169" customFormat="1">
      <c r="A3015" s="991"/>
      <c r="B3015" s="1021"/>
      <c r="C3015" s="189"/>
      <c r="D3015" s="190"/>
      <c r="E3015" s="191"/>
      <c r="F3015" s="192"/>
      <c r="G3015" s="195"/>
      <c r="H3015" s="180"/>
      <c r="I3015" s="188"/>
      <c r="J3015" s="172"/>
      <c r="K3015" s="175"/>
      <c r="L3015" s="181"/>
      <c r="M3015" s="177"/>
      <c r="N3015" s="193"/>
      <c r="O3015" s="191"/>
      <c r="P3015" s="192"/>
    </row>
    <row r="3016" spans="1:16" s="169" customFormat="1">
      <c r="A3016" s="991"/>
      <c r="B3016" s="1021"/>
      <c r="C3016" s="189"/>
      <c r="D3016" s="190"/>
      <c r="E3016" s="191"/>
      <c r="F3016" s="192"/>
      <c r="G3016" s="170"/>
      <c r="H3016" s="196"/>
      <c r="I3016" s="188"/>
      <c r="J3016" s="197"/>
      <c r="K3016" s="194"/>
      <c r="L3016" s="181"/>
      <c r="M3016" s="177"/>
      <c r="N3016" s="193"/>
      <c r="O3016" s="191"/>
      <c r="P3016" s="192"/>
    </row>
    <row r="3017" spans="1:16" s="169" customFormat="1">
      <c r="A3017" s="991"/>
      <c r="B3017" s="1021"/>
      <c r="C3017" s="189"/>
      <c r="D3017" s="190"/>
      <c r="E3017" s="191"/>
      <c r="F3017" s="192"/>
      <c r="G3017" s="170"/>
      <c r="H3017" s="198"/>
      <c r="I3017" s="172"/>
      <c r="J3017" s="172"/>
      <c r="K3017" s="175"/>
      <c r="L3017" s="181"/>
      <c r="M3017" s="177"/>
      <c r="N3017" s="193"/>
      <c r="O3017" s="191"/>
      <c r="P3017" s="192"/>
    </row>
    <row r="3018" spans="1:16" s="169" customFormat="1">
      <c r="A3018" s="991"/>
      <c r="B3018" s="1021"/>
      <c r="C3018" s="189"/>
      <c r="D3018" s="190"/>
      <c r="E3018" s="191"/>
      <c r="F3018" s="192"/>
      <c r="G3018" s="195"/>
      <c r="H3018" s="180"/>
      <c r="I3018" s="197"/>
      <c r="J3018" s="197"/>
      <c r="K3018" s="194"/>
      <c r="L3018" s="181"/>
      <c r="M3018" s="177"/>
      <c r="N3018" s="193"/>
      <c r="O3018" s="191"/>
      <c r="P3018" s="192"/>
    </row>
    <row r="3019" spans="1:16" s="169" customFormat="1">
      <c r="A3019" s="991"/>
      <c r="B3019" s="1021"/>
      <c r="C3019" s="189"/>
      <c r="D3019" s="190"/>
      <c r="E3019" s="191"/>
      <c r="F3019" s="192"/>
      <c r="G3019" s="170"/>
      <c r="H3019" s="180"/>
      <c r="I3019" s="197"/>
      <c r="J3019" s="197"/>
      <c r="K3019" s="194"/>
      <c r="L3019" s="176"/>
      <c r="M3019" s="177"/>
      <c r="N3019" s="193"/>
      <c r="O3019" s="191"/>
      <c r="P3019" s="192"/>
    </row>
    <row r="3020" spans="1:16" s="169" customFormat="1">
      <c r="A3020" s="991"/>
      <c r="B3020" s="1021"/>
      <c r="C3020" s="189"/>
      <c r="D3020" s="190"/>
      <c r="E3020" s="191"/>
      <c r="F3020" s="192"/>
      <c r="G3020" s="189"/>
      <c r="H3020" s="198"/>
      <c r="I3020" s="199"/>
      <c r="J3020" s="199"/>
      <c r="K3020" s="200"/>
      <c r="L3020" s="201"/>
      <c r="M3020" s="187"/>
      <c r="N3020" s="193"/>
      <c r="O3020" s="191"/>
      <c r="P3020" s="192"/>
    </row>
    <row r="3021" spans="1:16" s="169" customFormat="1">
      <c r="A3021" s="991"/>
      <c r="B3021" s="1021"/>
      <c r="C3021" s="189"/>
      <c r="D3021" s="190"/>
      <c r="E3021" s="191"/>
      <c r="F3021" s="192"/>
      <c r="G3021" s="189"/>
      <c r="H3021" s="198"/>
      <c r="I3021" s="199"/>
      <c r="J3021" s="199"/>
      <c r="K3021" s="200"/>
      <c r="L3021" s="201"/>
      <c r="M3021" s="187"/>
      <c r="N3021" s="193"/>
      <c r="O3021" s="191"/>
      <c r="P3021" s="192"/>
    </row>
    <row r="3022" spans="1:16" s="169" customFormat="1">
      <c r="A3022" s="991"/>
      <c r="B3022" s="1021"/>
      <c r="C3022" s="189"/>
      <c r="D3022" s="190"/>
      <c r="E3022" s="191"/>
      <c r="F3022" s="192"/>
      <c r="G3022" s="189"/>
      <c r="H3022" s="198"/>
      <c r="I3022" s="199"/>
      <c r="J3022" s="199"/>
      <c r="K3022" s="200"/>
      <c r="L3022" s="201"/>
      <c r="M3022" s="187"/>
      <c r="N3022" s="193"/>
      <c r="O3022" s="191"/>
      <c r="P3022" s="192"/>
    </row>
    <row r="3023" spans="1:16" s="169" customFormat="1" ht="17.45" customHeight="1" thickBot="1">
      <c r="A3023" s="992"/>
      <c r="B3023" s="1022"/>
      <c r="C3023" s="202"/>
      <c r="D3023" s="203"/>
      <c r="E3023" s="204"/>
      <c r="F3023" s="205"/>
      <c r="G3023" s="206"/>
      <c r="H3023" s="207"/>
      <c r="I3023" s="208"/>
      <c r="J3023" s="208"/>
      <c r="K3023" s="209"/>
      <c r="L3023" s="210"/>
      <c r="M3023" s="211"/>
      <c r="N3023" s="212"/>
      <c r="O3023" s="204"/>
      <c r="P3023" s="205"/>
    </row>
    <row r="3024" spans="1:16" s="68" customFormat="1" ht="18" customHeight="1" thickTop="1" thickBot="1">
      <c r="A3024" s="1016">
        <f>A2918+1</f>
        <v>46172</v>
      </c>
      <c r="B3024" s="87" t="s">
        <v>940</v>
      </c>
      <c r="C3024" s="1008" t="s">
        <v>941</v>
      </c>
      <c r="D3024" s="88" t="s">
        <v>942</v>
      </c>
      <c r="E3024" s="89" t="s">
        <v>943</v>
      </c>
      <c r="F3024" s="90"/>
      <c r="G3024" s="87" t="s">
        <v>940</v>
      </c>
      <c r="H3024" s="1023" t="s">
        <v>941</v>
      </c>
      <c r="I3024" s="88" t="s">
        <v>942</v>
      </c>
      <c r="J3024" s="89" t="s">
        <v>943</v>
      </c>
      <c r="K3024" s="90"/>
      <c r="L3024" s="87" t="s">
        <v>940</v>
      </c>
      <c r="M3024" s="1029" t="s">
        <v>941</v>
      </c>
      <c r="N3024" s="88" t="s">
        <v>942</v>
      </c>
      <c r="O3024" s="89" t="s">
        <v>943</v>
      </c>
      <c r="P3024" s="90"/>
    </row>
    <row r="3025" spans="1:16" ht="18" customHeight="1">
      <c r="A3025" s="1017"/>
      <c r="B3025" s="1026"/>
      <c r="C3025" s="994"/>
      <c r="D3025" s="91" t="s">
        <v>951</v>
      </c>
      <c r="E3025" s="92" t="s">
        <v>948</v>
      </c>
      <c r="F3025" s="90"/>
      <c r="G3025" s="1026"/>
      <c r="H3025" s="994"/>
      <c r="I3025" s="91" t="s">
        <v>951</v>
      </c>
      <c r="J3025" s="92" t="s">
        <v>948</v>
      </c>
      <c r="K3025" s="90"/>
      <c r="L3025" s="1026"/>
      <c r="M3025" s="994"/>
      <c r="N3025" s="91" t="s">
        <v>951</v>
      </c>
      <c r="O3025" s="92" t="s">
        <v>948</v>
      </c>
      <c r="P3025" s="90"/>
    </row>
    <row r="3026" spans="1:16" ht="17.45" customHeight="1" thickBot="1">
      <c r="A3026" s="1017"/>
      <c r="B3026" s="997"/>
      <c r="C3026" s="994"/>
      <c r="D3026" s="91" t="s">
        <v>955</v>
      </c>
      <c r="E3026" s="93" t="s">
        <v>952</v>
      </c>
      <c r="F3026" s="95"/>
      <c r="G3026" s="997"/>
      <c r="H3026" s="994"/>
      <c r="I3026" s="91" t="s">
        <v>955</v>
      </c>
      <c r="J3026" s="93" t="s">
        <v>952</v>
      </c>
      <c r="K3026" s="95"/>
      <c r="L3026" s="997"/>
      <c r="M3026" s="994"/>
      <c r="N3026" s="91" t="s">
        <v>955</v>
      </c>
      <c r="O3026" s="93" t="s">
        <v>952</v>
      </c>
      <c r="P3026" s="95"/>
    </row>
    <row r="3027" spans="1:16" ht="17.45" customHeight="1" thickBot="1">
      <c r="A3027" s="1017"/>
      <c r="B3027" s="87" t="s">
        <v>954</v>
      </c>
      <c r="C3027" s="994"/>
      <c r="D3027" s="91"/>
      <c r="E3027" s="93"/>
      <c r="F3027" s="94"/>
      <c r="G3027" s="87" t="s">
        <v>954</v>
      </c>
      <c r="H3027" s="994"/>
      <c r="I3027" s="91" t="s">
        <v>958</v>
      </c>
      <c r="J3027" s="93" t="s">
        <v>956</v>
      </c>
      <c r="K3027" s="94"/>
      <c r="L3027" s="87" t="s">
        <v>954</v>
      </c>
      <c r="M3027" s="994"/>
      <c r="N3027" s="91" t="s">
        <v>958</v>
      </c>
      <c r="O3027" s="93" t="s">
        <v>956</v>
      </c>
      <c r="P3027" s="94"/>
    </row>
    <row r="3028" spans="1:16">
      <c r="A3028" s="1017"/>
      <c r="B3028" s="1027"/>
      <c r="C3028" s="994"/>
      <c r="D3028" s="91"/>
      <c r="E3028" s="93"/>
      <c r="F3028" s="94"/>
      <c r="G3028" s="1027"/>
      <c r="H3028" s="994"/>
      <c r="I3028" s="91"/>
      <c r="J3028" s="93"/>
      <c r="K3028" s="94"/>
      <c r="L3028" s="1027"/>
      <c r="M3028" s="994"/>
      <c r="N3028" s="91"/>
      <c r="O3028" s="93"/>
      <c r="P3028" s="94"/>
    </row>
    <row r="3029" spans="1:16">
      <c r="A3029" s="1017"/>
      <c r="B3029" s="1003"/>
      <c r="C3029" s="994"/>
      <c r="D3029" s="91"/>
      <c r="E3029" s="93"/>
      <c r="F3029" s="94"/>
      <c r="G3029" s="1003"/>
      <c r="H3029" s="994"/>
      <c r="I3029" s="91"/>
      <c r="J3029" s="93"/>
      <c r="K3029" s="94"/>
      <c r="L3029" s="1003"/>
      <c r="M3029" s="994"/>
      <c r="N3029" s="91"/>
      <c r="O3029" s="93"/>
      <c r="P3029" s="94"/>
    </row>
    <row r="3030" spans="1:16">
      <c r="A3030" s="1017"/>
      <c r="B3030" s="1002"/>
      <c r="C3030" s="994"/>
      <c r="D3030" s="91"/>
      <c r="E3030" s="93"/>
      <c r="F3030" s="90"/>
      <c r="G3030" s="1002"/>
      <c r="H3030" s="994"/>
      <c r="I3030" s="91"/>
      <c r="J3030" s="93"/>
      <c r="K3030" s="90"/>
      <c r="L3030" s="1002"/>
      <c r="M3030" s="994"/>
      <c r="N3030" s="91"/>
      <c r="O3030" s="93"/>
      <c r="P3030" s="90"/>
    </row>
    <row r="3031" spans="1:16">
      <c r="A3031" s="1017"/>
      <c r="B3031" s="1003"/>
      <c r="C3031" s="994"/>
      <c r="D3031" s="91"/>
      <c r="E3031" s="93"/>
      <c r="F3031" s="96"/>
      <c r="G3031" s="1003"/>
      <c r="H3031" s="994"/>
      <c r="I3031" s="91"/>
      <c r="J3031" s="93"/>
      <c r="K3031" s="96"/>
      <c r="L3031" s="1003"/>
      <c r="M3031" s="994"/>
      <c r="N3031" s="91"/>
      <c r="O3031" s="93"/>
      <c r="P3031" s="90"/>
    </row>
    <row r="3032" spans="1:16">
      <c r="A3032" s="1017"/>
      <c r="B3032" s="1002"/>
      <c r="C3032" s="994"/>
      <c r="D3032" s="91"/>
      <c r="E3032" s="93"/>
      <c r="F3032" s="99"/>
      <c r="G3032" s="1002"/>
      <c r="H3032" s="994"/>
      <c r="I3032" s="91"/>
      <c r="J3032" s="93"/>
      <c r="K3032" s="99"/>
      <c r="L3032" s="1002"/>
      <c r="M3032" s="994"/>
      <c r="N3032" s="91"/>
      <c r="O3032" s="93"/>
      <c r="P3032" s="96"/>
    </row>
    <row r="3033" spans="1:16" ht="17.45" customHeight="1" thickBot="1">
      <c r="A3033" s="1017"/>
      <c r="B3033" s="1003"/>
      <c r="C3033" s="994"/>
      <c r="D3033" s="91"/>
      <c r="E3033" s="93"/>
      <c r="F3033" s="96"/>
      <c r="G3033" s="1003"/>
      <c r="H3033" s="994"/>
      <c r="I3033" s="91"/>
      <c r="J3033" s="93"/>
      <c r="K3033" s="96"/>
      <c r="L3033" s="1003"/>
      <c r="M3033" s="994"/>
      <c r="N3033" s="91"/>
      <c r="O3033" s="93"/>
      <c r="P3033" s="96"/>
    </row>
    <row r="3034" spans="1:16" ht="17.45" customHeight="1" thickBot="1">
      <c r="A3034" s="1017"/>
      <c r="B3034" s="97" t="s">
        <v>977</v>
      </c>
      <c r="C3034" s="994"/>
      <c r="D3034" s="91"/>
      <c r="E3034" s="93"/>
      <c r="F3034" s="96"/>
      <c r="G3034" s="97" t="s">
        <v>977</v>
      </c>
      <c r="H3034" s="994"/>
      <c r="I3034" s="91"/>
      <c r="J3034" s="93"/>
      <c r="K3034" s="96"/>
      <c r="L3034" s="97" t="s">
        <v>977</v>
      </c>
      <c r="M3034" s="994"/>
      <c r="N3034" s="91"/>
      <c r="O3034" s="93"/>
      <c r="P3034" s="96"/>
    </row>
    <row r="3035" spans="1:16">
      <c r="A3035" s="1017"/>
      <c r="B3035" s="1007"/>
      <c r="C3035" s="994"/>
      <c r="D3035" s="91"/>
      <c r="E3035" s="93"/>
      <c r="F3035" s="96"/>
      <c r="G3035" s="1007"/>
      <c r="H3035" s="994"/>
      <c r="I3035" s="91"/>
      <c r="J3035" s="93"/>
      <c r="K3035" s="96"/>
      <c r="L3035" s="1007"/>
      <c r="M3035" s="994"/>
      <c r="N3035" s="91"/>
      <c r="O3035" s="93"/>
      <c r="P3035" s="96"/>
    </row>
    <row r="3036" spans="1:16">
      <c r="A3036" s="1017"/>
      <c r="B3036" s="999"/>
      <c r="C3036" s="994"/>
      <c r="D3036" s="91"/>
      <c r="E3036" s="93"/>
      <c r="F3036" s="96"/>
      <c r="G3036" s="999"/>
      <c r="H3036" s="994"/>
      <c r="I3036" s="91"/>
      <c r="J3036" s="93"/>
      <c r="K3036" s="96"/>
      <c r="L3036" s="999"/>
      <c r="M3036" s="994"/>
      <c r="N3036" s="91"/>
      <c r="O3036" s="93"/>
      <c r="P3036" s="94"/>
    </row>
    <row r="3037" spans="1:16" ht="17.45" customHeight="1" thickBot="1">
      <c r="A3037" s="1017"/>
      <c r="B3037" s="997"/>
      <c r="C3037" s="994"/>
      <c r="D3037" s="91"/>
      <c r="E3037" s="93"/>
      <c r="F3037" s="94"/>
      <c r="G3037" s="997"/>
      <c r="H3037" s="994"/>
      <c r="I3037" s="91"/>
      <c r="J3037" s="93"/>
      <c r="K3037" s="94"/>
      <c r="L3037" s="997"/>
      <c r="M3037" s="994"/>
      <c r="N3037" s="91"/>
      <c r="O3037" s="93"/>
      <c r="P3037" s="94"/>
    </row>
    <row r="3038" spans="1:16" ht="17.45" customHeight="1" thickBot="1">
      <c r="A3038" s="1017"/>
      <c r="B3038" s="97" t="s">
        <v>994</v>
      </c>
      <c r="C3038" s="994"/>
      <c r="D3038" s="91"/>
      <c r="E3038" s="93"/>
      <c r="F3038" s="94"/>
      <c r="G3038" s="97" t="s">
        <v>994</v>
      </c>
      <c r="H3038" s="994"/>
      <c r="I3038" s="91"/>
      <c r="J3038" s="93"/>
      <c r="K3038" s="94"/>
      <c r="L3038" s="97" t="s">
        <v>994</v>
      </c>
      <c r="M3038" s="994"/>
      <c r="N3038" s="91"/>
      <c r="O3038" s="93"/>
      <c r="P3038" s="94"/>
    </row>
    <row r="3039" spans="1:16">
      <c r="A3039" s="1017"/>
      <c r="B3039" s="998"/>
      <c r="C3039" s="994"/>
      <c r="D3039" s="91"/>
      <c r="E3039" s="93"/>
      <c r="F3039" s="94"/>
      <c r="G3039" s="998"/>
      <c r="H3039" s="994"/>
      <c r="I3039" s="91"/>
      <c r="J3039" s="93"/>
      <c r="K3039" s="94"/>
      <c r="L3039" s="998"/>
      <c r="M3039" s="994"/>
      <c r="N3039" s="91"/>
      <c r="O3039" s="93"/>
      <c r="P3039" s="94"/>
    </row>
    <row r="3040" spans="1:16">
      <c r="A3040" s="1017"/>
      <c r="B3040" s="999"/>
      <c r="C3040" s="994"/>
      <c r="D3040" s="91"/>
      <c r="E3040" s="93"/>
      <c r="F3040" s="94"/>
      <c r="G3040" s="999"/>
      <c r="H3040" s="994"/>
      <c r="I3040" s="91"/>
      <c r="J3040" s="93"/>
      <c r="K3040" s="94"/>
      <c r="L3040" s="999"/>
      <c r="M3040" s="994"/>
      <c r="N3040" s="91"/>
      <c r="O3040" s="93"/>
      <c r="P3040" s="94"/>
    </row>
    <row r="3041" spans="1:16" ht="17.45" customHeight="1" thickBot="1">
      <c r="A3041" s="1017"/>
      <c r="B3041" s="997"/>
      <c r="C3041" s="994"/>
      <c r="D3041" s="91"/>
      <c r="E3041" s="93"/>
      <c r="F3041" s="94"/>
      <c r="G3041" s="997"/>
      <c r="H3041" s="994"/>
      <c r="I3041" s="91"/>
      <c r="J3041" s="93"/>
      <c r="K3041" s="94"/>
      <c r="L3041" s="997"/>
      <c r="M3041" s="994"/>
      <c r="N3041" s="91"/>
      <c r="O3041" s="93"/>
      <c r="P3041" s="94"/>
    </row>
    <row r="3042" spans="1:16">
      <c r="A3042" s="1017"/>
      <c r="B3042" s="1018" t="s">
        <v>1013</v>
      </c>
      <c r="C3042" s="994"/>
      <c r="D3042" s="91"/>
      <c r="E3042" s="93"/>
      <c r="F3042" s="94"/>
      <c r="G3042" s="1018" t="s">
        <v>1013</v>
      </c>
      <c r="H3042" s="994"/>
      <c r="I3042" s="91"/>
      <c r="J3042" s="93"/>
      <c r="K3042" s="94"/>
      <c r="L3042" s="1018" t="s">
        <v>1013</v>
      </c>
      <c r="M3042" s="994"/>
      <c r="N3042" s="91"/>
      <c r="O3042" s="93"/>
      <c r="P3042" s="94"/>
    </row>
    <row r="3043" spans="1:16" ht="17.45" customHeight="1" thickBot="1">
      <c r="A3043" s="1017"/>
      <c r="B3043" s="1019"/>
      <c r="C3043" s="994"/>
      <c r="D3043" s="91"/>
      <c r="E3043" s="93"/>
      <c r="F3043" s="94"/>
      <c r="G3043" s="1019"/>
      <c r="H3043" s="994"/>
      <c r="I3043" s="91"/>
      <c r="J3043" s="93"/>
      <c r="K3043" s="94"/>
      <c r="L3043" s="1019"/>
      <c r="M3043" s="994"/>
      <c r="N3043" s="91"/>
      <c r="O3043" s="93"/>
      <c r="P3043" s="90"/>
    </row>
    <row r="3044" spans="1:16" ht="17.45" customHeight="1" thickTop="1">
      <c r="A3044" s="1017"/>
      <c r="B3044" s="1015" t="s">
        <v>1014</v>
      </c>
      <c r="C3044" s="994"/>
      <c r="D3044" s="91"/>
      <c r="E3044" s="93"/>
      <c r="F3044" s="90"/>
      <c r="G3044" s="1015" t="s">
        <v>1014</v>
      </c>
      <c r="H3044" s="994"/>
      <c r="I3044" s="91"/>
      <c r="J3044" s="93"/>
      <c r="K3044" s="90"/>
      <c r="L3044" s="1015" t="s">
        <v>1014</v>
      </c>
      <c r="M3044" s="994"/>
      <c r="N3044" s="91"/>
      <c r="O3044" s="93"/>
      <c r="P3044" s="94"/>
    </row>
    <row r="3045" spans="1:16" ht="17.45" customHeight="1" thickBot="1">
      <c r="A3045" s="1017"/>
      <c r="B3045" s="997"/>
      <c r="C3045" s="994"/>
      <c r="D3045" s="91"/>
      <c r="E3045" s="93"/>
      <c r="F3045" s="90"/>
      <c r="G3045" s="997"/>
      <c r="H3045" s="994"/>
      <c r="I3045" s="91"/>
      <c r="J3045" s="93"/>
      <c r="K3045" s="90"/>
      <c r="L3045" s="997"/>
      <c r="M3045" s="994"/>
      <c r="N3045" s="91"/>
      <c r="O3045" s="93"/>
      <c r="P3045" s="98"/>
    </row>
    <row r="3046" spans="1:16">
      <c r="A3046" s="1017"/>
      <c r="B3046" s="1014"/>
      <c r="C3046" s="994"/>
      <c r="D3046" s="91"/>
      <c r="E3046" s="93"/>
      <c r="F3046" s="94"/>
      <c r="G3046" s="1014"/>
      <c r="H3046" s="994"/>
      <c r="I3046" s="91"/>
      <c r="J3046" s="93"/>
      <c r="K3046" s="94"/>
      <c r="L3046" s="1014"/>
      <c r="M3046" s="994"/>
      <c r="N3046" s="91"/>
      <c r="O3046" s="93"/>
      <c r="P3046" s="100"/>
    </row>
    <row r="3047" spans="1:16" ht="17.45" customHeight="1" thickBot="1">
      <c r="A3047" s="1017"/>
      <c r="B3047" s="999"/>
      <c r="C3047" s="994"/>
      <c r="D3047" s="91"/>
      <c r="E3047" s="93"/>
      <c r="F3047" s="94"/>
      <c r="G3047" s="999"/>
      <c r="H3047" s="994"/>
      <c r="I3047" s="91"/>
      <c r="J3047" s="93"/>
      <c r="K3047" s="94"/>
      <c r="L3047" s="999"/>
      <c r="M3047" s="994"/>
      <c r="N3047" s="91"/>
      <c r="O3047" s="93"/>
      <c r="P3047" s="101"/>
    </row>
    <row r="3048" spans="1:16">
      <c r="A3048" s="1017"/>
      <c r="B3048" s="1010" t="s">
        <v>1015</v>
      </c>
      <c r="C3048" s="994"/>
      <c r="D3048" s="91"/>
      <c r="E3048" s="93"/>
      <c r="F3048" s="90"/>
      <c r="G3048" s="1010" t="s">
        <v>1015</v>
      </c>
      <c r="H3048" s="994"/>
      <c r="I3048" s="91"/>
      <c r="J3048" s="93"/>
      <c r="K3048" s="90"/>
      <c r="L3048" s="1010" t="s">
        <v>1015</v>
      </c>
      <c r="M3048" s="994"/>
      <c r="N3048" s="91"/>
      <c r="O3048" s="93"/>
      <c r="P3048" s="96"/>
    </row>
    <row r="3049" spans="1:16" ht="17.45" customHeight="1" thickBot="1">
      <c r="A3049" s="1017"/>
      <c r="B3049" s="997"/>
      <c r="C3049" s="994"/>
      <c r="D3049" s="91"/>
      <c r="E3049" s="93"/>
      <c r="F3049" s="98"/>
      <c r="G3049" s="997"/>
      <c r="H3049" s="994"/>
      <c r="I3049" s="91"/>
      <c r="J3049" s="93"/>
      <c r="K3049" s="98"/>
      <c r="L3049" s="997"/>
      <c r="M3049" s="994"/>
      <c r="N3049" s="91"/>
      <c r="O3049" s="93"/>
      <c r="P3049" s="101"/>
    </row>
    <row r="3050" spans="1:16">
      <c r="A3050" s="1017"/>
      <c r="B3050" s="996"/>
      <c r="C3050" s="994"/>
      <c r="D3050" s="91"/>
      <c r="E3050" s="93"/>
      <c r="F3050" s="99"/>
      <c r="G3050" s="996"/>
      <c r="H3050" s="994"/>
      <c r="I3050" s="91"/>
      <c r="J3050" s="93"/>
      <c r="K3050" s="100"/>
      <c r="L3050" s="996"/>
      <c r="M3050" s="994"/>
      <c r="N3050" s="91"/>
      <c r="O3050" s="93"/>
      <c r="P3050" s="90"/>
    </row>
    <row r="3051" spans="1:16" ht="17.45" customHeight="1" thickBot="1">
      <c r="A3051" s="1017"/>
      <c r="B3051" s="997"/>
      <c r="C3051" s="994"/>
      <c r="D3051" s="91"/>
      <c r="E3051" s="93"/>
      <c r="F3051" s="96"/>
      <c r="G3051" s="997"/>
      <c r="H3051" s="994"/>
      <c r="I3051" s="91"/>
      <c r="J3051" s="93"/>
      <c r="K3051" s="101"/>
      <c r="L3051" s="997"/>
      <c r="M3051" s="994"/>
      <c r="N3051" s="91"/>
      <c r="O3051" s="93"/>
      <c r="P3051" s="94"/>
    </row>
    <row r="3052" spans="1:16">
      <c r="A3052" s="1017"/>
      <c r="B3052" s="1004" t="s">
        <v>1016</v>
      </c>
      <c r="C3052" s="994"/>
      <c r="D3052" s="91"/>
      <c r="E3052" s="93"/>
      <c r="F3052" s="100"/>
      <c r="G3052" s="1004" t="s">
        <v>1016</v>
      </c>
      <c r="H3052" s="994"/>
      <c r="I3052" s="91"/>
      <c r="J3052" s="93"/>
      <c r="K3052" s="101"/>
      <c r="L3052" s="1004" t="s">
        <v>1016</v>
      </c>
      <c r="M3052" s="994"/>
      <c r="N3052" s="91"/>
      <c r="O3052" s="111"/>
      <c r="P3052" s="94"/>
    </row>
    <row r="3053" spans="1:16" ht="17.45" customHeight="1" thickBot="1">
      <c r="A3053" s="1017"/>
      <c r="B3053" s="997"/>
      <c r="C3053" s="994"/>
      <c r="D3053" s="91"/>
      <c r="E3053" s="93"/>
      <c r="F3053" s="101"/>
      <c r="G3053" s="997"/>
      <c r="H3053" s="994"/>
      <c r="I3053" s="91"/>
      <c r="J3053" s="93"/>
      <c r="K3053" s="96"/>
      <c r="L3053" s="997"/>
      <c r="M3053" s="994"/>
      <c r="N3053" s="110"/>
      <c r="O3053" s="93"/>
      <c r="P3053" s="109"/>
    </row>
    <row r="3054" spans="1:16">
      <c r="A3054" s="1017"/>
      <c r="B3054" s="996"/>
      <c r="C3054" s="994"/>
      <c r="D3054" s="91"/>
      <c r="E3054" s="93"/>
      <c r="F3054" s="101"/>
      <c r="G3054" s="996"/>
      <c r="H3054" s="994"/>
      <c r="I3054" s="91"/>
      <c r="J3054" s="93"/>
      <c r="K3054" s="101"/>
      <c r="L3054" s="996"/>
      <c r="M3054" s="994"/>
      <c r="N3054" s="110"/>
      <c r="O3054" s="111"/>
      <c r="P3054" s="94"/>
    </row>
    <row r="3055" spans="1:16" ht="17.45" customHeight="1" thickBot="1">
      <c r="A3055" s="1017"/>
      <c r="B3055" s="997"/>
      <c r="C3055" s="994"/>
      <c r="D3055" s="91"/>
      <c r="E3055" s="93"/>
      <c r="F3055" s="96"/>
      <c r="G3055" s="997"/>
      <c r="H3055" s="994"/>
      <c r="I3055" s="91"/>
      <c r="J3055" s="93"/>
      <c r="K3055" s="90"/>
      <c r="L3055" s="997"/>
      <c r="M3055" s="994"/>
      <c r="N3055" s="91"/>
      <c r="O3055" s="111"/>
      <c r="P3055" s="101"/>
    </row>
    <row r="3056" spans="1:16">
      <c r="A3056" s="1017"/>
      <c r="B3056" s="1004" t="s">
        <v>1018</v>
      </c>
      <c r="C3056" s="994"/>
      <c r="D3056" s="91"/>
      <c r="E3056" s="93"/>
      <c r="F3056" s="101"/>
      <c r="G3056" s="1004" t="s">
        <v>1018</v>
      </c>
      <c r="H3056" s="994"/>
      <c r="I3056" s="91"/>
      <c r="J3056" s="93"/>
      <c r="K3056" s="94"/>
      <c r="L3056" s="1004" t="s">
        <v>1018</v>
      </c>
      <c r="M3056" s="994"/>
      <c r="N3056" s="91"/>
      <c r="O3056" s="93"/>
      <c r="P3056" s="94"/>
    </row>
    <row r="3057" spans="1:16" ht="17.45" customHeight="1" thickBot="1">
      <c r="A3057" s="1017"/>
      <c r="B3057" s="997"/>
      <c r="C3057" s="994"/>
      <c r="D3057" s="91"/>
      <c r="E3057" s="93"/>
      <c r="F3057" s="90"/>
      <c r="G3057" s="997"/>
      <c r="H3057" s="994"/>
      <c r="I3057" s="91"/>
      <c r="J3057" s="111"/>
      <c r="K3057" s="94"/>
      <c r="L3057" s="997"/>
      <c r="M3057" s="994"/>
      <c r="N3057" s="110"/>
      <c r="O3057" s="111"/>
      <c r="P3057" s="94"/>
    </row>
    <row r="3058" spans="1:16">
      <c r="A3058" s="1017"/>
      <c r="B3058" s="996"/>
      <c r="C3058" s="994"/>
      <c r="D3058" s="91"/>
      <c r="E3058" s="93"/>
      <c r="F3058" s="94"/>
      <c r="G3058" s="996"/>
      <c r="H3058" s="994"/>
      <c r="I3058" s="91"/>
      <c r="J3058" s="93"/>
      <c r="K3058" s="94"/>
      <c r="L3058" s="996"/>
      <c r="M3058" s="994"/>
      <c r="N3058" s="110"/>
      <c r="O3058" s="111"/>
      <c r="P3058" s="94"/>
    </row>
    <row r="3059" spans="1:16" ht="17.45" customHeight="1" thickBot="1">
      <c r="A3059" s="1017"/>
      <c r="B3059" s="997"/>
      <c r="C3059" s="994"/>
      <c r="D3059" s="91"/>
      <c r="E3059" s="93"/>
      <c r="F3059" s="90"/>
      <c r="G3059" s="997"/>
      <c r="H3059" s="994"/>
      <c r="I3059" s="91"/>
      <c r="J3059" s="111"/>
      <c r="K3059" s="94"/>
      <c r="L3059" s="997"/>
      <c r="M3059" s="994"/>
      <c r="N3059" s="91"/>
      <c r="O3059" s="111"/>
      <c r="P3059" s="94"/>
    </row>
    <row r="3060" spans="1:16">
      <c r="A3060" s="1017"/>
      <c r="B3060" s="1010" t="s">
        <v>1020</v>
      </c>
      <c r="C3060" s="994"/>
      <c r="D3060" s="91"/>
      <c r="E3060" s="93"/>
      <c r="F3060" s="90"/>
      <c r="G3060" s="1010" t="s">
        <v>1020</v>
      </c>
      <c r="H3060" s="994"/>
      <c r="I3060" s="91"/>
      <c r="J3060" s="111"/>
      <c r="K3060" s="94"/>
      <c r="L3060" s="1010" t="s">
        <v>1020</v>
      </c>
      <c r="M3060" s="994"/>
      <c r="N3060" s="110"/>
      <c r="O3060" s="111"/>
      <c r="P3060" s="94"/>
    </row>
    <row r="3061" spans="1:16" ht="17.45" customHeight="1" thickBot="1">
      <c r="A3061" s="1017"/>
      <c r="B3061" s="997"/>
      <c r="C3061" s="994"/>
      <c r="D3061" s="91"/>
      <c r="E3061" s="93"/>
      <c r="F3061" s="90"/>
      <c r="G3061" s="997"/>
      <c r="H3061" s="994"/>
      <c r="I3061" s="91"/>
      <c r="J3061" s="111"/>
      <c r="K3061" s="94"/>
      <c r="L3061" s="997"/>
      <c r="M3061" s="994"/>
      <c r="N3061" s="91"/>
      <c r="O3061" s="111"/>
      <c r="P3061" s="94"/>
    </row>
    <row r="3062" spans="1:16">
      <c r="A3062" s="1017"/>
      <c r="B3062" s="103"/>
      <c r="C3062" s="994"/>
      <c r="D3062" s="91"/>
      <c r="E3062" s="93"/>
      <c r="F3062" s="94"/>
      <c r="G3062" s="103"/>
      <c r="H3062" s="994"/>
      <c r="I3062" s="91"/>
      <c r="J3062" s="93"/>
      <c r="K3062" s="109"/>
      <c r="L3062" s="103"/>
      <c r="M3062" s="994"/>
      <c r="N3062" s="110"/>
      <c r="O3062" s="93"/>
      <c r="P3062" s="109"/>
    </row>
    <row r="3063" spans="1:16">
      <c r="A3063" s="1017"/>
      <c r="B3063" s="104"/>
      <c r="C3063" s="994"/>
      <c r="D3063" s="91"/>
      <c r="E3063" s="93"/>
      <c r="F3063" s="90"/>
      <c r="G3063" s="104"/>
      <c r="H3063" s="994"/>
      <c r="I3063" s="91"/>
      <c r="J3063" s="93"/>
      <c r="K3063" s="94"/>
      <c r="L3063" s="104"/>
      <c r="M3063" s="994"/>
      <c r="N3063" s="110"/>
      <c r="O3063" s="111"/>
      <c r="P3063" s="94"/>
    </row>
    <row r="3064" spans="1:16">
      <c r="A3064" s="1017"/>
      <c r="B3064" s="106"/>
      <c r="C3064" s="994"/>
      <c r="D3064" s="91"/>
      <c r="E3064" s="93"/>
      <c r="F3064" s="90"/>
      <c r="G3064" s="106"/>
      <c r="H3064" s="994"/>
      <c r="I3064" s="110"/>
      <c r="J3064" s="111"/>
      <c r="K3064" s="94"/>
      <c r="L3064" s="106"/>
      <c r="M3064" s="994"/>
      <c r="N3064" s="110"/>
      <c r="O3064" s="111"/>
      <c r="P3064" s="101"/>
    </row>
    <row r="3065" spans="1:16">
      <c r="A3065" s="1017"/>
      <c r="B3065" s="107"/>
      <c r="C3065" s="994"/>
      <c r="D3065" s="91"/>
      <c r="E3065" s="93"/>
      <c r="F3065" s="90"/>
      <c r="G3065" s="107"/>
      <c r="H3065" s="994"/>
      <c r="I3065" s="110"/>
      <c r="J3065" s="111"/>
      <c r="K3065" s="101"/>
      <c r="L3065" s="107"/>
      <c r="M3065" s="994"/>
      <c r="N3065" s="108"/>
      <c r="O3065" s="93"/>
      <c r="P3065" s="94"/>
    </row>
    <row r="3066" spans="1:16">
      <c r="A3066" s="1017"/>
      <c r="B3066" s="106"/>
      <c r="C3066" s="994"/>
      <c r="D3066" s="108"/>
      <c r="E3066" s="93"/>
      <c r="F3066" s="94"/>
      <c r="G3066" s="106"/>
      <c r="H3066" s="994"/>
      <c r="I3066" s="108"/>
      <c r="J3066" s="93"/>
      <c r="K3066" s="109"/>
      <c r="L3066" s="106"/>
      <c r="M3066" s="994"/>
      <c r="N3066" s="91"/>
      <c r="O3066" s="93"/>
      <c r="P3066" s="109"/>
    </row>
    <row r="3067" spans="1:16">
      <c r="A3067" s="1017"/>
      <c r="B3067" s="107"/>
      <c r="C3067" s="994"/>
      <c r="D3067" s="91"/>
      <c r="E3067" s="93"/>
      <c r="F3067" s="105"/>
      <c r="G3067" s="107"/>
      <c r="H3067" s="994"/>
      <c r="I3067" s="91"/>
      <c r="J3067" s="93"/>
      <c r="K3067" s="94"/>
      <c r="L3067" s="107"/>
      <c r="M3067" s="994"/>
      <c r="N3067" s="110"/>
      <c r="O3067" s="111"/>
      <c r="P3067" s="94"/>
    </row>
    <row r="3068" spans="1:16">
      <c r="A3068" s="1017"/>
      <c r="B3068" s="106"/>
      <c r="C3068" s="994"/>
      <c r="D3068" s="91"/>
      <c r="E3068" s="93"/>
      <c r="F3068" s="94"/>
      <c r="G3068" s="106"/>
      <c r="H3068" s="994"/>
      <c r="I3068" s="110"/>
      <c r="J3068" s="111"/>
      <c r="K3068" s="94"/>
      <c r="L3068" s="106"/>
      <c r="M3068" s="994"/>
      <c r="N3068" s="110"/>
      <c r="O3068" s="111"/>
      <c r="P3068" s="94"/>
    </row>
    <row r="3069" spans="1:16" ht="17.45" customHeight="1" thickBot="1">
      <c r="A3069" s="1017"/>
      <c r="B3069" s="107"/>
      <c r="C3069" s="995"/>
      <c r="D3069" s="112"/>
      <c r="E3069" s="113"/>
      <c r="F3069" s="114"/>
      <c r="G3069" s="107"/>
      <c r="H3069" s="994"/>
      <c r="I3069" s="112"/>
      <c r="J3069" s="113"/>
      <c r="K3069" s="114"/>
      <c r="L3069" s="107"/>
      <c r="M3069" s="994"/>
      <c r="N3069" s="112"/>
      <c r="O3069" s="113"/>
      <c r="P3069" s="114"/>
    </row>
    <row r="3070" spans="1:16">
      <c r="A3070" s="1030" t="str">
        <f>TEXT(A3024,"AAAA")</f>
        <v>星期六</v>
      </c>
      <c r="B3070" s="106"/>
      <c r="C3070" s="1008" t="s">
        <v>978</v>
      </c>
      <c r="D3070" s="115"/>
      <c r="E3070" s="116"/>
      <c r="F3070" s="94"/>
      <c r="G3070" s="106"/>
      <c r="H3070" s="993" t="s">
        <v>978</v>
      </c>
      <c r="I3070" s="115"/>
      <c r="J3070" s="116"/>
      <c r="K3070" s="94"/>
      <c r="L3070" s="106"/>
      <c r="M3070" s="1009" t="s">
        <v>978</v>
      </c>
      <c r="N3070" s="115"/>
      <c r="O3070" s="116"/>
      <c r="P3070" s="94"/>
    </row>
    <row r="3071" spans="1:16">
      <c r="A3071" s="1017"/>
      <c r="B3071" s="107"/>
      <c r="C3071" s="994"/>
      <c r="D3071" s="117"/>
      <c r="E3071" s="93"/>
      <c r="F3071" s="94"/>
      <c r="G3071" s="107"/>
      <c r="H3071" s="994"/>
      <c r="I3071" s="91"/>
      <c r="J3071" s="93"/>
      <c r="K3071" s="94"/>
      <c r="L3071" s="107"/>
      <c r="M3071" s="994"/>
      <c r="N3071" s="91"/>
      <c r="O3071" s="93"/>
      <c r="P3071" s="94"/>
    </row>
    <row r="3072" spans="1:16">
      <c r="A3072" s="1017"/>
      <c r="B3072" s="106"/>
      <c r="C3072" s="994"/>
      <c r="D3072" s="117"/>
      <c r="E3072" s="93"/>
      <c r="F3072" s="94"/>
      <c r="G3072" s="106"/>
      <c r="H3072" s="994"/>
      <c r="I3072" s="91"/>
      <c r="J3072" s="93"/>
      <c r="K3072" s="94"/>
      <c r="L3072" s="106"/>
      <c r="M3072" s="994"/>
      <c r="N3072" s="91"/>
      <c r="O3072" s="93"/>
      <c r="P3072" s="94"/>
    </row>
    <row r="3073" spans="1:16">
      <c r="A3073" s="1017"/>
      <c r="B3073" s="107"/>
      <c r="C3073" s="994"/>
      <c r="D3073" s="117"/>
      <c r="E3073" s="93"/>
      <c r="F3073" s="94"/>
      <c r="G3073" s="107"/>
      <c r="H3073" s="994"/>
      <c r="I3073" s="91"/>
      <c r="J3073" s="93"/>
      <c r="K3073" s="94"/>
      <c r="L3073" s="107"/>
      <c r="M3073" s="994"/>
      <c r="N3073" s="91"/>
      <c r="O3073" s="93"/>
      <c r="P3073" s="94"/>
    </row>
    <row r="3074" spans="1:16">
      <c r="A3074" s="1017"/>
      <c r="B3074" s="106"/>
      <c r="C3074" s="994"/>
      <c r="D3074" s="117"/>
      <c r="E3074" s="93"/>
      <c r="F3074" s="94"/>
      <c r="G3074" s="106"/>
      <c r="H3074" s="994"/>
      <c r="I3074" s="91"/>
      <c r="J3074" s="93"/>
      <c r="K3074" s="94"/>
      <c r="L3074" s="106"/>
      <c r="M3074" s="994"/>
      <c r="N3074" s="91"/>
      <c r="O3074" s="93"/>
      <c r="P3074" s="94"/>
    </row>
    <row r="3075" spans="1:16">
      <c r="A3075" s="1017"/>
      <c r="B3075" s="107"/>
      <c r="C3075" s="994"/>
      <c r="D3075" s="117"/>
      <c r="E3075" s="93"/>
      <c r="F3075" s="94"/>
      <c r="G3075" s="107"/>
      <c r="H3075" s="994"/>
      <c r="I3075" s="91"/>
      <c r="J3075" s="93"/>
      <c r="K3075" s="94"/>
      <c r="L3075" s="107"/>
      <c r="M3075" s="994"/>
      <c r="N3075" s="91"/>
      <c r="O3075" s="93"/>
      <c r="P3075" s="94"/>
    </row>
    <row r="3076" spans="1:16">
      <c r="A3076" s="1017"/>
      <c r="B3076" s="106"/>
      <c r="C3076" s="994"/>
      <c r="D3076" s="117"/>
      <c r="E3076" s="93"/>
      <c r="F3076" s="94"/>
      <c r="G3076" s="106"/>
      <c r="H3076" s="994"/>
      <c r="I3076" s="91"/>
      <c r="J3076" s="93"/>
      <c r="K3076" s="94"/>
      <c r="L3076" s="106"/>
      <c r="M3076" s="994"/>
      <c r="N3076" s="91"/>
      <c r="O3076" s="93"/>
      <c r="P3076" s="94"/>
    </row>
    <row r="3077" spans="1:16">
      <c r="A3077" s="1017"/>
      <c r="B3077" s="107"/>
      <c r="C3077" s="994"/>
      <c r="D3077" s="91"/>
      <c r="E3077" s="93"/>
      <c r="F3077" s="94"/>
      <c r="G3077" s="107"/>
      <c r="H3077" s="994"/>
      <c r="I3077" s="91"/>
      <c r="J3077" s="93"/>
      <c r="K3077" s="94"/>
      <c r="L3077" s="107"/>
      <c r="M3077" s="994"/>
      <c r="N3077" s="91"/>
      <c r="O3077" s="93"/>
      <c r="P3077" s="94"/>
    </row>
    <row r="3078" spans="1:16">
      <c r="A3078" s="1017"/>
      <c r="B3078" s="104"/>
      <c r="C3078" s="994"/>
      <c r="D3078" s="110"/>
      <c r="E3078" s="111"/>
      <c r="F3078" s="101"/>
      <c r="G3078" s="104"/>
      <c r="H3078" s="994"/>
      <c r="I3078" s="110"/>
      <c r="J3078" s="111"/>
      <c r="K3078" s="94"/>
      <c r="L3078" s="104"/>
      <c r="M3078" s="994"/>
      <c r="N3078" s="110"/>
      <c r="O3078" s="111"/>
      <c r="P3078" s="94"/>
    </row>
    <row r="3079" spans="1:16" ht="17.45" customHeight="1" thickBot="1">
      <c r="A3079" s="1017"/>
      <c r="B3079" s="104"/>
      <c r="C3079" s="995"/>
      <c r="D3079" s="119" t="s">
        <v>1047</v>
      </c>
      <c r="E3079" s="120" t="s">
        <v>1048</v>
      </c>
      <c r="F3079" s="121"/>
      <c r="G3079" s="104"/>
      <c r="H3079" s="995"/>
      <c r="I3079" s="119" t="s">
        <v>1047</v>
      </c>
      <c r="J3079" s="120" t="s">
        <v>1048</v>
      </c>
      <c r="K3079" s="94"/>
      <c r="L3079" s="104"/>
      <c r="M3079" s="995"/>
      <c r="N3079" s="119" t="s">
        <v>1047</v>
      </c>
      <c r="O3079" s="120" t="s">
        <v>1048</v>
      </c>
      <c r="P3079" s="94"/>
    </row>
    <row r="3080" spans="1:16">
      <c r="A3080" s="102"/>
      <c r="B3080" s="106"/>
      <c r="C3080" s="1008" t="s">
        <v>1049</v>
      </c>
      <c r="D3080" s="115"/>
      <c r="E3080" s="116"/>
      <c r="F3080" s="122"/>
      <c r="G3080" s="106"/>
      <c r="H3080" s="993" t="s">
        <v>1049</v>
      </c>
      <c r="I3080" s="115"/>
      <c r="J3080" s="116"/>
      <c r="K3080" s="122"/>
      <c r="L3080" s="106"/>
      <c r="M3080" s="1009" t="s">
        <v>1049</v>
      </c>
      <c r="N3080" s="115"/>
      <c r="O3080" s="116"/>
      <c r="P3080" s="122"/>
    </row>
    <row r="3081" spans="1:16">
      <c r="A3081" s="102"/>
      <c r="B3081" s="107"/>
      <c r="C3081" s="994"/>
      <c r="D3081" s="91"/>
      <c r="E3081" s="93"/>
      <c r="F3081" s="94"/>
      <c r="G3081" s="107"/>
      <c r="H3081" s="994"/>
      <c r="I3081" s="91"/>
      <c r="J3081" s="93"/>
      <c r="K3081" s="94"/>
      <c r="L3081" s="107"/>
      <c r="M3081" s="994"/>
      <c r="N3081" s="91"/>
      <c r="O3081" s="93"/>
      <c r="P3081" s="94"/>
    </row>
    <row r="3082" spans="1:16">
      <c r="A3082" s="102"/>
      <c r="B3082" s="123"/>
      <c r="C3082" s="994"/>
      <c r="D3082" s="91"/>
      <c r="E3082" s="93"/>
      <c r="F3082" s="94"/>
      <c r="G3082" s="123"/>
      <c r="H3082" s="994"/>
      <c r="I3082" s="91"/>
      <c r="J3082" s="93"/>
      <c r="K3082" s="94"/>
      <c r="L3082" s="123"/>
      <c r="M3082" s="994"/>
      <c r="N3082" s="91"/>
      <c r="O3082" s="93"/>
      <c r="P3082" s="125"/>
    </row>
    <row r="3083" spans="1:16">
      <c r="A3083" s="102"/>
      <c r="B3083" s="104"/>
      <c r="C3083" s="994"/>
      <c r="D3083" s="91"/>
      <c r="E3083" s="93"/>
      <c r="F3083" s="94"/>
      <c r="G3083" s="104"/>
      <c r="H3083" s="994"/>
      <c r="I3083" s="91"/>
      <c r="J3083" s="93"/>
      <c r="K3083" s="94"/>
      <c r="L3083" s="104"/>
      <c r="M3083" s="994"/>
      <c r="N3083" s="91"/>
      <c r="O3083" s="93"/>
      <c r="P3083" s="213"/>
    </row>
    <row r="3084" spans="1:16">
      <c r="A3084" s="102"/>
      <c r="B3084" s="106"/>
      <c r="C3084" s="994"/>
      <c r="D3084" s="91"/>
      <c r="E3084" s="93"/>
      <c r="F3084" s="94"/>
      <c r="G3084" s="106"/>
      <c r="H3084" s="994"/>
      <c r="I3084" s="91"/>
      <c r="J3084" s="93"/>
      <c r="K3084" s="94"/>
      <c r="L3084" s="106"/>
      <c r="M3084" s="994"/>
      <c r="N3084" s="91"/>
      <c r="O3084" s="93"/>
      <c r="P3084" s="94"/>
    </row>
    <row r="3085" spans="1:16">
      <c r="A3085" s="102"/>
      <c r="B3085" s="107"/>
      <c r="C3085" s="994"/>
      <c r="D3085" s="91"/>
      <c r="E3085" s="93"/>
      <c r="F3085" s="124"/>
      <c r="G3085" s="107"/>
      <c r="H3085" s="994"/>
      <c r="I3085" s="91"/>
      <c r="J3085" s="93"/>
      <c r="K3085" s="124"/>
      <c r="L3085" s="107"/>
      <c r="M3085" s="994"/>
      <c r="N3085" s="91"/>
      <c r="O3085" s="93"/>
      <c r="P3085" s="124"/>
    </row>
    <row r="3086" spans="1:16">
      <c r="A3086" s="102"/>
      <c r="B3086" s="106"/>
      <c r="C3086" s="994"/>
      <c r="D3086" s="91"/>
      <c r="E3086" s="93"/>
      <c r="F3086" s="125"/>
      <c r="G3086" s="106"/>
      <c r="H3086" s="994"/>
      <c r="I3086" s="91"/>
      <c r="J3086" s="93"/>
      <c r="K3086" s="125"/>
      <c r="L3086" s="106"/>
      <c r="M3086" s="994"/>
      <c r="N3086" s="91"/>
      <c r="O3086" s="93"/>
      <c r="P3086" s="125"/>
    </row>
    <row r="3087" spans="1:16">
      <c r="A3087" s="102"/>
      <c r="B3087" s="107"/>
      <c r="C3087" s="994"/>
      <c r="D3087" s="214"/>
      <c r="E3087" s="111"/>
      <c r="F3087" s="213"/>
      <c r="G3087" s="107"/>
      <c r="H3087" s="994"/>
      <c r="I3087" s="110"/>
      <c r="J3087" s="111"/>
      <c r="K3087" s="213"/>
      <c r="L3087" s="107"/>
      <c r="M3087" s="994"/>
      <c r="N3087" s="110"/>
      <c r="O3087" s="111"/>
      <c r="P3087" s="213"/>
    </row>
    <row r="3088" spans="1:16">
      <c r="A3088" s="102"/>
      <c r="B3088" s="106"/>
      <c r="C3088" s="994"/>
      <c r="D3088" s="214"/>
      <c r="E3088" s="111"/>
      <c r="F3088" s="213"/>
      <c r="G3088" s="106"/>
      <c r="H3088" s="994"/>
      <c r="I3088" s="110"/>
      <c r="J3088" s="111"/>
      <c r="K3088" s="213"/>
      <c r="L3088" s="106"/>
      <c r="M3088" s="994"/>
      <c r="N3088" s="110"/>
      <c r="O3088" s="111"/>
      <c r="P3088" s="213"/>
    </row>
    <row r="3089" spans="1:16" ht="17.45" customHeight="1" thickBot="1">
      <c r="A3089" s="102"/>
      <c r="B3089" s="107"/>
      <c r="C3089" s="995"/>
      <c r="D3089" s="126"/>
      <c r="E3089" s="127"/>
      <c r="F3089" s="101"/>
      <c r="G3089" s="107"/>
      <c r="H3089" s="995"/>
      <c r="I3089" s="110"/>
      <c r="J3089" s="127"/>
      <c r="K3089" s="101"/>
      <c r="L3089" s="107"/>
      <c r="M3089" s="995"/>
      <c r="N3089" s="110"/>
      <c r="O3089" s="128"/>
      <c r="P3089" s="124"/>
    </row>
    <row r="3090" spans="1:16">
      <c r="A3090" s="129"/>
      <c r="B3090" s="106"/>
      <c r="C3090" s="1008" t="s">
        <v>1055</v>
      </c>
      <c r="D3090" s="115" t="s">
        <v>1056</v>
      </c>
      <c r="E3090" s="130" t="s">
        <v>943</v>
      </c>
      <c r="F3090" s="122"/>
      <c r="G3090" s="106"/>
      <c r="H3090" s="993" t="s">
        <v>1055</v>
      </c>
      <c r="I3090" s="115" t="s">
        <v>1056</v>
      </c>
      <c r="J3090" s="130" t="s">
        <v>943</v>
      </c>
      <c r="K3090" s="122"/>
      <c r="L3090" s="106"/>
      <c r="M3090" s="1009" t="s">
        <v>1055</v>
      </c>
      <c r="N3090" s="115" t="s">
        <v>1056</v>
      </c>
      <c r="O3090" s="130" t="s">
        <v>943</v>
      </c>
      <c r="P3090" s="122"/>
    </row>
    <row r="3091" spans="1:16">
      <c r="A3091" s="129"/>
      <c r="B3091" s="107"/>
      <c r="C3091" s="994"/>
      <c r="D3091" s="91" t="s">
        <v>1060</v>
      </c>
      <c r="E3091" s="93" t="s">
        <v>948</v>
      </c>
      <c r="F3091" s="131"/>
      <c r="G3091" s="107"/>
      <c r="H3091" s="994"/>
      <c r="I3091" s="91" t="s">
        <v>1060</v>
      </c>
      <c r="J3091" s="93" t="s">
        <v>948</v>
      </c>
      <c r="K3091" s="131"/>
      <c r="L3091" s="107"/>
      <c r="M3091" s="994"/>
      <c r="N3091" s="91" t="s">
        <v>1060</v>
      </c>
      <c r="O3091" s="93" t="s">
        <v>948</v>
      </c>
      <c r="P3091" s="131"/>
    </row>
    <row r="3092" spans="1:16">
      <c r="A3092" s="129"/>
      <c r="B3092" s="132"/>
      <c r="C3092" s="994"/>
      <c r="D3092" s="91" t="s">
        <v>1063</v>
      </c>
      <c r="E3092" s="93" t="s">
        <v>952</v>
      </c>
      <c r="F3092" s="94"/>
      <c r="G3092" s="132"/>
      <c r="H3092" s="994"/>
      <c r="I3092" s="91" t="s">
        <v>1063</v>
      </c>
      <c r="J3092" s="93" t="s">
        <v>952</v>
      </c>
      <c r="K3092" s="94"/>
      <c r="L3092" s="132"/>
      <c r="M3092" s="994"/>
      <c r="N3092" s="91" t="s">
        <v>1063</v>
      </c>
      <c r="O3092" s="93" t="s">
        <v>952</v>
      </c>
      <c r="P3092" s="94"/>
    </row>
    <row r="3093" spans="1:16">
      <c r="A3093" s="129"/>
      <c r="B3093" s="107"/>
      <c r="C3093" s="994"/>
      <c r="D3093" s="91" t="s">
        <v>978</v>
      </c>
      <c r="E3093" s="93" t="s">
        <v>956</v>
      </c>
      <c r="F3093" s="101"/>
      <c r="G3093" s="107"/>
      <c r="H3093" s="994"/>
      <c r="I3093" s="91" t="s">
        <v>978</v>
      </c>
      <c r="J3093" s="93" t="s">
        <v>956</v>
      </c>
      <c r="K3093" s="101"/>
      <c r="L3093" s="107"/>
      <c r="M3093" s="994"/>
      <c r="N3093" s="91" t="s">
        <v>978</v>
      </c>
      <c r="O3093" s="93" t="s">
        <v>956</v>
      </c>
      <c r="P3093" s="101"/>
    </row>
    <row r="3094" spans="1:16">
      <c r="A3094" s="129"/>
      <c r="B3094" s="132"/>
      <c r="C3094" s="994"/>
      <c r="D3094" s="91"/>
      <c r="E3094" s="111"/>
      <c r="F3094" s="133"/>
      <c r="G3094" s="132"/>
      <c r="H3094" s="994"/>
      <c r="I3094" s="91"/>
      <c r="J3094" s="111"/>
      <c r="K3094" s="133"/>
      <c r="L3094" s="132"/>
      <c r="M3094" s="994"/>
      <c r="N3094" s="91"/>
      <c r="O3094" s="111"/>
      <c r="P3094" s="133"/>
    </row>
    <row r="3095" spans="1:16">
      <c r="A3095" s="129"/>
      <c r="B3095" s="107"/>
      <c r="C3095" s="994"/>
      <c r="D3095" s="91"/>
      <c r="E3095" s="93"/>
      <c r="F3095" s="94"/>
      <c r="G3095" s="107"/>
      <c r="H3095" s="994"/>
      <c r="I3095" s="91"/>
      <c r="J3095" s="93"/>
      <c r="K3095" s="94"/>
      <c r="L3095" s="107"/>
      <c r="M3095" s="994"/>
      <c r="N3095" s="91"/>
      <c r="O3095" s="93"/>
      <c r="P3095" s="94"/>
    </row>
    <row r="3096" spans="1:16">
      <c r="A3096" s="129"/>
      <c r="B3096" s="132"/>
      <c r="C3096" s="994"/>
      <c r="D3096" s="91"/>
      <c r="E3096" s="111"/>
      <c r="F3096" s="133"/>
      <c r="G3096" s="132"/>
      <c r="H3096" s="994"/>
      <c r="I3096" s="91"/>
      <c r="J3096" s="111"/>
      <c r="K3096" s="133"/>
      <c r="L3096" s="132"/>
      <c r="M3096" s="994"/>
      <c r="N3096" s="91"/>
      <c r="O3096" s="111"/>
      <c r="P3096" s="133"/>
    </row>
    <row r="3097" spans="1:16">
      <c r="A3097" s="129"/>
      <c r="B3097" s="107"/>
      <c r="C3097" s="994"/>
      <c r="D3097" s="91"/>
      <c r="E3097" s="93"/>
      <c r="F3097" s="94"/>
      <c r="G3097" s="107"/>
      <c r="H3097" s="994"/>
      <c r="I3097" s="91"/>
      <c r="J3097" s="93"/>
      <c r="K3097" s="94"/>
      <c r="L3097" s="107"/>
      <c r="M3097" s="994"/>
      <c r="N3097" s="91"/>
      <c r="O3097" s="93"/>
      <c r="P3097" s="94"/>
    </row>
    <row r="3098" spans="1:16">
      <c r="A3098" s="129"/>
      <c r="B3098" s="132"/>
      <c r="C3098" s="994"/>
      <c r="D3098" s="91"/>
      <c r="E3098" s="93"/>
      <c r="F3098" s="94"/>
      <c r="G3098" s="132"/>
      <c r="H3098" s="994"/>
      <c r="I3098" s="91"/>
      <c r="J3098" s="93"/>
      <c r="K3098" s="94"/>
      <c r="L3098" s="132"/>
      <c r="M3098" s="994"/>
      <c r="N3098" s="91"/>
      <c r="O3098" s="93"/>
      <c r="P3098" s="94"/>
    </row>
    <row r="3099" spans="1:16" ht="17.45" customHeight="1" thickBot="1">
      <c r="A3099" s="129"/>
      <c r="B3099" s="107"/>
      <c r="C3099" s="995"/>
      <c r="D3099" s="112"/>
      <c r="E3099" s="113"/>
      <c r="F3099" s="114"/>
      <c r="G3099" s="107"/>
      <c r="H3099" s="995"/>
      <c r="I3099" s="112"/>
      <c r="J3099" s="127"/>
      <c r="K3099" s="101"/>
      <c r="L3099" s="107"/>
      <c r="M3099" s="995"/>
      <c r="N3099" s="112"/>
      <c r="O3099" s="127"/>
      <c r="P3099" s="101"/>
    </row>
    <row r="3100" spans="1:16">
      <c r="A3100" s="129"/>
      <c r="B3100" s="132"/>
      <c r="C3100" s="1011" t="s">
        <v>1068</v>
      </c>
      <c r="D3100" s="134" t="s">
        <v>1069</v>
      </c>
      <c r="E3100" s="135"/>
      <c r="F3100" s="136" t="s">
        <v>1070</v>
      </c>
      <c r="G3100" s="132"/>
      <c r="H3100" s="1028" t="s">
        <v>1068</v>
      </c>
      <c r="I3100" s="134" t="s">
        <v>1069</v>
      </c>
      <c r="J3100" s="135"/>
      <c r="K3100" s="136" t="s">
        <v>1070</v>
      </c>
      <c r="L3100" s="132"/>
      <c r="M3100" s="1013" t="s">
        <v>1068</v>
      </c>
      <c r="N3100" s="134" t="s">
        <v>1069</v>
      </c>
      <c r="O3100" s="135"/>
      <c r="P3100" s="136" t="s">
        <v>1070</v>
      </c>
    </row>
    <row r="3101" spans="1:16">
      <c r="A3101" s="129"/>
      <c r="B3101" s="107"/>
      <c r="C3101" s="994"/>
      <c r="D3101" s="117"/>
      <c r="E3101" s="118"/>
      <c r="F3101" s="137"/>
      <c r="G3101" s="107"/>
      <c r="H3101" s="994"/>
      <c r="I3101" s="91"/>
      <c r="J3101" s="93"/>
      <c r="K3101" s="94"/>
      <c r="L3101" s="107"/>
      <c r="M3101" s="994"/>
      <c r="N3101" s="91"/>
      <c r="O3101" s="93"/>
      <c r="P3101" s="94"/>
    </row>
    <row r="3102" spans="1:16">
      <c r="A3102" s="129"/>
      <c r="B3102" s="132"/>
      <c r="C3102" s="994"/>
      <c r="D3102" s="91"/>
      <c r="E3102" s="93"/>
      <c r="F3102" s="94"/>
      <c r="G3102" s="132"/>
      <c r="H3102" s="994"/>
      <c r="I3102" s="91"/>
      <c r="J3102" s="93"/>
      <c r="K3102" s="94"/>
      <c r="L3102" s="132"/>
      <c r="M3102" s="994"/>
      <c r="N3102" s="91"/>
      <c r="O3102" s="93"/>
      <c r="P3102" s="94"/>
    </row>
    <row r="3103" spans="1:16">
      <c r="A3103" s="129"/>
      <c r="B3103" s="107"/>
      <c r="C3103" s="994"/>
      <c r="D3103" s="110"/>
      <c r="E3103" s="111"/>
      <c r="F3103" s="101"/>
      <c r="G3103" s="107"/>
      <c r="H3103" s="994"/>
      <c r="I3103" s="110"/>
      <c r="J3103" s="111"/>
      <c r="K3103" s="101"/>
      <c r="L3103" s="107"/>
      <c r="M3103" s="994"/>
      <c r="N3103" s="110"/>
      <c r="O3103" s="111"/>
      <c r="P3103" s="101"/>
    </row>
    <row r="3104" spans="1:16">
      <c r="A3104" s="1031"/>
      <c r="B3104" s="132"/>
      <c r="C3104" s="994"/>
      <c r="D3104" s="91"/>
      <c r="E3104" s="93"/>
      <c r="F3104" s="94"/>
      <c r="G3104" s="132"/>
      <c r="H3104" s="994"/>
      <c r="I3104" s="91"/>
      <c r="J3104" s="93"/>
      <c r="K3104" s="94"/>
      <c r="L3104" s="132"/>
      <c r="M3104" s="994"/>
      <c r="N3104" s="91"/>
      <c r="O3104" s="93"/>
      <c r="P3104" s="94"/>
    </row>
    <row r="3105" spans="1:16">
      <c r="A3105" s="1017"/>
      <c r="B3105" s="107"/>
      <c r="C3105" s="994"/>
      <c r="D3105" s="91"/>
      <c r="E3105" s="93"/>
      <c r="F3105" s="94"/>
      <c r="G3105" s="107"/>
      <c r="H3105" s="994"/>
      <c r="I3105" s="91"/>
      <c r="J3105" s="93"/>
      <c r="K3105" s="94"/>
      <c r="L3105" s="107"/>
      <c r="M3105" s="994"/>
      <c r="N3105" s="91"/>
      <c r="O3105" s="93"/>
      <c r="P3105" s="94"/>
    </row>
    <row r="3106" spans="1:16">
      <c r="A3106" s="1017"/>
      <c r="B3106" s="132"/>
      <c r="C3106" s="994"/>
      <c r="D3106" s="110"/>
      <c r="E3106" s="111"/>
      <c r="F3106" s="101"/>
      <c r="G3106" s="132"/>
      <c r="H3106" s="994"/>
      <c r="I3106" s="110"/>
      <c r="J3106" s="111"/>
      <c r="K3106" s="101"/>
      <c r="L3106" s="132"/>
      <c r="M3106" s="994"/>
      <c r="N3106" s="110"/>
      <c r="O3106" s="111"/>
      <c r="P3106" s="101"/>
    </row>
    <row r="3107" spans="1:16" ht="17.45" customHeight="1" thickBot="1">
      <c r="A3107" s="1032"/>
      <c r="B3107" s="138"/>
      <c r="C3107" s="1012"/>
      <c r="D3107" s="139"/>
      <c r="E3107" s="140"/>
      <c r="F3107" s="141"/>
      <c r="G3107" s="138"/>
      <c r="H3107" s="1012"/>
      <c r="I3107" s="139"/>
      <c r="J3107" s="140"/>
      <c r="K3107" s="141"/>
      <c r="L3107" s="138"/>
      <c r="M3107" s="1012"/>
      <c r="N3107" s="139"/>
      <c r="O3107" s="140"/>
      <c r="P3107" s="141"/>
    </row>
    <row r="3108" spans="1:16" s="143" customFormat="1" ht="27" customHeight="1" thickTop="1" thickBot="1">
      <c r="A3108" s="142"/>
      <c r="B3108" s="1000" t="s">
        <v>1077</v>
      </c>
      <c r="C3108" s="1001"/>
      <c r="D3108" s="1001"/>
      <c r="E3108" s="1001"/>
      <c r="F3108" s="1001"/>
      <c r="G3108" s="1025" t="s">
        <v>1078</v>
      </c>
      <c r="H3108" s="1006"/>
      <c r="I3108" s="1006"/>
      <c r="J3108" s="1006"/>
      <c r="K3108" s="1006"/>
      <c r="L3108" s="1006"/>
      <c r="M3108" s="1006"/>
      <c r="N3108" s="1005" t="s">
        <v>1079</v>
      </c>
      <c r="O3108" s="1006"/>
      <c r="P3108" s="1006"/>
    </row>
    <row r="3109" spans="1:16" s="156" customFormat="1" ht="21.75" customHeight="1" thickTop="1" thickBot="1">
      <c r="A3109" s="144" t="s">
        <v>934</v>
      </c>
      <c r="B3109" s="145"/>
      <c r="C3109" s="146" t="s">
        <v>1080</v>
      </c>
      <c r="D3109" s="147" t="s">
        <v>937</v>
      </c>
      <c r="E3109" s="148" t="s">
        <v>938</v>
      </c>
      <c r="F3109" s="149" t="s">
        <v>1081</v>
      </c>
      <c r="G3109" s="150" t="s">
        <v>1082</v>
      </c>
      <c r="H3109" s="151" t="s">
        <v>1069</v>
      </c>
      <c r="I3109" s="152" t="s">
        <v>937</v>
      </c>
      <c r="J3109" s="152" t="s">
        <v>938</v>
      </c>
      <c r="K3109" s="152" t="s">
        <v>1081</v>
      </c>
      <c r="L3109" s="151" t="s">
        <v>1083</v>
      </c>
      <c r="M3109" s="153" t="s">
        <v>1084</v>
      </c>
      <c r="N3109" s="154" t="s">
        <v>1080</v>
      </c>
      <c r="O3109" s="148" t="s">
        <v>938</v>
      </c>
      <c r="P3109" s="155" t="s">
        <v>1081</v>
      </c>
    </row>
    <row r="3110" spans="1:16" s="169" customFormat="1" ht="17.45" customHeight="1" thickTop="1">
      <c r="A3110" s="990">
        <f>A3024</f>
        <v>46172</v>
      </c>
      <c r="B3110" s="1020" t="s">
        <v>1085</v>
      </c>
      <c r="C3110" s="157" t="s">
        <v>1086</v>
      </c>
      <c r="D3110" s="158" t="s">
        <v>1087</v>
      </c>
      <c r="E3110" s="159" t="s">
        <v>943</v>
      </c>
      <c r="F3110" s="160" t="s">
        <v>1088</v>
      </c>
      <c r="G3110" s="161"/>
      <c r="H3110" s="162"/>
      <c r="I3110" s="163"/>
      <c r="J3110" s="163"/>
      <c r="K3110" s="164"/>
      <c r="L3110" s="165"/>
      <c r="M3110" s="166"/>
      <c r="N3110" s="167"/>
      <c r="O3110" s="163"/>
      <c r="P3110" s="168"/>
    </row>
    <row r="3111" spans="1:16" s="169" customFormat="1">
      <c r="A3111" s="991"/>
      <c r="B3111" s="1021"/>
      <c r="C3111" s="170"/>
      <c r="D3111" s="171"/>
      <c r="E3111" s="172"/>
      <c r="F3111" s="173"/>
      <c r="G3111" s="170"/>
      <c r="H3111" s="174"/>
      <c r="I3111" s="172"/>
      <c r="J3111" s="172"/>
      <c r="K3111" s="175"/>
      <c r="L3111" s="176"/>
      <c r="M3111" s="177"/>
      <c r="N3111" s="178"/>
      <c r="O3111" s="172"/>
      <c r="P3111" s="179"/>
    </row>
    <row r="3112" spans="1:16" s="169" customFormat="1">
      <c r="A3112" s="991"/>
      <c r="B3112" s="1021"/>
      <c r="C3112" s="170"/>
      <c r="D3112" s="171"/>
      <c r="E3112" s="172"/>
      <c r="F3112" s="173"/>
      <c r="G3112" s="170"/>
      <c r="H3112" s="180"/>
      <c r="I3112" s="172"/>
      <c r="J3112" s="172"/>
      <c r="K3112" s="175"/>
      <c r="L3112" s="181"/>
      <c r="M3112" s="177"/>
      <c r="N3112" s="178"/>
      <c r="O3112" s="172"/>
      <c r="P3112" s="179"/>
    </row>
    <row r="3113" spans="1:16" s="169" customFormat="1">
      <c r="A3113" s="991"/>
      <c r="B3113" s="1021"/>
      <c r="C3113" s="170"/>
      <c r="D3113" s="215"/>
      <c r="E3113" s="172"/>
      <c r="F3113" s="173"/>
      <c r="G3113" s="170"/>
      <c r="H3113" s="180"/>
      <c r="I3113" s="172"/>
      <c r="J3113" s="172"/>
      <c r="K3113" s="184"/>
      <c r="L3113" s="181"/>
      <c r="M3113" s="177"/>
      <c r="N3113" s="178"/>
      <c r="O3113" s="172"/>
      <c r="P3113" s="179"/>
    </row>
    <row r="3114" spans="1:16" s="169" customFormat="1">
      <c r="A3114" s="991"/>
      <c r="B3114" s="1021"/>
      <c r="C3114" s="170"/>
      <c r="D3114" s="182"/>
      <c r="E3114" s="172"/>
      <c r="F3114" s="179"/>
      <c r="G3114" s="170"/>
      <c r="H3114" s="183"/>
      <c r="I3114" s="172"/>
      <c r="J3114" s="172"/>
      <c r="K3114" s="184"/>
      <c r="L3114" s="181"/>
      <c r="M3114" s="177"/>
      <c r="N3114" s="178"/>
      <c r="O3114" s="172"/>
      <c r="P3114" s="179"/>
    </row>
    <row r="3115" spans="1:16" s="169" customFormat="1">
      <c r="A3115" s="991"/>
      <c r="B3115" s="1021"/>
      <c r="C3115" s="170"/>
      <c r="D3115" s="171"/>
      <c r="E3115" s="172"/>
      <c r="F3115" s="185"/>
      <c r="G3115" s="195"/>
      <c r="H3115" s="180"/>
      <c r="I3115" s="188"/>
      <c r="J3115" s="172"/>
      <c r="K3115" s="175"/>
      <c r="L3115" s="186"/>
      <c r="M3115" s="187"/>
      <c r="N3115" s="178"/>
      <c r="O3115" s="172"/>
      <c r="P3115" s="179"/>
    </row>
    <row r="3116" spans="1:16" s="169" customFormat="1">
      <c r="A3116" s="991"/>
      <c r="B3116" s="1021"/>
      <c r="C3116" s="170"/>
      <c r="D3116" s="171"/>
      <c r="E3116" s="172"/>
      <c r="F3116" s="179"/>
      <c r="G3116" s="170"/>
      <c r="H3116" s="180"/>
      <c r="I3116" s="188"/>
      <c r="J3116" s="172"/>
      <c r="K3116" s="175"/>
      <c r="L3116" s="181"/>
      <c r="M3116" s="177"/>
      <c r="N3116" s="178"/>
      <c r="O3116" s="172"/>
      <c r="P3116" s="179"/>
    </row>
    <row r="3117" spans="1:16" s="169" customFormat="1">
      <c r="A3117" s="991"/>
      <c r="B3117" s="1021"/>
      <c r="C3117" s="170"/>
      <c r="D3117" s="171"/>
      <c r="E3117" s="172"/>
      <c r="F3117" s="179"/>
      <c r="G3117" s="216"/>
      <c r="H3117" s="180"/>
      <c r="I3117" s="172"/>
      <c r="J3117" s="172"/>
      <c r="K3117" s="175"/>
      <c r="L3117" s="181"/>
      <c r="M3117" s="177"/>
      <c r="N3117" s="178"/>
      <c r="O3117" s="172"/>
      <c r="P3117" s="179"/>
    </row>
    <row r="3118" spans="1:16" s="169" customFormat="1">
      <c r="A3118" s="991"/>
      <c r="B3118" s="1021"/>
      <c r="C3118" s="170"/>
      <c r="D3118" s="171"/>
      <c r="E3118" s="172"/>
      <c r="F3118" s="185"/>
      <c r="G3118" s="170"/>
      <c r="H3118" s="180"/>
      <c r="I3118" s="188"/>
      <c r="J3118" s="172"/>
      <c r="K3118" s="175"/>
      <c r="L3118" s="181"/>
      <c r="M3118" s="177"/>
      <c r="N3118" s="178"/>
      <c r="O3118" s="172"/>
      <c r="P3118" s="179"/>
    </row>
    <row r="3119" spans="1:16" s="169" customFormat="1">
      <c r="A3119" s="991"/>
      <c r="B3119" s="1021"/>
      <c r="C3119" s="170"/>
      <c r="D3119" s="171"/>
      <c r="E3119" s="172"/>
      <c r="F3119" s="179"/>
      <c r="G3119" s="170"/>
      <c r="H3119" s="180"/>
      <c r="I3119" s="188"/>
      <c r="J3119" s="172"/>
      <c r="K3119" s="175"/>
      <c r="L3119" s="181"/>
      <c r="M3119" s="177"/>
      <c r="N3119" s="178"/>
      <c r="O3119" s="172"/>
      <c r="P3119" s="179"/>
    </row>
    <row r="3120" spans="1:16" s="169" customFormat="1">
      <c r="A3120" s="991"/>
      <c r="B3120" s="1021"/>
      <c r="C3120" s="189"/>
      <c r="D3120" s="190"/>
      <c r="E3120" s="191"/>
      <c r="F3120" s="192"/>
      <c r="G3120" s="170"/>
      <c r="H3120" s="174"/>
      <c r="I3120" s="172"/>
      <c r="J3120" s="172"/>
      <c r="K3120" s="175"/>
      <c r="L3120" s="181"/>
      <c r="M3120" s="177"/>
      <c r="N3120" s="193"/>
      <c r="O3120" s="191"/>
      <c r="P3120" s="192"/>
    </row>
    <row r="3121" spans="1:16" s="169" customFormat="1">
      <c r="A3121" s="991"/>
      <c r="B3121" s="1021"/>
      <c r="C3121" s="189"/>
      <c r="D3121" s="190"/>
      <c r="E3121" s="191"/>
      <c r="F3121" s="192"/>
      <c r="G3121" s="195"/>
      <c r="H3121" s="180"/>
      <c r="I3121" s="188"/>
      <c r="J3121" s="172"/>
      <c r="K3121" s="175"/>
      <c r="L3121" s="181"/>
      <c r="M3121" s="177"/>
      <c r="N3121" s="193"/>
      <c r="O3121" s="191"/>
      <c r="P3121" s="192"/>
    </row>
    <row r="3122" spans="1:16" s="169" customFormat="1">
      <c r="A3122" s="991"/>
      <c r="B3122" s="1021"/>
      <c r="C3122" s="189"/>
      <c r="D3122" s="190"/>
      <c r="E3122" s="191"/>
      <c r="F3122" s="192"/>
      <c r="G3122" s="170"/>
      <c r="H3122" s="196"/>
      <c r="I3122" s="188"/>
      <c r="J3122" s="197"/>
      <c r="K3122" s="194"/>
      <c r="L3122" s="181"/>
      <c r="M3122" s="177"/>
      <c r="N3122" s="193"/>
      <c r="O3122" s="191"/>
      <c r="P3122" s="192"/>
    </row>
    <row r="3123" spans="1:16" s="169" customFormat="1">
      <c r="A3123" s="991"/>
      <c r="B3123" s="1021"/>
      <c r="C3123" s="189"/>
      <c r="D3123" s="190"/>
      <c r="E3123" s="191"/>
      <c r="F3123" s="192"/>
      <c r="G3123" s="170"/>
      <c r="H3123" s="198"/>
      <c r="I3123" s="172"/>
      <c r="J3123" s="172"/>
      <c r="K3123" s="175"/>
      <c r="L3123" s="181"/>
      <c r="M3123" s="177"/>
      <c r="N3123" s="193"/>
      <c r="O3123" s="191"/>
      <c r="P3123" s="192"/>
    </row>
    <row r="3124" spans="1:16" s="169" customFormat="1">
      <c r="A3124" s="991"/>
      <c r="B3124" s="1021"/>
      <c r="C3124" s="189"/>
      <c r="D3124" s="190"/>
      <c r="E3124" s="191"/>
      <c r="F3124" s="192"/>
      <c r="G3124" s="195"/>
      <c r="H3124" s="180"/>
      <c r="I3124" s="197"/>
      <c r="J3124" s="197"/>
      <c r="K3124" s="194"/>
      <c r="L3124" s="181"/>
      <c r="M3124" s="177"/>
      <c r="N3124" s="193"/>
      <c r="O3124" s="191"/>
      <c r="P3124" s="192"/>
    </row>
    <row r="3125" spans="1:16" s="169" customFormat="1">
      <c r="A3125" s="991"/>
      <c r="B3125" s="1021"/>
      <c r="C3125" s="189"/>
      <c r="D3125" s="190"/>
      <c r="E3125" s="191"/>
      <c r="F3125" s="192"/>
      <c r="G3125" s="170"/>
      <c r="H3125" s="180"/>
      <c r="I3125" s="197"/>
      <c r="J3125" s="197"/>
      <c r="K3125" s="194"/>
      <c r="L3125" s="176"/>
      <c r="M3125" s="177"/>
      <c r="N3125" s="193"/>
      <c r="O3125" s="191"/>
      <c r="P3125" s="192"/>
    </row>
    <row r="3126" spans="1:16" s="169" customFormat="1">
      <c r="A3126" s="991"/>
      <c r="B3126" s="1021"/>
      <c r="C3126" s="189"/>
      <c r="D3126" s="190"/>
      <c r="E3126" s="191"/>
      <c r="F3126" s="192"/>
      <c r="G3126" s="189"/>
      <c r="H3126" s="198"/>
      <c r="I3126" s="199"/>
      <c r="J3126" s="199"/>
      <c r="K3126" s="200"/>
      <c r="L3126" s="201"/>
      <c r="M3126" s="187"/>
      <c r="N3126" s="193"/>
      <c r="O3126" s="191"/>
      <c r="P3126" s="192"/>
    </row>
    <row r="3127" spans="1:16" s="169" customFormat="1">
      <c r="A3127" s="991"/>
      <c r="B3127" s="1021"/>
      <c r="C3127" s="189"/>
      <c r="D3127" s="190"/>
      <c r="E3127" s="191"/>
      <c r="F3127" s="192"/>
      <c r="G3127" s="189"/>
      <c r="H3127" s="198"/>
      <c r="I3127" s="199"/>
      <c r="J3127" s="199"/>
      <c r="K3127" s="200"/>
      <c r="L3127" s="201"/>
      <c r="M3127" s="187"/>
      <c r="N3127" s="193"/>
      <c r="O3127" s="191"/>
      <c r="P3127" s="192"/>
    </row>
    <row r="3128" spans="1:16" s="169" customFormat="1">
      <c r="A3128" s="991"/>
      <c r="B3128" s="1021"/>
      <c r="C3128" s="189"/>
      <c r="D3128" s="190"/>
      <c r="E3128" s="191"/>
      <c r="F3128" s="192"/>
      <c r="G3128" s="189"/>
      <c r="H3128" s="198"/>
      <c r="I3128" s="199"/>
      <c r="J3128" s="199"/>
      <c r="K3128" s="200"/>
      <c r="L3128" s="201"/>
      <c r="M3128" s="187"/>
      <c r="N3128" s="193"/>
      <c r="O3128" s="191"/>
      <c r="P3128" s="192"/>
    </row>
    <row r="3129" spans="1:16" s="169" customFormat="1" ht="17.45" customHeight="1" thickBot="1">
      <c r="A3129" s="992"/>
      <c r="B3129" s="1022"/>
      <c r="C3129" s="202"/>
      <c r="D3129" s="203"/>
      <c r="E3129" s="204"/>
      <c r="F3129" s="205"/>
      <c r="G3129" s="206"/>
      <c r="H3129" s="207"/>
      <c r="I3129" s="208"/>
      <c r="J3129" s="208"/>
      <c r="K3129" s="209"/>
      <c r="L3129" s="210"/>
      <c r="M3129" s="211"/>
      <c r="N3129" s="212"/>
      <c r="O3129" s="204"/>
      <c r="P3129" s="205"/>
    </row>
    <row r="3130" spans="1:16" s="68" customFormat="1" ht="18" customHeight="1" thickTop="1" thickBot="1">
      <c r="A3130" s="1016">
        <f>A3024+1</f>
        <v>46173</v>
      </c>
      <c r="B3130" s="87" t="s">
        <v>940</v>
      </c>
      <c r="C3130" s="1008" t="s">
        <v>941</v>
      </c>
      <c r="D3130" s="88" t="s">
        <v>942</v>
      </c>
      <c r="E3130" s="89" t="s">
        <v>943</v>
      </c>
      <c r="F3130" s="90"/>
      <c r="G3130" s="87" t="s">
        <v>940</v>
      </c>
      <c r="H3130" s="1023" t="s">
        <v>941</v>
      </c>
      <c r="I3130" s="88" t="s">
        <v>942</v>
      </c>
      <c r="J3130" s="89" t="s">
        <v>943</v>
      </c>
      <c r="K3130" s="90"/>
      <c r="L3130" s="87" t="s">
        <v>940</v>
      </c>
      <c r="M3130" s="1029" t="s">
        <v>941</v>
      </c>
      <c r="N3130" s="88" t="s">
        <v>942</v>
      </c>
      <c r="O3130" s="89" t="s">
        <v>943</v>
      </c>
      <c r="P3130" s="90"/>
    </row>
    <row r="3131" spans="1:16" ht="18" customHeight="1">
      <c r="A3131" s="1017"/>
      <c r="B3131" s="1026"/>
      <c r="C3131" s="994"/>
      <c r="D3131" s="91" t="s">
        <v>951</v>
      </c>
      <c r="E3131" s="92" t="s">
        <v>948</v>
      </c>
      <c r="F3131" s="90"/>
      <c r="G3131" s="1026"/>
      <c r="H3131" s="994"/>
      <c r="I3131" s="91" t="s">
        <v>951</v>
      </c>
      <c r="J3131" s="92" t="s">
        <v>948</v>
      </c>
      <c r="K3131" s="90"/>
      <c r="L3131" s="1026"/>
      <c r="M3131" s="994"/>
      <c r="N3131" s="91" t="s">
        <v>951</v>
      </c>
      <c r="O3131" s="92" t="s">
        <v>948</v>
      </c>
      <c r="P3131" s="90"/>
    </row>
    <row r="3132" spans="1:16" ht="17.45" customHeight="1" thickBot="1">
      <c r="A3132" s="1017"/>
      <c r="B3132" s="997"/>
      <c r="C3132" s="994"/>
      <c r="D3132" s="91" t="s">
        <v>955</v>
      </c>
      <c r="E3132" s="93" t="s">
        <v>952</v>
      </c>
      <c r="F3132" s="95"/>
      <c r="G3132" s="997"/>
      <c r="H3132" s="994"/>
      <c r="I3132" s="91" t="s">
        <v>955</v>
      </c>
      <c r="J3132" s="93" t="s">
        <v>952</v>
      </c>
      <c r="K3132" s="95"/>
      <c r="L3132" s="997"/>
      <c r="M3132" s="994"/>
      <c r="N3132" s="91" t="s">
        <v>955</v>
      </c>
      <c r="O3132" s="93" t="s">
        <v>952</v>
      </c>
      <c r="P3132" s="95"/>
    </row>
    <row r="3133" spans="1:16" ht="17.45" customHeight="1" thickBot="1">
      <c r="A3133" s="1017"/>
      <c r="B3133" s="87" t="s">
        <v>954</v>
      </c>
      <c r="C3133" s="994"/>
      <c r="D3133" s="91"/>
      <c r="E3133" s="93"/>
      <c r="F3133" s="94"/>
      <c r="G3133" s="87" t="s">
        <v>954</v>
      </c>
      <c r="H3133" s="994"/>
      <c r="I3133" s="91" t="s">
        <v>958</v>
      </c>
      <c r="J3133" s="93" t="s">
        <v>956</v>
      </c>
      <c r="K3133" s="94"/>
      <c r="L3133" s="87" t="s">
        <v>954</v>
      </c>
      <c r="M3133" s="994"/>
      <c r="N3133" s="91" t="s">
        <v>958</v>
      </c>
      <c r="O3133" s="93" t="s">
        <v>956</v>
      </c>
      <c r="P3133" s="94"/>
    </row>
    <row r="3134" spans="1:16">
      <c r="A3134" s="1017"/>
      <c r="B3134" s="1027"/>
      <c r="C3134" s="994"/>
      <c r="D3134" s="91"/>
      <c r="E3134" s="93"/>
      <c r="F3134" s="94"/>
      <c r="G3134" s="1027"/>
      <c r="H3134" s="994"/>
      <c r="I3134" s="91"/>
      <c r="J3134" s="93"/>
      <c r="K3134" s="94"/>
      <c r="L3134" s="1027"/>
      <c r="M3134" s="994"/>
      <c r="N3134" s="91"/>
      <c r="O3134" s="93"/>
      <c r="P3134" s="94"/>
    </row>
    <row r="3135" spans="1:16">
      <c r="A3135" s="1017"/>
      <c r="B3135" s="1003"/>
      <c r="C3135" s="994"/>
      <c r="D3135" s="91"/>
      <c r="E3135" s="93"/>
      <c r="F3135" s="94"/>
      <c r="G3135" s="1003"/>
      <c r="H3135" s="994"/>
      <c r="I3135" s="91"/>
      <c r="J3135" s="93"/>
      <c r="K3135" s="94"/>
      <c r="L3135" s="1003"/>
      <c r="M3135" s="994"/>
      <c r="N3135" s="91"/>
      <c r="O3135" s="93"/>
      <c r="P3135" s="94"/>
    </row>
    <row r="3136" spans="1:16">
      <c r="A3136" s="1017"/>
      <c r="B3136" s="1002"/>
      <c r="C3136" s="994"/>
      <c r="D3136" s="91"/>
      <c r="E3136" s="93"/>
      <c r="F3136" s="90"/>
      <c r="G3136" s="1002"/>
      <c r="H3136" s="994"/>
      <c r="I3136" s="91"/>
      <c r="J3136" s="93"/>
      <c r="K3136" s="90"/>
      <c r="L3136" s="1002"/>
      <c r="M3136" s="994"/>
      <c r="N3136" s="91"/>
      <c r="O3136" s="93"/>
      <c r="P3136" s="90"/>
    </row>
    <row r="3137" spans="1:16">
      <c r="A3137" s="1017"/>
      <c r="B3137" s="1003"/>
      <c r="C3137" s="994"/>
      <c r="D3137" s="91"/>
      <c r="E3137" s="93"/>
      <c r="F3137" s="96"/>
      <c r="G3137" s="1003"/>
      <c r="H3137" s="994"/>
      <c r="I3137" s="91"/>
      <c r="J3137" s="93"/>
      <c r="K3137" s="96"/>
      <c r="L3137" s="1003"/>
      <c r="M3137" s="994"/>
      <c r="N3137" s="91"/>
      <c r="O3137" s="93"/>
      <c r="P3137" s="90"/>
    </row>
    <row r="3138" spans="1:16">
      <c r="A3138" s="1017"/>
      <c r="B3138" s="1002"/>
      <c r="C3138" s="994"/>
      <c r="D3138" s="91"/>
      <c r="E3138" s="93"/>
      <c r="F3138" s="99"/>
      <c r="G3138" s="1002"/>
      <c r="H3138" s="994"/>
      <c r="I3138" s="91"/>
      <c r="J3138" s="93"/>
      <c r="K3138" s="99"/>
      <c r="L3138" s="1002"/>
      <c r="M3138" s="994"/>
      <c r="N3138" s="91"/>
      <c r="O3138" s="93"/>
      <c r="P3138" s="96"/>
    </row>
    <row r="3139" spans="1:16" ht="17.45" customHeight="1" thickBot="1">
      <c r="A3139" s="1017"/>
      <c r="B3139" s="1003"/>
      <c r="C3139" s="994"/>
      <c r="D3139" s="91"/>
      <c r="E3139" s="93"/>
      <c r="F3139" s="96"/>
      <c r="G3139" s="1003"/>
      <c r="H3139" s="994"/>
      <c r="I3139" s="91"/>
      <c r="J3139" s="93"/>
      <c r="K3139" s="96"/>
      <c r="L3139" s="1003"/>
      <c r="M3139" s="994"/>
      <c r="N3139" s="91"/>
      <c r="O3139" s="93"/>
      <c r="P3139" s="96"/>
    </row>
    <row r="3140" spans="1:16" ht="17.45" customHeight="1" thickBot="1">
      <c r="A3140" s="1017"/>
      <c r="B3140" s="97" t="s">
        <v>977</v>
      </c>
      <c r="C3140" s="994"/>
      <c r="D3140" s="91"/>
      <c r="E3140" s="93"/>
      <c r="F3140" s="96"/>
      <c r="G3140" s="97" t="s">
        <v>977</v>
      </c>
      <c r="H3140" s="994"/>
      <c r="I3140" s="91"/>
      <c r="J3140" s="93"/>
      <c r="K3140" s="96"/>
      <c r="L3140" s="97" t="s">
        <v>977</v>
      </c>
      <c r="M3140" s="994"/>
      <c r="N3140" s="91"/>
      <c r="O3140" s="93"/>
      <c r="P3140" s="96"/>
    </row>
    <row r="3141" spans="1:16">
      <c r="A3141" s="1017"/>
      <c r="B3141" s="1007"/>
      <c r="C3141" s="994"/>
      <c r="D3141" s="91"/>
      <c r="E3141" s="93"/>
      <c r="F3141" s="96"/>
      <c r="G3141" s="1007"/>
      <c r="H3141" s="994"/>
      <c r="I3141" s="91"/>
      <c r="J3141" s="93"/>
      <c r="K3141" s="96"/>
      <c r="L3141" s="1007"/>
      <c r="M3141" s="994"/>
      <c r="N3141" s="91"/>
      <c r="O3141" s="93"/>
      <c r="P3141" s="96"/>
    </row>
    <row r="3142" spans="1:16">
      <c r="A3142" s="1017"/>
      <c r="B3142" s="999"/>
      <c r="C3142" s="994"/>
      <c r="D3142" s="91"/>
      <c r="E3142" s="93"/>
      <c r="F3142" s="96"/>
      <c r="G3142" s="999"/>
      <c r="H3142" s="994"/>
      <c r="I3142" s="91"/>
      <c r="J3142" s="93"/>
      <c r="K3142" s="96"/>
      <c r="L3142" s="999"/>
      <c r="M3142" s="994"/>
      <c r="N3142" s="91"/>
      <c r="O3142" s="93"/>
      <c r="P3142" s="94"/>
    </row>
    <row r="3143" spans="1:16" ht="17.45" customHeight="1" thickBot="1">
      <c r="A3143" s="1017"/>
      <c r="B3143" s="997"/>
      <c r="C3143" s="994"/>
      <c r="D3143" s="91"/>
      <c r="E3143" s="93"/>
      <c r="F3143" s="94"/>
      <c r="G3143" s="997"/>
      <c r="H3143" s="994"/>
      <c r="I3143" s="91"/>
      <c r="J3143" s="93"/>
      <c r="K3143" s="94"/>
      <c r="L3143" s="997"/>
      <c r="M3143" s="994"/>
      <c r="N3143" s="91"/>
      <c r="O3143" s="93"/>
      <c r="P3143" s="94"/>
    </row>
    <row r="3144" spans="1:16" ht="17.45" customHeight="1" thickBot="1">
      <c r="A3144" s="1017"/>
      <c r="B3144" s="97" t="s">
        <v>994</v>
      </c>
      <c r="C3144" s="994"/>
      <c r="D3144" s="91"/>
      <c r="E3144" s="93"/>
      <c r="F3144" s="94"/>
      <c r="G3144" s="97" t="s">
        <v>994</v>
      </c>
      <c r="H3144" s="994"/>
      <c r="I3144" s="91"/>
      <c r="J3144" s="93"/>
      <c r="K3144" s="94"/>
      <c r="L3144" s="97" t="s">
        <v>994</v>
      </c>
      <c r="M3144" s="994"/>
      <c r="N3144" s="91"/>
      <c r="O3144" s="93"/>
      <c r="P3144" s="94"/>
    </row>
    <row r="3145" spans="1:16">
      <c r="A3145" s="1017"/>
      <c r="B3145" s="998"/>
      <c r="C3145" s="994"/>
      <c r="D3145" s="91"/>
      <c r="E3145" s="93"/>
      <c r="F3145" s="94"/>
      <c r="G3145" s="998"/>
      <c r="H3145" s="994"/>
      <c r="I3145" s="91"/>
      <c r="J3145" s="93"/>
      <c r="K3145" s="94"/>
      <c r="L3145" s="998"/>
      <c r="M3145" s="994"/>
      <c r="N3145" s="91"/>
      <c r="O3145" s="93"/>
      <c r="P3145" s="94"/>
    </row>
    <row r="3146" spans="1:16">
      <c r="A3146" s="1017"/>
      <c r="B3146" s="999"/>
      <c r="C3146" s="994"/>
      <c r="D3146" s="91"/>
      <c r="E3146" s="93"/>
      <c r="F3146" s="94"/>
      <c r="G3146" s="999"/>
      <c r="H3146" s="994"/>
      <c r="I3146" s="91"/>
      <c r="J3146" s="93"/>
      <c r="K3146" s="94"/>
      <c r="L3146" s="999"/>
      <c r="M3146" s="994"/>
      <c r="N3146" s="91"/>
      <c r="O3146" s="93"/>
      <c r="P3146" s="94"/>
    </row>
    <row r="3147" spans="1:16" ht="17.45" customHeight="1" thickBot="1">
      <c r="A3147" s="1017"/>
      <c r="B3147" s="997"/>
      <c r="C3147" s="994"/>
      <c r="D3147" s="91"/>
      <c r="E3147" s="93"/>
      <c r="F3147" s="94"/>
      <c r="G3147" s="997"/>
      <c r="H3147" s="994"/>
      <c r="I3147" s="91"/>
      <c r="J3147" s="93"/>
      <c r="K3147" s="94"/>
      <c r="L3147" s="997"/>
      <c r="M3147" s="994"/>
      <c r="N3147" s="91"/>
      <c r="O3147" s="93"/>
      <c r="P3147" s="94"/>
    </row>
    <row r="3148" spans="1:16">
      <c r="A3148" s="1017"/>
      <c r="B3148" s="1018" t="s">
        <v>1013</v>
      </c>
      <c r="C3148" s="994"/>
      <c r="D3148" s="91"/>
      <c r="E3148" s="93"/>
      <c r="F3148" s="94"/>
      <c r="G3148" s="1018" t="s">
        <v>1013</v>
      </c>
      <c r="H3148" s="994"/>
      <c r="I3148" s="91"/>
      <c r="J3148" s="93"/>
      <c r="K3148" s="94"/>
      <c r="L3148" s="1018" t="s">
        <v>1013</v>
      </c>
      <c r="M3148" s="994"/>
      <c r="N3148" s="91"/>
      <c r="O3148" s="93"/>
      <c r="P3148" s="94"/>
    </row>
    <row r="3149" spans="1:16" ht="17.45" customHeight="1" thickBot="1">
      <c r="A3149" s="1017"/>
      <c r="B3149" s="1019"/>
      <c r="C3149" s="994"/>
      <c r="D3149" s="91"/>
      <c r="E3149" s="93"/>
      <c r="F3149" s="94"/>
      <c r="G3149" s="1019"/>
      <c r="H3149" s="994"/>
      <c r="I3149" s="91"/>
      <c r="J3149" s="93"/>
      <c r="K3149" s="94"/>
      <c r="L3149" s="1019"/>
      <c r="M3149" s="994"/>
      <c r="N3149" s="91"/>
      <c r="O3149" s="93"/>
      <c r="P3149" s="90"/>
    </row>
    <row r="3150" spans="1:16" ht="17.45" customHeight="1" thickTop="1">
      <c r="A3150" s="1017"/>
      <c r="B3150" s="1015" t="s">
        <v>1014</v>
      </c>
      <c r="C3150" s="994"/>
      <c r="D3150" s="91"/>
      <c r="E3150" s="93"/>
      <c r="F3150" s="90"/>
      <c r="G3150" s="1015" t="s">
        <v>1014</v>
      </c>
      <c r="H3150" s="994"/>
      <c r="I3150" s="91"/>
      <c r="J3150" s="93"/>
      <c r="K3150" s="90"/>
      <c r="L3150" s="1015" t="s">
        <v>1014</v>
      </c>
      <c r="M3150" s="994"/>
      <c r="N3150" s="91"/>
      <c r="O3150" s="93"/>
      <c r="P3150" s="94"/>
    </row>
    <row r="3151" spans="1:16" ht="17.45" customHeight="1" thickBot="1">
      <c r="A3151" s="1017"/>
      <c r="B3151" s="997"/>
      <c r="C3151" s="994"/>
      <c r="D3151" s="91"/>
      <c r="E3151" s="93"/>
      <c r="F3151" s="90"/>
      <c r="G3151" s="997"/>
      <c r="H3151" s="994"/>
      <c r="I3151" s="91"/>
      <c r="J3151" s="93"/>
      <c r="K3151" s="90"/>
      <c r="L3151" s="997"/>
      <c r="M3151" s="994"/>
      <c r="N3151" s="91"/>
      <c r="O3151" s="93"/>
      <c r="P3151" s="98"/>
    </row>
    <row r="3152" spans="1:16">
      <c r="A3152" s="1017"/>
      <c r="B3152" s="1014"/>
      <c r="C3152" s="994"/>
      <c r="D3152" s="91"/>
      <c r="E3152" s="93"/>
      <c r="F3152" s="94"/>
      <c r="G3152" s="1014"/>
      <c r="H3152" s="994"/>
      <c r="I3152" s="91"/>
      <c r="J3152" s="93"/>
      <c r="K3152" s="94"/>
      <c r="L3152" s="1014"/>
      <c r="M3152" s="994"/>
      <c r="N3152" s="91"/>
      <c r="O3152" s="93"/>
      <c r="P3152" s="100"/>
    </row>
    <row r="3153" spans="1:16" ht="17.45" customHeight="1" thickBot="1">
      <c r="A3153" s="1017"/>
      <c r="B3153" s="999"/>
      <c r="C3153" s="994"/>
      <c r="D3153" s="91"/>
      <c r="E3153" s="93"/>
      <c r="F3153" s="94"/>
      <c r="G3153" s="999"/>
      <c r="H3153" s="994"/>
      <c r="I3153" s="91"/>
      <c r="J3153" s="93"/>
      <c r="K3153" s="94"/>
      <c r="L3153" s="999"/>
      <c r="M3153" s="994"/>
      <c r="N3153" s="91"/>
      <c r="O3153" s="93"/>
      <c r="P3153" s="101"/>
    </row>
    <row r="3154" spans="1:16">
      <c r="A3154" s="1017"/>
      <c r="B3154" s="1010" t="s">
        <v>1015</v>
      </c>
      <c r="C3154" s="994"/>
      <c r="D3154" s="91"/>
      <c r="E3154" s="93"/>
      <c r="F3154" s="90"/>
      <c r="G3154" s="1010" t="s">
        <v>1015</v>
      </c>
      <c r="H3154" s="994"/>
      <c r="I3154" s="91"/>
      <c r="J3154" s="93"/>
      <c r="K3154" s="90"/>
      <c r="L3154" s="1010" t="s">
        <v>1015</v>
      </c>
      <c r="M3154" s="994"/>
      <c r="N3154" s="91"/>
      <c r="O3154" s="93"/>
      <c r="P3154" s="96"/>
    </row>
    <row r="3155" spans="1:16" ht="17.45" customHeight="1" thickBot="1">
      <c r="A3155" s="1017"/>
      <c r="B3155" s="997"/>
      <c r="C3155" s="994"/>
      <c r="D3155" s="91"/>
      <c r="E3155" s="93"/>
      <c r="F3155" s="98"/>
      <c r="G3155" s="997"/>
      <c r="H3155" s="994"/>
      <c r="I3155" s="91"/>
      <c r="J3155" s="93"/>
      <c r="K3155" s="98"/>
      <c r="L3155" s="997"/>
      <c r="M3155" s="994"/>
      <c r="N3155" s="91"/>
      <c r="O3155" s="93"/>
      <c r="P3155" s="101"/>
    </row>
    <row r="3156" spans="1:16">
      <c r="A3156" s="1017"/>
      <c r="B3156" s="996"/>
      <c r="C3156" s="994"/>
      <c r="D3156" s="91"/>
      <c r="E3156" s="93"/>
      <c r="F3156" s="99"/>
      <c r="G3156" s="996"/>
      <c r="H3156" s="994"/>
      <c r="I3156" s="91"/>
      <c r="J3156" s="93"/>
      <c r="K3156" s="100"/>
      <c r="L3156" s="996"/>
      <c r="M3156" s="994"/>
      <c r="N3156" s="91"/>
      <c r="O3156" s="93"/>
      <c r="P3156" s="90"/>
    </row>
    <row r="3157" spans="1:16" ht="17.45" customHeight="1" thickBot="1">
      <c r="A3157" s="1017"/>
      <c r="B3157" s="997"/>
      <c r="C3157" s="994"/>
      <c r="D3157" s="91"/>
      <c r="E3157" s="93"/>
      <c r="F3157" s="96"/>
      <c r="G3157" s="997"/>
      <c r="H3157" s="994"/>
      <c r="I3157" s="91"/>
      <c r="J3157" s="93"/>
      <c r="K3157" s="101"/>
      <c r="L3157" s="997"/>
      <c r="M3157" s="994"/>
      <c r="N3157" s="91"/>
      <c r="O3157" s="93"/>
      <c r="P3157" s="94"/>
    </row>
    <row r="3158" spans="1:16">
      <c r="A3158" s="1017"/>
      <c r="B3158" s="1004" t="s">
        <v>1016</v>
      </c>
      <c r="C3158" s="994"/>
      <c r="D3158" s="91"/>
      <c r="E3158" s="93"/>
      <c r="F3158" s="100"/>
      <c r="G3158" s="1004" t="s">
        <v>1016</v>
      </c>
      <c r="H3158" s="994"/>
      <c r="I3158" s="91"/>
      <c r="J3158" s="93"/>
      <c r="K3158" s="101"/>
      <c r="L3158" s="1004" t="s">
        <v>1016</v>
      </c>
      <c r="M3158" s="994"/>
      <c r="N3158" s="91"/>
      <c r="O3158" s="111"/>
      <c r="P3158" s="94"/>
    </row>
    <row r="3159" spans="1:16" ht="17.45" customHeight="1" thickBot="1">
      <c r="A3159" s="1017"/>
      <c r="B3159" s="997"/>
      <c r="C3159" s="994"/>
      <c r="D3159" s="91"/>
      <c r="E3159" s="93"/>
      <c r="F3159" s="101"/>
      <c r="G3159" s="997"/>
      <c r="H3159" s="994"/>
      <c r="I3159" s="91"/>
      <c r="J3159" s="93"/>
      <c r="K3159" s="96"/>
      <c r="L3159" s="997"/>
      <c r="M3159" s="994"/>
      <c r="N3159" s="110"/>
      <c r="O3159" s="93"/>
      <c r="P3159" s="109"/>
    </row>
    <row r="3160" spans="1:16">
      <c r="A3160" s="1017"/>
      <c r="B3160" s="996"/>
      <c r="C3160" s="994"/>
      <c r="D3160" s="91"/>
      <c r="E3160" s="93"/>
      <c r="F3160" s="101"/>
      <c r="G3160" s="996"/>
      <c r="H3160" s="994"/>
      <c r="I3160" s="91"/>
      <c r="J3160" s="93"/>
      <c r="K3160" s="101"/>
      <c r="L3160" s="996"/>
      <c r="M3160" s="994"/>
      <c r="N3160" s="110"/>
      <c r="O3160" s="111"/>
      <c r="P3160" s="94"/>
    </row>
    <row r="3161" spans="1:16" ht="17.45" customHeight="1" thickBot="1">
      <c r="A3161" s="1017"/>
      <c r="B3161" s="997"/>
      <c r="C3161" s="994"/>
      <c r="D3161" s="91"/>
      <c r="E3161" s="93"/>
      <c r="F3161" s="96"/>
      <c r="G3161" s="997"/>
      <c r="H3161" s="994"/>
      <c r="I3161" s="91"/>
      <c r="J3161" s="93"/>
      <c r="K3161" s="90"/>
      <c r="L3161" s="997"/>
      <c r="M3161" s="994"/>
      <c r="N3161" s="91"/>
      <c r="O3161" s="111"/>
      <c r="P3161" s="101"/>
    </row>
    <row r="3162" spans="1:16">
      <c r="A3162" s="1017"/>
      <c r="B3162" s="1004" t="s">
        <v>1018</v>
      </c>
      <c r="C3162" s="994"/>
      <c r="D3162" s="91"/>
      <c r="E3162" s="93"/>
      <c r="F3162" s="101"/>
      <c r="G3162" s="1004" t="s">
        <v>1018</v>
      </c>
      <c r="H3162" s="994"/>
      <c r="I3162" s="91"/>
      <c r="J3162" s="93"/>
      <c r="K3162" s="94"/>
      <c r="L3162" s="1004" t="s">
        <v>1018</v>
      </c>
      <c r="M3162" s="994"/>
      <c r="N3162" s="91"/>
      <c r="O3162" s="93"/>
      <c r="P3162" s="94"/>
    </row>
    <row r="3163" spans="1:16" ht="17.45" customHeight="1" thickBot="1">
      <c r="A3163" s="1017"/>
      <c r="B3163" s="997"/>
      <c r="C3163" s="994"/>
      <c r="D3163" s="91"/>
      <c r="E3163" s="93"/>
      <c r="F3163" s="90"/>
      <c r="G3163" s="997"/>
      <c r="H3163" s="994"/>
      <c r="I3163" s="91"/>
      <c r="J3163" s="111"/>
      <c r="K3163" s="94"/>
      <c r="L3163" s="997"/>
      <c r="M3163" s="994"/>
      <c r="N3163" s="110"/>
      <c r="O3163" s="111"/>
      <c r="P3163" s="94"/>
    </row>
    <row r="3164" spans="1:16">
      <c r="A3164" s="1017"/>
      <c r="B3164" s="996"/>
      <c r="C3164" s="994"/>
      <c r="D3164" s="91"/>
      <c r="E3164" s="93"/>
      <c r="F3164" s="94"/>
      <c r="G3164" s="996"/>
      <c r="H3164" s="994"/>
      <c r="I3164" s="91"/>
      <c r="J3164" s="93"/>
      <c r="K3164" s="94"/>
      <c r="L3164" s="996"/>
      <c r="M3164" s="994"/>
      <c r="N3164" s="110"/>
      <c r="O3164" s="111"/>
      <c r="P3164" s="94"/>
    </row>
    <row r="3165" spans="1:16" ht="17.45" customHeight="1" thickBot="1">
      <c r="A3165" s="1017"/>
      <c r="B3165" s="997"/>
      <c r="C3165" s="994"/>
      <c r="D3165" s="91"/>
      <c r="E3165" s="93"/>
      <c r="F3165" s="90"/>
      <c r="G3165" s="997"/>
      <c r="H3165" s="994"/>
      <c r="I3165" s="91"/>
      <c r="J3165" s="111"/>
      <c r="K3165" s="94"/>
      <c r="L3165" s="997"/>
      <c r="M3165" s="994"/>
      <c r="N3165" s="91"/>
      <c r="O3165" s="111"/>
      <c r="P3165" s="94"/>
    </row>
    <row r="3166" spans="1:16">
      <c r="A3166" s="1017"/>
      <c r="B3166" s="1010" t="s">
        <v>1020</v>
      </c>
      <c r="C3166" s="994"/>
      <c r="D3166" s="91"/>
      <c r="E3166" s="93"/>
      <c r="F3166" s="90"/>
      <c r="G3166" s="1010" t="s">
        <v>1020</v>
      </c>
      <c r="H3166" s="994"/>
      <c r="I3166" s="91"/>
      <c r="J3166" s="111"/>
      <c r="K3166" s="94"/>
      <c r="L3166" s="1010" t="s">
        <v>1020</v>
      </c>
      <c r="M3166" s="994"/>
      <c r="N3166" s="110"/>
      <c r="O3166" s="111"/>
      <c r="P3166" s="94"/>
    </row>
    <row r="3167" spans="1:16" ht="17.45" customHeight="1" thickBot="1">
      <c r="A3167" s="1017"/>
      <c r="B3167" s="997"/>
      <c r="C3167" s="994"/>
      <c r="D3167" s="91"/>
      <c r="E3167" s="93"/>
      <c r="F3167" s="90"/>
      <c r="G3167" s="997"/>
      <c r="H3167" s="994"/>
      <c r="I3167" s="91"/>
      <c r="J3167" s="111"/>
      <c r="K3167" s="94"/>
      <c r="L3167" s="997"/>
      <c r="M3167" s="994"/>
      <c r="N3167" s="91"/>
      <c r="O3167" s="111"/>
      <c r="P3167" s="94"/>
    </row>
    <row r="3168" spans="1:16">
      <c r="A3168" s="1017"/>
      <c r="B3168" s="103"/>
      <c r="C3168" s="994"/>
      <c r="D3168" s="91"/>
      <c r="E3168" s="93"/>
      <c r="F3168" s="94"/>
      <c r="G3168" s="103"/>
      <c r="H3168" s="994"/>
      <c r="I3168" s="91"/>
      <c r="J3168" s="93"/>
      <c r="K3168" s="109"/>
      <c r="L3168" s="103"/>
      <c r="M3168" s="994"/>
      <c r="N3168" s="110"/>
      <c r="O3168" s="93"/>
      <c r="P3168" s="109"/>
    </row>
    <row r="3169" spans="1:16">
      <c r="A3169" s="1017"/>
      <c r="B3169" s="104"/>
      <c r="C3169" s="994"/>
      <c r="D3169" s="91"/>
      <c r="E3169" s="93"/>
      <c r="F3169" s="90"/>
      <c r="G3169" s="104"/>
      <c r="H3169" s="994"/>
      <c r="I3169" s="91"/>
      <c r="J3169" s="93"/>
      <c r="K3169" s="94"/>
      <c r="L3169" s="104"/>
      <c r="M3169" s="994"/>
      <c r="N3169" s="110"/>
      <c r="O3169" s="111"/>
      <c r="P3169" s="94"/>
    </row>
    <row r="3170" spans="1:16">
      <c r="A3170" s="1017"/>
      <c r="B3170" s="106"/>
      <c r="C3170" s="994"/>
      <c r="D3170" s="91"/>
      <c r="E3170" s="93"/>
      <c r="F3170" s="90"/>
      <c r="G3170" s="106"/>
      <c r="H3170" s="994"/>
      <c r="I3170" s="110"/>
      <c r="J3170" s="111"/>
      <c r="K3170" s="94"/>
      <c r="L3170" s="106"/>
      <c r="M3170" s="994"/>
      <c r="N3170" s="110"/>
      <c r="O3170" s="111"/>
      <c r="P3170" s="101"/>
    </row>
    <row r="3171" spans="1:16">
      <c r="A3171" s="1017"/>
      <c r="B3171" s="107"/>
      <c r="C3171" s="994"/>
      <c r="D3171" s="91"/>
      <c r="E3171" s="93"/>
      <c r="F3171" s="90"/>
      <c r="G3171" s="107"/>
      <c r="H3171" s="994"/>
      <c r="I3171" s="110"/>
      <c r="J3171" s="111"/>
      <c r="K3171" s="101"/>
      <c r="L3171" s="107"/>
      <c r="M3171" s="994"/>
      <c r="N3171" s="108"/>
      <c r="O3171" s="93"/>
      <c r="P3171" s="94"/>
    </row>
    <row r="3172" spans="1:16">
      <c r="A3172" s="1017"/>
      <c r="B3172" s="106"/>
      <c r="C3172" s="994"/>
      <c r="D3172" s="108"/>
      <c r="E3172" s="93"/>
      <c r="F3172" s="94"/>
      <c r="G3172" s="106"/>
      <c r="H3172" s="994"/>
      <c r="I3172" s="108"/>
      <c r="J3172" s="93"/>
      <c r="K3172" s="109"/>
      <c r="L3172" s="106"/>
      <c r="M3172" s="994"/>
      <c r="N3172" s="91"/>
      <c r="O3172" s="93"/>
      <c r="P3172" s="109"/>
    </row>
    <row r="3173" spans="1:16">
      <c r="A3173" s="1017"/>
      <c r="B3173" s="107"/>
      <c r="C3173" s="994"/>
      <c r="D3173" s="91"/>
      <c r="E3173" s="93"/>
      <c r="F3173" s="105"/>
      <c r="G3173" s="107"/>
      <c r="H3173" s="994"/>
      <c r="I3173" s="91"/>
      <c r="J3173" s="93"/>
      <c r="K3173" s="94"/>
      <c r="L3173" s="107"/>
      <c r="M3173" s="994"/>
      <c r="N3173" s="110"/>
      <c r="O3173" s="111"/>
      <c r="P3173" s="94"/>
    </row>
    <row r="3174" spans="1:16">
      <c r="A3174" s="1017"/>
      <c r="B3174" s="106"/>
      <c r="C3174" s="994"/>
      <c r="D3174" s="91"/>
      <c r="E3174" s="93"/>
      <c r="F3174" s="94"/>
      <c r="G3174" s="106"/>
      <c r="H3174" s="994"/>
      <c r="I3174" s="110"/>
      <c r="J3174" s="111"/>
      <c r="K3174" s="94"/>
      <c r="L3174" s="106"/>
      <c r="M3174" s="994"/>
      <c r="N3174" s="110"/>
      <c r="O3174" s="111"/>
      <c r="P3174" s="94"/>
    </row>
    <row r="3175" spans="1:16" ht="17.45" customHeight="1" thickBot="1">
      <c r="A3175" s="1017"/>
      <c r="B3175" s="107"/>
      <c r="C3175" s="995"/>
      <c r="D3175" s="112"/>
      <c r="E3175" s="113"/>
      <c r="F3175" s="114"/>
      <c r="G3175" s="107"/>
      <c r="H3175" s="994"/>
      <c r="I3175" s="112"/>
      <c r="J3175" s="113"/>
      <c r="K3175" s="114"/>
      <c r="L3175" s="107"/>
      <c r="M3175" s="994"/>
      <c r="N3175" s="112"/>
      <c r="O3175" s="113"/>
      <c r="P3175" s="114"/>
    </row>
    <row r="3176" spans="1:16">
      <c r="A3176" s="1030" t="str">
        <f>TEXT(A3130,"AAAA")</f>
        <v>星期日</v>
      </c>
      <c r="B3176" s="106"/>
      <c r="C3176" s="1008" t="s">
        <v>978</v>
      </c>
      <c r="D3176" s="115"/>
      <c r="E3176" s="116"/>
      <c r="F3176" s="94"/>
      <c r="G3176" s="106"/>
      <c r="H3176" s="993" t="s">
        <v>978</v>
      </c>
      <c r="I3176" s="115"/>
      <c r="J3176" s="116"/>
      <c r="K3176" s="94"/>
      <c r="L3176" s="106"/>
      <c r="M3176" s="1009" t="s">
        <v>978</v>
      </c>
      <c r="N3176" s="115"/>
      <c r="O3176" s="116"/>
      <c r="P3176" s="94"/>
    </row>
    <row r="3177" spans="1:16">
      <c r="A3177" s="1017"/>
      <c r="B3177" s="107"/>
      <c r="C3177" s="994"/>
      <c r="D3177" s="117"/>
      <c r="E3177" s="93"/>
      <c r="F3177" s="94"/>
      <c r="G3177" s="107"/>
      <c r="H3177" s="994"/>
      <c r="I3177" s="91"/>
      <c r="J3177" s="93"/>
      <c r="K3177" s="94"/>
      <c r="L3177" s="107"/>
      <c r="M3177" s="994"/>
      <c r="N3177" s="91"/>
      <c r="O3177" s="93"/>
      <c r="P3177" s="94"/>
    </row>
    <row r="3178" spans="1:16">
      <c r="A3178" s="1017"/>
      <c r="B3178" s="106"/>
      <c r="C3178" s="994"/>
      <c r="D3178" s="117"/>
      <c r="E3178" s="93"/>
      <c r="F3178" s="94"/>
      <c r="G3178" s="106"/>
      <c r="H3178" s="994"/>
      <c r="I3178" s="91"/>
      <c r="J3178" s="93"/>
      <c r="K3178" s="94"/>
      <c r="L3178" s="106"/>
      <c r="M3178" s="994"/>
      <c r="N3178" s="91"/>
      <c r="O3178" s="93"/>
      <c r="P3178" s="94"/>
    </row>
    <row r="3179" spans="1:16">
      <c r="A3179" s="1017"/>
      <c r="B3179" s="107"/>
      <c r="C3179" s="994"/>
      <c r="D3179" s="117"/>
      <c r="E3179" s="93"/>
      <c r="F3179" s="94"/>
      <c r="G3179" s="107"/>
      <c r="H3179" s="994"/>
      <c r="I3179" s="91"/>
      <c r="J3179" s="93"/>
      <c r="K3179" s="94"/>
      <c r="L3179" s="107"/>
      <c r="M3179" s="994"/>
      <c r="N3179" s="91"/>
      <c r="O3179" s="93"/>
      <c r="P3179" s="94"/>
    </row>
    <row r="3180" spans="1:16">
      <c r="A3180" s="1017"/>
      <c r="B3180" s="106"/>
      <c r="C3180" s="994"/>
      <c r="D3180" s="117"/>
      <c r="E3180" s="93"/>
      <c r="F3180" s="94"/>
      <c r="G3180" s="106"/>
      <c r="H3180" s="994"/>
      <c r="I3180" s="91"/>
      <c r="J3180" s="93"/>
      <c r="K3180" s="94"/>
      <c r="L3180" s="106"/>
      <c r="M3180" s="994"/>
      <c r="N3180" s="91"/>
      <c r="O3180" s="93"/>
      <c r="P3180" s="94"/>
    </row>
    <row r="3181" spans="1:16">
      <c r="A3181" s="1017"/>
      <c r="B3181" s="107"/>
      <c r="C3181" s="994"/>
      <c r="D3181" s="117"/>
      <c r="E3181" s="93"/>
      <c r="F3181" s="94"/>
      <c r="G3181" s="107"/>
      <c r="H3181" s="994"/>
      <c r="I3181" s="91"/>
      <c r="J3181" s="93"/>
      <c r="K3181" s="94"/>
      <c r="L3181" s="107"/>
      <c r="M3181" s="994"/>
      <c r="N3181" s="91"/>
      <c r="O3181" s="93"/>
      <c r="P3181" s="94"/>
    </row>
    <row r="3182" spans="1:16">
      <c r="A3182" s="1017"/>
      <c r="B3182" s="106"/>
      <c r="C3182" s="994"/>
      <c r="D3182" s="117"/>
      <c r="E3182" s="93"/>
      <c r="F3182" s="94"/>
      <c r="G3182" s="106"/>
      <c r="H3182" s="994"/>
      <c r="I3182" s="91"/>
      <c r="J3182" s="93"/>
      <c r="K3182" s="94"/>
      <c r="L3182" s="106"/>
      <c r="M3182" s="994"/>
      <c r="N3182" s="91"/>
      <c r="O3182" s="93"/>
      <c r="P3182" s="94"/>
    </row>
    <row r="3183" spans="1:16">
      <c r="A3183" s="1017"/>
      <c r="B3183" s="107"/>
      <c r="C3183" s="994"/>
      <c r="D3183" s="91"/>
      <c r="E3183" s="93"/>
      <c r="F3183" s="94"/>
      <c r="G3183" s="107"/>
      <c r="H3183" s="994"/>
      <c r="I3183" s="91"/>
      <c r="J3183" s="93"/>
      <c r="K3183" s="94"/>
      <c r="L3183" s="107"/>
      <c r="M3183" s="994"/>
      <c r="N3183" s="91"/>
      <c r="O3183" s="93"/>
      <c r="P3183" s="94"/>
    </row>
    <row r="3184" spans="1:16">
      <c r="A3184" s="1017"/>
      <c r="B3184" s="104"/>
      <c r="C3184" s="994"/>
      <c r="D3184" s="110"/>
      <c r="E3184" s="111"/>
      <c r="F3184" s="101"/>
      <c r="G3184" s="104"/>
      <c r="H3184" s="994"/>
      <c r="I3184" s="110"/>
      <c r="J3184" s="111"/>
      <c r="K3184" s="94"/>
      <c r="L3184" s="104"/>
      <c r="M3184" s="994"/>
      <c r="N3184" s="110"/>
      <c r="O3184" s="111"/>
      <c r="P3184" s="94"/>
    </row>
    <row r="3185" spans="1:16" ht="17.45" customHeight="1" thickBot="1">
      <c r="A3185" s="1017"/>
      <c r="B3185" s="104"/>
      <c r="C3185" s="995"/>
      <c r="D3185" s="119" t="s">
        <v>1047</v>
      </c>
      <c r="E3185" s="120" t="s">
        <v>1048</v>
      </c>
      <c r="F3185" s="121"/>
      <c r="G3185" s="104"/>
      <c r="H3185" s="995"/>
      <c r="I3185" s="119" t="s">
        <v>1047</v>
      </c>
      <c r="J3185" s="120" t="s">
        <v>1048</v>
      </c>
      <c r="K3185" s="94"/>
      <c r="L3185" s="104"/>
      <c r="M3185" s="995"/>
      <c r="N3185" s="119" t="s">
        <v>1047</v>
      </c>
      <c r="O3185" s="120" t="s">
        <v>1048</v>
      </c>
      <c r="P3185" s="94"/>
    </row>
    <row r="3186" spans="1:16">
      <c r="A3186" s="102"/>
      <c r="B3186" s="106"/>
      <c r="C3186" s="1008" t="s">
        <v>1049</v>
      </c>
      <c r="D3186" s="115"/>
      <c r="E3186" s="116"/>
      <c r="F3186" s="122"/>
      <c r="G3186" s="106"/>
      <c r="H3186" s="993" t="s">
        <v>1049</v>
      </c>
      <c r="I3186" s="115"/>
      <c r="J3186" s="116"/>
      <c r="K3186" s="122"/>
      <c r="L3186" s="106"/>
      <c r="M3186" s="1009" t="s">
        <v>1049</v>
      </c>
      <c r="N3186" s="115"/>
      <c r="O3186" s="116"/>
      <c r="P3186" s="122"/>
    </row>
    <row r="3187" spans="1:16">
      <c r="A3187" s="102"/>
      <c r="B3187" s="107"/>
      <c r="C3187" s="994"/>
      <c r="D3187" s="91"/>
      <c r="E3187" s="93"/>
      <c r="F3187" s="94"/>
      <c r="G3187" s="107"/>
      <c r="H3187" s="994"/>
      <c r="I3187" s="91"/>
      <c r="J3187" s="93"/>
      <c r="K3187" s="94"/>
      <c r="L3187" s="107"/>
      <c r="M3187" s="994"/>
      <c r="N3187" s="91"/>
      <c r="O3187" s="93"/>
      <c r="P3187" s="94"/>
    </row>
    <row r="3188" spans="1:16">
      <c r="A3188" s="102"/>
      <c r="B3188" s="123"/>
      <c r="C3188" s="994"/>
      <c r="D3188" s="91"/>
      <c r="E3188" s="93"/>
      <c r="F3188" s="94"/>
      <c r="G3188" s="123"/>
      <c r="H3188" s="994"/>
      <c r="I3188" s="91"/>
      <c r="J3188" s="93"/>
      <c r="K3188" s="94"/>
      <c r="L3188" s="123"/>
      <c r="M3188" s="994"/>
      <c r="N3188" s="91"/>
      <c r="O3188" s="93"/>
      <c r="P3188" s="125"/>
    </row>
    <row r="3189" spans="1:16">
      <c r="A3189" s="102"/>
      <c r="B3189" s="104"/>
      <c r="C3189" s="994"/>
      <c r="D3189" s="91"/>
      <c r="E3189" s="93"/>
      <c r="F3189" s="94"/>
      <c r="G3189" s="104"/>
      <c r="H3189" s="994"/>
      <c r="I3189" s="91"/>
      <c r="J3189" s="93"/>
      <c r="K3189" s="94"/>
      <c r="L3189" s="104"/>
      <c r="M3189" s="994"/>
      <c r="N3189" s="91"/>
      <c r="O3189" s="93"/>
      <c r="P3189" s="213"/>
    </row>
    <row r="3190" spans="1:16">
      <c r="A3190" s="102"/>
      <c r="B3190" s="106"/>
      <c r="C3190" s="994"/>
      <c r="D3190" s="91"/>
      <c r="E3190" s="93"/>
      <c r="F3190" s="94"/>
      <c r="G3190" s="106"/>
      <c r="H3190" s="994"/>
      <c r="I3190" s="91"/>
      <c r="J3190" s="93"/>
      <c r="K3190" s="94"/>
      <c r="L3190" s="106"/>
      <c r="M3190" s="994"/>
      <c r="N3190" s="91"/>
      <c r="O3190" s="93"/>
      <c r="P3190" s="94"/>
    </row>
    <row r="3191" spans="1:16">
      <c r="A3191" s="102"/>
      <c r="B3191" s="107"/>
      <c r="C3191" s="994"/>
      <c r="D3191" s="91"/>
      <c r="E3191" s="93"/>
      <c r="F3191" s="124"/>
      <c r="G3191" s="107"/>
      <c r="H3191" s="994"/>
      <c r="I3191" s="91"/>
      <c r="J3191" s="93"/>
      <c r="K3191" s="124"/>
      <c r="L3191" s="107"/>
      <c r="M3191" s="994"/>
      <c r="N3191" s="91"/>
      <c r="O3191" s="93"/>
      <c r="P3191" s="124"/>
    </row>
    <row r="3192" spans="1:16">
      <c r="A3192" s="102"/>
      <c r="B3192" s="106"/>
      <c r="C3192" s="994"/>
      <c r="D3192" s="91"/>
      <c r="E3192" s="93"/>
      <c r="F3192" s="125"/>
      <c r="G3192" s="106"/>
      <c r="H3192" s="994"/>
      <c r="I3192" s="91"/>
      <c r="J3192" s="93"/>
      <c r="K3192" s="125"/>
      <c r="L3192" s="106"/>
      <c r="M3192" s="994"/>
      <c r="N3192" s="91"/>
      <c r="O3192" s="93"/>
      <c r="P3192" s="125"/>
    </row>
    <row r="3193" spans="1:16">
      <c r="A3193" s="102"/>
      <c r="B3193" s="107"/>
      <c r="C3193" s="994"/>
      <c r="D3193" s="214"/>
      <c r="E3193" s="111"/>
      <c r="F3193" s="213"/>
      <c r="G3193" s="107"/>
      <c r="H3193" s="994"/>
      <c r="I3193" s="110"/>
      <c r="J3193" s="111"/>
      <c r="K3193" s="213"/>
      <c r="L3193" s="107"/>
      <c r="M3193" s="994"/>
      <c r="N3193" s="110"/>
      <c r="O3193" s="111"/>
      <c r="P3193" s="213"/>
    </row>
    <row r="3194" spans="1:16">
      <c r="A3194" s="102"/>
      <c r="B3194" s="106"/>
      <c r="C3194" s="994"/>
      <c r="D3194" s="214"/>
      <c r="E3194" s="111"/>
      <c r="F3194" s="213"/>
      <c r="G3194" s="106"/>
      <c r="H3194" s="994"/>
      <c r="I3194" s="110"/>
      <c r="J3194" s="111"/>
      <c r="K3194" s="213"/>
      <c r="L3194" s="106"/>
      <c r="M3194" s="994"/>
      <c r="N3194" s="110"/>
      <c r="O3194" s="111"/>
      <c r="P3194" s="213"/>
    </row>
    <row r="3195" spans="1:16" ht="17.45" customHeight="1" thickBot="1">
      <c r="A3195" s="102"/>
      <c r="B3195" s="107"/>
      <c r="C3195" s="995"/>
      <c r="D3195" s="126"/>
      <c r="E3195" s="127"/>
      <c r="F3195" s="101"/>
      <c r="G3195" s="107"/>
      <c r="H3195" s="995"/>
      <c r="I3195" s="110"/>
      <c r="J3195" s="127"/>
      <c r="K3195" s="101"/>
      <c r="L3195" s="107"/>
      <c r="M3195" s="995"/>
      <c r="N3195" s="110"/>
      <c r="O3195" s="128"/>
      <c r="P3195" s="124"/>
    </row>
    <row r="3196" spans="1:16">
      <c r="A3196" s="129"/>
      <c r="B3196" s="106"/>
      <c r="C3196" s="1008" t="s">
        <v>1055</v>
      </c>
      <c r="D3196" s="115" t="s">
        <v>1056</v>
      </c>
      <c r="E3196" s="130" t="s">
        <v>943</v>
      </c>
      <c r="F3196" s="122"/>
      <c r="G3196" s="106"/>
      <c r="H3196" s="993" t="s">
        <v>1055</v>
      </c>
      <c r="I3196" s="115" t="s">
        <v>1056</v>
      </c>
      <c r="J3196" s="130" t="s">
        <v>943</v>
      </c>
      <c r="K3196" s="122"/>
      <c r="L3196" s="106"/>
      <c r="M3196" s="1009" t="s">
        <v>1055</v>
      </c>
      <c r="N3196" s="115" t="s">
        <v>1056</v>
      </c>
      <c r="O3196" s="130" t="s">
        <v>943</v>
      </c>
      <c r="P3196" s="122"/>
    </row>
    <row r="3197" spans="1:16">
      <c r="A3197" s="129"/>
      <c r="B3197" s="107"/>
      <c r="C3197" s="994"/>
      <c r="D3197" s="91" t="s">
        <v>1060</v>
      </c>
      <c r="E3197" s="93" t="s">
        <v>948</v>
      </c>
      <c r="F3197" s="131"/>
      <c r="G3197" s="107"/>
      <c r="H3197" s="994"/>
      <c r="I3197" s="91" t="s">
        <v>1060</v>
      </c>
      <c r="J3197" s="93" t="s">
        <v>948</v>
      </c>
      <c r="K3197" s="131"/>
      <c r="L3197" s="107"/>
      <c r="M3197" s="994"/>
      <c r="N3197" s="91" t="s">
        <v>1060</v>
      </c>
      <c r="O3197" s="93" t="s">
        <v>948</v>
      </c>
      <c r="P3197" s="131"/>
    </row>
    <row r="3198" spans="1:16">
      <c r="A3198" s="129"/>
      <c r="B3198" s="132"/>
      <c r="C3198" s="994"/>
      <c r="D3198" s="91" t="s">
        <v>1063</v>
      </c>
      <c r="E3198" s="93" t="s">
        <v>952</v>
      </c>
      <c r="F3198" s="94"/>
      <c r="G3198" s="132"/>
      <c r="H3198" s="994"/>
      <c r="I3198" s="91" t="s">
        <v>1063</v>
      </c>
      <c r="J3198" s="93" t="s">
        <v>952</v>
      </c>
      <c r="K3198" s="94"/>
      <c r="L3198" s="132"/>
      <c r="M3198" s="994"/>
      <c r="N3198" s="91" t="s">
        <v>1063</v>
      </c>
      <c r="O3198" s="93" t="s">
        <v>952</v>
      </c>
      <c r="P3198" s="94"/>
    </row>
    <row r="3199" spans="1:16">
      <c r="A3199" s="129"/>
      <c r="B3199" s="107"/>
      <c r="C3199" s="994"/>
      <c r="D3199" s="91" t="s">
        <v>978</v>
      </c>
      <c r="E3199" s="93" t="s">
        <v>956</v>
      </c>
      <c r="F3199" s="101"/>
      <c r="G3199" s="107"/>
      <c r="H3199" s="994"/>
      <c r="I3199" s="91" t="s">
        <v>978</v>
      </c>
      <c r="J3199" s="93" t="s">
        <v>956</v>
      </c>
      <c r="K3199" s="101"/>
      <c r="L3199" s="107"/>
      <c r="M3199" s="994"/>
      <c r="N3199" s="91" t="s">
        <v>978</v>
      </c>
      <c r="O3199" s="93" t="s">
        <v>956</v>
      </c>
      <c r="P3199" s="101"/>
    </row>
    <row r="3200" spans="1:16">
      <c r="A3200" s="129"/>
      <c r="B3200" s="132"/>
      <c r="C3200" s="994"/>
      <c r="D3200" s="91"/>
      <c r="E3200" s="111"/>
      <c r="F3200" s="133"/>
      <c r="G3200" s="132"/>
      <c r="H3200" s="994"/>
      <c r="I3200" s="91"/>
      <c r="J3200" s="111"/>
      <c r="K3200" s="133"/>
      <c r="L3200" s="132"/>
      <c r="M3200" s="994"/>
      <c r="N3200" s="91"/>
      <c r="O3200" s="111"/>
      <c r="P3200" s="133"/>
    </row>
    <row r="3201" spans="1:16">
      <c r="A3201" s="129"/>
      <c r="B3201" s="107"/>
      <c r="C3201" s="994"/>
      <c r="D3201" s="91"/>
      <c r="E3201" s="93"/>
      <c r="F3201" s="94"/>
      <c r="G3201" s="107"/>
      <c r="H3201" s="994"/>
      <c r="I3201" s="91"/>
      <c r="J3201" s="93"/>
      <c r="K3201" s="94"/>
      <c r="L3201" s="107"/>
      <c r="M3201" s="994"/>
      <c r="N3201" s="91"/>
      <c r="O3201" s="93"/>
      <c r="P3201" s="94"/>
    </row>
    <row r="3202" spans="1:16">
      <c r="A3202" s="129"/>
      <c r="B3202" s="132"/>
      <c r="C3202" s="994"/>
      <c r="D3202" s="91"/>
      <c r="E3202" s="111"/>
      <c r="F3202" s="133"/>
      <c r="G3202" s="132"/>
      <c r="H3202" s="994"/>
      <c r="I3202" s="91"/>
      <c r="J3202" s="111"/>
      <c r="K3202" s="133"/>
      <c r="L3202" s="132"/>
      <c r="M3202" s="994"/>
      <c r="N3202" s="91"/>
      <c r="O3202" s="111"/>
      <c r="P3202" s="133"/>
    </row>
    <row r="3203" spans="1:16">
      <c r="A3203" s="129"/>
      <c r="B3203" s="107"/>
      <c r="C3203" s="994"/>
      <c r="D3203" s="91"/>
      <c r="E3203" s="93"/>
      <c r="F3203" s="94"/>
      <c r="G3203" s="107"/>
      <c r="H3203" s="994"/>
      <c r="I3203" s="91"/>
      <c r="J3203" s="93"/>
      <c r="K3203" s="94"/>
      <c r="L3203" s="107"/>
      <c r="M3203" s="994"/>
      <c r="N3203" s="91"/>
      <c r="O3203" s="93"/>
      <c r="P3203" s="94"/>
    </row>
    <row r="3204" spans="1:16">
      <c r="A3204" s="129"/>
      <c r="B3204" s="132"/>
      <c r="C3204" s="994"/>
      <c r="D3204" s="91"/>
      <c r="E3204" s="93"/>
      <c r="F3204" s="94"/>
      <c r="G3204" s="132"/>
      <c r="H3204" s="994"/>
      <c r="I3204" s="91"/>
      <c r="J3204" s="93"/>
      <c r="K3204" s="94"/>
      <c r="L3204" s="132"/>
      <c r="M3204" s="994"/>
      <c r="N3204" s="91"/>
      <c r="O3204" s="93"/>
      <c r="P3204" s="94"/>
    </row>
    <row r="3205" spans="1:16" ht="17.45" customHeight="1" thickBot="1">
      <c r="A3205" s="129"/>
      <c r="B3205" s="107"/>
      <c r="C3205" s="995"/>
      <c r="D3205" s="112"/>
      <c r="E3205" s="113"/>
      <c r="F3205" s="114"/>
      <c r="G3205" s="107"/>
      <c r="H3205" s="995"/>
      <c r="I3205" s="112"/>
      <c r="J3205" s="127"/>
      <c r="K3205" s="101"/>
      <c r="L3205" s="107"/>
      <c r="M3205" s="995"/>
      <c r="N3205" s="112"/>
      <c r="O3205" s="127"/>
      <c r="P3205" s="101"/>
    </row>
    <row r="3206" spans="1:16">
      <c r="A3206" s="129"/>
      <c r="B3206" s="132"/>
      <c r="C3206" s="1011" t="s">
        <v>1068</v>
      </c>
      <c r="D3206" s="134" t="s">
        <v>1069</v>
      </c>
      <c r="E3206" s="135"/>
      <c r="F3206" s="136" t="s">
        <v>1070</v>
      </c>
      <c r="G3206" s="132"/>
      <c r="H3206" s="1028" t="s">
        <v>1068</v>
      </c>
      <c r="I3206" s="134" t="s">
        <v>1069</v>
      </c>
      <c r="J3206" s="135"/>
      <c r="K3206" s="136" t="s">
        <v>1070</v>
      </c>
      <c r="L3206" s="132"/>
      <c r="M3206" s="1013" t="s">
        <v>1068</v>
      </c>
      <c r="N3206" s="134" t="s">
        <v>1069</v>
      </c>
      <c r="O3206" s="135"/>
      <c r="P3206" s="136" t="s">
        <v>1070</v>
      </c>
    </row>
    <row r="3207" spans="1:16">
      <c r="A3207" s="129"/>
      <c r="B3207" s="107"/>
      <c r="C3207" s="994"/>
      <c r="D3207" s="117"/>
      <c r="E3207" s="118"/>
      <c r="F3207" s="137"/>
      <c r="G3207" s="107"/>
      <c r="H3207" s="994"/>
      <c r="I3207" s="91"/>
      <c r="J3207" s="93"/>
      <c r="K3207" s="94"/>
      <c r="L3207" s="107"/>
      <c r="M3207" s="994"/>
      <c r="N3207" s="91"/>
      <c r="O3207" s="93"/>
      <c r="P3207" s="94"/>
    </row>
    <row r="3208" spans="1:16">
      <c r="A3208" s="129"/>
      <c r="B3208" s="132"/>
      <c r="C3208" s="994"/>
      <c r="D3208" s="91"/>
      <c r="E3208" s="93"/>
      <c r="F3208" s="94"/>
      <c r="G3208" s="132"/>
      <c r="H3208" s="994"/>
      <c r="I3208" s="91"/>
      <c r="J3208" s="93"/>
      <c r="K3208" s="94"/>
      <c r="L3208" s="132"/>
      <c r="M3208" s="994"/>
      <c r="N3208" s="91"/>
      <c r="O3208" s="93"/>
      <c r="P3208" s="94"/>
    </row>
    <row r="3209" spans="1:16">
      <c r="A3209" s="129"/>
      <c r="B3209" s="107"/>
      <c r="C3209" s="994"/>
      <c r="D3209" s="110"/>
      <c r="E3209" s="111"/>
      <c r="F3209" s="101"/>
      <c r="G3209" s="107"/>
      <c r="H3209" s="994"/>
      <c r="I3209" s="110"/>
      <c r="J3209" s="111"/>
      <c r="K3209" s="101"/>
      <c r="L3209" s="107"/>
      <c r="M3209" s="994"/>
      <c r="N3209" s="110"/>
      <c r="O3209" s="111"/>
      <c r="P3209" s="101"/>
    </row>
    <row r="3210" spans="1:16">
      <c r="A3210" s="1031"/>
      <c r="B3210" s="132"/>
      <c r="C3210" s="994"/>
      <c r="D3210" s="91"/>
      <c r="E3210" s="93"/>
      <c r="F3210" s="94"/>
      <c r="G3210" s="132"/>
      <c r="H3210" s="994"/>
      <c r="I3210" s="91"/>
      <c r="J3210" s="93"/>
      <c r="K3210" s="94"/>
      <c r="L3210" s="132"/>
      <c r="M3210" s="994"/>
      <c r="N3210" s="91"/>
      <c r="O3210" s="93"/>
      <c r="P3210" s="94"/>
    </row>
    <row r="3211" spans="1:16">
      <c r="A3211" s="1017"/>
      <c r="B3211" s="107"/>
      <c r="C3211" s="994"/>
      <c r="D3211" s="91"/>
      <c r="E3211" s="93"/>
      <c r="F3211" s="94"/>
      <c r="G3211" s="107"/>
      <c r="H3211" s="994"/>
      <c r="I3211" s="91"/>
      <c r="J3211" s="93"/>
      <c r="K3211" s="94"/>
      <c r="L3211" s="107"/>
      <c r="M3211" s="994"/>
      <c r="N3211" s="91"/>
      <c r="O3211" s="93"/>
      <c r="P3211" s="94"/>
    </row>
    <row r="3212" spans="1:16">
      <c r="A3212" s="1017"/>
      <c r="B3212" s="132"/>
      <c r="C3212" s="994"/>
      <c r="D3212" s="110"/>
      <c r="E3212" s="111"/>
      <c r="F3212" s="101"/>
      <c r="G3212" s="132"/>
      <c r="H3212" s="994"/>
      <c r="I3212" s="110"/>
      <c r="J3212" s="111"/>
      <c r="K3212" s="101"/>
      <c r="L3212" s="132"/>
      <c r="M3212" s="994"/>
      <c r="N3212" s="110"/>
      <c r="O3212" s="111"/>
      <c r="P3212" s="101"/>
    </row>
    <row r="3213" spans="1:16" ht="17.45" customHeight="1" thickBot="1">
      <c r="A3213" s="1032"/>
      <c r="B3213" s="138"/>
      <c r="C3213" s="1012"/>
      <c r="D3213" s="139"/>
      <c r="E3213" s="140"/>
      <c r="F3213" s="141"/>
      <c r="G3213" s="138"/>
      <c r="H3213" s="1012"/>
      <c r="I3213" s="139"/>
      <c r="J3213" s="140"/>
      <c r="K3213" s="141"/>
      <c r="L3213" s="138"/>
      <c r="M3213" s="1012"/>
      <c r="N3213" s="139"/>
      <c r="O3213" s="140"/>
      <c r="P3213" s="141"/>
    </row>
    <row r="3214" spans="1:16" s="143" customFormat="1" ht="27" customHeight="1" thickTop="1" thickBot="1">
      <c r="A3214" s="142"/>
      <c r="B3214" s="1000" t="s">
        <v>1077</v>
      </c>
      <c r="C3214" s="1001"/>
      <c r="D3214" s="1001"/>
      <c r="E3214" s="1001"/>
      <c r="F3214" s="1001"/>
      <c r="G3214" s="1025" t="s">
        <v>1078</v>
      </c>
      <c r="H3214" s="1006"/>
      <c r="I3214" s="1006"/>
      <c r="J3214" s="1006"/>
      <c r="K3214" s="1006"/>
      <c r="L3214" s="1006"/>
      <c r="M3214" s="1006"/>
      <c r="N3214" s="1005" t="s">
        <v>1079</v>
      </c>
      <c r="O3214" s="1006"/>
      <c r="P3214" s="1006"/>
    </row>
    <row r="3215" spans="1:16" s="156" customFormat="1" ht="21.75" customHeight="1" thickTop="1" thickBot="1">
      <c r="A3215" s="144" t="s">
        <v>934</v>
      </c>
      <c r="B3215" s="145"/>
      <c r="C3215" s="146" t="s">
        <v>1080</v>
      </c>
      <c r="D3215" s="147" t="s">
        <v>937</v>
      </c>
      <c r="E3215" s="148" t="s">
        <v>938</v>
      </c>
      <c r="F3215" s="149" t="s">
        <v>1081</v>
      </c>
      <c r="G3215" s="150" t="s">
        <v>1082</v>
      </c>
      <c r="H3215" s="151" t="s">
        <v>1069</v>
      </c>
      <c r="I3215" s="152" t="s">
        <v>937</v>
      </c>
      <c r="J3215" s="152" t="s">
        <v>938</v>
      </c>
      <c r="K3215" s="152" t="s">
        <v>1081</v>
      </c>
      <c r="L3215" s="151" t="s">
        <v>1083</v>
      </c>
      <c r="M3215" s="153" t="s">
        <v>1084</v>
      </c>
      <c r="N3215" s="154" t="s">
        <v>1080</v>
      </c>
      <c r="O3215" s="148" t="s">
        <v>938</v>
      </c>
      <c r="P3215" s="155" t="s">
        <v>1081</v>
      </c>
    </row>
    <row r="3216" spans="1:16" s="169" customFormat="1" ht="17.45" customHeight="1" thickTop="1">
      <c r="A3216" s="990">
        <f>A3130</f>
        <v>46173</v>
      </c>
      <c r="B3216" s="1020" t="s">
        <v>1085</v>
      </c>
      <c r="C3216" s="157"/>
      <c r="D3216" s="158"/>
      <c r="E3216" s="159"/>
      <c r="F3216" s="160"/>
      <c r="G3216" s="161"/>
      <c r="H3216" s="162"/>
      <c r="I3216" s="163"/>
      <c r="J3216" s="163"/>
      <c r="K3216" s="164"/>
      <c r="L3216" s="165"/>
      <c r="M3216" s="166"/>
      <c r="N3216" s="167"/>
      <c r="O3216" s="163"/>
      <c r="P3216" s="168"/>
    </row>
    <row r="3217" spans="1:16" s="169" customFormat="1">
      <c r="A3217" s="991"/>
      <c r="B3217" s="1021"/>
      <c r="C3217" s="170"/>
      <c r="D3217" s="171"/>
      <c r="E3217" s="172"/>
      <c r="F3217" s="173"/>
      <c r="G3217" s="170"/>
      <c r="H3217" s="174"/>
      <c r="I3217" s="172"/>
      <c r="J3217" s="172"/>
      <c r="K3217" s="175"/>
      <c r="L3217" s="176"/>
      <c r="M3217" s="177"/>
      <c r="N3217" s="178"/>
      <c r="O3217" s="172"/>
      <c r="P3217" s="179"/>
    </row>
    <row r="3218" spans="1:16" s="169" customFormat="1">
      <c r="A3218" s="991"/>
      <c r="B3218" s="1021"/>
      <c r="C3218" s="170"/>
      <c r="D3218" s="171"/>
      <c r="E3218" s="172"/>
      <c r="F3218" s="173"/>
      <c r="G3218" s="170"/>
      <c r="H3218" s="180"/>
      <c r="I3218" s="172"/>
      <c r="J3218" s="172"/>
      <c r="K3218" s="175"/>
      <c r="L3218" s="181"/>
      <c r="M3218" s="177"/>
      <c r="N3218" s="178"/>
      <c r="O3218" s="172"/>
      <c r="P3218" s="179"/>
    </row>
    <row r="3219" spans="1:16" s="169" customFormat="1">
      <c r="A3219" s="991"/>
      <c r="B3219" s="1021"/>
      <c r="C3219" s="170"/>
      <c r="D3219" s="215"/>
      <c r="E3219" s="172"/>
      <c r="F3219" s="173"/>
      <c r="G3219" s="170"/>
      <c r="H3219" s="180"/>
      <c r="I3219" s="172"/>
      <c r="J3219" s="172"/>
      <c r="K3219" s="184"/>
      <c r="L3219" s="181"/>
      <c r="M3219" s="177"/>
      <c r="N3219" s="178"/>
      <c r="O3219" s="172"/>
      <c r="P3219" s="179"/>
    </row>
    <row r="3220" spans="1:16" s="169" customFormat="1">
      <c r="A3220" s="991"/>
      <c r="B3220" s="1021"/>
      <c r="C3220" s="170"/>
      <c r="D3220" s="182"/>
      <c r="E3220" s="172"/>
      <c r="F3220" s="179"/>
      <c r="G3220" s="170"/>
      <c r="H3220" s="183"/>
      <c r="I3220" s="172"/>
      <c r="J3220" s="172"/>
      <c r="K3220" s="184"/>
      <c r="L3220" s="181"/>
      <c r="M3220" s="177"/>
      <c r="N3220" s="178"/>
      <c r="O3220" s="172"/>
      <c r="P3220" s="179"/>
    </row>
    <row r="3221" spans="1:16" s="169" customFormat="1">
      <c r="A3221" s="991"/>
      <c r="B3221" s="1021"/>
      <c r="C3221" s="170"/>
      <c r="D3221" s="171"/>
      <c r="E3221" s="172"/>
      <c r="F3221" s="185"/>
      <c r="G3221" s="195"/>
      <c r="H3221" s="180"/>
      <c r="I3221" s="188"/>
      <c r="J3221" s="172"/>
      <c r="K3221" s="175"/>
      <c r="L3221" s="186"/>
      <c r="M3221" s="187"/>
      <c r="N3221" s="178"/>
      <c r="O3221" s="172"/>
      <c r="P3221" s="179"/>
    </row>
    <row r="3222" spans="1:16" s="169" customFormat="1">
      <c r="A3222" s="991"/>
      <c r="B3222" s="1021"/>
      <c r="C3222" s="170"/>
      <c r="D3222" s="171"/>
      <c r="E3222" s="172"/>
      <c r="F3222" s="179"/>
      <c r="G3222" s="170"/>
      <c r="H3222" s="180"/>
      <c r="I3222" s="188"/>
      <c r="J3222" s="172"/>
      <c r="K3222" s="175"/>
      <c r="L3222" s="181"/>
      <c r="M3222" s="177"/>
      <c r="N3222" s="178"/>
      <c r="O3222" s="172"/>
      <c r="P3222" s="179"/>
    </row>
    <row r="3223" spans="1:16" s="169" customFormat="1">
      <c r="A3223" s="991"/>
      <c r="B3223" s="1021"/>
      <c r="C3223" s="170"/>
      <c r="D3223" s="171"/>
      <c r="E3223" s="172"/>
      <c r="F3223" s="179"/>
      <c r="G3223" s="216"/>
      <c r="H3223" s="180"/>
      <c r="I3223" s="172"/>
      <c r="J3223" s="172"/>
      <c r="K3223" s="175"/>
      <c r="L3223" s="181"/>
      <c r="M3223" s="177"/>
      <c r="N3223" s="178"/>
      <c r="O3223" s="172"/>
      <c r="P3223" s="179"/>
    </row>
    <row r="3224" spans="1:16" s="169" customFormat="1">
      <c r="A3224" s="991"/>
      <c r="B3224" s="1021"/>
      <c r="C3224" s="170"/>
      <c r="D3224" s="171"/>
      <c r="E3224" s="172"/>
      <c r="F3224" s="185"/>
      <c r="G3224" s="170"/>
      <c r="H3224" s="180"/>
      <c r="I3224" s="188"/>
      <c r="J3224" s="172"/>
      <c r="K3224" s="175"/>
      <c r="L3224" s="181"/>
      <c r="M3224" s="177"/>
      <c r="N3224" s="178"/>
      <c r="O3224" s="172"/>
      <c r="P3224" s="179"/>
    </row>
    <row r="3225" spans="1:16" s="169" customFormat="1">
      <c r="A3225" s="991"/>
      <c r="B3225" s="1021"/>
      <c r="C3225" s="170"/>
      <c r="D3225" s="171"/>
      <c r="E3225" s="172"/>
      <c r="F3225" s="179"/>
      <c r="G3225" s="170"/>
      <c r="H3225" s="180"/>
      <c r="I3225" s="188"/>
      <c r="J3225" s="172"/>
      <c r="K3225" s="175"/>
      <c r="L3225" s="181"/>
      <c r="M3225" s="177"/>
      <c r="N3225" s="178"/>
      <c r="O3225" s="172"/>
      <c r="P3225" s="179"/>
    </row>
    <row r="3226" spans="1:16" s="169" customFormat="1">
      <c r="A3226" s="991"/>
      <c r="B3226" s="1021"/>
      <c r="C3226" s="189"/>
      <c r="D3226" s="190"/>
      <c r="E3226" s="191"/>
      <c r="F3226" s="192"/>
      <c r="G3226" s="170"/>
      <c r="H3226" s="174"/>
      <c r="I3226" s="172"/>
      <c r="J3226" s="172"/>
      <c r="K3226" s="175"/>
      <c r="L3226" s="181"/>
      <c r="M3226" s="177"/>
      <c r="N3226" s="193"/>
      <c r="O3226" s="191"/>
      <c r="P3226" s="192"/>
    </row>
    <row r="3227" spans="1:16" s="169" customFormat="1">
      <c r="A3227" s="991"/>
      <c r="B3227" s="1021"/>
      <c r="C3227" s="189"/>
      <c r="D3227" s="190"/>
      <c r="E3227" s="191"/>
      <c r="F3227" s="192"/>
      <c r="G3227" s="195"/>
      <c r="H3227" s="180"/>
      <c r="I3227" s="188"/>
      <c r="J3227" s="172"/>
      <c r="K3227" s="175"/>
      <c r="L3227" s="181"/>
      <c r="M3227" s="177"/>
      <c r="N3227" s="193"/>
      <c r="O3227" s="191"/>
      <c r="P3227" s="192"/>
    </row>
    <row r="3228" spans="1:16" s="169" customFormat="1">
      <c r="A3228" s="991"/>
      <c r="B3228" s="1021"/>
      <c r="C3228" s="189"/>
      <c r="D3228" s="190"/>
      <c r="E3228" s="191"/>
      <c r="F3228" s="192"/>
      <c r="G3228" s="170"/>
      <c r="H3228" s="196"/>
      <c r="I3228" s="188"/>
      <c r="J3228" s="197"/>
      <c r="K3228" s="194"/>
      <c r="L3228" s="181"/>
      <c r="M3228" s="177"/>
      <c r="N3228" s="193"/>
      <c r="O3228" s="191"/>
      <c r="P3228" s="192"/>
    </row>
    <row r="3229" spans="1:16" s="169" customFormat="1">
      <c r="A3229" s="991"/>
      <c r="B3229" s="1021"/>
      <c r="C3229" s="189"/>
      <c r="D3229" s="190"/>
      <c r="E3229" s="191"/>
      <c r="F3229" s="192"/>
      <c r="G3229" s="170"/>
      <c r="H3229" s="198"/>
      <c r="I3229" s="172"/>
      <c r="J3229" s="172"/>
      <c r="K3229" s="175"/>
      <c r="L3229" s="181"/>
      <c r="M3229" s="177"/>
      <c r="N3229" s="193"/>
      <c r="O3229" s="191"/>
      <c r="P3229" s="192"/>
    </row>
    <row r="3230" spans="1:16" s="169" customFormat="1">
      <c r="A3230" s="991"/>
      <c r="B3230" s="1021"/>
      <c r="C3230" s="189"/>
      <c r="D3230" s="190"/>
      <c r="E3230" s="191"/>
      <c r="F3230" s="192"/>
      <c r="G3230" s="195"/>
      <c r="H3230" s="180"/>
      <c r="I3230" s="197"/>
      <c r="J3230" s="197"/>
      <c r="K3230" s="194"/>
      <c r="L3230" s="181"/>
      <c r="M3230" s="177"/>
      <c r="N3230" s="193"/>
      <c r="O3230" s="191"/>
      <c r="P3230" s="192"/>
    </row>
    <row r="3231" spans="1:16" s="169" customFormat="1">
      <c r="A3231" s="991"/>
      <c r="B3231" s="1021"/>
      <c r="C3231" s="189"/>
      <c r="D3231" s="190"/>
      <c r="E3231" s="191"/>
      <c r="F3231" s="192"/>
      <c r="G3231" s="170"/>
      <c r="H3231" s="180"/>
      <c r="I3231" s="197"/>
      <c r="J3231" s="197"/>
      <c r="K3231" s="194"/>
      <c r="L3231" s="176"/>
      <c r="M3231" s="177"/>
      <c r="N3231" s="193"/>
      <c r="O3231" s="191"/>
      <c r="P3231" s="192"/>
    </row>
    <row r="3232" spans="1:16" s="169" customFormat="1">
      <c r="A3232" s="991"/>
      <c r="B3232" s="1021"/>
      <c r="C3232" s="189"/>
      <c r="D3232" s="190"/>
      <c r="E3232" s="191"/>
      <c r="F3232" s="192"/>
      <c r="G3232" s="189"/>
      <c r="H3232" s="198"/>
      <c r="I3232" s="199"/>
      <c r="J3232" s="199"/>
      <c r="K3232" s="200"/>
      <c r="L3232" s="201"/>
      <c r="M3232" s="187"/>
      <c r="N3232" s="193"/>
      <c r="O3232" s="191"/>
      <c r="P3232" s="192"/>
    </row>
    <row r="3233" spans="1:16" s="169" customFormat="1">
      <c r="A3233" s="991"/>
      <c r="B3233" s="1021"/>
      <c r="C3233" s="189"/>
      <c r="D3233" s="190"/>
      <c r="E3233" s="191"/>
      <c r="F3233" s="192"/>
      <c r="G3233" s="189"/>
      <c r="H3233" s="198"/>
      <c r="I3233" s="199"/>
      <c r="J3233" s="199"/>
      <c r="K3233" s="200"/>
      <c r="L3233" s="201"/>
      <c r="M3233" s="187"/>
      <c r="N3233" s="193"/>
      <c r="O3233" s="191"/>
      <c r="P3233" s="192"/>
    </row>
    <row r="3234" spans="1:16" s="169" customFormat="1">
      <c r="A3234" s="991"/>
      <c r="B3234" s="1021"/>
      <c r="C3234" s="189"/>
      <c r="D3234" s="190"/>
      <c r="E3234" s="191"/>
      <c r="F3234" s="192"/>
      <c r="G3234" s="189"/>
      <c r="H3234" s="198"/>
      <c r="I3234" s="199"/>
      <c r="J3234" s="199"/>
      <c r="K3234" s="200"/>
      <c r="L3234" s="201"/>
      <c r="M3234" s="187"/>
      <c r="N3234" s="193"/>
      <c r="O3234" s="191"/>
      <c r="P3234" s="192"/>
    </row>
    <row r="3235" spans="1:16" s="169" customFormat="1" ht="17.45" customHeight="1" thickBot="1">
      <c r="A3235" s="992"/>
      <c r="B3235" s="1022"/>
      <c r="C3235" s="202"/>
      <c r="D3235" s="203"/>
      <c r="E3235" s="204"/>
      <c r="F3235" s="205"/>
      <c r="G3235" s="206"/>
      <c r="H3235" s="207"/>
      <c r="I3235" s="208"/>
      <c r="J3235" s="208"/>
      <c r="K3235" s="209"/>
      <c r="L3235" s="210"/>
      <c r="M3235" s="211"/>
      <c r="N3235" s="212"/>
      <c r="O3235" s="204"/>
      <c r="P3235" s="205"/>
    </row>
    <row r="3236" spans="1:16" ht="17.45" customHeight="1" thickTop="1"/>
  </sheetData>
  <mergeCells count="2201">
    <mergeCell ref="G7:G8"/>
    <mergeCell ref="G14:G16"/>
    <mergeCell ref="L1271:L1272"/>
    <mergeCell ref="B853:B854"/>
    <mergeCell ref="B1151:B1152"/>
    <mergeCell ref="L141:L142"/>
    <mergeCell ref="H2888:H2895"/>
    <mergeCell ref="L1369:L1370"/>
    <mergeCell ref="C377:C386"/>
    <mergeCell ref="C1707:C1716"/>
    <mergeCell ref="B461:B462"/>
    <mergeCell ref="G2622:G2623"/>
    <mergeCell ref="L1669:L1670"/>
    <mergeCell ref="G1447:G1448"/>
    <mergeCell ref="B795:F795"/>
    <mergeCell ref="L2416:L2417"/>
    <mergeCell ref="L2714:L2715"/>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 ref="M3090:M3099"/>
    <mergeCell ref="B3160:B3161"/>
    <mergeCell ref="B459:B460"/>
    <mergeCell ref="L3032:L3033"/>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4:B3023"/>
    <mergeCell ref="A2044:A2047"/>
    <mergeCell ref="B2302:B2303"/>
    <mergeCell ref="H2358:H2365"/>
    <mergeCell ref="C1205:C1212"/>
    <mergeCell ref="M1067:M1076"/>
    <mergeCell ref="H2348:H2357"/>
    <mergeCell ref="L2002:L2003"/>
    <mergeCell ref="A1175:A1184"/>
    <mergeCell ref="B1577:B1578"/>
    <mergeCell ref="M1697:M1706"/>
    <mergeCell ref="B1147:B1148"/>
    <mergeCell ref="L1899:L1900"/>
    <mergeCell ref="L622:L623"/>
    <mergeCell ref="A1591:A1600"/>
    <mergeCell ref="B1994:B1995"/>
    <mergeCell ref="G25:G26"/>
    <mergeCell ref="H1067:H1076"/>
    <mergeCell ref="B1105:F1105"/>
    <mergeCell ref="L1351:L1352"/>
    <mergeCell ref="G87:M87"/>
    <mergeCell ref="B230:B232"/>
    <mergeCell ref="G2611:G2613"/>
    <mergeCell ref="M523:M560"/>
    <mergeCell ref="G2604:G2605"/>
    <mergeCell ref="H155:H164"/>
    <mergeCell ref="G237:G238"/>
    <mergeCell ref="L1772:L1774"/>
    <mergeCell ref="G2177:G2178"/>
    <mergeCell ref="G2606:G2607"/>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L322:L323"/>
    <mergeCell ref="C2252:C2259"/>
    <mergeCell ref="A1101:A1104"/>
    <mergeCell ref="L1267:L1268"/>
    <mergeCell ref="L235:L236"/>
    <mergeCell ref="L1565:L1566"/>
    <mergeCell ref="C3176:C3185"/>
    <mergeCell ref="A1307:A1310"/>
    <mergeCell ref="G524:G525"/>
    <mergeCell ref="H2338:H2347"/>
    <mergeCell ref="L143:L144"/>
    <mergeCell ref="H291:H298"/>
    <mergeCell ref="L2950:L2951"/>
    <mergeCell ref="C2444:C2453"/>
    <mergeCell ref="L2078:L2079"/>
    <mergeCell ref="H1611:H1620"/>
    <mergeCell ref="H1909:H1918"/>
    <mergeCell ref="B2734:B2735"/>
    <mergeCell ref="B3039:B3041"/>
    <mergeCell ref="L524:L525"/>
    <mergeCell ref="G2530:G2531"/>
    <mergeCell ref="B1551:B1552"/>
    <mergeCell ref="B1893:B1894"/>
    <mergeCell ref="L2420:L2421"/>
    <mergeCell ref="B823:B824"/>
    <mergeCell ref="B2736:B2737"/>
    <mergeCell ref="L2208:L2209"/>
    <mergeCell ref="H1621:H1628"/>
    <mergeCell ref="B2403:B2405"/>
    <mergeCell ref="H2646:H2655"/>
    <mergeCell ref="G2846:G2847"/>
    <mergeCell ref="B2630:B2631"/>
    <mergeCell ref="B3214:F3214"/>
    <mergeCell ref="G2929:G2931"/>
    <mergeCell ref="G2922:G2923"/>
    <mergeCell ref="L3048:L3049"/>
    <mergeCell ref="G2528:G2529"/>
    <mergeCell ref="A1273:A1282"/>
    <mergeCell ref="L3058:L3059"/>
    <mergeCell ref="G1874:G1876"/>
    <mergeCell ref="G1351:G1352"/>
    <mergeCell ref="L3050:L3051"/>
    <mergeCell ref="L2399:L2401"/>
    <mergeCell ref="A3004:A3023"/>
    <mergeCell ref="G1165:G1166"/>
    <mergeCell ref="L1998:L1999"/>
    <mergeCell ref="A2752:A2761"/>
    <mergeCell ref="B935:B936"/>
    <mergeCell ref="B3056:B3057"/>
    <mergeCell ref="L2000:L2001"/>
    <mergeCell ref="H1303:H1310"/>
    <mergeCell ref="L1265:L1266"/>
    <mergeCell ref="B937:B938"/>
    <mergeCell ref="B1357:B1358"/>
    <mergeCell ref="L2742:L2743"/>
    <mergeCell ref="G2848:G2849"/>
    <mergeCell ref="C1175:C1184"/>
    <mergeCell ref="L2100:L2101"/>
    <mergeCell ref="B2416:B2417"/>
    <mergeCell ref="G1463:G1464"/>
    <mergeCell ref="L251:L252"/>
    <mergeCell ref="A2010:A2019"/>
    <mergeCell ref="B237:B238"/>
    <mergeCell ref="L551:L552"/>
    <mergeCell ref="G31:G32"/>
    <mergeCell ref="G145:G146"/>
    <mergeCell ref="B2502:B2503"/>
    <mergeCell ref="H1439:H1484"/>
    <mergeCell ref="M817:M854"/>
    <mergeCell ref="A261:A270"/>
    <mergeCell ref="C3186:C3195"/>
    <mergeCell ref="G2618:G2619"/>
    <mergeCell ref="B1465:B1466"/>
    <mergeCell ref="L3148:L3149"/>
    <mergeCell ref="L1789:L1790"/>
    <mergeCell ref="B1772:B1774"/>
    <mergeCell ref="B1765:B1766"/>
    <mergeCell ref="G1891:G1892"/>
    <mergeCell ref="L3150:L3151"/>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G2946:G2947"/>
    <mergeCell ref="L625:L626"/>
    <mergeCell ref="M2656:M2665"/>
    <mergeCell ref="L923:L924"/>
    <mergeCell ref="B730:B732"/>
    <mergeCell ref="G2212:G2213"/>
    <mergeCell ref="A659:A668"/>
    <mergeCell ref="L2102:L2103"/>
    <mergeCell ref="G737:G738"/>
    <mergeCell ref="G1885:G1886"/>
    <mergeCell ref="B2505:B2507"/>
    <mergeCell ref="B1990:B1991"/>
    <mergeCell ref="A2434:A2443"/>
    <mergeCell ref="C885:C892"/>
    <mergeCell ref="A367:A376"/>
    <mergeCell ref="H1591:H1600"/>
    <mergeCell ref="M1823:M1832"/>
    <mergeCell ref="B503:B522"/>
    <mergeCell ref="M2040:M2047"/>
    <mergeCell ref="L1556:L1558"/>
    <mergeCell ref="L2516:L2517"/>
    <mergeCell ref="G2707:G2708"/>
    <mergeCell ref="L1445:L1446"/>
    <mergeCell ref="B1761:B1762"/>
    <mergeCell ref="A1837:A1840"/>
    <mergeCell ref="G599:M599"/>
    <mergeCell ref="H659:H668"/>
    <mergeCell ref="A2262:A2281"/>
    <mergeCell ref="G1793:G1794"/>
    <mergeCell ref="M2560:M2569"/>
    <mergeCell ref="M2858:M2867"/>
    <mergeCell ref="B3166:B3167"/>
    <mergeCell ref="G2512:G2513"/>
    <mergeCell ref="L1679:L1680"/>
    <mergeCell ref="M2494:M2539"/>
    <mergeCell ref="B1992:B1993"/>
    <mergeCell ref="H2030:H2039"/>
    <mergeCell ref="L2314:L2315"/>
    <mergeCell ref="L651:L652"/>
    <mergeCell ref="M185:M192"/>
    <mergeCell ref="M1495:M1504"/>
    <mergeCell ref="B233:B234"/>
    <mergeCell ref="B1259:B1260"/>
    <mergeCell ref="G1761:G1762"/>
    <mergeCell ref="G1213:M1213"/>
    <mergeCell ref="H1273:H1282"/>
    <mergeCell ref="B2742:B2743"/>
    <mergeCell ref="B347:B348"/>
    <mergeCell ref="G1334:G1335"/>
    <mergeCell ref="B235:B236"/>
    <mergeCell ref="B655:B656"/>
    <mergeCell ref="B647:B648"/>
    <mergeCell ref="B2308:B2309"/>
    <mergeCell ref="B657:B658"/>
    <mergeCell ref="C3024:C3069"/>
    <mergeCell ref="L2919:L2920"/>
    <mergeCell ref="H1929:H1938"/>
    <mergeCell ref="C1333:C1378"/>
    <mergeCell ref="C2126:C2135"/>
    <mergeCell ref="B2366:F2366"/>
    <mergeCell ref="G2712:G2713"/>
    <mergeCell ref="H1293:H1302"/>
    <mergeCell ref="L2813:L2814"/>
    <mergeCell ref="L3154:L3155"/>
    <mergeCell ref="B739:B740"/>
    <mergeCell ref="A1379:A1388"/>
    <mergeCell ref="G1269:G1270"/>
    <mergeCell ref="L133:L134"/>
    <mergeCell ref="C2656:C2665"/>
    <mergeCell ref="B741:B742"/>
    <mergeCell ref="B1419:B1438"/>
    <mergeCell ref="B1039:B1040"/>
    <mergeCell ref="L461:L462"/>
    <mergeCell ref="G1271:G1272"/>
    <mergeCell ref="C2812:C2857"/>
    <mergeCell ref="L3056:L3057"/>
    <mergeCell ref="M2888:M2895"/>
    <mergeCell ref="B2604:B2605"/>
    <mergeCell ref="L2601:L2602"/>
    <mergeCell ref="B2792:B2811"/>
    <mergeCell ref="B2606:B2607"/>
    <mergeCell ref="L2926:L2927"/>
    <mergeCell ref="H3090:H3099"/>
    <mergeCell ref="A427:A462"/>
    <mergeCell ref="C2888:C2895"/>
    <mergeCell ref="B1250:B1252"/>
    <mergeCell ref="M473:M482"/>
    <mergeCell ref="H215:H260"/>
    <mergeCell ref="G1996:G1997"/>
    <mergeCell ref="G2293:G2295"/>
    <mergeCell ref="G2286:G2287"/>
    <mergeCell ref="M175:M184"/>
    <mergeCell ref="L2518:L2519"/>
    <mergeCell ref="L2816:L2817"/>
    <mergeCell ref="B1763:B1764"/>
    <mergeCell ref="B35:B36"/>
    <mergeCell ref="L355:L356"/>
    <mergeCell ref="G2071:G2072"/>
    <mergeCell ref="L357:L358"/>
    <mergeCell ref="H523:H560"/>
    <mergeCell ref="B455:B456"/>
    <mergeCell ref="C155:C164"/>
    <mergeCell ref="A49:A58"/>
    <mergeCell ref="L2514:L2515"/>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3148:G3149"/>
    <mergeCell ref="L4:L5"/>
    <mergeCell ref="B2522:B2523"/>
    <mergeCell ref="G239:G240"/>
    <mergeCell ref="G543:G544"/>
    <mergeCell ref="L433:L434"/>
    <mergeCell ref="L39:L40"/>
    <mergeCell ref="C855:C864"/>
    <mergeCell ref="G843:G844"/>
    <mergeCell ref="B2306:B2307"/>
    <mergeCell ref="H1087:H1096"/>
    <mergeCell ref="C2338:C2347"/>
    <mergeCell ref="G299:M299"/>
    <mergeCell ref="G143:G144"/>
    <mergeCell ref="B3110:B3129"/>
    <mergeCell ref="G2736:G2737"/>
    <mergeCell ref="G3042:G3043"/>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G3152:G3153"/>
    <mergeCell ref="L1469:L1470"/>
    <mergeCell ref="B1445:B1446"/>
    <mergeCell ref="L2952:L2953"/>
    <mergeCell ref="B893:F893"/>
    <mergeCell ref="B2624:B2625"/>
    <mergeCell ref="G916:G917"/>
    <mergeCell ref="B2929:B2931"/>
    <mergeCell ref="B2922:B2923"/>
    <mergeCell ref="G2424:G2425"/>
    <mergeCell ref="L1471:L1472"/>
    <mergeCell ref="B1569:B1570"/>
    <mergeCell ref="L2954:L2955"/>
    <mergeCell ref="B1867:B1868"/>
    <mergeCell ref="B2848:B2849"/>
    <mergeCell ref="B2076:B2077"/>
    <mergeCell ref="G2314:G2315"/>
    <mergeCell ref="G945:G946"/>
    <mergeCell ref="G1250:G1252"/>
    <mergeCell ref="G1243:G1244"/>
    <mergeCell ref="L1475:L1476"/>
    <mergeCell ref="G2726:G2727"/>
    <mergeCell ref="G3131:G3132"/>
    <mergeCell ref="L2948:L2949"/>
    <mergeCell ref="G2306:G2307"/>
    <mergeCell ref="B951:B952"/>
    <mergeCell ref="B2314:B2315"/>
    <mergeCell ref="B945:B946"/>
    <mergeCell ref="L2634:L2635"/>
    <mergeCell ref="B1243:B1244"/>
    <mergeCell ref="L2628:L2629"/>
    <mergeCell ref="G1475:G1476"/>
    <mergeCell ref="A1803:A1812"/>
    <mergeCell ref="G3056:G3057"/>
    <mergeCell ref="G3050:G3051"/>
    <mergeCell ref="G1036:G1038"/>
    <mergeCell ref="B1440:B1441"/>
    <mergeCell ref="G2724:G2725"/>
    <mergeCell ref="L745:L746"/>
    <mergeCell ref="L1043:L1044"/>
    <mergeCell ref="G1970:G1971"/>
    <mergeCell ref="B2836:B2837"/>
    <mergeCell ref="G2000:G2001"/>
    <mergeCell ref="G336:G338"/>
    <mergeCell ref="G329:G330"/>
    <mergeCell ref="G627:G628"/>
    <mergeCell ref="G1265:G1266"/>
    <mergeCell ref="M3070:M3079"/>
    <mergeCell ref="L129:L130"/>
    <mergeCell ref="G322:G323"/>
    <mergeCell ref="A1757:A1802"/>
    <mergeCell ref="G629:G630"/>
    <mergeCell ref="G1267:G1268"/>
    <mergeCell ref="G1565:G1566"/>
    <mergeCell ref="G3048:G3049"/>
    <mergeCell ref="L727:L728"/>
    <mergeCell ref="B2846:B2847"/>
    <mergeCell ref="A463:A472"/>
    <mergeCell ref="G541:G542"/>
    <mergeCell ref="G1567:G1568"/>
    <mergeCell ref="G839:G840"/>
    <mergeCell ref="C689:C696"/>
    <mergeCell ref="H865:H874"/>
    <mergeCell ref="L1027:L1028"/>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0:M2577"/>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H483:H492"/>
    <mergeCell ref="C2570:C2577"/>
    <mergeCell ref="G2200:G2201"/>
    <mergeCell ref="G3150:G3151"/>
    <mergeCell ref="L951:L952"/>
    <mergeCell ref="G2389:G2390"/>
    <mergeCell ref="B2297:B2299"/>
    <mergeCell ref="L2312:L2313"/>
    <mergeCell ref="G2090:G2091"/>
    <mergeCell ref="L1137:L1138"/>
    <mergeCell ref="A2786:A2789"/>
    <mergeCell ref="A2646:A2655"/>
    <mergeCell ref="B1679:B1680"/>
    <mergeCell ref="B1987:B1989"/>
    <mergeCell ref="M281:M290"/>
    <mergeCell ref="G1027:G1028"/>
    <mergeCell ref="L1153:L1154"/>
    <mergeCell ref="B1469:B1470"/>
    <mergeCell ref="B947:B948"/>
    <mergeCell ref="B1463:B1464"/>
    <mergeCell ref="B2946:B2947"/>
    <mergeCell ref="G747:G748"/>
    <mergeCell ref="L1155:L1156"/>
    <mergeCell ref="G2102:G2103"/>
    <mergeCell ref="B1253:B1254"/>
    <mergeCell ref="B1891:B1892"/>
    <mergeCell ref="A1021:A1066"/>
    <mergeCell ref="C1969:C2009"/>
    <mergeCell ref="G1679:G1680"/>
    <mergeCell ref="H2494:H2539"/>
    <mergeCell ref="G351:G352"/>
    <mergeCell ref="H2232:H2241"/>
    <mergeCell ref="H281:H290"/>
    <mergeCell ref="M3080:M3089"/>
    <mergeCell ref="B2408:B2409"/>
    <mergeCell ref="L2840:L2841"/>
    <mergeCell ref="B3216:B3235"/>
    <mergeCell ref="A321:A366"/>
    <mergeCell ref="C659:C668"/>
    <mergeCell ref="B1337:B1338"/>
    <mergeCell ref="G2919:G2920"/>
    <mergeCell ref="H2550:H2559"/>
    <mergeCell ref="L3141:L3143"/>
    <mergeCell ref="M679:M688"/>
    <mergeCell ref="H463:H472"/>
    <mergeCell ref="C1293:C1302"/>
    <mergeCell ref="C1591:C1600"/>
    <mergeCell ref="H1823:H1832"/>
    <mergeCell ref="H2040:H2047"/>
    <mergeCell ref="G1556:G1558"/>
    <mergeCell ref="G2516:G2517"/>
    <mergeCell ref="L2406:L2407"/>
    <mergeCell ref="G1041:G1042"/>
    <mergeCell ref="L1677:L1678"/>
    <mergeCell ref="B1996:B1997"/>
    <mergeCell ref="B2293:B2295"/>
    <mergeCell ref="B2286:B2287"/>
    <mergeCell ref="G2518:G2519"/>
    <mergeCell ref="L2827:L2829"/>
    <mergeCell ref="G2816:G2817"/>
    <mergeCell ref="L1685:L1686"/>
    <mergeCell ref="L1980:L1981"/>
    <mergeCell ref="H321:H366"/>
    <mergeCell ref="B3042:B3043"/>
    <mergeCell ref="H2772:H2781"/>
    <mergeCell ref="L1361:L1362"/>
    <mergeCell ref="B1677:B1678"/>
    <mergeCell ref="B1977:B1979"/>
    <mergeCell ref="B916:B917"/>
    <mergeCell ref="B2424:B2425"/>
    <mergeCell ref="M2232:M2241"/>
    <mergeCell ref="G723:G724"/>
    <mergeCell ref="G1681:G1682"/>
    <mergeCell ref="G651:G652"/>
    <mergeCell ref="H1505:H1514"/>
    <mergeCell ref="M1097:M1104"/>
    <mergeCell ref="L531:L532"/>
    <mergeCell ref="G1341:G1342"/>
    <mergeCell ref="B841:B842"/>
    <mergeCell ref="B1662:B1664"/>
    <mergeCell ref="G1675:G1676"/>
    <mergeCell ref="B2622:B2623"/>
    <mergeCell ref="B847:B848"/>
    <mergeCell ref="L2004:L2005"/>
    <mergeCell ref="B1980:B1981"/>
    <mergeCell ref="G1777:G1778"/>
    <mergeCell ref="B2724:B2725"/>
    <mergeCell ref="C2040:C2047"/>
    <mergeCell ref="M1283:M1292"/>
    <mergeCell ref="G1450:G1452"/>
    <mergeCell ref="G559:G560"/>
    <mergeCell ref="C1439:C1484"/>
    <mergeCell ref="L818:L819"/>
    <mergeCell ref="B2714:B2715"/>
    <mergeCell ref="A3216:A3235"/>
    <mergeCell ref="N1213:P1213"/>
    <mergeCell ref="M1389:M1398"/>
    <mergeCell ref="L2202:L2203"/>
    <mergeCell ref="B3028:B3029"/>
    <mergeCell ref="G1049:G1050"/>
    <mergeCell ref="A195:A214"/>
    <mergeCell ref="G133:G134"/>
    <mergeCell ref="A1525:A1544"/>
    <mergeCell ref="B1575:B1576"/>
    <mergeCell ref="B245:B246"/>
    <mergeCell ref="G2514:G2515"/>
    <mergeCell ref="B1659:B1660"/>
    <mergeCell ref="L1348:L1350"/>
    <mergeCell ref="L3158:L3159"/>
    <mergeCell ref="C1303:C1310"/>
    <mergeCell ref="H777:H786"/>
    <mergeCell ref="H1097:H1104"/>
    <mergeCell ref="B1043:B1044"/>
    <mergeCell ref="B1341:B1342"/>
    <mergeCell ref="B1675:B1676"/>
    <mergeCell ref="A3024:A3069"/>
    <mergeCell ref="B3152:B3153"/>
    <mergeCell ref="G2952:G2953"/>
    <mergeCell ref="H3100:H3107"/>
    <mergeCell ref="B2827:B2829"/>
    <mergeCell ref="L223:L224"/>
    <mergeCell ref="G2500:G2501"/>
    <mergeCell ref="B2304:B2305"/>
    <mergeCell ref="G2834:G2835"/>
    <mergeCell ref="G1025:G1026"/>
    <mergeCell ref="G2954:G2955"/>
    <mergeCell ref="G4:G5"/>
    <mergeCell ref="B543:B544"/>
    <mergeCell ref="L1022:L1023"/>
    <mergeCell ref="G135:G136"/>
    <mergeCell ref="B1271:B1272"/>
    <mergeCell ref="B1949:B1968"/>
    <mergeCell ref="G433:G434"/>
    <mergeCell ref="G440:G442"/>
    <mergeCell ref="A401:A404"/>
    <mergeCell ref="N1417:P1417"/>
    <mergeCell ref="B545:B546"/>
    <mergeCell ref="C3130:C3175"/>
    <mergeCell ref="M777:M786"/>
    <mergeCell ref="C2868:C2877"/>
    <mergeCell ref="B845:B846"/>
    <mergeCell ref="M1077:M1086"/>
    <mergeCell ref="A2474:A2493"/>
    <mergeCell ref="H1485:H1494"/>
    <mergeCell ref="B601:B620"/>
    <mergeCell ref="L1144:L1146"/>
    <mergeCell ref="L1775:L1776"/>
    <mergeCell ref="H1021:H1066"/>
    <mergeCell ref="C2772:C2781"/>
    <mergeCell ref="B2898:B2917"/>
    <mergeCell ref="G818:G819"/>
    <mergeCell ref="B2071:B2072"/>
    <mergeCell ref="G3058:G3059"/>
    <mergeCell ref="G357:G358"/>
    <mergeCell ref="G2601:G2602"/>
    <mergeCell ref="C2994:C3001"/>
    <mergeCell ref="G2399:G2401"/>
    <mergeCell ref="G1881:G1882"/>
    <mergeCell ref="A3176:A3185"/>
    <mergeCell ref="G745:G746"/>
    <mergeCell ref="B3058:B3059"/>
    <mergeCell ref="L933:L934"/>
    <mergeCell ref="G1045:G1046"/>
    <mergeCell ref="B329:B330"/>
    <mergeCell ref="B627:B628"/>
    <mergeCell ref="C2676:C2683"/>
    <mergeCell ref="H3070:H3079"/>
    <mergeCell ref="B1313:B1332"/>
    <mergeCell ref="B559:B560"/>
    <mergeCell ref="L1787:L1788"/>
    <mergeCell ref="L2844:L2845"/>
    <mergeCell ref="B727:B728"/>
    <mergeCell ref="G557:G558"/>
    <mergeCell ref="G1887:G1888"/>
    <mergeCell ref="B1027:B1028"/>
    <mergeCell ref="G1153:G1154"/>
    <mergeCell ref="G1161:G1162"/>
    <mergeCell ref="G1155:G1156"/>
    <mergeCell ref="B2156:B2175"/>
    <mergeCell ref="B749:B750"/>
    <mergeCell ref="A1631:A1650"/>
    <mergeCell ref="A2328:A2337"/>
    <mergeCell ref="B2728:B2729"/>
    <mergeCell ref="G749:G750"/>
    <mergeCell ref="B2008:B2009"/>
    <mergeCell ref="C483:C492"/>
    <mergeCell ref="C3100:C3107"/>
    <mergeCell ref="H581:H590"/>
    <mergeCell ref="B725:B726"/>
    <mergeCell ref="B2202:B2203"/>
    <mergeCell ref="L21:L22"/>
    <mergeCell ref="M885:M892"/>
    <mergeCell ref="B629:B630"/>
    <mergeCell ref="B1267:B1268"/>
    <mergeCell ref="G131:G132"/>
    <mergeCell ref="A2282:A2327"/>
    <mergeCell ref="M2540:M2549"/>
    <mergeCell ref="B2628:B2629"/>
    <mergeCell ref="B3048:B3049"/>
    <mergeCell ref="G727:G728"/>
    <mergeCell ref="L1257:L1258"/>
    <mergeCell ref="B1573:B1574"/>
    <mergeCell ref="N2260:P2260"/>
    <mergeCell ref="B541:B542"/>
    <mergeCell ref="B1567:B1568"/>
    <mergeCell ref="G431:G432"/>
    <mergeCell ref="B3050:B3051"/>
    <mergeCell ref="L233:L234"/>
    <mergeCell ref="L1259:L1260"/>
    <mergeCell ref="C1389:C1398"/>
    <mergeCell ref="M2706:M2751"/>
    <mergeCell ref="B357:B358"/>
    <mergeCell ref="C875:C884"/>
    <mergeCell ref="L1140:L1142"/>
    <mergeCell ref="B1443:B1444"/>
    <mergeCell ref="B2933:B2935"/>
    <mergeCell ref="B1631:B1650"/>
    <mergeCell ref="N795:P795"/>
    <mergeCell ref="G1973:G1975"/>
    <mergeCell ref="G457:G458"/>
    <mergeCell ref="H2328:H2337"/>
    <mergeCell ref="L1135:L1136"/>
    <mergeCell ref="N3214:P3214"/>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1:G2723"/>
    <mergeCell ref="G2198:G2199"/>
    <mergeCell ref="N2472:P2472"/>
    <mergeCell ref="B3150:B3151"/>
    <mergeCell ref="B2389:B2390"/>
    <mergeCell ref="L1365:L1366"/>
    <mergeCell ref="G2312:G2313"/>
    <mergeCell ref="L1359:L1360"/>
    <mergeCell ref="L1657:L1658"/>
    <mergeCell ref="B2090:B2091"/>
    <mergeCell ref="L2842:L2843"/>
    <mergeCell ref="G2498:G2499"/>
    <mergeCell ref="G2620:G2621"/>
    <mergeCell ref="A1067:A1076"/>
    <mergeCell ref="N893:P893"/>
    <mergeCell ref="C2232:C2241"/>
    <mergeCell ref="M2984:M2993"/>
    <mergeCell ref="A2574:A2577"/>
    <mergeCell ref="B3164:B3165"/>
    <mergeCell ref="B699:B718"/>
    <mergeCell ref="L343:L344"/>
    <mergeCell ref="B653:B654"/>
    <mergeCell ref="B2474:B2493"/>
    <mergeCell ref="C2646:C2655"/>
    <mergeCell ref="G113:G114"/>
    <mergeCell ref="M855:M864"/>
    <mergeCell ref="L1131:L1132"/>
    <mergeCell ref="L345:L346"/>
    <mergeCell ref="G3025:G3026"/>
    <mergeCell ref="H669:H678"/>
    <mergeCell ref="G115:G116"/>
    <mergeCell ref="A523:A560"/>
    <mergeCell ref="H3080:H3089"/>
    <mergeCell ref="L2936:L2937"/>
    <mergeCell ref="G3160:G3161"/>
    <mergeCell ref="B2816:B2817"/>
    <mergeCell ref="G1685:G1686"/>
    <mergeCell ref="L1025:L1026"/>
    <mergeCell ref="B832:B834"/>
    <mergeCell ref="C1833:C1840"/>
    <mergeCell ref="G3162:G3163"/>
    <mergeCell ref="A2540:A2549"/>
    <mergeCell ref="B3154:B3155"/>
    <mergeCell ref="G1144:G1146"/>
    <mergeCell ref="G1775:G1776"/>
    <mergeCell ref="G1471:G1472"/>
    <mergeCell ref="A2156:A2175"/>
    <mergeCell ref="B2177:B2178"/>
    <mergeCell ref="H971:H980"/>
    <mergeCell ref="L2104:L2105"/>
    <mergeCell ref="B2283:B2284"/>
    <mergeCell ref="L2098:L2099"/>
    <mergeCell ref="L2094:L2095"/>
    <mergeCell ref="G941:G942"/>
    <mergeCell ref="L2392:L2393"/>
    <mergeCell ref="G1246:G1248"/>
    <mergeCell ref="G1239:G1240"/>
    <mergeCell ref="A1545:A1590"/>
    <mergeCell ref="L2606:L2607"/>
    <mergeCell ref="A83:A86"/>
    <mergeCell ref="G1768:G1770"/>
    <mergeCell ref="L2187:L2189"/>
    <mergeCell ref="M581:M590"/>
    <mergeCell ref="B639:B640"/>
    <mergeCell ref="C1757:C1802"/>
    <mergeCell ref="L1889:L1890"/>
    <mergeCell ref="C2550:C2559"/>
    <mergeCell ref="L2182:L2183"/>
    <mergeCell ref="H387:H396"/>
    <mergeCell ref="H1717:H1726"/>
    <mergeCell ref="A503:A522"/>
    <mergeCell ref="C1495:C1504"/>
    <mergeCell ref="M2242:M2251"/>
    <mergeCell ref="L2184:L2185"/>
    <mergeCell ref="L1457:L1458"/>
    <mergeCell ref="M991:M998"/>
    <mergeCell ref="B1881:B1882"/>
    <mergeCell ref="B2516:B2517"/>
    <mergeCell ref="A3110:A3129"/>
    <mergeCell ref="G2636:G2637"/>
    <mergeCell ref="B1781:B1782"/>
    <mergeCell ref="B2074:B2075"/>
    <mergeCell ref="H1235:H1272"/>
    <mergeCell ref="A2858:A2867"/>
    <mergeCell ref="G937:G938"/>
    <mergeCell ref="G2420:G2421"/>
    <mergeCell ref="G2936:G2937"/>
    <mergeCell ref="B9:B10"/>
    <mergeCell ref="H79:H86"/>
    <mergeCell ref="C3080:C3089"/>
    <mergeCell ref="B133:B134"/>
    <mergeCell ref="G2187:G2189"/>
    <mergeCell ref="L3044:L3045"/>
    <mergeCell ref="L3046:L3047"/>
    <mergeCell ref="B1685:B1686"/>
    <mergeCell ref="G2813:G2814"/>
    <mergeCell ref="A2256:A2259"/>
    <mergeCell ref="A1697:A1706"/>
    <mergeCell ref="A1863:A1908"/>
    <mergeCell ref="A2792:A2811"/>
    <mergeCell ref="A889:A892"/>
    <mergeCell ref="A1651:A1696"/>
    <mergeCell ref="B1841:F1841"/>
    <mergeCell ref="G223:G224"/>
    <mergeCell ref="B2500:B2501"/>
    <mergeCell ref="G2732:G2733"/>
    <mergeCell ref="B2834:B2835"/>
    <mergeCell ref="B1025:B1026"/>
    <mergeCell ref="G2634:G2635"/>
    <mergeCell ref="A699:A718"/>
    <mergeCell ref="B4:B5"/>
    <mergeCell ref="B141:B142"/>
    <mergeCell ref="L341:L342"/>
    <mergeCell ref="B135:B136"/>
    <mergeCell ref="H1697:H1706"/>
    <mergeCell ref="C2348:C2357"/>
    <mergeCell ref="B433:B434"/>
    <mergeCell ref="B440:B442"/>
    <mergeCell ref="G21:G22"/>
    <mergeCell ref="G23:G24"/>
    <mergeCell ref="A155:A164"/>
    <mergeCell ref="G233:G234"/>
    <mergeCell ref="A595:A598"/>
    <mergeCell ref="C2176:C2221"/>
    <mergeCell ref="G2742:G2743"/>
    <mergeCell ref="H2706:H2751"/>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2:B2713"/>
    <mergeCell ref="N1947:P1947"/>
    <mergeCell ref="C3090:C3099"/>
    <mergeCell ref="B2732:B2733"/>
    <mergeCell ref="L127:L128"/>
    <mergeCell ref="H1077:H1086"/>
    <mergeCell ref="L3035:L3037"/>
    <mergeCell ref="M1439:M1484"/>
    <mergeCell ref="M719:M756"/>
    <mergeCell ref="N1629:P1629"/>
    <mergeCell ref="N599:P599"/>
    <mergeCell ref="B3035:B3037"/>
    <mergeCell ref="L939:L940"/>
    <mergeCell ref="B2601:B2602"/>
    <mergeCell ref="G2078:G2079"/>
    <mergeCell ref="B2399:B2401"/>
    <mergeCell ref="B3030:B3031"/>
    <mergeCell ref="B2514:B2515"/>
    <mergeCell ref="C581:C590"/>
    <mergeCell ref="L941:L942"/>
    <mergeCell ref="L1246:L1248"/>
    <mergeCell ref="L1239:L1240"/>
    <mergeCell ref="L2206:L2207"/>
    <mergeCell ref="N2154:P2154"/>
    <mergeCell ref="B1107:B1126"/>
    <mergeCell ref="L1339:L1340"/>
    <mergeCell ref="M2030:M2039"/>
    <mergeCell ref="B2212:B2213"/>
    <mergeCell ref="H2858:H2867"/>
    <mergeCell ref="L447:L448"/>
    <mergeCell ref="G251:G252"/>
    <mergeCell ref="G1137:G1138"/>
    <mergeCell ref="C2494:C2539"/>
    <mergeCell ref="A1731:A1734"/>
    <mergeCell ref="B2954:B2955"/>
    <mergeCell ref="L538:L540"/>
    <mergeCell ref="L1163:L1164"/>
    <mergeCell ref="B1261:B1262"/>
    <mergeCell ref="B1777:B1778"/>
    <mergeCell ref="L2524:L2525"/>
    <mergeCell ref="B745:B746"/>
    <mergeCell ref="A855:A864"/>
    <mergeCell ref="M1545:M1590"/>
    <mergeCell ref="G2416:G2417"/>
    <mergeCell ref="L1463:L1464"/>
    <mergeCell ref="L2946:L2947"/>
    <mergeCell ref="G2418:G2419"/>
    <mergeCell ref="C3070:C3079"/>
    <mergeCell ref="G1053:G1054"/>
    <mergeCell ref="H885:H892"/>
    <mergeCell ref="L1652:L1653"/>
    <mergeCell ref="M2762:M2771"/>
    <mergeCell ref="B1165:B1166"/>
    <mergeCell ref="H621:H658"/>
    <mergeCell ref="M2222:M2231"/>
    <mergeCell ref="M1195:M1204"/>
    <mergeCell ref="L641:L642"/>
    <mergeCell ref="A791:A794"/>
    <mergeCell ref="G2938:G2939"/>
    <mergeCell ref="L1165:L1166"/>
    <mergeCell ref="B1779:B1780"/>
    <mergeCell ref="B720:B721"/>
    <mergeCell ref="L2526:L2527"/>
    <mergeCell ref="G643:G644"/>
    <mergeCell ref="C1863:C1908"/>
    <mergeCell ref="L2942:L2943"/>
    <mergeCell ref="C1505:C1514"/>
    <mergeCell ref="G1789:G1790"/>
    <mergeCell ref="C1803:C1812"/>
    <mergeCell ref="M1379:M1388"/>
    <mergeCell ref="L2403:L2405"/>
    <mergeCell ref="B2081:B2083"/>
    <mergeCell ref="G3158:G3159"/>
    <mergeCell ref="L1241:L1242"/>
    <mergeCell ref="L2618:L2619"/>
    <mergeCell ref="G1105:M1105"/>
    <mergeCell ref="B2611:B2613"/>
    <mergeCell ref="M165:M174"/>
    <mergeCell ref="B1565:B1566"/>
    <mergeCell ref="M2782:M2789"/>
    <mergeCell ref="B839:B840"/>
    <mergeCell ref="B1775:B1776"/>
    <mergeCell ref="L2522:L2523"/>
    <mergeCell ref="G1369:G1370"/>
    <mergeCell ref="B3141:B3143"/>
    <mergeCell ref="G235:G236"/>
    <mergeCell ref="C2030:C2039"/>
    <mergeCell ref="B457:B458"/>
    <mergeCell ref="C2328:C2337"/>
    <mergeCell ref="G1135:G1136"/>
    <mergeCell ref="H2560:H2569"/>
    <mergeCell ref="B2919:B2920"/>
    <mergeCell ref="B1128:B1129"/>
    <mergeCell ref="L1459:L1460"/>
    <mergeCell ref="G2406:G2407"/>
    <mergeCell ref="G2710:G2711"/>
    <mergeCell ref="L725:L726"/>
    <mergeCell ref="B89:B108"/>
    <mergeCell ref="B2198:B2199"/>
    <mergeCell ref="L2730:L2731"/>
    <mergeCell ref="L632:L634"/>
    <mergeCell ref="L1263:L1264"/>
    <mergeCell ref="G2088:G2089"/>
    <mergeCell ref="L930:L932"/>
    <mergeCell ref="G1365:G1366"/>
    <mergeCell ref="B2312:B2313"/>
    <mergeCell ref="G1359:G1360"/>
    <mergeCell ref="B723:B724"/>
    <mergeCell ref="G1367:G1368"/>
    <mergeCell ref="C1515:C1522"/>
    <mergeCell ref="L1897:L1898"/>
    <mergeCell ref="M2388:M2433"/>
    <mergeCell ref="G2844:G2845"/>
    <mergeCell ref="L821:L822"/>
    <mergeCell ref="L2304:L2305"/>
    <mergeCell ref="B1041:B1042"/>
    <mergeCell ref="L1878:L1880"/>
    <mergeCell ref="L1871:L1872"/>
    <mergeCell ref="B2182:B2183"/>
    <mergeCell ref="B2518:B2519"/>
    <mergeCell ref="G2283:G2284"/>
    <mergeCell ref="G2827:G2829"/>
    <mergeCell ref="G720:G721"/>
    <mergeCell ref="B524:B525"/>
    <mergeCell ref="G1779:G1780"/>
    <mergeCell ref="B2726:B2727"/>
    <mergeCell ref="L935:L936"/>
    <mergeCell ref="G501:M501"/>
    <mergeCell ref="L2636:L2637"/>
    <mergeCell ref="L2944:L2945"/>
    <mergeCell ref="L249:L250"/>
    <mergeCell ref="L1579:L1580"/>
    <mergeCell ref="L547:L548"/>
    <mergeCell ref="C1727:C1734"/>
    <mergeCell ref="B1161:B1162"/>
    <mergeCell ref="A1439:A1484"/>
    <mergeCell ref="G3108:M3108"/>
    <mergeCell ref="L549:L550"/>
    <mergeCell ref="L847:L848"/>
    <mergeCell ref="B1163:B1164"/>
    <mergeCell ref="B2686:B2705"/>
    <mergeCell ref="H2918:H2963"/>
    <mergeCell ref="B1461:B1462"/>
    <mergeCell ref="B2938:B2939"/>
    <mergeCell ref="M2994:M3001"/>
    <mergeCell ref="L2096:L2097"/>
    <mergeCell ref="B2412:B2413"/>
    <mergeCell ref="G828:G830"/>
    <mergeCell ref="G1459:G1460"/>
    <mergeCell ref="B2710:B2711"/>
    <mergeCell ref="G2942:G2943"/>
    <mergeCell ref="L919:L920"/>
    <mergeCell ref="G1871:G1872"/>
    <mergeCell ref="G2208:G2209"/>
    <mergeCell ref="M1515:M1522"/>
    <mergeCell ref="L1996:L1997"/>
    <mergeCell ref="L332:L334"/>
    <mergeCell ref="B3044:B3045"/>
    <mergeCell ref="B933:B934"/>
    <mergeCell ref="M787:M794"/>
    <mergeCell ref="B2721:B2723"/>
    <mergeCell ref="C79:C86"/>
    <mergeCell ref="C2454:C2463"/>
    <mergeCell ref="G2100:G2101"/>
    <mergeCell ref="A1107:A1126"/>
    <mergeCell ref="H2984:H2993"/>
    <mergeCell ref="M961:M970"/>
    <mergeCell ref="M397:M404"/>
    <mergeCell ref="G343:G344"/>
    <mergeCell ref="H2388:H2433"/>
    <mergeCell ref="C2878:C2887"/>
    <mergeCell ref="B113:B114"/>
    <mergeCell ref="M2918:M2963"/>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L2712:L2713"/>
    <mergeCell ref="H2242:H2251"/>
    <mergeCell ref="G2184:G2185"/>
    <mergeCell ref="G1159:G1160"/>
    <mergeCell ref="G1457:G1458"/>
    <mergeCell ref="G2944:G2945"/>
    <mergeCell ref="L921:L922"/>
    <mergeCell ref="G2210:G2211"/>
    <mergeCell ref="A1969:A2009"/>
    <mergeCell ref="L527:L528"/>
    <mergeCell ref="B3162:B3163"/>
    <mergeCell ref="A3210:A3213"/>
    <mergeCell ref="L1675:L1676"/>
    <mergeCell ref="L2732:L2733"/>
    <mergeCell ref="A2686:A2705"/>
    <mergeCell ref="B2707:B2708"/>
    <mergeCell ref="G1445:G1446"/>
    <mergeCell ref="G117:G118"/>
    <mergeCell ref="H175:H184"/>
    <mergeCell ref="B1369:B1370"/>
    <mergeCell ref="L3052:L3053"/>
    <mergeCell ref="G1899:G1900"/>
    <mergeCell ref="H915:H960"/>
    <mergeCell ref="A1949:A1968"/>
    <mergeCell ref="A2898:A2917"/>
    <mergeCell ref="L2933:L2935"/>
    <mergeCell ref="G3035:G3037"/>
    <mergeCell ref="B3136:B3137"/>
    <mergeCell ref="A693:A696"/>
    <mergeCell ref="B1022:B1023"/>
    <mergeCell ref="H1185:H1194"/>
    <mergeCell ref="B3138:B3139"/>
    <mergeCell ref="G939:G940"/>
    <mergeCell ref="B2078:B2079"/>
    <mergeCell ref="B2578:F2578"/>
    <mergeCell ref="B3131:B3132"/>
    <mergeCell ref="A1209:A1212"/>
    <mergeCell ref="L29:L30"/>
    <mergeCell ref="G2526:G2527"/>
    <mergeCell ref="B643:B644"/>
    <mergeCell ref="B1669:B1670"/>
    <mergeCell ref="L949:L950"/>
    <mergeCell ref="B2006:B2007"/>
    <mergeCell ref="B216:B217"/>
    <mergeCell ref="C2388:C2433"/>
    <mergeCell ref="L1:P1"/>
    <mergeCell ref="L336:L338"/>
    <mergeCell ref="B645:B646"/>
    <mergeCell ref="B943:B944"/>
    <mergeCell ref="M1127:M1174"/>
    <mergeCell ref="L2626:L2627"/>
    <mergeCell ref="C1485:C1494"/>
    <mergeCell ref="G1473:G1474"/>
    <mergeCell ref="B2420:B2421"/>
    <mergeCell ref="B2208:B2209"/>
    <mergeCell ref="H2010:H2019"/>
    <mergeCell ref="H1283:H1292"/>
    <mergeCell ref="M2444:M2453"/>
    <mergeCell ref="N1841:P1841"/>
    <mergeCell ref="L2509:L2511"/>
    <mergeCell ref="H2222:H2231"/>
    <mergeCell ref="L1029:L1030"/>
    <mergeCell ref="B1269:B1270"/>
    <mergeCell ref="G127:G128"/>
    <mergeCell ref="L1450:L1452"/>
    <mergeCell ref="L1443:L1444"/>
    <mergeCell ref="L559:L560"/>
    <mergeCell ref="C1087:C1096"/>
    <mergeCell ref="B1655:B1656"/>
    <mergeCell ref="G2940:G2941"/>
    <mergeCell ref="B1523:F1523"/>
    <mergeCell ref="G1546:G1547"/>
    <mergeCell ref="B1454:B1456"/>
    <mergeCell ref="G2206:G2207"/>
    <mergeCell ref="B1351:B1352"/>
    <mergeCell ref="G355:G356"/>
    <mergeCell ref="L2394:L2395"/>
    <mergeCell ref="G1241:G1242"/>
    <mergeCell ref="L1671:L1672"/>
    <mergeCell ref="L2728:L2729"/>
    <mergeCell ref="C523:C560"/>
    <mergeCell ref="L1673:L1674"/>
    <mergeCell ref="G2260:M2260"/>
    <mergeCell ref="G1131:G1132"/>
    <mergeCell ref="B445:B446"/>
    <mergeCell ref="B743:B744"/>
    <mergeCell ref="G553:G554"/>
    <mergeCell ref="G851:G852"/>
    <mergeCell ref="B1681:B1682"/>
    <mergeCell ref="L2006:L2007"/>
    <mergeCell ref="L2929:L2931"/>
    <mergeCell ref="G1573:G1574"/>
    <mergeCell ref="G1657:G1658"/>
    <mergeCell ref="L1895:L1896"/>
    <mergeCell ref="G2842:G2843"/>
    <mergeCell ref="B2498:B2499"/>
    <mergeCell ref="G2098:G2099"/>
    <mergeCell ref="H473:H482"/>
    <mergeCell ref="L2196:L2197"/>
    <mergeCell ref="L455:L456"/>
    <mergeCell ref="B1361:B1362"/>
    <mergeCell ref="L3028:L3029"/>
    <mergeCell ref="H165:H174"/>
    <mergeCell ref="L428:L429"/>
    <mergeCell ref="H2540:H2549"/>
    <mergeCell ref="M2964:M2973"/>
    <mergeCell ref="N87:P87"/>
    <mergeCell ref="G1257:G1258"/>
    <mergeCell ref="G1895:G1896"/>
    <mergeCell ref="B737:B738"/>
    <mergeCell ref="L457:L458"/>
    <mergeCell ref="L755:L756"/>
    <mergeCell ref="G2522:G2523"/>
    <mergeCell ref="B2396:B2397"/>
    <mergeCell ref="L734:L736"/>
    <mergeCell ref="G538:G540"/>
    <mergeCell ref="G110:G111"/>
    <mergeCell ref="G531:G532"/>
    <mergeCell ref="N2684:P2684"/>
    <mergeCell ref="L2832:L2833"/>
    <mergeCell ref="G649:G650"/>
    <mergeCell ref="G1348:G1350"/>
    <mergeCell ref="B2926:B2927"/>
    <mergeCell ref="H367:H376"/>
    <mergeCell ref="M2358:M2365"/>
    <mergeCell ref="L2198:L2199"/>
    <mergeCell ref="C621:C658"/>
    <mergeCell ref="L2836:L2837"/>
    <mergeCell ref="L534:L536"/>
    <mergeCell ref="M689:M696"/>
    <mergeCell ref="N2048:P2048"/>
    <mergeCell ref="B443:B444"/>
    <mergeCell ref="B120:B122"/>
    <mergeCell ref="L27:L28"/>
    <mergeCell ref="G2524:G2525"/>
    <mergeCell ref="L325:L326"/>
    <mergeCell ref="A2918:A2963"/>
    <mergeCell ref="H1545:H1590"/>
    <mergeCell ref="G1469:G1470"/>
    <mergeCell ref="M493:M500"/>
    <mergeCell ref="M2070:M2115"/>
    <mergeCell ref="L327:L328"/>
    <mergeCell ref="M1813:M1822"/>
    <mergeCell ref="G2578:M2578"/>
    <mergeCell ref="B2418:B2419"/>
    <mergeCell ref="B1053:B1054"/>
    <mergeCell ref="G1523:M1523"/>
    <mergeCell ref="H2762:H2771"/>
    <mergeCell ref="L351:L352"/>
    <mergeCell ref="B29:B30"/>
    <mergeCell ref="B1581:B1582"/>
    <mergeCell ref="B2944:B2945"/>
    <mergeCell ref="G921:G922"/>
    <mergeCell ref="B2210:B2211"/>
    <mergeCell ref="A2580:A2599"/>
    <mergeCell ref="G2106:G2107"/>
    <mergeCell ref="L2530:L2531"/>
    <mergeCell ref="A2494:A2539"/>
    <mergeCell ref="B1556:B1558"/>
    <mergeCell ref="C109:C154"/>
    <mergeCell ref="B117:B118"/>
    <mergeCell ref="L2830:L2831"/>
    <mergeCell ref="G1677:G1678"/>
    <mergeCell ref="C175:C184"/>
    <mergeCell ref="H1205:H1212"/>
    <mergeCell ref="B23:B24"/>
    <mergeCell ref="L353:L354"/>
    <mergeCell ref="B2368:B2387"/>
    <mergeCell ref="B336:B338"/>
    <mergeCell ref="B1265:B1266"/>
    <mergeCell ref="A189:A192"/>
    <mergeCell ref="L653:L654"/>
    <mergeCell ref="C2706:C2751"/>
    <mergeCell ref="L2495:L2496"/>
    <mergeCell ref="M767:M776"/>
    <mergeCell ref="C2560:C2569"/>
    <mergeCell ref="B2618:B2619"/>
    <mergeCell ref="C2858:C2867"/>
    <mergeCell ref="B3134:B3135"/>
    <mergeCell ref="N3002:P3002"/>
    <mergeCell ref="L529:L530"/>
    <mergeCell ref="H2020:H2029"/>
    <mergeCell ref="B1137:B1138"/>
    <mergeCell ref="M2550:M2559"/>
    <mergeCell ref="L2820:L2821"/>
    <mergeCell ref="B2620:B2621"/>
    <mergeCell ref="B1864:B1865"/>
    <mergeCell ref="B1652:B1653"/>
    <mergeCell ref="L1467:L1468"/>
    <mergeCell ref="G449:G450"/>
    <mergeCell ref="L1765:L1766"/>
    <mergeCell ref="B551:B552"/>
    <mergeCell ref="B1450:B1452"/>
    <mergeCell ref="G3046:G3047"/>
    <mergeCell ref="G1571:G1572"/>
    <mergeCell ref="H271:H280"/>
    <mergeCell ref="H591:H598"/>
    <mergeCell ref="A1127:A1174"/>
    <mergeCell ref="B2092:B2093"/>
    <mergeCell ref="M2676:M2683"/>
    <mergeCell ref="L1783:L1784"/>
    <mergeCell ref="G625:G626"/>
    <mergeCell ref="G632:G634"/>
    <mergeCell ref="B2392:B2393"/>
    <mergeCell ref="G930:G932"/>
    <mergeCell ref="B1365:B1366"/>
    <mergeCell ref="G923:G924"/>
    <mergeCell ref="G1263:G1264"/>
    <mergeCell ref="L723:L724"/>
    <mergeCell ref="B2842:B2843"/>
    <mergeCell ref="G2738:G2739"/>
    <mergeCell ref="L1785:L1786"/>
    <mergeCell ref="H2570:H2577"/>
    <mergeCell ref="L753:L754"/>
    <mergeCell ref="L1057:L1058"/>
    <mergeCell ref="B1883:B1884"/>
    <mergeCell ref="L1051:L1052"/>
    <mergeCell ref="B1367:B1368"/>
    <mergeCell ref="G1563:G1564"/>
    <mergeCell ref="G2104:G2105"/>
    <mergeCell ref="H679:H688"/>
    <mergeCell ref="G2396:G2397"/>
    <mergeCell ref="B2813:B2814"/>
    <mergeCell ref="M1651:M1696"/>
    <mergeCell ref="M1235:M1272"/>
    <mergeCell ref="L937:L938"/>
    <mergeCell ref="B1887:B1888"/>
    <mergeCell ref="G1841:M1841"/>
    <mergeCell ref="C2782:C2789"/>
    <mergeCell ref="B3148:B3149"/>
    <mergeCell ref="G2304:G2305"/>
    <mergeCell ref="G837:G838"/>
    <mergeCell ref="A2368:A2387"/>
    <mergeCell ref="L2834:L2835"/>
    <mergeCell ref="H1379:H1388"/>
    <mergeCell ref="G951:G952"/>
    <mergeCell ref="C2964:C2973"/>
    <mergeCell ref="A1313:A1332"/>
    <mergeCell ref="G1579:G1580"/>
    <mergeCell ref="B1737:B1756"/>
    <mergeCell ref="L120:L122"/>
    <mergeCell ref="G555:G556"/>
    <mergeCell ref="A2050:A2069"/>
    <mergeCell ref="G549:G550"/>
    <mergeCell ref="G847:G848"/>
    <mergeCell ref="L743:L744"/>
    <mergeCell ref="C2918:C2963"/>
    <mergeCell ref="L2717:L2719"/>
    <mergeCell ref="L2302:L2303"/>
    <mergeCell ref="L2310:L2311"/>
    <mergeCell ref="L2608:L2609"/>
    <mergeCell ref="L2615:L2617"/>
    <mergeCell ref="C2242:C2251"/>
    <mergeCell ref="B2184:B2185"/>
    <mergeCell ref="H2994:H3001"/>
    <mergeCell ref="A2070:A2115"/>
    <mergeCell ref="L3054:L3055"/>
    <mergeCell ref="G3054:G3055"/>
    <mergeCell ref="C817:C854"/>
    <mergeCell ref="L1041:L1042"/>
    <mergeCell ref="G325:G326"/>
    <mergeCell ref="N3108:P3108"/>
    <mergeCell ref="H1195:H1204"/>
    <mergeCell ref="G949:G950"/>
    <mergeCell ref="B2200:B2201"/>
    <mergeCell ref="G1361:G1362"/>
    <mergeCell ref="H1127:H1174"/>
    <mergeCell ref="B1473:B1474"/>
    <mergeCell ref="G2628:G2629"/>
    <mergeCell ref="B1475:B1476"/>
    <mergeCell ref="M1707:M1716"/>
    <mergeCell ref="B2154:F2154"/>
    <mergeCell ref="M981:M990"/>
    <mergeCell ref="H1651:H1696"/>
    <mergeCell ref="H2444:H2453"/>
    <mergeCell ref="G2509:G2511"/>
    <mergeCell ref="M2176:M2221"/>
    <mergeCell ref="L33:L34"/>
    <mergeCell ref="B3025:B3026"/>
    <mergeCell ref="B1973:B1975"/>
    <mergeCell ref="L1992:L1993"/>
    <mergeCell ref="C271:C280"/>
    <mergeCell ref="C591:C598"/>
    <mergeCell ref="L2738:L2739"/>
    <mergeCell ref="B3054:B3055"/>
    <mergeCell ref="G1758:G1759"/>
    <mergeCell ref="L2740:L2741"/>
    <mergeCell ref="C571:C580"/>
    <mergeCell ref="L2283:L2284"/>
    <mergeCell ref="G33:G34"/>
    <mergeCell ref="N2896:P2896"/>
    <mergeCell ref="G35:G36"/>
    <mergeCell ref="L1440:L1441"/>
    <mergeCell ref="B129:B130"/>
    <mergeCell ref="M1863:M1908"/>
    <mergeCell ref="L2823:L2825"/>
    <mergeCell ref="H767:H776"/>
    <mergeCell ref="B2394:B2395"/>
    <mergeCell ref="B195:B214"/>
    <mergeCell ref="B1671:B1672"/>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C185:C192"/>
    <mergeCell ref="G445:G446"/>
    <mergeCell ref="L825:L826"/>
    <mergeCell ref="L1983:L1985"/>
    <mergeCell ref="G1454:G1456"/>
    <mergeCell ref="G2495:G2496"/>
    <mergeCell ref="L2505:L2507"/>
    <mergeCell ref="G1897:G1898"/>
    <mergeCell ref="A3:A48"/>
    <mergeCell ref="N2366:P2366"/>
    <mergeCell ref="M2974:M2983"/>
    <mergeCell ref="L3039:L3041"/>
    <mergeCell ref="H1389:H1398"/>
    <mergeCell ref="M1919:M1928"/>
    <mergeCell ref="N1311:P1311"/>
    <mergeCell ref="L35:L36"/>
    <mergeCell ref="B127:B128"/>
    <mergeCell ref="G1443:G1444"/>
    <mergeCell ref="G2926:G2927"/>
    <mergeCell ref="G2933:G2935"/>
    <mergeCell ref="L1973:L1975"/>
    <mergeCell ref="G1022:G1023"/>
    <mergeCell ref="L2604:L2605"/>
    <mergeCell ref="L9:L10"/>
    <mergeCell ref="L11:L12"/>
    <mergeCell ref="L37:L38"/>
    <mergeCell ref="B1889:B1890"/>
    <mergeCell ref="H427:H462"/>
    <mergeCell ref="C787:C794"/>
    <mergeCell ref="L1581:L1582"/>
    <mergeCell ref="C767:C776"/>
    <mergeCell ref="L1881:L1882"/>
    <mergeCell ref="L851:L852"/>
    <mergeCell ref="L1149:L1150"/>
    <mergeCell ref="B828:B830"/>
    <mergeCell ref="B821:B822"/>
    <mergeCell ref="G919:G920"/>
    <mergeCell ref="L853:L854"/>
    <mergeCell ref="L2838:L2839"/>
    <mergeCell ref="A109:A154"/>
    <mergeCell ref="A3104:A3107"/>
    <mergeCell ref="M2454:M2463"/>
    <mergeCell ref="G353:G354"/>
    <mergeCell ref="M3130:M3175"/>
    <mergeCell ref="C1185:C1194"/>
    <mergeCell ref="B999:F999"/>
    <mergeCell ref="M2252:M2259"/>
    <mergeCell ref="B2300:B2301"/>
    <mergeCell ref="L849:L850"/>
    <mergeCell ref="L1032:L1034"/>
    <mergeCell ref="H377:H386"/>
    <mergeCell ref="L1147:L1148"/>
    <mergeCell ref="G2830:G2831"/>
    <mergeCell ref="B941:B942"/>
    <mergeCell ref="L2630:L2631"/>
    <mergeCell ref="B1239:B1240"/>
    <mergeCell ref="N299:P299"/>
    <mergeCell ref="L1236:L1237"/>
    <mergeCell ref="L1994:L1995"/>
    <mergeCell ref="B2940:B2941"/>
    <mergeCell ref="B1546:B1547"/>
    <mergeCell ref="B818:B819"/>
    <mergeCell ref="L1447:L1448"/>
    <mergeCell ref="G2394:G2395"/>
    <mergeCell ref="L2632:L2633"/>
    <mergeCell ref="B1241:B1242"/>
    <mergeCell ref="L2924:L2925"/>
    <mergeCell ref="G1673:G1674"/>
    <mergeCell ref="L835:L836"/>
    <mergeCell ref="C2600:C2645"/>
    <mergeCell ref="L3030:L3031"/>
    <mergeCell ref="L1758:L1759"/>
    <mergeCell ref="M3206:M3213"/>
    <mergeCell ref="G2790:M2790"/>
    <mergeCell ref="C2540:C2549"/>
    <mergeCell ref="B2626:B2627"/>
    <mergeCell ref="B1257:B1258"/>
    <mergeCell ref="A1419:A1438"/>
    <mergeCell ref="G436:G438"/>
    <mergeCell ref="B1897:B1898"/>
    <mergeCell ref="C473:C482"/>
    <mergeCell ref="C1097:C1104"/>
    <mergeCell ref="B538:B540"/>
    <mergeCell ref="B110:B111"/>
    <mergeCell ref="B531:B532"/>
    <mergeCell ref="B2196:B2197"/>
    <mergeCell ref="G2422:G2423"/>
    <mergeCell ref="B2530:B2531"/>
    <mergeCell ref="L230:L232"/>
    <mergeCell ref="L557:L558"/>
    <mergeCell ref="L1887:L1888"/>
    <mergeCell ref="G999:M999"/>
    <mergeCell ref="B2952:B2953"/>
    <mergeCell ref="G327:G328"/>
    <mergeCell ref="L1161:L1162"/>
    <mergeCell ref="H1813:H1822"/>
    <mergeCell ref="B1471:B1472"/>
    <mergeCell ref="G2004:G2005"/>
    <mergeCell ref="G2048:M2048"/>
    <mergeCell ref="G447:G448"/>
    <mergeCell ref="M971:M980"/>
    <mergeCell ref="G2403:G2405"/>
    <mergeCell ref="M2434:M2443"/>
    <mergeCell ref="M2464:M2471"/>
    <mergeCell ref="G37:G38"/>
    <mergeCell ref="B2187:B2189"/>
    <mergeCell ref="G527:G528"/>
    <mergeCell ref="A3070:A3079"/>
    <mergeCell ref="H2676:H2683"/>
    <mergeCell ref="H69:H78"/>
    <mergeCell ref="L655:L656"/>
    <mergeCell ref="B327:B328"/>
    <mergeCell ref="B1657:B1658"/>
    <mergeCell ref="G1783:G1784"/>
    <mergeCell ref="B625:B626"/>
    <mergeCell ref="L647:L648"/>
    <mergeCell ref="B930:B932"/>
    <mergeCell ref="B923:B924"/>
    <mergeCell ref="L2308:L2309"/>
    <mergeCell ref="A915:A960"/>
    <mergeCell ref="L657:L658"/>
    <mergeCell ref="B2738:B2739"/>
    <mergeCell ref="G1785:G1786"/>
    <mergeCell ref="B1563:B1564"/>
    <mergeCell ref="L947:L948"/>
    <mergeCell ref="B2924:B2925"/>
    <mergeCell ref="B3046:B3047"/>
    <mergeCell ref="G725:G726"/>
    <mergeCell ref="B2740:B2741"/>
    <mergeCell ref="L1255:L1256"/>
    <mergeCell ref="A2176:A2221"/>
    <mergeCell ref="G1357:G1358"/>
    <mergeCell ref="B1758:B1759"/>
    <mergeCell ref="G825:G826"/>
    <mergeCell ref="L1355:L1356"/>
    <mergeCell ref="L1867:L1868"/>
    <mergeCell ref="C3206:C3213"/>
    <mergeCell ref="M1333:M1378"/>
    <mergeCell ref="C3196:C3205"/>
    <mergeCell ref="B1579:B1580"/>
    <mergeCell ref="G443:G444"/>
    <mergeCell ref="A995:A998"/>
    <mergeCell ref="M3186:M3195"/>
    <mergeCell ref="N2790:P2790"/>
    <mergeCell ref="G120:G122"/>
    <mergeCell ref="B555:B556"/>
    <mergeCell ref="G743:G744"/>
    <mergeCell ref="N1735:P1735"/>
    <mergeCell ref="G9:G10"/>
    <mergeCell ref="L247:L248"/>
    <mergeCell ref="B895:B914"/>
    <mergeCell ref="L241:L242"/>
    <mergeCell ref="B557:B558"/>
    <mergeCell ref="B1153:B1154"/>
    <mergeCell ref="G11:G12"/>
    <mergeCell ref="M2282:M2327"/>
    <mergeCell ref="L243:L244"/>
    <mergeCell ref="M2752:M2761"/>
    <mergeCell ref="H397:H404"/>
    <mergeCell ref="B1155:B1156"/>
    <mergeCell ref="G141:G142"/>
    <mergeCell ref="A719:A756"/>
    <mergeCell ref="C971:C980"/>
    <mergeCell ref="M1621:M1628"/>
    <mergeCell ref="M3176:M3185"/>
    <mergeCell ref="B3060:B3061"/>
    <mergeCell ref="M1185:M1194"/>
    <mergeCell ref="B949:B950"/>
    <mergeCell ref="L2180:L2181"/>
    <mergeCell ref="M2868:M2877"/>
    <mergeCell ref="M757:M766"/>
    <mergeCell ref="M621:M658"/>
    <mergeCell ref="H981:H990"/>
    <mergeCell ref="C1651:C1696"/>
    <mergeCell ref="L3136:L3137"/>
    <mergeCell ref="G2310:G2311"/>
    <mergeCell ref="G2608:G2609"/>
    <mergeCell ref="G2615:G2617"/>
    <mergeCell ref="L1655:L1656"/>
    <mergeCell ref="M215:M260"/>
    <mergeCell ref="G1581:G1582"/>
    <mergeCell ref="B2632:B2633"/>
    <mergeCell ref="B2636:B2637"/>
    <mergeCell ref="B1459:B1460"/>
    <mergeCell ref="M659:M668"/>
    <mergeCell ref="B2936:B2937"/>
    <mergeCell ref="C1273:C1282"/>
    <mergeCell ref="B2896:F2896"/>
    <mergeCell ref="L1779:L1780"/>
    <mergeCell ref="C991:C998"/>
    <mergeCell ref="G926:G928"/>
    <mergeCell ref="G3060:G3061"/>
    <mergeCell ref="G1549:G1550"/>
    <mergeCell ref="G2734:G2735"/>
    <mergeCell ref="L3025:L3026"/>
    <mergeCell ref="M3100:M3107"/>
    <mergeCell ref="B2844:B2845"/>
    <mergeCell ref="M1409:M1416"/>
    <mergeCell ref="G332:G334"/>
    <mergeCell ref="B2942:B2943"/>
    <mergeCell ref="L3145:L3147"/>
    <mergeCell ref="L3138:L3139"/>
    <mergeCell ref="B1353:B1354"/>
    <mergeCell ref="L1039:L1040"/>
    <mergeCell ref="M1939:M1946"/>
    <mergeCell ref="B919:B920"/>
    <mergeCell ref="G2288:G2289"/>
    <mergeCell ref="L2520:L2521"/>
    <mergeCell ref="L2818:L2819"/>
    <mergeCell ref="M1293:M1302"/>
    <mergeCell ref="M1591:M1600"/>
    <mergeCell ref="L3156:L3157"/>
    <mergeCell ref="B2406:B2407"/>
    <mergeCell ref="M2812:M2857"/>
    <mergeCell ref="H49:H58"/>
    <mergeCell ref="L1885:L1886"/>
    <mergeCell ref="G2832:G2833"/>
    <mergeCell ref="C2222:C2231"/>
    <mergeCell ref="H2974:H2983"/>
    <mergeCell ref="L2922:L2923"/>
    <mergeCell ref="L3152:L3153"/>
    <mergeCell ref="G3052:G3053"/>
    <mergeCell ref="H3130:H3175"/>
    <mergeCell ref="H2868:H2877"/>
    <mergeCell ref="M1399:M1408"/>
    <mergeCell ref="M2600:M2645"/>
    <mergeCell ref="G3145:G3147"/>
    <mergeCell ref="G3138:G3139"/>
    <mergeCell ref="C69:C78"/>
    <mergeCell ref="M109:M154"/>
    <mergeCell ref="G3134:G3135"/>
    <mergeCell ref="M59:M68"/>
    <mergeCell ref="B18:B20"/>
    <mergeCell ref="B649:B650"/>
    <mergeCell ref="C1195:C1204"/>
    <mergeCell ref="G1417:M1417"/>
    <mergeCell ref="H2752:H2761"/>
    <mergeCell ref="M2878:M2887"/>
    <mergeCell ref="L139:L140"/>
    <mergeCell ref="G853:G854"/>
    <mergeCell ref="M1205:M1212"/>
    <mergeCell ref="B2104:B2105"/>
    <mergeCell ref="G1151:G1152"/>
    <mergeCell ref="B921:B922"/>
    <mergeCell ref="G2626:G2627"/>
    <mergeCell ref="B2106:B2107"/>
    <mergeCell ref="H991:H998"/>
    <mergeCell ref="C1235:C1272"/>
    <mergeCell ref="H2176:H2221"/>
    <mergeCell ref="M2136:M2145"/>
    <mergeCell ref="M69:M78"/>
    <mergeCell ref="M367:M376"/>
    <mergeCell ref="B2832:B2833"/>
    <mergeCell ref="L2848:L2849"/>
    <mergeCell ref="G2002:G2003"/>
    <mergeCell ref="G2632:G2633"/>
    <mergeCell ref="M1757:M1802"/>
    <mergeCell ref="L18:L20"/>
    <mergeCell ref="C3:C48"/>
    <mergeCell ref="L1465:L1466"/>
    <mergeCell ref="G2290:G2291"/>
    <mergeCell ref="G2412:G2413"/>
    <mergeCell ref="L828:L830"/>
    <mergeCell ref="G2740:G2741"/>
    <mergeCell ref="A2388:A2433"/>
    <mergeCell ref="L1793:L1794"/>
    <mergeCell ref="L2092:L2093"/>
    <mergeCell ref="G2684:M2684"/>
    <mergeCell ref="G3044:G3045"/>
    <mergeCell ref="G933:G934"/>
    <mergeCell ref="L436:L438"/>
    <mergeCell ref="L2088:L2089"/>
    <mergeCell ref="L2422:L2423"/>
    <mergeCell ref="B7:B8"/>
    <mergeCell ref="B14:B16"/>
    <mergeCell ref="B21:B22"/>
    <mergeCell ref="L2502:L2503"/>
    <mergeCell ref="G2823:G2825"/>
    <mergeCell ref="H961:H970"/>
    <mergeCell ref="M2146:M2153"/>
    <mergeCell ref="G730:G732"/>
    <mergeCell ref="B2528:B2529"/>
    <mergeCell ref="L1253:L1254"/>
    <mergeCell ref="A2812:A2857"/>
    <mergeCell ref="L221:L222"/>
    <mergeCell ref="L737:L738"/>
    <mergeCell ref="B1874:B1876"/>
    <mergeCell ref="B835:B836"/>
    <mergeCell ref="B1140:B1142"/>
    <mergeCell ref="G2318:G2319"/>
    <mergeCell ref="G221:G222"/>
    <mergeCell ref="A2706:A2751"/>
    <mergeCell ref="L453:L454"/>
    <mergeCell ref="G2730:G2731"/>
    <mergeCell ref="H1333:H1378"/>
    <mergeCell ref="L751:L752"/>
    <mergeCell ref="H3186:H3195"/>
    <mergeCell ref="M865:M874"/>
    <mergeCell ref="G1163:G1164"/>
    <mergeCell ref="B447:B448"/>
    <mergeCell ref="L1662:L1664"/>
    <mergeCell ref="L2288:L2289"/>
    <mergeCell ref="H2454:H2463"/>
    <mergeCell ref="C2116:C2125"/>
    <mergeCell ref="B449:B450"/>
    <mergeCell ref="G1765:G1766"/>
    <mergeCell ref="L2290:L2291"/>
    <mergeCell ref="L2297:L2299"/>
    <mergeCell ref="G3030:G3031"/>
    <mergeCell ref="G1344:G1346"/>
    <mergeCell ref="G3032:G3033"/>
    <mergeCell ref="L1874:L1876"/>
    <mergeCell ref="L2194:L2195"/>
    <mergeCell ref="B2495:B2496"/>
    <mergeCell ref="G1339:G1340"/>
    <mergeCell ref="H1863:H1908"/>
    <mergeCell ref="L3134:L3135"/>
    <mergeCell ref="B2260:F2260"/>
    <mergeCell ref="M1303:M1310"/>
    <mergeCell ref="C777:C786"/>
    <mergeCell ref="G1735:M1735"/>
    <mergeCell ref="L2707:L2708"/>
    <mergeCell ref="C1621:C1628"/>
    <mergeCell ref="H2252:H2259"/>
    <mergeCell ref="B3002:F3002"/>
    <mergeCell ref="C1077:C1086"/>
    <mergeCell ref="G734:G736"/>
    <mergeCell ref="G1032:G1034"/>
    <mergeCell ref="A1737:A1756"/>
    <mergeCell ref="B3158:B3159"/>
    <mergeCell ref="L1367:L1368"/>
    <mergeCell ref="H1515:H1522"/>
    <mergeCell ref="B131:B132"/>
    <mergeCell ref="G2948:G2949"/>
    <mergeCell ref="L339:L340"/>
    <mergeCell ref="G230:G232"/>
    <mergeCell ref="B431:B432"/>
    <mergeCell ref="G2950:G2951"/>
    <mergeCell ref="H2782:H2789"/>
    <mergeCell ref="C1909:C1918"/>
    <mergeCell ref="A2150:A2153"/>
    <mergeCell ref="B2830:B2831"/>
    <mergeCell ref="L741:L742"/>
    <mergeCell ref="B1878:B1880"/>
    <mergeCell ref="G2630:G2631"/>
    <mergeCell ref="H719:H756"/>
    <mergeCell ref="G1236:G1237"/>
    <mergeCell ref="B1144:B1146"/>
    <mergeCell ref="L1553:L1554"/>
    <mergeCell ref="L1560:L1562"/>
    <mergeCell ref="L1159:L1160"/>
    <mergeCell ref="B837:B838"/>
    <mergeCell ref="G1662:G1664"/>
    <mergeCell ref="L2726:L2727"/>
    <mergeCell ref="B1311:F1311"/>
    <mergeCell ref="L1681:L1682"/>
    <mergeCell ref="B2000:B2001"/>
    <mergeCell ref="G1465:G1466"/>
    <mergeCell ref="B2290:B2291"/>
    <mergeCell ref="B221:B222"/>
    <mergeCell ref="A1485:A1494"/>
    <mergeCell ref="G2414:G2415"/>
    <mergeCell ref="G2081:G2083"/>
    <mergeCell ref="B2512:B2513"/>
    <mergeCell ref="G622:G623"/>
    <mergeCell ref="B1791:B1792"/>
    <mergeCell ref="B1785:B1786"/>
    <mergeCell ref="B2580:B2599"/>
    <mergeCell ref="G2316:G2317"/>
    <mergeCell ref="L117:L118"/>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N2578:P2578"/>
    <mergeCell ref="L926:L928"/>
    <mergeCell ref="B343:B344"/>
    <mergeCell ref="G1878:G1880"/>
    <mergeCell ref="L3060:L3061"/>
    <mergeCell ref="B1983:B1985"/>
    <mergeCell ref="L219:L220"/>
    <mergeCell ref="L1549:L1550"/>
    <mergeCell ref="G2838:G2839"/>
    <mergeCell ref="N193:P193"/>
    <mergeCell ref="G3136:G3137"/>
    <mergeCell ref="B1131:B1132"/>
    <mergeCell ref="L2008:L2009"/>
    <mergeCell ref="G1363:G1364"/>
    <mergeCell ref="B2310:B2311"/>
    <mergeCell ref="B2608:B2609"/>
    <mergeCell ref="B2615:B2617"/>
    <mergeCell ref="G1655:G1656"/>
    <mergeCell ref="L1551:L1552"/>
    <mergeCell ref="L1893:L1894"/>
    <mergeCell ref="G2840:G2841"/>
    <mergeCell ref="L916:L917"/>
    <mergeCell ref="C2010:C2019"/>
    <mergeCell ref="H2136:H2145"/>
    <mergeCell ref="L459:L460"/>
    <mergeCell ref="M2666:M2675"/>
    <mergeCell ref="G1569:G1570"/>
    <mergeCell ref="G1867:G1868"/>
    <mergeCell ref="H2464:H2471"/>
    <mergeCell ref="L841:L842"/>
    <mergeCell ref="G2092:G2093"/>
    <mergeCell ref="B939:B940"/>
    <mergeCell ref="B1:F1"/>
    <mergeCell ref="B2634:B2635"/>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4:C2983"/>
    <mergeCell ref="L1977:L1979"/>
    <mergeCell ref="G247:G248"/>
    <mergeCell ref="L2286:L2287"/>
    <mergeCell ref="L137:L138"/>
    <mergeCell ref="B1417:F1417"/>
    <mergeCell ref="L1864:L1865"/>
    <mergeCell ref="B11:B12"/>
    <mergeCell ref="G249:G250"/>
    <mergeCell ref="B2526:B2527"/>
    <mergeCell ref="G243:G244"/>
    <mergeCell ref="G547:G548"/>
    <mergeCell ref="C397:C404"/>
    <mergeCell ref="L347:L348"/>
    <mergeCell ref="L2085:L2087"/>
    <mergeCell ref="B143:B144"/>
    <mergeCell ref="H2656:H2665"/>
    <mergeCell ref="L2940:L2941"/>
    <mergeCell ref="L1546:L1547"/>
    <mergeCell ref="L245:L246"/>
    <mergeCell ref="L1575:L1576"/>
    <mergeCell ref="H1939:H1946"/>
    <mergeCell ref="L543:L544"/>
    <mergeCell ref="B1885:B1886"/>
    <mergeCell ref="M2116:M2125"/>
    <mergeCell ref="M1505:M1514"/>
    <mergeCell ref="M2010:M2019"/>
    <mergeCell ref="M1803:M1812"/>
    <mergeCell ref="L3042:L3043"/>
    <mergeCell ref="M261:M270"/>
    <mergeCell ref="L1987:L1989"/>
    <mergeCell ref="M561:M570"/>
    <mergeCell ref="C2984:C2993"/>
    <mergeCell ref="C367:C376"/>
    <mergeCell ref="G2836:G2837"/>
    <mergeCell ref="G1029:G1030"/>
    <mergeCell ref="B2790:F2790"/>
    <mergeCell ref="C2666:C2675"/>
    <mergeCell ref="B734:B736"/>
    <mergeCell ref="B697:F697"/>
    <mergeCell ref="B1032:B1034"/>
    <mergeCell ref="B2472:F2472"/>
    <mergeCell ref="L1573:L1574"/>
    <mergeCell ref="M271:M280"/>
    <mergeCell ref="B1236:B1237"/>
    <mergeCell ref="L541:L542"/>
    <mergeCell ref="H1399:H1408"/>
    <mergeCell ref="C1127:C1174"/>
    <mergeCell ref="G3214:M3214"/>
    <mergeCell ref="G2094:G2095"/>
    <mergeCell ref="G2392:G2393"/>
    <mergeCell ref="L2624:L2625"/>
    <mergeCell ref="B2206:B2207"/>
    <mergeCell ref="G39:G40"/>
    <mergeCell ref="B1683:B1684"/>
    <mergeCell ref="G451:G452"/>
    <mergeCell ref="B2948:B2949"/>
    <mergeCell ref="G339:G340"/>
    <mergeCell ref="B2262:B2281"/>
    <mergeCell ref="B405:F405"/>
    <mergeCell ref="G428:G429"/>
    <mergeCell ref="B2950:B2951"/>
    <mergeCell ref="G751:G752"/>
    <mergeCell ref="H2964:H2973"/>
    <mergeCell ref="G1255:G1256"/>
    <mergeCell ref="G534:G536"/>
    <mergeCell ref="G1043:G1044"/>
    <mergeCell ref="G1560:G1562"/>
    <mergeCell ref="G1553:G1554"/>
    <mergeCell ref="B1970:B1971"/>
    <mergeCell ref="B1998:B1999"/>
    <mergeCell ref="G2520:G2521"/>
    <mergeCell ref="G2818:G2819"/>
    <mergeCell ref="L2410:L2411"/>
    <mergeCell ref="L1687:L1688"/>
    <mergeCell ref="H689:H696"/>
    <mergeCell ref="G2924:G2925"/>
    <mergeCell ref="G2196:G2197"/>
    <mergeCell ref="C1283:C1292"/>
    <mergeCell ref="G1440:G1441"/>
    <mergeCell ref="N1105:P1105"/>
    <mergeCell ref="M3196:M3205"/>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2:C2771"/>
    <mergeCell ref="A2116:A2125"/>
    <mergeCell ref="B3032:B3033"/>
    <mergeCell ref="G2717:G2719"/>
    <mergeCell ref="L1036:L1038"/>
    <mergeCell ref="B1339:B1340"/>
    <mergeCell ref="L2724:L2725"/>
    <mergeCell ref="G2502:G2503"/>
    <mergeCell ref="B2823:B2825"/>
    <mergeCell ref="C1399:C1408"/>
    <mergeCell ref="G405:M405"/>
    <mergeCell ref="H2146:H2153"/>
    <mergeCell ref="G1253:G1254"/>
    <mergeCell ref="H787:H794"/>
    <mergeCell ref="B1036:B1038"/>
    <mergeCell ref="B2088:B2089"/>
    <mergeCell ref="L2408:L2409"/>
    <mergeCell ref="G3154:G3155"/>
    <mergeCell ref="L3166:L3167"/>
    <mergeCell ref="L2106:L2107"/>
    <mergeCell ref="B622:B623"/>
    <mergeCell ref="G2204:G2205"/>
    <mergeCell ref="B1051:B1052"/>
    <mergeCell ref="B2316:B2317"/>
    <mergeCell ref="L349:L350"/>
    <mergeCell ref="A2600:A2645"/>
    <mergeCell ref="B332:B334"/>
    <mergeCell ref="G1337:G1338"/>
    <mergeCell ref="L639:L640"/>
    <mergeCell ref="B2318:B2319"/>
    <mergeCell ref="G453:G454"/>
    <mergeCell ref="L649:L650"/>
    <mergeCell ref="B2730:B2731"/>
    <mergeCell ref="B632:B634"/>
    <mergeCell ref="A817:A854"/>
    <mergeCell ref="B1263:B1264"/>
    <mergeCell ref="G753:G754"/>
    <mergeCell ref="G2008:G2009"/>
    <mergeCell ref="L2074:L2075"/>
    <mergeCell ref="L1047:L1048"/>
    <mergeCell ref="B1363:B1364"/>
    <mergeCell ref="B3156:B3157"/>
    <mergeCell ref="A561:A570"/>
    <mergeCell ref="L2318:L2319"/>
    <mergeCell ref="B2004:B2005"/>
    <mergeCell ref="L2622:L2623"/>
    <mergeCell ref="B341:B342"/>
    <mergeCell ref="G1869:G1870"/>
    <mergeCell ref="L1970:L1971"/>
    <mergeCell ref="G3156:G3157"/>
    <mergeCell ref="G2728:G2729"/>
    <mergeCell ref="G3039:G3041"/>
    <mergeCell ref="L749:L750"/>
    <mergeCell ref="A2998:A3001"/>
    <mergeCell ref="G821:G822"/>
    <mergeCell ref="L3164:L3165"/>
    <mergeCell ref="G2820:G2821"/>
    <mergeCell ref="L2620:L2621"/>
    <mergeCell ref="B322:B323"/>
    <mergeCell ref="G1467:G1468"/>
    <mergeCell ref="B2414:B2415"/>
    <mergeCell ref="B1871:B1872"/>
    <mergeCell ref="H2812:H2857"/>
    <mergeCell ref="B1215:B1234"/>
    <mergeCell ref="G1311:M1311"/>
    <mergeCell ref="M2772:M2781"/>
    <mergeCell ref="B2838:B2839"/>
    <mergeCell ref="C2752:C2761"/>
    <mergeCell ref="H1919:H1928"/>
    <mergeCell ref="M2338:M2347"/>
    <mergeCell ref="C1697:C1706"/>
    <mergeCell ref="G641:G642"/>
    <mergeCell ref="L1659:L1660"/>
    <mergeCell ref="G755:G756"/>
    <mergeCell ref="A1413:A1416"/>
    <mergeCell ref="L553:L554"/>
    <mergeCell ref="M1969:M2009"/>
    <mergeCell ref="L3160:L3161"/>
    <mergeCell ref="B2509:B2511"/>
    <mergeCell ref="B2684:F2684"/>
    <mergeCell ref="G2154:M2154"/>
    <mergeCell ref="A2964:A2973"/>
    <mergeCell ref="B247:B248"/>
    <mergeCell ref="C1379:C1388"/>
    <mergeCell ref="G137:G138"/>
    <mergeCell ref="B1947:F1947"/>
    <mergeCell ref="L832:L834"/>
    <mergeCell ref="B249:B250"/>
    <mergeCell ref="L1761:L1762"/>
    <mergeCell ref="B547:B548"/>
    <mergeCell ref="G139:G140"/>
    <mergeCell ref="L1334:L1335"/>
    <mergeCell ref="G2085:G2087"/>
    <mergeCell ref="L1763:L1764"/>
    <mergeCell ref="B549:B550"/>
    <mergeCell ref="M591:M598"/>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M1485:M1494"/>
    <mergeCell ref="B223:B224"/>
    <mergeCell ref="L239:L240"/>
    <mergeCell ref="L1053:L1054"/>
    <mergeCell ref="H1707:H1716"/>
    <mergeCell ref="C165:C174"/>
    <mergeCell ref="A295:A298"/>
    <mergeCell ref="M463:M472"/>
    <mergeCell ref="L1337:L1338"/>
    <mergeCell ref="G1998:G1999"/>
    <mergeCell ref="B1135:B1136"/>
    <mergeCell ref="G1992:G1993"/>
    <mergeCell ref="B241:B242"/>
    <mergeCell ref="G1983:G1985"/>
    <mergeCell ref="L1344:L1346"/>
    <mergeCell ref="L1151:L1152"/>
    <mergeCell ref="A797:A816"/>
    <mergeCell ref="M377:M386"/>
    <mergeCell ref="B145:B146"/>
    <mergeCell ref="G1551:G1552"/>
    <mergeCell ref="G1893:G1894"/>
    <mergeCell ref="G823:G824"/>
    <mergeCell ref="B2840:B2841"/>
    <mergeCell ref="L2177:L2178"/>
    <mergeCell ref="C757:C766"/>
    <mergeCell ref="H2600:H2645"/>
    <mergeCell ref="C1813:C1822"/>
    <mergeCell ref="G1977:G1979"/>
    <mergeCell ref="C2136:C2145"/>
    <mergeCell ref="G459:G460"/>
    <mergeCell ref="L2500:L2501"/>
    <mergeCell ref="H2666:H2675"/>
    <mergeCell ref="B1447:B1448"/>
    <mergeCell ref="C2464:C2471"/>
    <mergeCell ref="G1980:G1981"/>
    <mergeCell ref="C321:C366"/>
    <mergeCell ref="G461:G462"/>
    <mergeCell ref="L1261:L1262"/>
    <mergeCell ref="C49:C58"/>
    <mergeCell ref="L1055:L1056"/>
    <mergeCell ref="L2076:L2077"/>
    <mergeCell ref="G3028:G3029"/>
    <mergeCell ref="L1049:L1050"/>
    <mergeCell ref="L1353:L1354"/>
    <mergeCell ref="A1519:A1522"/>
    <mergeCell ref="G2300:G2301"/>
    <mergeCell ref="G832:G834"/>
    <mergeCell ref="L3162:L3163"/>
    <mergeCell ref="B747:B748"/>
    <mergeCell ref="G2302:G2303"/>
    <mergeCell ref="G1947:M1947"/>
    <mergeCell ref="G1575:G1576"/>
    <mergeCell ref="C427:C462"/>
    <mergeCell ref="C1939:C1946"/>
    <mergeCell ref="H2116:H2125"/>
    <mergeCell ref="M2348:M2357"/>
    <mergeCell ref="M2646:M2655"/>
    <mergeCell ref="B1047:B1048"/>
    <mergeCell ref="C261:C270"/>
    <mergeCell ref="A1943:A1946"/>
    <mergeCell ref="G1577:G1578"/>
    <mergeCell ref="L739:L740"/>
    <mergeCell ref="B1049:B1050"/>
    <mergeCell ref="G1629:M1629"/>
    <mergeCell ref="L3131:L3132"/>
    <mergeCell ref="L1045:L1046"/>
    <mergeCell ref="B3052:B3053"/>
    <mergeCell ref="L2611:L2613"/>
    <mergeCell ref="B2180:B2181"/>
    <mergeCell ref="C2070:C2115"/>
    <mergeCell ref="G1:K1"/>
    <mergeCell ref="G845:G846"/>
    <mergeCell ref="G1149:G1150"/>
    <mergeCell ref="B2096:B2097"/>
    <mergeCell ref="L14:L16"/>
    <mergeCell ref="L7:L8"/>
    <mergeCell ref="L645:L646"/>
    <mergeCell ref="B926:B928"/>
    <mergeCell ref="G2896:M2896"/>
    <mergeCell ref="B2098:B2099"/>
    <mergeCell ref="M1021:M1066"/>
    <mergeCell ref="A2892:A2895"/>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8:L2529"/>
    <mergeCell ref="L2071:L2072"/>
    <mergeCell ref="A2222:A2231"/>
    <mergeCell ref="H1833:H1840"/>
    <mergeCell ref="C463:C472"/>
    <mergeCell ref="M321:M366"/>
    <mergeCell ref="M3024:M3069"/>
    <mergeCell ref="G3164:G3165"/>
    <mergeCell ref="A1909:A1918"/>
    <mergeCell ref="B2820:B2821"/>
    <mergeCell ref="G2505:G2507"/>
    <mergeCell ref="G1990:G1991"/>
    <mergeCell ref="B1467:B1468"/>
    <mergeCell ref="G3166:G3167"/>
    <mergeCell ref="L2512:L2513"/>
    <mergeCell ref="G636:G638"/>
    <mergeCell ref="B2204:B2205"/>
    <mergeCell ref="L135:L136"/>
    <mergeCell ref="L440:L442"/>
    <mergeCell ref="B2524:B2525"/>
    <mergeCell ref="G841:G842"/>
    <mergeCell ref="G2202:G2203"/>
    <mergeCell ref="C1545:C1590"/>
    <mergeCell ref="H493:H500"/>
    <mergeCell ref="G849:G850"/>
    <mergeCell ref="A1333:A1378"/>
    <mergeCell ref="A2680:A2683"/>
    <mergeCell ref="G1147:G1148"/>
    <mergeCell ref="B2094:B2095"/>
    <mergeCell ref="L2846:L2847"/>
    <mergeCell ref="H875:H884"/>
    <mergeCell ref="G1261:G1262"/>
    <mergeCell ref="G1994:G1995"/>
    <mergeCell ref="G2624:G2625"/>
    <mergeCell ref="A1625:A1628"/>
    <mergeCell ref="L1791:L1792"/>
    <mergeCell ref="H1175:H1184"/>
    <mergeCell ref="H1803:H1812"/>
    <mergeCell ref="G3141:G3143"/>
    <mergeCell ref="B193:F193"/>
    <mergeCell ref="B2520:B2521"/>
    <mergeCell ref="G2410:G2411"/>
    <mergeCell ref="G2714:G2715"/>
    <mergeCell ref="L226:L228"/>
    <mergeCell ref="L431:L432"/>
    <mergeCell ref="G1687:G1688"/>
    <mergeCell ref="L1883:L1884"/>
    <mergeCell ref="B529:B530"/>
    <mergeCell ref="B1045:B1046"/>
    <mergeCell ref="C59:C68"/>
    <mergeCell ref="M1601:M1610"/>
    <mergeCell ref="A407:A426"/>
    <mergeCell ref="H3206:H3213"/>
    <mergeCell ref="B428:B429"/>
    <mergeCell ref="L31:L32"/>
    <mergeCell ref="L329:L330"/>
    <mergeCell ref="H3196:H3205"/>
    <mergeCell ref="M875:M884"/>
    <mergeCell ref="L145:L146"/>
    <mergeCell ref="L443:L444"/>
    <mergeCell ref="B753:B754"/>
    <mergeCell ref="B1057:B1058"/>
    <mergeCell ref="C1021:C1066"/>
    <mergeCell ref="L629:L630"/>
    <mergeCell ref="B436:B438"/>
    <mergeCell ref="M1175:M1184"/>
    <mergeCell ref="B2422:B2423"/>
    <mergeCell ref="G3002:M3002"/>
    <mergeCell ref="L2938:L2939"/>
    <mergeCell ref="B2818:B2819"/>
    <mergeCell ref="L2212:L2213"/>
    <mergeCell ref="A3130:A3175"/>
    <mergeCell ref="G639:G640"/>
    <mergeCell ref="B1525:B1544"/>
    <mergeCell ref="H1757:H1802"/>
    <mergeCell ref="B797:B816"/>
    <mergeCell ref="G655:G656"/>
    <mergeCell ref="A1001:A1020"/>
    <mergeCell ref="G18:G20"/>
    <mergeCell ref="B1783:B1784"/>
    <mergeCell ref="H1495:H1504"/>
    <mergeCell ref="G2308:G2309"/>
    <mergeCell ref="G657:G658"/>
    <mergeCell ref="H3024:H3069"/>
    <mergeCell ref="G193:M193"/>
    <mergeCell ref="H1969:H2009"/>
    <mergeCell ref="G1128:G1129"/>
    <mergeCell ref="L2710:L2711"/>
    <mergeCell ref="M1929:M1938"/>
    <mergeCell ref="C1601:C1610"/>
    <mergeCell ref="B1666:B1668"/>
    <mergeCell ref="H2126:H2135"/>
    <mergeCell ref="B137:B138"/>
    <mergeCell ref="G2191:G2193"/>
    <mergeCell ref="H2878:H2887"/>
    <mergeCell ref="B27:B28"/>
    <mergeCell ref="C493:C500"/>
    <mergeCell ref="L2721:L2723"/>
    <mergeCell ref="B1001:B1020"/>
    <mergeCell ref="A301:A320"/>
    <mergeCell ref="G795:M795"/>
    <mergeCell ref="L2498:L2499"/>
    <mergeCell ref="A601:A620"/>
    <mergeCell ref="H3176:H3185"/>
    <mergeCell ref="B139:B140"/>
    <mergeCell ref="B3145:B3147"/>
    <mergeCell ref="B3108:F3108"/>
    <mergeCell ref="B2085:B2087"/>
    <mergeCell ref="G1763:G1764"/>
    <mergeCell ref="L2734:L2735"/>
    <mergeCell ref="N405:P405"/>
    <mergeCell ref="L2293:L2295"/>
    <mergeCell ref="G241:G242"/>
    <mergeCell ref="L2736:L2737"/>
    <mergeCell ref="C561:C570"/>
    <mergeCell ref="L115:L116"/>
    <mergeCell ref="M2328:M2337"/>
    <mergeCell ref="G1259:G1260"/>
    <mergeCell ref="L1768:L1770"/>
    <mergeCell ref="M1273:M1282"/>
    <mergeCell ref="G347:G348"/>
    <mergeCell ref="L636:L638"/>
    <mergeCell ref="B2717:B2719"/>
    <mergeCell ref="G1772:G1774"/>
    <mergeCell ref="L1891:L1892"/>
    <mergeCell ref="C2146:C2153"/>
    <mergeCell ref="M1727:M1734"/>
    <mergeCell ref="G124:G126"/>
    <mergeCell ref="L131:L132"/>
    <mergeCell ref="L1461:L1462"/>
    <mergeCell ref="G2408:G2409"/>
    <mergeCell ref="B1255:B1256"/>
    <mergeCell ref="B534:B536"/>
    <mergeCell ref="B1560:B1562"/>
  </mergeCells>
  <phoneticPr fontId="3" type="noConversion"/>
  <conditionalFormatting sqref="D1:D86 D302:D62410 I1934:I1968 N1934:N1968 I1988:I2029 I2035:I62410 N2035:N62410">
    <cfRule type="cellIs" dxfId="1526" priority="164" stopIfTrue="1" operator="equal">
      <formula>"跳車"</formula>
    </cfRule>
  </conditionalFormatting>
  <conditionalFormatting sqref="D109:D194">
    <cfRule type="cellIs" dxfId="1525" priority="130" stopIfTrue="1" operator="equal">
      <formula>"跳車"</formula>
    </cfRule>
  </conditionalFormatting>
  <conditionalFormatting sqref="D196:D300">
    <cfRule type="cellIs" dxfId="1524" priority="123" stopIfTrue="1" operator="equal">
      <formula>"跳車"</formula>
    </cfRule>
  </conditionalFormatting>
  <conditionalFormatting sqref="I1:I86">
    <cfRule type="cellIs" dxfId="1523" priority="139" stopIfTrue="1" operator="equal">
      <formula>"跳車"</formula>
    </cfRule>
  </conditionalFormatting>
  <conditionalFormatting sqref="I87:I108">
    <cfRule type="cellIs" dxfId="1522" priority="148" stopIfTrue="1" operator="equal">
      <formula>"改紡"</formula>
    </cfRule>
    <cfRule type="cellIs" dxfId="1521" priority="149" stopIfTrue="1" operator="equal">
      <formula>"final停"</formula>
    </cfRule>
    <cfRule type="cellIs" dxfId="1520" priority="150" stopIfTrue="1" operator="equal">
      <formula>"了機"</formula>
    </cfRule>
  </conditionalFormatting>
  <conditionalFormatting sqref="I89">
    <cfRule type="cellIs" dxfId="1519" priority="171" stopIfTrue="1" operator="equal">
      <formula>"跳車"</formula>
    </cfRule>
  </conditionalFormatting>
  <conditionalFormatting sqref="I193:I214">
    <cfRule type="cellIs" dxfId="1518" priority="165" stopIfTrue="1" operator="equal">
      <formula>"改紡"</formula>
    </cfRule>
    <cfRule type="cellIs" dxfId="1517" priority="166" stopIfTrue="1" operator="equal">
      <formula>"final停"</formula>
    </cfRule>
    <cfRule type="cellIs" dxfId="1516" priority="167" stopIfTrue="1" operator="equal">
      <formula>"了機"</formula>
    </cfRule>
  </conditionalFormatting>
  <conditionalFormatting sqref="I196:I320 I392:I426 I488:I522 I586:I620 I685:I718 I782:I816 I880:I1332 I1412:I1438 I1510:I1862 I109:I194 I92:I97 I1880:I1917 I1925:I1928">
    <cfRule type="cellIs" dxfId="1515" priority="264" stopIfTrue="1" operator="equal">
      <formula>"跳車"</formula>
    </cfRule>
  </conditionalFormatting>
  <conditionalFormatting sqref="I299:I320">
    <cfRule type="cellIs" dxfId="1514" priority="258" stopIfTrue="1" operator="equal">
      <formula>"改紡"</formula>
    </cfRule>
    <cfRule type="cellIs" dxfId="1513" priority="259" stopIfTrue="1" operator="equal">
      <formula>"final停"</formula>
    </cfRule>
    <cfRule type="cellIs" dxfId="1512" priority="260" stopIfTrue="1" operator="equal">
      <formula>"了機"</formula>
    </cfRule>
  </conditionalFormatting>
  <conditionalFormatting sqref="I321:I391">
    <cfRule type="cellIs" dxfId="1511" priority="119" stopIfTrue="1" operator="equal">
      <formula>"跳車"</formula>
    </cfRule>
  </conditionalFormatting>
  <conditionalFormatting sqref="I405:I426">
    <cfRule type="cellIs" dxfId="1510" priority="255" stopIfTrue="1" operator="equal">
      <formula>"改紡"</formula>
    </cfRule>
    <cfRule type="cellIs" dxfId="1509" priority="256" stopIfTrue="1" operator="equal">
      <formula>"final停"</formula>
    </cfRule>
    <cfRule type="cellIs" dxfId="1508" priority="257" stopIfTrue="1" operator="equal">
      <formula>"了機"</formula>
    </cfRule>
  </conditionalFormatting>
  <conditionalFormatting sqref="I427:I487">
    <cfRule type="cellIs" dxfId="1507" priority="98" stopIfTrue="1" operator="equal">
      <formula>"跳車"</formula>
    </cfRule>
  </conditionalFormatting>
  <conditionalFormatting sqref="I501:I522">
    <cfRule type="cellIs" dxfId="1506" priority="252" stopIfTrue="1" operator="equal">
      <formula>"改紡"</formula>
    </cfRule>
    <cfRule type="cellIs" dxfId="1505" priority="253" stopIfTrue="1" operator="equal">
      <formula>"final停"</formula>
    </cfRule>
    <cfRule type="cellIs" dxfId="1504" priority="254" stopIfTrue="1" operator="equal">
      <formula>"了機"</formula>
    </cfRule>
  </conditionalFormatting>
  <conditionalFormatting sqref="I523:I585">
    <cfRule type="cellIs" dxfId="1503" priority="96" stopIfTrue="1" operator="equal">
      <formula>"跳車"</formula>
    </cfRule>
  </conditionalFormatting>
  <conditionalFormatting sqref="I599:I620">
    <cfRule type="cellIs" dxfId="1502" priority="249" stopIfTrue="1" operator="equal">
      <formula>"改紡"</formula>
    </cfRule>
    <cfRule type="cellIs" dxfId="1501" priority="250" stopIfTrue="1" operator="equal">
      <formula>"final停"</formula>
    </cfRule>
    <cfRule type="cellIs" dxfId="1500" priority="251" stopIfTrue="1" operator="equal">
      <formula>"了機"</formula>
    </cfRule>
  </conditionalFormatting>
  <conditionalFormatting sqref="I621:I684">
    <cfRule type="cellIs" dxfId="1499" priority="94" stopIfTrue="1" operator="equal">
      <formula>"跳車"</formula>
    </cfRule>
  </conditionalFormatting>
  <conditionalFormatting sqref="I697:I718">
    <cfRule type="cellIs" dxfId="1498" priority="246" stopIfTrue="1" operator="equal">
      <formula>"改紡"</formula>
    </cfRule>
    <cfRule type="cellIs" dxfId="1497" priority="247" stopIfTrue="1" operator="equal">
      <formula>"final停"</formula>
    </cfRule>
    <cfRule type="cellIs" dxfId="1496" priority="248" stopIfTrue="1" operator="equal">
      <formula>"了機"</formula>
    </cfRule>
  </conditionalFormatting>
  <conditionalFormatting sqref="I719:I781">
    <cfRule type="cellIs" dxfId="1495" priority="87" stopIfTrue="1" operator="equal">
      <formula>"跳車"</formula>
    </cfRule>
  </conditionalFormatting>
  <conditionalFormatting sqref="I795:I816">
    <cfRule type="cellIs" dxfId="1494" priority="243" stopIfTrue="1" operator="equal">
      <formula>"改紡"</formula>
    </cfRule>
    <cfRule type="cellIs" dxfId="1493" priority="244" stopIfTrue="1" operator="equal">
      <formula>"final停"</formula>
    </cfRule>
    <cfRule type="cellIs" dxfId="1492" priority="245" stopIfTrue="1" operator="equal">
      <formula>"了機"</formula>
    </cfRule>
  </conditionalFormatting>
  <conditionalFormatting sqref="I817:I879">
    <cfRule type="cellIs" dxfId="1491" priority="78" stopIfTrue="1" operator="equal">
      <formula>"跳車"</formula>
    </cfRule>
  </conditionalFormatting>
  <conditionalFormatting sqref="I893:I914">
    <cfRule type="cellIs" dxfId="1490" priority="240" stopIfTrue="1" operator="equal">
      <formula>"改紡"</formula>
    </cfRule>
    <cfRule type="cellIs" dxfId="1489" priority="241" stopIfTrue="1" operator="equal">
      <formula>"final停"</formula>
    </cfRule>
    <cfRule type="cellIs" dxfId="1488" priority="242" stopIfTrue="1" operator="equal">
      <formula>"了機"</formula>
    </cfRule>
  </conditionalFormatting>
  <conditionalFormatting sqref="I999:I1020">
    <cfRule type="cellIs" dxfId="1487" priority="237" stopIfTrue="1" operator="equal">
      <formula>"改紡"</formula>
    </cfRule>
    <cfRule type="cellIs" dxfId="1486" priority="238" stopIfTrue="1" operator="equal">
      <formula>"final停"</formula>
    </cfRule>
    <cfRule type="cellIs" dxfId="1485" priority="239" stopIfTrue="1" operator="equal">
      <formula>"了機"</formula>
    </cfRule>
  </conditionalFormatting>
  <conditionalFormatting sqref="I1105:I1126">
    <cfRule type="cellIs" dxfId="1484" priority="234" stopIfTrue="1" operator="equal">
      <formula>"改紡"</formula>
    </cfRule>
    <cfRule type="cellIs" dxfId="1483" priority="235" stopIfTrue="1" operator="equal">
      <formula>"final停"</formula>
    </cfRule>
    <cfRule type="cellIs" dxfId="1482" priority="236" stopIfTrue="1" operator="equal">
      <formula>"了機"</formula>
    </cfRule>
  </conditionalFormatting>
  <conditionalFormatting sqref="I1213:I1234">
    <cfRule type="cellIs" dxfId="1481" priority="231" stopIfTrue="1" operator="equal">
      <formula>"改紡"</formula>
    </cfRule>
    <cfRule type="cellIs" dxfId="1480" priority="232" stopIfTrue="1" operator="equal">
      <formula>"final停"</formula>
    </cfRule>
    <cfRule type="cellIs" dxfId="1479" priority="233" stopIfTrue="1" operator="equal">
      <formula>"了機"</formula>
    </cfRule>
  </conditionalFormatting>
  <conditionalFormatting sqref="I1311:I1332">
    <cfRule type="cellIs" dxfId="1478" priority="228" stopIfTrue="1" operator="equal">
      <formula>"改紡"</formula>
    </cfRule>
    <cfRule type="cellIs" dxfId="1477" priority="229" stopIfTrue="1" operator="equal">
      <formula>"final停"</formula>
    </cfRule>
    <cfRule type="cellIs" dxfId="1476" priority="230" stopIfTrue="1" operator="equal">
      <formula>"了機"</formula>
    </cfRule>
  </conditionalFormatting>
  <conditionalFormatting sqref="I1333:I1411">
    <cfRule type="cellIs" dxfId="1475" priority="39" stopIfTrue="1" operator="equal">
      <formula>"跳車"</formula>
    </cfRule>
  </conditionalFormatting>
  <conditionalFormatting sqref="I1417:I1438">
    <cfRule type="cellIs" dxfId="1474" priority="225" stopIfTrue="1" operator="equal">
      <formula>"改紡"</formula>
    </cfRule>
    <cfRule type="cellIs" dxfId="1473" priority="226" stopIfTrue="1" operator="equal">
      <formula>"final停"</formula>
    </cfRule>
    <cfRule type="cellIs" dxfId="1472" priority="227" stopIfTrue="1" operator="equal">
      <formula>"了機"</formula>
    </cfRule>
  </conditionalFormatting>
  <conditionalFormatting sqref="I1439:I1509">
    <cfRule type="cellIs" dxfId="1471" priority="37" stopIfTrue="1" operator="equal">
      <formula>"跳車"</formula>
    </cfRule>
  </conditionalFormatting>
  <conditionalFormatting sqref="I1523:I1544">
    <cfRule type="cellIs" dxfId="1470" priority="222" stopIfTrue="1" operator="equal">
      <formula>"改紡"</formula>
    </cfRule>
    <cfRule type="cellIs" dxfId="1469" priority="223" stopIfTrue="1" operator="equal">
      <formula>"final停"</formula>
    </cfRule>
    <cfRule type="cellIs" dxfId="1468" priority="224" stopIfTrue="1" operator="equal">
      <formula>"了機"</formula>
    </cfRule>
  </conditionalFormatting>
  <conditionalFormatting sqref="I1629:I1650">
    <cfRule type="cellIs" dxfId="1467" priority="219" stopIfTrue="1" operator="equal">
      <formula>"改紡"</formula>
    </cfRule>
    <cfRule type="cellIs" dxfId="1466" priority="220" stopIfTrue="1" operator="equal">
      <formula>"final停"</formula>
    </cfRule>
    <cfRule type="cellIs" dxfId="1465" priority="221" stopIfTrue="1" operator="equal">
      <formula>"了機"</formula>
    </cfRule>
  </conditionalFormatting>
  <conditionalFormatting sqref="I1735:I1756">
    <cfRule type="cellIs" dxfId="1464" priority="216" stopIfTrue="1" operator="equal">
      <formula>"改紡"</formula>
    </cfRule>
    <cfRule type="cellIs" dxfId="1463" priority="217" stopIfTrue="1" operator="equal">
      <formula>"final停"</formula>
    </cfRule>
    <cfRule type="cellIs" dxfId="1462" priority="218" stopIfTrue="1" operator="equal">
      <formula>"了機"</formula>
    </cfRule>
  </conditionalFormatting>
  <conditionalFormatting sqref="I1841:I1862">
    <cfRule type="cellIs" dxfId="1461" priority="213" stopIfTrue="1" operator="equal">
      <formula>"改紡"</formula>
    </cfRule>
    <cfRule type="cellIs" dxfId="1460" priority="214" stopIfTrue="1" operator="equal">
      <formula>"final停"</formula>
    </cfRule>
    <cfRule type="cellIs" dxfId="1459" priority="215" stopIfTrue="1" operator="equal">
      <formula>"了機"</formula>
    </cfRule>
  </conditionalFormatting>
  <conditionalFormatting sqref="I1947:I1968">
    <cfRule type="cellIs" dxfId="1458" priority="210" stopIfTrue="1" operator="equal">
      <formula>"改紡"</formula>
    </cfRule>
    <cfRule type="cellIs" dxfId="1457" priority="211" stopIfTrue="1" operator="equal">
      <formula>"final停"</formula>
    </cfRule>
    <cfRule type="cellIs" dxfId="1456" priority="212" stopIfTrue="1" operator="equal">
      <formula>"了機"</formula>
    </cfRule>
  </conditionalFormatting>
  <conditionalFormatting sqref="I2048:I2069">
    <cfRule type="cellIs" dxfId="1455" priority="207" stopIfTrue="1" operator="equal">
      <formula>"改紡"</formula>
    </cfRule>
    <cfRule type="cellIs" dxfId="1454" priority="208" stopIfTrue="1" operator="equal">
      <formula>"final停"</formula>
    </cfRule>
    <cfRule type="cellIs" dxfId="1453" priority="209" stopIfTrue="1" operator="equal">
      <formula>"了機"</formula>
    </cfRule>
  </conditionalFormatting>
  <conditionalFormatting sqref="I2154:I2175">
    <cfRule type="cellIs" dxfId="1452" priority="204" stopIfTrue="1" operator="equal">
      <formula>"改紡"</formula>
    </cfRule>
    <cfRule type="cellIs" dxfId="1451" priority="205" stopIfTrue="1" operator="equal">
      <formula>"final停"</formula>
    </cfRule>
    <cfRule type="cellIs" dxfId="1450" priority="206" stopIfTrue="1" operator="equal">
      <formula>"了機"</formula>
    </cfRule>
  </conditionalFormatting>
  <conditionalFormatting sqref="I2260:I2281">
    <cfRule type="cellIs" dxfId="1449" priority="201" stopIfTrue="1" operator="equal">
      <formula>"改紡"</formula>
    </cfRule>
    <cfRule type="cellIs" dxfId="1448" priority="202" stopIfTrue="1" operator="equal">
      <formula>"final停"</formula>
    </cfRule>
    <cfRule type="cellIs" dxfId="1447" priority="203" stopIfTrue="1" operator="equal">
      <formula>"了機"</formula>
    </cfRule>
  </conditionalFormatting>
  <conditionalFormatting sqref="I2366:I2387">
    <cfRule type="cellIs" dxfId="1446" priority="198" stopIfTrue="1" operator="equal">
      <formula>"改紡"</formula>
    </cfRule>
    <cfRule type="cellIs" dxfId="1445" priority="199" stopIfTrue="1" operator="equal">
      <formula>"final停"</formula>
    </cfRule>
    <cfRule type="cellIs" dxfId="1444" priority="200" stopIfTrue="1" operator="equal">
      <formula>"了機"</formula>
    </cfRule>
  </conditionalFormatting>
  <conditionalFormatting sqref="I2472:I2493">
    <cfRule type="cellIs" dxfId="1443" priority="195" stopIfTrue="1" operator="equal">
      <formula>"改紡"</formula>
    </cfRule>
    <cfRule type="cellIs" dxfId="1442" priority="196" stopIfTrue="1" operator="equal">
      <formula>"final停"</formula>
    </cfRule>
    <cfRule type="cellIs" dxfId="1441" priority="197" stopIfTrue="1" operator="equal">
      <formula>"了機"</formula>
    </cfRule>
  </conditionalFormatting>
  <conditionalFormatting sqref="I2578:I2599">
    <cfRule type="cellIs" dxfId="1440" priority="192" stopIfTrue="1" operator="equal">
      <formula>"改紡"</formula>
    </cfRule>
    <cfRule type="cellIs" dxfId="1439" priority="193" stopIfTrue="1" operator="equal">
      <formula>"final停"</formula>
    </cfRule>
    <cfRule type="cellIs" dxfId="1438" priority="194" stopIfTrue="1" operator="equal">
      <formula>"了機"</formula>
    </cfRule>
  </conditionalFormatting>
  <conditionalFormatting sqref="I2684:I2705">
    <cfRule type="cellIs" dxfId="1437" priority="189" stopIfTrue="1" operator="equal">
      <formula>"改紡"</formula>
    </cfRule>
    <cfRule type="cellIs" dxfId="1436" priority="190" stopIfTrue="1" operator="equal">
      <formula>"final停"</formula>
    </cfRule>
    <cfRule type="cellIs" dxfId="1435" priority="191" stopIfTrue="1" operator="equal">
      <formula>"了機"</formula>
    </cfRule>
  </conditionalFormatting>
  <conditionalFormatting sqref="I2790:I2811">
    <cfRule type="cellIs" dxfId="1434" priority="186" stopIfTrue="1" operator="equal">
      <formula>"改紡"</formula>
    </cfRule>
    <cfRule type="cellIs" dxfId="1433" priority="187" stopIfTrue="1" operator="equal">
      <formula>"final停"</formula>
    </cfRule>
    <cfRule type="cellIs" dxfId="1432" priority="188" stopIfTrue="1" operator="equal">
      <formula>"了機"</formula>
    </cfRule>
  </conditionalFormatting>
  <conditionalFormatting sqref="I2896:I2917">
    <cfRule type="cellIs" dxfId="1431" priority="183" stopIfTrue="1" operator="equal">
      <formula>"改紡"</formula>
    </cfRule>
    <cfRule type="cellIs" dxfId="1430" priority="184" stopIfTrue="1" operator="equal">
      <formula>"final停"</formula>
    </cfRule>
    <cfRule type="cellIs" dxfId="1429" priority="185" stopIfTrue="1" operator="equal">
      <formula>"了機"</formula>
    </cfRule>
  </conditionalFormatting>
  <conditionalFormatting sqref="I3002:I3023">
    <cfRule type="cellIs" dxfId="1428" priority="180" stopIfTrue="1" operator="equal">
      <formula>"改紡"</formula>
    </cfRule>
    <cfRule type="cellIs" dxfId="1427" priority="181" stopIfTrue="1" operator="equal">
      <formula>"final停"</formula>
    </cfRule>
    <cfRule type="cellIs" dxfId="1426" priority="182" stopIfTrue="1" operator="equal">
      <formula>"了機"</formula>
    </cfRule>
  </conditionalFormatting>
  <conditionalFormatting sqref="I3108:I3129">
    <cfRule type="cellIs" dxfId="1425" priority="177" stopIfTrue="1" operator="equal">
      <formula>"改紡"</formula>
    </cfRule>
    <cfRule type="cellIs" dxfId="1424" priority="178" stopIfTrue="1" operator="equal">
      <formula>"final停"</formula>
    </cfRule>
    <cfRule type="cellIs" dxfId="1423" priority="179" stopIfTrue="1" operator="equal">
      <formula>"了機"</formula>
    </cfRule>
  </conditionalFormatting>
  <conditionalFormatting sqref="I3214:I3235">
    <cfRule type="cellIs" dxfId="1422" priority="174" stopIfTrue="1" operator="equal">
      <formula>"改紡"</formula>
    </cfRule>
    <cfRule type="cellIs" dxfId="1421" priority="175" stopIfTrue="1" operator="equal">
      <formula>"final停"</formula>
    </cfRule>
    <cfRule type="cellIs" dxfId="1420" priority="176" stopIfTrue="1" operator="equal">
      <formula>"了機"</formula>
    </cfRule>
  </conditionalFormatting>
  <conditionalFormatting sqref="N1:N86">
    <cfRule type="cellIs" dxfId="1419" priority="137" stopIfTrue="1" operator="equal">
      <formula>"跳車"</formula>
    </cfRule>
  </conditionalFormatting>
  <conditionalFormatting sqref="N109:N194">
    <cfRule type="cellIs" dxfId="1418" priority="128" stopIfTrue="1" operator="equal">
      <formula>"跳車"</formula>
    </cfRule>
  </conditionalFormatting>
  <conditionalFormatting sqref="N196:N1862">
    <cfRule type="cellIs" dxfId="1417" priority="17" stopIfTrue="1" operator="equal">
      <formula>"跳車"</formula>
    </cfRule>
  </conditionalFormatting>
  <conditionalFormatting sqref="I1863:I1877">
    <cfRule type="cellIs" dxfId="1416" priority="16" stopIfTrue="1" operator="equal">
      <formula>"跳車"</formula>
    </cfRule>
  </conditionalFormatting>
  <conditionalFormatting sqref="N1879">
    <cfRule type="cellIs" dxfId="1415" priority="6" stopIfTrue="1" operator="equal">
      <formula>"跳車"</formula>
    </cfRule>
  </conditionalFormatting>
  <conditionalFormatting sqref="I1878">
    <cfRule type="cellIs" dxfId="1414" priority="15" stopIfTrue="1" operator="equal">
      <formula>"跳車"</formula>
    </cfRule>
  </conditionalFormatting>
  <conditionalFormatting sqref="I1918:I1924">
    <cfRule type="cellIs" dxfId="1413" priority="14" stopIfTrue="1" operator="equal">
      <formula>"跳車"</formula>
    </cfRule>
  </conditionalFormatting>
  <conditionalFormatting sqref="I1929:I1933">
    <cfRule type="cellIs" dxfId="1412" priority="13" stopIfTrue="1" operator="equal">
      <formula>"跳車"</formula>
    </cfRule>
  </conditionalFormatting>
  <conditionalFormatting sqref="I1879">
    <cfRule type="cellIs" dxfId="1411" priority="12" stopIfTrue="1" operator="equal">
      <formula>"跳車"</formula>
    </cfRule>
  </conditionalFormatting>
  <conditionalFormatting sqref="N1880:N1917 N1925:N1928">
    <cfRule type="cellIs" dxfId="1410" priority="11" stopIfTrue="1" operator="equal">
      <formula>"跳車"</formula>
    </cfRule>
  </conditionalFormatting>
  <conditionalFormatting sqref="N1863:N1877">
    <cfRule type="cellIs" dxfId="1409" priority="10" stopIfTrue="1" operator="equal">
      <formula>"跳車"</formula>
    </cfRule>
  </conditionalFormatting>
  <conditionalFormatting sqref="N1878">
    <cfRule type="cellIs" dxfId="1408" priority="9" stopIfTrue="1" operator="equal">
      <formula>"跳車"</formula>
    </cfRule>
  </conditionalFormatting>
  <conditionalFormatting sqref="N1918:N1924">
    <cfRule type="cellIs" dxfId="1407" priority="8" stopIfTrue="1" operator="equal">
      <formula>"跳車"</formula>
    </cfRule>
  </conditionalFormatting>
  <conditionalFormatting sqref="N1929:N1933">
    <cfRule type="cellIs" dxfId="1406" priority="7" stopIfTrue="1" operator="equal">
      <formula>"跳車"</formula>
    </cfRule>
  </conditionalFormatting>
  <conditionalFormatting sqref="I1969:I1987">
    <cfRule type="cellIs" dxfId="1405" priority="5" stopIfTrue="1" operator="equal">
      <formula>"跳車"</formula>
    </cfRule>
  </conditionalFormatting>
  <conditionalFormatting sqref="I2030:I2034">
    <cfRule type="cellIs" dxfId="1404" priority="4" stopIfTrue="1" operator="equal">
      <formula>"跳車"</formula>
    </cfRule>
  </conditionalFormatting>
  <conditionalFormatting sqref="N1988:N2029">
    <cfRule type="cellIs" dxfId="1403" priority="3" stopIfTrue="1" operator="equal">
      <formula>"跳車"</formula>
    </cfRule>
  </conditionalFormatting>
  <conditionalFormatting sqref="N1969:N1987">
    <cfRule type="cellIs" dxfId="1402" priority="2" stopIfTrue="1" operator="equal">
      <formula>"跳車"</formula>
    </cfRule>
  </conditionalFormatting>
  <conditionalFormatting sqref="N2030:N2034">
    <cfRule type="cellIs" dxfId="1401"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2262:H2281 H2368:H2387 H2474:H2493 H2580:H2599 H2686:H2705 H2792:H2811 H2898:H2917 H3004:H3023 H3110:H3129 H3216:H3235">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2368:D2387 D2474:D2493 D2580:D2599 D2686:D2705 D2792:D2811 D2898:D2917 D3004:D3023 D3110:D3129 D3216:D3235">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C2368:C2387 C2474:C2493 C2580:C2599 C2686:C2705 C2792:C2811 C2898:C2917 C3004:C3023 C3110:C3129 C3216:C3235 N89:N108 N195:N214 N301:N320 N407:N426 N503:N522 N601:N620 N699:N718 N797:N816 N895:N914 N1001:N1020 N1107:N1126 N1215:N1234 N1313:N1332 N1419:N1438 N1525:N1544 N1631:N1650 N1737:N1756 N1843:N1862 N1949:N1968 N2050:N2069 N2156:N2175 N2262:N2281 N2368:N2387 N2474:N2493 N2580:N2599 N2686:N2705 N2792:N2811 N2898:N2917 N3004:N3023 N3110:N3129 N3216:N3235">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0:M2599 M2686:M2705 M2792:M2811 M2898:M2917 M3004:M3023 M3110:M3129 M3216:M3235">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2262:G2281 G2368:G2387 G2474:G2493 G2580:G2599 G2686:G2705 G2792:G2811 G2898:G2917 G3004:G3023 G3110:G3129 G3216:G3235">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2262:I2281 I2368:I2387 I2474:I2493 I2580:I2599 I2686:I2705 I2792:I2811 I2898:I2917 I3004:I3023 I3110:I3129 I3216:I3235">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0:B2503 B2604 B2606:B2609 B2710 B2712:B2715 B2816 B2818:B2821 B2922 B2924:B2927 B3028 B3030:B3033 B3134 B3136:B3139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6:L3139 G1977:G1981 G2074 G2076:G2079 G2180 G2182:G2185 G2286 G2288:G2291 G2392 G2394:G2397 G2498 G2500:G2503 G2604 G2606:G2609 G2710 G2712:G2715 G2816 G2818:G2821 G2922 G2924:G2927 G3028 G3030:G3033 G3134 G3136:G3139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0:L2503 L2604 L2606:L2609 L2710 L2712:L2715 L2816 L2818:L2821 L2922 L2924:L2927 L3028 L3030:L3033 L3134 G1973:G1974">
      <formula1>隨保</formula1>
    </dataValidation>
    <dataValidation type="list" allowBlank="1" showInputMessage="1" showErrorMessage="1" sqref="B4 B110 B216 B322 B428 B524 B622 B720 B818 B916 B1022 B1128 B1236 B1334 B1440 B1546 B1652 B1758 B1864 B1970 B2071 B2177 B2283 B2389 B2495 B2601 B2707 B2813 B2919 B3025 B3131 G4 G110 G216 G322 G428 G524 G622 G720 G818 G916 G1022 G1128 G1236 G1334 G1440 G1546 G1652 G1758 G1864 G1970 G2071 G2177 G2283 G2389 G2495 G2601 G2707 G2813 G2919 G3025 G3131 L4 L110 L216 L322 L428 L524 L622 L720 L818 L916 L1022 L1128 L1236 L1334 L1440 L1546 L1652 L1758 L1864 L1970 L2071 L2177 L2283 L2389 L2495 L2601 L2707 L2813 L2919 L3025 L3131">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D2126:D2135 D2232:D2241 D2338:D2347 D2444:D2453 D2550:D2559 D2656:D2665 D2762:D2771 D2868:D2877 D2974:D2983 D3080:D3089 D3186:D3195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1:N3195 I2020:I2023 I2025:I2029 I2126:I2129 I2131:I2135 I2232:I2235 I2237:I2241 I2338:I2341 I2343:I2347 I2444:I2447 I2449:I2453 I2550:I2553 I2555:I2559 I2656:I2659 I2661:I2665 I2762:I2765 I2767:I2771 I2868:I2871 I2873:I2877 I2974:I2977 I2979:I2983 I3080:I3083 I3085:I3089 I3186:I3189 I3191:I3195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6:N3189 I1919:I1922 N1924:N1928 N1919:N1922 N2126:N2129 N2131:N2135 N2232:N2235 N2237:N2241 N2338:N2341 N2343:N2347 N2444:N2447 N2449:N2453 N2550:N2553 N2555:N2559 N2656:N2659 N2661:N2665 N2762:N2765 N2767:N2771 N2868:N2871 N2873:N2877 N2974:N2977 N2979:N2983 N3080:N3083 N3085:N3089 N2020:N2023 N2025:N2029">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D2070:D2115 D2176:D2221 D2282:D2327 D2388:D2433 D2494:D2539 D2600:D2645 D2706:D2751 D2812:D2857 D2918:D2963 D3024:D3069 D3130:D3175 I3:I48 I109:I154 I215:I260 I321:I366 I427:I462 I523:I560 I621:I658 I719:I756 I817:I854 I915:I960 I1021:I1066 I1127:I1174 I1235:I1272 I1333:I1378 I1439:I1484 I1545:I1590 I1651:I1696 I1757:I1802 N3130:N3175 I2070:I2115 I2176:I2221 I2282:I2327 I2388:I2433 I2494:I2539 I2600:I2645 I2706:I2751 I2812:I2857 I2918:I2963 I3024:I3069 I3130:I3175 N3:N48 N109:N154 N215:N260 N321:N366 N427:N462 N523:N560 N621:N658 N719:N756 N817:N854 N915:N960 N1021:N1066 N1127:N1174 N1235:N1272 N1333:N1378 N1439:N1484 N1545:N1590 N1651:N1696 N1757:N1802 I1863:I1908 N2070:N2115 N2176:N2221 N2282:N2327 N2388:N2433 N2494:N2539 N2600:N2645 N2706:N2751 N2812:N2857 N2918:N2963 N3024:N3069 D1969:D2009 I1969:I2009 N1969:N2009">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D2139:D2145 D2245:D2251 D2351:D2357 D2457:D2463 D2563:D2569 D2669:D2675 D2775:D2781 D2881:D2887 D2987:D2993 D3093:D3099 D3199:D3205 I65 I72:I78 I169 I178:I184 I275 I284:I290 I381 I390:I396 I477 I486:I492 I575 I584:I590 I673 I682:I688 I771 I780:I786 I869 I878:I884 I975 I984:I990 I1081 I1090:I1096 I1189 I1198:I1204 I1287 I1296:I1302 I1402:I1408 I1508:I1514 I1605 I1614:I1620 I1711 I1720:I1726 I1817 I1826:I1832 N3199:N3205 I1923 I2024 N1923 I2130 I2139:I2145 I2236 I2245:I2251 I2342 I2351:I2357 I2448 I2457:I2463 I2554 I2563:I2569 I2660 I2669:I2675 I2766 I2775:I2781 I2872 I2881:I2887 I2978 I2987:I2993 I3084 I3093:I3099 I3190 I3199:I3205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N2448 N2457:N2463 N2554 N2563:N2569 N2660 N2669:N2675 N2766 N2775:N2781 N2872 N2881:N2887 N2978 N2987:N2993 N3084 N3093:N3099 N3190 N2024">
      <formula1>設備</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zoomScale="110" zoomScaleNormal="110" workbookViewId="0">
      <pane xSplit="6" ySplit="2" topLeftCell="G855" activePane="bottomRight" state="frozen"/>
      <selection pane="topRight" activeCell="G1" sqref="G1"/>
      <selection pane="bottomLeft" activeCell="A3" sqref="A3"/>
      <selection pane="bottomRight" activeCell="C849" sqref="C849"/>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6"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61" t="s">
        <v>2</v>
      </c>
      <c r="AA1" s="740" t="s">
        <v>1923</v>
      </c>
      <c r="AB1" s="801" t="s">
        <v>1924</v>
      </c>
      <c r="AC1" s="740" t="s">
        <v>1925</v>
      </c>
      <c r="AD1" s="740" t="s">
        <v>1926</v>
      </c>
      <c r="AE1" s="740" t="s">
        <v>1927</v>
      </c>
      <c r="AF1" s="741" t="s">
        <v>1928</v>
      </c>
      <c r="AG1" s="962" t="s">
        <v>1929</v>
      </c>
      <c r="AH1" s="960" t="s">
        <v>1930</v>
      </c>
      <c r="AI1" s="742" t="s">
        <v>1931</v>
      </c>
      <c r="AJ1" s="742" t="s">
        <v>1932</v>
      </c>
      <c r="AK1" s="971"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4"/>
      <c r="E2" s="748" t="str">
        <f>IFERROR(VLOOKUP(C2, 條件!$A:$L, 5, 0), "")</f>
        <v>75/72CE</v>
      </c>
      <c r="F2" s="749" t="str">
        <f>IFERROR(VLOOKUP(C2, 條件!$A:$L, 6, 0), "")</f>
        <v>FP01422</v>
      </c>
      <c r="G2" s="947">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63">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64">
        <v>1</v>
      </c>
      <c r="AH2" s="904" t="s">
        <v>1242</v>
      </c>
      <c r="AI2" s="904" t="s">
        <v>1242</v>
      </c>
      <c r="AJ2" s="823" t="s">
        <v>1182</v>
      </c>
      <c r="AK2" s="972" t="s">
        <v>1182</v>
      </c>
      <c r="AL2" s="760">
        <v>52</v>
      </c>
      <c r="AM2" s="874">
        <v>46126</v>
      </c>
      <c r="AN2" s="874">
        <v>46127</v>
      </c>
      <c r="AO2" s="874">
        <v>46128</v>
      </c>
      <c r="AP2" s="874">
        <v>46131</v>
      </c>
      <c r="AQ2" s="874">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5"/>
      <c r="E3" s="766" t="str">
        <f>IFERROR(VLOOKUP(C3, 條件!$A:$L, 5, 0), "")</f>
        <v>75/36SDR</v>
      </c>
      <c r="F3" s="767" t="str">
        <f>IFERROR(VLOOKUP(C3, 條件!$A:$L, 6, 0), "")</f>
        <v>FP81386R</v>
      </c>
      <c r="G3" s="948">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65">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6">
        <v>1</v>
      </c>
      <c r="AH3" s="820" t="s">
        <v>1242</v>
      </c>
      <c r="AI3" s="820" t="s">
        <v>1242</v>
      </c>
      <c r="AJ3" s="823" t="s">
        <v>1182</v>
      </c>
      <c r="AK3" s="972" t="s">
        <v>1182</v>
      </c>
      <c r="AL3" s="775">
        <v>50</v>
      </c>
      <c r="AM3" s="875">
        <v>46136</v>
      </c>
      <c r="AN3" s="875">
        <v>46137</v>
      </c>
      <c r="AO3" s="875">
        <v>46138</v>
      </c>
      <c r="AP3" s="875">
        <v>46139</v>
      </c>
      <c r="AQ3" s="875">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5" t="s">
        <v>1945</v>
      </c>
      <c r="E4" s="766" t="str">
        <f>IFERROR(VLOOKUP(C4, 條件!$A:$L, 5, 0), "")</f>
        <v>75/24/2SDR2</v>
      </c>
      <c r="F4" s="767" t="str">
        <f>IFERROR(VLOOKUP(C4, 條件!$A:$L, 6, 0), "")</f>
        <v>FP81363R×2</v>
      </c>
      <c r="G4" s="948">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65">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6">
        <v>1</v>
      </c>
      <c r="AH4" s="820" t="s">
        <v>1242</v>
      </c>
      <c r="AI4" s="820" t="s">
        <v>1242</v>
      </c>
      <c r="AJ4" s="823" t="s">
        <v>1182</v>
      </c>
      <c r="AK4" s="973" t="s">
        <v>1182</v>
      </c>
      <c r="AL4" s="775">
        <v>53</v>
      </c>
      <c r="AM4" s="875">
        <v>46106</v>
      </c>
      <c r="AN4" s="875">
        <v>46108</v>
      </c>
      <c r="AO4" s="875">
        <v>46109</v>
      </c>
      <c r="AP4" s="875">
        <v>46111</v>
      </c>
      <c r="AQ4" s="875"/>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5" t="s">
        <v>1945</v>
      </c>
      <c r="E5" s="766" t="str">
        <f>IFERROR(VLOOKUP(C5, 條件!$A:$L, 5, 0), "")</f>
        <v>75/24/2SDr</v>
      </c>
      <c r="F5" s="767" t="str">
        <f>IFERROR(VLOOKUP(C5, 條件!$A:$L, 6, 0), "")</f>
        <v>FP81391R×2</v>
      </c>
      <c r="G5" s="948">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65">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6">
        <v>1</v>
      </c>
      <c r="AH5" s="820" t="s">
        <v>1242</v>
      </c>
      <c r="AI5" s="820" t="s">
        <v>1242</v>
      </c>
      <c r="AJ5" s="815" t="s">
        <v>1182</v>
      </c>
      <c r="AK5" s="974" t="s">
        <v>1182</v>
      </c>
      <c r="AL5" s="775">
        <v>53</v>
      </c>
      <c r="AM5" s="875">
        <v>46114</v>
      </c>
      <c r="AN5" s="875">
        <v>46115</v>
      </c>
      <c r="AO5" s="875">
        <v>46118</v>
      </c>
      <c r="AP5" s="875">
        <v>46119</v>
      </c>
      <c r="AQ5" s="875"/>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5"/>
      <c r="E6" s="766" t="str">
        <f>IFERROR(VLOOKUP(C6, 條件!$A:$L, 5, 0), "")</f>
        <v/>
      </c>
      <c r="F6" s="767" t="str">
        <f>IFERROR(VLOOKUP(C6, 條件!$A:$L, 6, 0), "")</f>
        <v/>
      </c>
      <c r="G6" s="948"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65"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6">
        <v>1</v>
      </c>
      <c r="AH6" s="820" t="s">
        <v>1272</v>
      </c>
      <c r="AI6" s="820" t="s">
        <v>1272</v>
      </c>
      <c r="AJ6" s="815" t="s">
        <v>1272</v>
      </c>
      <c r="AK6" s="974" t="s">
        <v>1272</v>
      </c>
      <c r="AL6" s="775"/>
      <c r="AM6" s="875"/>
      <c r="AN6" s="875"/>
      <c r="AO6" s="875"/>
      <c r="AP6" s="875"/>
      <c r="AQ6" s="875"/>
      <c r="AR6" s="777"/>
      <c r="AS6" s="767" t="str">
        <f t="shared" si="3"/>
        <v>單</v>
      </c>
      <c r="AT6" s="767" t="str">
        <f t="shared" si="4"/>
        <v>全</v>
      </c>
      <c r="AU6" s="767" t="str">
        <f t="shared" si="5"/>
        <v/>
      </c>
      <c r="AV6" s="767" t="str">
        <f t="shared" si="6"/>
        <v/>
      </c>
    </row>
    <row r="7" spans="1:48">
      <c r="A7" s="763">
        <f t="shared" si="7"/>
        <v>46143</v>
      </c>
      <c r="B7" s="764" t="s">
        <v>311</v>
      </c>
      <c r="C7" s="764" t="s">
        <v>823</v>
      </c>
      <c r="D7" s="945"/>
      <c r="E7" s="766" t="str">
        <f>IFERROR(VLOOKUP(C7, 條件!$A:$L, 5, 0), "")</f>
        <v>75/36HC</v>
      </c>
      <c r="F7" s="767" t="str">
        <f>IFERROR(VLOOKUP(C7, 條件!$A:$L, 6, 0), "")</f>
        <v>FP81857R</v>
      </c>
      <c r="G7" s="948">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65">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6">
        <v>1</v>
      </c>
      <c r="AH7" s="820" t="s">
        <v>1485</v>
      </c>
      <c r="AI7" s="820" t="s">
        <v>1485</v>
      </c>
      <c r="AJ7" s="820" t="s">
        <v>1842</v>
      </c>
      <c r="AK7" s="382" t="s">
        <v>1842</v>
      </c>
      <c r="AL7" s="775">
        <v>54</v>
      </c>
      <c r="AM7" s="875">
        <v>45950</v>
      </c>
      <c r="AN7" s="875">
        <v>45951</v>
      </c>
      <c r="AO7" s="875">
        <v>45953</v>
      </c>
      <c r="AP7" s="875">
        <v>45954</v>
      </c>
      <c r="AQ7" s="875">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5" t="s">
        <v>1945</v>
      </c>
      <c r="E8" s="766" t="str">
        <f>IFERROR(VLOOKUP(C8, 條件!$A:$L, 5, 0), "")</f>
        <v>75/24/2SDr</v>
      </c>
      <c r="F8" s="767" t="str">
        <f>IFERROR(VLOOKUP(C8, 條件!$A:$L, 6, 0), "")</f>
        <v>FP81382R×2</v>
      </c>
      <c r="G8" s="948">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65">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6">
        <v>1</v>
      </c>
      <c r="AH8" s="820" t="s">
        <v>1485</v>
      </c>
      <c r="AI8" s="820" t="s">
        <v>1485</v>
      </c>
      <c r="AJ8" s="822" t="s">
        <v>1842</v>
      </c>
      <c r="AK8" s="382" t="s">
        <v>1842</v>
      </c>
      <c r="AL8" s="775">
        <v>50</v>
      </c>
      <c r="AM8" s="875">
        <v>46103</v>
      </c>
      <c r="AN8" s="875"/>
      <c r="AO8" s="875"/>
      <c r="AP8" s="875"/>
      <c r="AQ8" s="875"/>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5" t="s">
        <v>1945</v>
      </c>
      <c r="E9" s="766" t="str">
        <f>IFERROR(VLOOKUP(C9, 條件!$A:$L, 5, 0), "")</f>
        <v>75/24/2SDR2</v>
      </c>
      <c r="F9" s="767" t="str">
        <f>IFERROR(VLOOKUP(C9, 條件!$A:$L, 6, 0), "")</f>
        <v>FP81363R×2</v>
      </c>
      <c r="G9" s="948">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65">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6">
        <v>1</v>
      </c>
      <c r="AH9" s="820" t="s">
        <v>1485</v>
      </c>
      <c r="AI9" s="820" t="s">
        <v>1485</v>
      </c>
      <c r="AJ9" s="823" t="s">
        <v>1842</v>
      </c>
      <c r="AK9" s="972" t="s">
        <v>1842</v>
      </c>
      <c r="AL9" s="775">
        <v>53</v>
      </c>
      <c r="AM9" s="875">
        <v>46100</v>
      </c>
      <c r="AN9" s="875">
        <v>46103</v>
      </c>
      <c r="AO9" s="875">
        <v>46104</v>
      </c>
      <c r="AP9" s="875">
        <v>46111</v>
      </c>
      <c r="AQ9" s="875"/>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5" t="s">
        <v>1946</v>
      </c>
      <c r="E10" s="766" t="str">
        <f>IFERROR(VLOOKUP(C10, 條件!$A:$L, 5, 0), "")</f>
        <v>50/72BSD3</v>
      </c>
      <c r="F10" s="767" t="str">
        <f>IFERROR(VLOOKUP(C10, 條件!$A:$L, 6, 0), "")</f>
        <v>FP80141</v>
      </c>
      <c r="G10" s="948">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65">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6">
        <v>1</v>
      </c>
      <c r="AH10" s="820" t="s">
        <v>1242</v>
      </c>
      <c r="AI10" s="820" t="s">
        <v>1242</v>
      </c>
      <c r="AJ10" s="823" t="s">
        <v>1182</v>
      </c>
      <c r="AK10" s="972" t="s">
        <v>1182</v>
      </c>
      <c r="AL10" s="775">
        <v>57</v>
      </c>
      <c r="AM10" s="876">
        <v>46084</v>
      </c>
      <c r="AN10" s="875">
        <v>46085</v>
      </c>
      <c r="AO10" s="875">
        <v>46086</v>
      </c>
      <c r="AP10" s="875"/>
      <c r="AQ10" s="875"/>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5"/>
      <c r="E11" s="766" t="str">
        <f>IFERROR(VLOOKUP(C11, 條件!$A:$L, 5, 0), "")</f>
        <v/>
      </c>
      <c r="F11" s="767" t="str">
        <f>IFERROR(VLOOKUP(C11, 條件!$A:$L, 6, 0), "")</f>
        <v/>
      </c>
      <c r="G11" s="948"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65"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6">
        <v>1</v>
      </c>
      <c r="AH11" s="820" t="s">
        <v>1272</v>
      </c>
      <c r="AI11" s="820" t="s">
        <v>1272</v>
      </c>
      <c r="AJ11" s="820" t="s">
        <v>1272</v>
      </c>
      <c r="AK11" s="382" t="s">
        <v>1272</v>
      </c>
      <c r="AL11" s="775"/>
      <c r="AM11" s="875"/>
      <c r="AN11" s="875"/>
      <c r="AO11" s="875"/>
      <c r="AP11" s="875"/>
      <c r="AQ11" s="875"/>
      <c r="AR11" s="777"/>
      <c r="AS11" s="767" t="str">
        <f t="shared" si="3"/>
        <v>單</v>
      </c>
      <c r="AT11" s="767" t="str">
        <f t="shared" si="4"/>
        <v>全</v>
      </c>
      <c r="AU11" s="767" t="str">
        <f t="shared" si="5"/>
        <v/>
      </c>
      <c r="AV11" s="767" t="str">
        <f t="shared" si="6"/>
        <v/>
      </c>
    </row>
    <row r="12" spans="1:48">
      <c r="A12" s="763">
        <f t="shared" si="7"/>
        <v>46143</v>
      </c>
      <c r="B12" s="764" t="s">
        <v>765</v>
      </c>
      <c r="C12" s="764" t="s">
        <v>891</v>
      </c>
      <c r="D12" s="945"/>
      <c r="E12" s="766" t="str">
        <f>IFERROR(VLOOKUP(C12, 條件!$A:$L, 5, 0), "")</f>
        <v>150/48HC</v>
      </c>
      <c r="F12" s="767" t="str">
        <f>IFERROR(VLOOKUP(C12, 條件!$A:$L, 6, 0), "")</f>
        <v>FP82781</v>
      </c>
      <c r="G12" s="948">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65">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6">
        <v>1</v>
      </c>
      <c r="AH12" s="820" t="s">
        <v>1242</v>
      </c>
      <c r="AI12" s="820" t="s">
        <v>1242</v>
      </c>
      <c r="AJ12" s="822" t="s">
        <v>1182</v>
      </c>
      <c r="AK12" s="382" t="s">
        <v>1182</v>
      </c>
      <c r="AL12" s="775">
        <v>54</v>
      </c>
      <c r="AM12" s="875">
        <v>46137</v>
      </c>
      <c r="AN12" s="875">
        <v>46138</v>
      </c>
      <c r="AO12" s="875">
        <v>46139</v>
      </c>
      <c r="AP12" s="875"/>
      <c r="AQ12" s="875"/>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5"/>
      <c r="E13" s="766" t="str">
        <f>IFERROR(VLOOKUP(C13, 條件!$A:$L, 5, 0), "")</f>
        <v/>
      </c>
      <c r="F13" s="767" t="str">
        <f>IFERROR(VLOOKUP(C13, 條件!$A:$L, 6, 0), "")</f>
        <v/>
      </c>
      <c r="G13" s="948"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65"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6">
        <v>1</v>
      </c>
      <c r="AH13" s="820" t="s">
        <v>1272</v>
      </c>
      <c r="AI13" s="820" t="s">
        <v>1272</v>
      </c>
      <c r="AJ13" s="823" t="s">
        <v>1272</v>
      </c>
      <c r="AK13" s="972" t="s">
        <v>1272</v>
      </c>
      <c r="AL13" s="775"/>
      <c r="AM13" s="875"/>
      <c r="AN13" s="875"/>
      <c r="AO13" s="875"/>
      <c r="AP13" s="875"/>
      <c r="AQ13" s="875"/>
      <c r="AR13" s="777"/>
      <c r="AS13" s="767" t="str">
        <f t="shared" si="3"/>
        <v>單</v>
      </c>
      <c r="AT13" s="767" t="str">
        <f t="shared" si="4"/>
        <v>全</v>
      </c>
      <c r="AU13" s="767" t="str">
        <f t="shared" si="5"/>
        <v/>
      </c>
      <c r="AV13" s="767" t="str">
        <f t="shared" si="6"/>
        <v/>
      </c>
    </row>
    <row r="14" spans="1:48">
      <c r="A14" s="763">
        <f t="shared" si="7"/>
        <v>46143</v>
      </c>
      <c r="B14" s="764" t="s">
        <v>487</v>
      </c>
      <c r="C14" s="764" t="s">
        <v>942</v>
      </c>
      <c r="D14" s="945"/>
      <c r="E14" s="766" t="str">
        <f>IFERROR(VLOOKUP(C14, 條件!$A:$L, 5, 0), "")</f>
        <v/>
      </c>
      <c r="F14" s="767" t="str">
        <f>IFERROR(VLOOKUP(C14, 條件!$A:$L, 6, 0), "")</f>
        <v/>
      </c>
      <c r="G14" s="948"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65"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6">
        <v>1</v>
      </c>
      <c r="AH14" s="820" t="s">
        <v>1272</v>
      </c>
      <c r="AI14" s="820" t="s">
        <v>1272</v>
      </c>
      <c r="AJ14" s="823" t="s">
        <v>1272</v>
      </c>
      <c r="AK14" s="972" t="s">
        <v>1272</v>
      </c>
      <c r="AL14" s="775"/>
      <c r="AM14" s="876"/>
      <c r="AN14" s="875"/>
      <c r="AO14" s="875"/>
      <c r="AP14" s="875"/>
      <c r="AQ14" s="875"/>
      <c r="AR14" s="777"/>
      <c r="AS14" s="767" t="str">
        <f t="shared" si="3"/>
        <v>單</v>
      </c>
      <c r="AT14" s="767" t="str">
        <f t="shared" si="4"/>
        <v>全</v>
      </c>
      <c r="AU14" s="767" t="str">
        <f t="shared" si="5"/>
        <v/>
      </c>
      <c r="AV14" s="767" t="str">
        <f t="shared" si="6"/>
        <v/>
      </c>
    </row>
    <row r="15" spans="1:48">
      <c r="A15" s="763">
        <f t="shared" si="7"/>
        <v>46143</v>
      </c>
      <c r="B15" s="764" t="s">
        <v>498</v>
      </c>
      <c r="C15" s="764" t="s">
        <v>906</v>
      </c>
      <c r="D15" s="945" t="s">
        <v>1945</v>
      </c>
      <c r="E15" s="766" t="str">
        <f>IFERROR(VLOOKUP(C15, 條件!$A:$L, 5, 0), "")</f>
        <v>75/24/2SDr</v>
      </c>
      <c r="F15" s="767" t="str">
        <f>IFERROR(VLOOKUP(C15, 條件!$A:$L, 6, 0), "")</f>
        <v>FP81382R×2</v>
      </c>
      <c r="G15" s="948">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65">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6">
        <v>0.5</v>
      </c>
      <c r="AH15" s="820" t="s">
        <v>1485</v>
      </c>
      <c r="AI15" s="820" t="s">
        <v>1485</v>
      </c>
      <c r="AJ15" s="820" t="s">
        <v>1842</v>
      </c>
      <c r="AK15" s="382" t="s">
        <v>1842</v>
      </c>
      <c r="AL15" s="775">
        <v>50</v>
      </c>
      <c r="AM15" s="875">
        <v>46100</v>
      </c>
      <c r="AN15" s="875">
        <v>46102</v>
      </c>
      <c r="AO15" s="875">
        <v>46103</v>
      </c>
      <c r="AP15" s="875">
        <v>46104</v>
      </c>
      <c r="AQ15" s="875">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5"/>
      <c r="E16" s="766" t="str">
        <f>IFERROR(VLOOKUP(C16, 條件!$A:$L, 5, 0), "")</f>
        <v>150/48SDR</v>
      </c>
      <c r="F16" s="767" t="str">
        <f>IFERROR(VLOOKUP(C16, 條件!$A:$L, 6, 0), "")</f>
        <v>FP82169R</v>
      </c>
      <c r="G16" s="948">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65">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6">
        <v>1</v>
      </c>
      <c r="AH16" s="820" t="s">
        <v>1185</v>
      </c>
      <c r="AI16" s="820" t="s">
        <v>1185</v>
      </c>
      <c r="AJ16" s="820" t="s">
        <v>1947</v>
      </c>
      <c r="AK16" s="382" t="s">
        <v>1947</v>
      </c>
      <c r="AL16" s="775">
        <v>48</v>
      </c>
      <c r="AM16" s="875">
        <v>46141</v>
      </c>
      <c r="AN16" s="875"/>
      <c r="AO16" s="875"/>
      <c r="AP16" s="875"/>
      <c r="AQ16" s="875"/>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5"/>
      <c r="E17" s="766" t="str">
        <f>IFERROR(VLOOKUP(C17, 條件!$A:$L, 5, 0), "")</f>
        <v/>
      </c>
      <c r="F17" s="767" t="str">
        <f>IFERROR(VLOOKUP(C17, 條件!$A:$L, 6, 0), "")</f>
        <v/>
      </c>
      <c r="G17" s="948"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65"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6">
        <v>1</v>
      </c>
      <c r="AH17" s="820" t="s">
        <v>1272</v>
      </c>
      <c r="AI17" s="820" t="s">
        <v>1272</v>
      </c>
      <c r="AJ17" s="820" t="s">
        <v>1272</v>
      </c>
      <c r="AK17" s="382" t="s">
        <v>1272</v>
      </c>
      <c r="AL17" s="775"/>
      <c r="AM17" s="875"/>
      <c r="AN17" s="875"/>
      <c r="AO17" s="875"/>
      <c r="AP17" s="875"/>
      <c r="AQ17" s="875"/>
      <c r="AR17" s="777"/>
      <c r="AS17" s="767" t="str">
        <f t="shared" si="3"/>
        <v>單</v>
      </c>
      <c r="AT17" s="767" t="str">
        <f t="shared" si="4"/>
        <v>全</v>
      </c>
      <c r="AU17" s="767" t="str">
        <f t="shared" si="5"/>
        <v/>
      </c>
      <c r="AV17" s="767" t="str">
        <f t="shared" si="6"/>
        <v/>
      </c>
    </row>
    <row r="18" spans="1:48">
      <c r="A18" s="763">
        <f t="shared" si="7"/>
        <v>46143</v>
      </c>
      <c r="B18" s="764" t="s">
        <v>305</v>
      </c>
      <c r="C18" s="764" t="s">
        <v>880</v>
      </c>
      <c r="D18" s="945"/>
      <c r="E18" s="766" t="str">
        <f>IFERROR(VLOOKUP(C18, 條件!$A:$L, 5, 0), "")</f>
        <v>100/36SDr</v>
      </c>
      <c r="F18" s="767" t="str">
        <f>IFERROR(VLOOKUP(C18, 條件!$A:$L, 6, 0), "")</f>
        <v>FP81384R</v>
      </c>
      <c r="G18" s="948">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65">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6">
        <v>1</v>
      </c>
      <c r="AH18" s="820" t="s">
        <v>1485</v>
      </c>
      <c r="AI18" s="820" t="s">
        <v>1485</v>
      </c>
      <c r="AJ18" s="822" t="s">
        <v>1842</v>
      </c>
      <c r="AK18" s="382" t="s">
        <v>1842</v>
      </c>
      <c r="AL18" s="775">
        <v>50</v>
      </c>
      <c r="AM18" s="875">
        <v>46129</v>
      </c>
      <c r="AN18" s="875">
        <v>46130</v>
      </c>
      <c r="AO18" s="875">
        <v>46131</v>
      </c>
      <c r="AP18" s="875">
        <v>46134</v>
      </c>
      <c r="AQ18" s="875"/>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5"/>
      <c r="E19" s="766" t="str">
        <f>IFERROR(VLOOKUP(C19, 條件!$A:$L, 5, 0), "")</f>
        <v/>
      </c>
      <c r="F19" s="767" t="str">
        <f>IFERROR(VLOOKUP(C19, 條件!$A:$L, 6, 0), "")</f>
        <v/>
      </c>
      <c r="G19" s="948"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65"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6">
        <v>1</v>
      </c>
      <c r="AH19" s="820" t="s">
        <v>1272</v>
      </c>
      <c r="AI19" s="820" t="s">
        <v>1272</v>
      </c>
      <c r="AJ19" s="821" t="s">
        <v>1272</v>
      </c>
      <c r="AK19" s="924" t="s">
        <v>1272</v>
      </c>
      <c r="AL19" s="825"/>
      <c r="AM19" s="875"/>
      <c r="AN19" s="875"/>
      <c r="AO19" s="875"/>
      <c r="AP19" s="875"/>
      <c r="AQ19" s="875"/>
      <c r="AR19" s="777"/>
      <c r="AS19" s="767" t="str">
        <f t="shared" si="3"/>
        <v>單</v>
      </c>
      <c r="AT19" s="767" t="str">
        <f t="shared" si="4"/>
        <v>全</v>
      </c>
      <c r="AU19" s="767" t="str">
        <f t="shared" si="5"/>
        <v/>
      </c>
      <c r="AV19" s="767" t="str">
        <f t="shared" si="6"/>
        <v/>
      </c>
    </row>
    <row r="20" spans="1:48">
      <c r="A20" s="763">
        <f t="shared" si="7"/>
        <v>46143</v>
      </c>
      <c r="B20" s="764" t="s">
        <v>413</v>
      </c>
      <c r="C20" s="764" t="s">
        <v>942</v>
      </c>
      <c r="D20" s="945"/>
      <c r="E20" s="766" t="str">
        <f>IFERROR(VLOOKUP(C20, 條件!$A:$L, 5, 0), "")</f>
        <v/>
      </c>
      <c r="F20" s="767" t="str">
        <f>IFERROR(VLOOKUP(C20, 條件!$A:$L, 6, 0), "")</f>
        <v/>
      </c>
      <c r="G20" s="948"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65"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6">
        <v>2</v>
      </c>
      <c r="AH20" s="820" t="s">
        <v>1485</v>
      </c>
      <c r="AI20" s="820" t="s">
        <v>1485</v>
      </c>
      <c r="AJ20" s="815" t="s">
        <v>1842</v>
      </c>
      <c r="AK20" s="974" t="s">
        <v>1842</v>
      </c>
      <c r="AL20" s="824"/>
      <c r="AM20" s="875"/>
      <c r="AN20" s="875"/>
      <c r="AO20" s="875"/>
      <c r="AP20" s="875"/>
      <c r="AQ20" s="875"/>
      <c r="AR20" s="777"/>
      <c r="AS20" s="767" t="str">
        <f t="shared" si="3"/>
        <v>單</v>
      </c>
      <c r="AT20" s="767" t="str">
        <f t="shared" si="4"/>
        <v>半</v>
      </c>
      <c r="AU20" s="767" t="str">
        <f t="shared" si="5"/>
        <v/>
      </c>
      <c r="AV20" s="767" t="str">
        <f t="shared" si="6"/>
        <v/>
      </c>
    </row>
    <row r="21" spans="1:48">
      <c r="A21" s="763">
        <f t="shared" si="7"/>
        <v>46143</v>
      </c>
      <c r="B21" s="764" t="s">
        <v>278</v>
      </c>
      <c r="C21" s="764" t="s">
        <v>916</v>
      </c>
      <c r="D21" s="945"/>
      <c r="E21" s="766" t="str">
        <f>IFERROR(VLOOKUP(C21, 條件!$A:$L, 5, 0), "")</f>
        <v>150/48/2GY5</v>
      </c>
      <c r="F21" s="767" t="str">
        <f>IFERROR(VLOOKUP(C21, 條件!$A:$L, 6, 0), "")</f>
        <v>FP02422×2</v>
      </c>
      <c r="G21" s="948">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65">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6">
        <v>1</v>
      </c>
      <c r="AH21" s="820" t="s">
        <v>1485</v>
      </c>
      <c r="AI21" s="820" t="s">
        <v>1485</v>
      </c>
      <c r="AJ21" s="815" t="s">
        <v>1842</v>
      </c>
      <c r="AK21" s="974" t="s">
        <v>1842</v>
      </c>
      <c r="AL21" s="775"/>
      <c r="AM21" s="875"/>
      <c r="AN21" s="875"/>
      <c r="AO21" s="875"/>
      <c r="AP21" s="875"/>
      <c r="AQ21" s="875"/>
      <c r="AR21" s="777"/>
      <c r="AS21" s="767" t="str">
        <f t="shared" si="3"/>
        <v>雙</v>
      </c>
      <c r="AT21" s="767" t="str">
        <f t="shared" si="4"/>
        <v>半</v>
      </c>
      <c r="AU21" s="767">
        <f t="shared" si="5"/>
        <v>150</v>
      </c>
      <c r="AV21" s="767" t="str">
        <f t="shared" si="6"/>
        <v/>
      </c>
    </row>
    <row r="22" spans="1:48">
      <c r="A22" s="763">
        <f t="shared" si="7"/>
        <v>46143</v>
      </c>
      <c r="B22" s="764" t="s">
        <v>62</v>
      </c>
      <c r="C22" s="764" t="s">
        <v>942</v>
      </c>
      <c r="D22" s="945"/>
      <c r="E22" s="766" t="str">
        <f>IFERROR(VLOOKUP(C22, 條件!$A:$L, 5, 0), "")</f>
        <v/>
      </c>
      <c r="F22" s="767" t="str">
        <f>IFERROR(VLOOKUP(C22, 條件!$A:$L, 6, 0), "")</f>
        <v/>
      </c>
      <c r="G22" s="948"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65"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6">
        <v>1</v>
      </c>
      <c r="AH22" s="820" t="s">
        <v>1272</v>
      </c>
      <c r="AI22" s="820" t="s">
        <v>1272</v>
      </c>
      <c r="AJ22" s="815" t="s">
        <v>1272</v>
      </c>
      <c r="AK22" s="974" t="s">
        <v>1272</v>
      </c>
      <c r="AL22" s="775"/>
      <c r="AM22" s="875"/>
      <c r="AN22" s="875"/>
      <c r="AO22" s="875"/>
      <c r="AP22" s="875"/>
      <c r="AQ22" s="875"/>
      <c r="AR22" s="777"/>
      <c r="AS22" s="767" t="str">
        <f t="shared" si="3"/>
        <v>單</v>
      </c>
      <c r="AT22" s="767" t="str">
        <f t="shared" si="4"/>
        <v>全</v>
      </c>
      <c r="AU22" s="767" t="str">
        <f t="shared" si="5"/>
        <v/>
      </c>
      <c r="AV22" s="767" t="str">
        <f t="shared" si="6"/>
        <v/>
      </c>
    </row>
    <row r="23" spans="1:48">
      <c r="A23" s="763">
        <f t="shared" si="7"/>
        <v>46143</v>
      </c>
      <c r="B23" s="764" t="s">
        <v>50</v>
      </c>
      <c r="C23" s="764" t="s">
        <v>224</v>
      </c>
      <c r="D23" s="945" t="s">
        <v>1945</v>
      </c>
      <c r="E23" s="766" t="str">
        <f>IFERROR(VLOOKUP(C23, 條件!$A:$L, 5, 0), "")</f>
        <v>150/48/2SDr</v>
      </c>
      <c r="F23" s="767" t="str">
        <f>IFERROR(VLOOKUP(C23, 條件!$A:$L, 6, 0), "")</f>
        <v>FP82168R×2</v>
      </c>
      <c r="G23" s="948">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65">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6">
        <v>1</v>
      </c>
      <c r="AH23" s="820" t="s">
        <v>1948</v>
      </c>
      <c r="AI23" s="820" t="s">
        <v>1948</v>
      </c>
      <c r="AJ23" s="820" t="s">
        <v>1947</v>
      </c>
      <c r="AK23" s="382" t="s">
        <v>1947</v>
      </c>
      <c r="AL23" s="775">
        <v>55</v>
      </c>
      <c r="AM23" s="875">
        <v>46134</v>
      </c>
      <c r="AN23" s="875">
        <v>46138</v>
      </c>
      <c r="AO23" s="875">
        <v>46139</v>
      </c>
      <c r="AP23" s="875">
        <v>46140</v>
      </c>
      <c r="AQ23" s="875"/>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5"/>
      <c r="E24" s="766" t="str">
        <f>IFERROR(VLOOKUP(C24, 條件!$A:$L, 5, 0), "")</f>
        <v/>
      </c>
      <c r="F24" s="767" t="str">
        <f>IFERROR(VLOOKUP(C24, 條件!$A:$L, 6, 0), "")</f>
        <v/>
      </c>
      <c r="G24" s="948"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65"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6">
        <v>1</v>
      </c>
      <c r="AH24" s="820" t="s">
        <v>1272</v>
      </c>
      <c r="AI24" s="820" t="s">
        <v>1272</v>
      </c>
      <c r="AJ24" s="815" t="s">
        <v>1272</v>
      </c>
      <c r="AK24" s="974" t="s">
        <v>1272</v>
      </c>
      <c r="AL24" s="775"/>
      <c r="AM24" s="875"/>
      <c r="AN24" s="875"/>
      <c r="AO24" s="875"/>
      <c r="AP24" s="875"/>
      <c r="AQ24" s="875"/>
      <c r="AR24" s="777"/>
      <c r="AS24" s="767" t="str">
        <f t="shared" si="3"/>
        <v>單</v>
      </c>
      <c r="AT24" s="767" t="str">
        <f t="shared" si="4"/>
        <v>全</v>
      </c>
      <c r="AU24" s="767" t="str">
        <f t="shared" si="5"/>
        <v/>
      </c>
      <c r="AV24" s="767" t="str">
        <f t="shared" si="6"/>
        <v/>
      </c>
    </row>
    <row r="25" spans="1:48">
      <c r="A25" s="763">
        <f t="shared" si="7"/>
        <v>46143</v>
      </c>
      <c r="B25" s="764" t="s">
        <v>212</v>
      </c>
      <c r="C25" s="764" t="s">
        <v>208</v>
      </c>
      <c r="D25" s="945" t="s">
        <v>1945</v>
      </c>
      <c r="E25" s="766" t="str">
        <f>IFERROR(VLOOKUP(C25, 條件!$A:$L, 5, 0), "")</f>
        <v>150/48/2SDr</v>
      </c>
      <c r="F25" s="767" t="str">
        <f>IFERROR(VLOOKUP(C25, 條件!$A:$L, 6, 0), "")</f>
        <v>FP82170R×2</v>
      </c>
      <c r="G25" s="948">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65">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6">
        <v>1</v>
      </c>
      <c r="AH25" s="820" t="s">
        <v>1026</v>
      </c>
      <c r="AI25" s="820" t="s">
        <v>1731</v>
      </c>
      <c r="AJ25" s="815" t="s">
        <v>1893</v>
      </c>
      <c r="AK25" s="974" t="s">
        <v>1893</v>
      </c>
      <c r="AL25" s="775">
        <v>56</v>
      </c>
      <c r="AM25" s="875">
        <v>46139</v>
      </c>
      <c r="AN25" s="875">
        <v>46140</v>
      </c>
      <c r="AO25" s="875">
        <v>46141</v>
      </c>
      <c r="AP25" s="875"/>
      <c r="AQ25" s="875"/>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5" t="s">
        <v>1945</v>
      </c>
      <c r="E26" s="766" t="str">
        <f>IFERROR(VLOOKUP(C26, 條件!$A:$L, 5, 0), "")</f>
        <v>150/48/2SDr</v>
      </c>
      <c r="F26" s="767" t="str">
        <f>IFERROR(VLOOKUP(C26, 條件!$A:$L, 6, 0), "")</f>
        <v>FP82168R×2</v>
      </c>
      <c r="G26" s="948">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65">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6">
        <v>1</v>
      </c>
      <c r="AH26" s="820" t="s">
        <v>1949</v>
      </c>
      <c r="AI26" s="820" t="s">
        <v>1949</v>
      </c>
      <c r="AJ26" s="815" t="s">
        <v>1697</v>
      </c>
      <c r="AK26" s="974" t="s">
        <v>1697</v>
      </c>
      <c r="AL26" s="775">
        <v>55</v>
      </c>
      <c r="AM26" s="875">
        <v>46138</v>
      </c>
      <c r="AN26" s="875">
        <v>46140</v>
      </c>
      <c r="AO26" s="875">
        <v>46141</v>
      </c>
      <c r="AP26" s="875"/>
      <c r="AQ26" s="875"/>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5"/>
      <c r="E27" s="766" t="str">
        <f>IFERROR(VLOOKUP(C27, 條件!$A:$L, 5, 0), "")</f>
        <v>150/48/2SDr</v>
      </c>
      <c r="F27" s="767" t="str">
        <f>IFERROR(VLOOKUP(C27, 條件!$A:$L, 6, 0), "")</f>
        <v>FP82169R×2</v>
      </c>
      <c r="G27" s="948">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65">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6">
        <v>2</v>
      </c>
      <c r="AH27" s="820" t="s">
        <v>1026</v>
      </c>
      <c r="AI27" s="820" t="s">
        <v>1731</v>
      </c>
      <c r="AJ27" s="815" t="s">
        <v>1893</v>
      </c>
      <c r="AK27" s="974" t="s">
        <v>1893</v>
      </c>
      <c r="AL27" s="775">
        <v>48</v>
      </c>
      <c r="AM27" s="875">
        <v>46141</v>
      </c>
      <c r="AN27" s="875">
        <v>46142</v>
      </c>
      <c r="AO27" s="875"/>
      <c r="AP27" s="875"/>
      <c r="AQ27" s="875"/>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5"/>
      <c r="E28" s="766" t="str">
        <f>IFERROR(VLOOKUP(C28, 條件!$A:$L, 5, 0), "")</f>
        <v>150/48/2SDr</v>
      </c>
      <c r="F28" s="767" t="str">
        <f>IFERROR(VLOOKUP(C28, 條件!$A:$L, 6, 0), "")</f>
        <v>FP82169R×2</v>
      </c>
      <c r="G28" s="948">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65">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6">
        <v>2</v>
      </c>
      <c r="AH28" s="820" t="s">
        <v>1026</v>
      </c>
      <c r="AI28" s="820" t="s">
        <v>1731</v>
      </c>
      <c r="AJ28" s="815" t="s">
        <v>1893</v>
      </c>
      <c r="AK28" s="974" t="s">
        <v>1893</v>
      </c>
      <c r="AL28" s="775">
        <v>48</v>
      </c>
      <c r="AM28" s="875">
        <v>46141</v>
      </c>
      <c r="AN28" s="875">
        <v>46142</v>
      </c>
      <c r="AO28" s="875"/>
      <c r="AP28" s="875"/>
      <c r="AQ28" s="875"/>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5"/>
      <c r="E29" s="766" t="str">
        <f>IFERROR(VLOOKUP(C29, 條件!$A:$L, 5, 0), "")</f>
        <v>150/48/2SR6</v>
      </c>
      <c r="F29" s="767" t="str">
        <f>IFERROR(VLOOKUP(C29, 條件!$A:$L, 6, 0), "")</f>
        <v>FP82658×2</v>
      </c>
      <c r="G29" s="948">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65">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6">
        <v>2</v>
      </c>
      <c r="AH29" s="820" t="s">
        <v>1949</v>
      </c>
      <c r="AI29" s="820" t="s">
        <v>1949</v>
      </c>
      <c r="AJ29" s="815" t="s">
        <v>1697</v>
      </c>
      <c r="AK29" s="974" t="s">
        <v>1697</v>
      </c>
      <c r="AL29" s="775">
        <v>56</v>
      </c>
      <c r="AM29" s="875">
        <v>46116</v>
      </c>
      <c r="AN29" s="875">
        <v>46117</v>
      </c>
      <c r="AO29" s="875"/>
      <c r="AP29" s="875"/>
      <c r="AQ29" s="875"/>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5" t="s">
        <v>1945</v>
      </c>
      <c r="E30" s="766" t="str">
        <f>IFERROR(VLOOKUP(C30, 條件!$A:$L, 5, 0), "")</f>
        <v>225/72/2SDr</v>
      </c>
      <c r="F30" s="767" t="str">
        <f>IFERROR(VLOOKUP(C30, 條件!$A:$L, 6, 0), "")</f>
        <v>FP83024R×2</v>
      </c>
      <c r="G30" s="948">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65">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6">
        <v>2</v>
      </c>
      <c r="AH30" s="820" t="s">
        <v>1026</v>
      </c>
      <c r="AI30" s="820" t="s">
        <v>1731</v>
      </c>
      <c r="AJ30" s="815" t="s">
        <v>1893</v>
      </c>
      <c r="AK30" s="974" t="s">
        <v>1893</v>
      </c>
      <c r="AL30" s="775">
        <v>53</v>
      </c>
      <c r="AM30" s="875">
        <v>46125</v>
      </c>
      <c r="AN30" s="875">
        <v>46126</v>
      </c>
      <c r="AO30" s="875">
        <v>46127</v>
      </c>
      <c r="AP30" s="875"/>
      <c r="AQ30" s="875"/>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5" t="s">
        <v>1945</v>
      </c>
      <c r="E31" s="766" t="str">
        <f>IFERROR(VLOOKUP(C31, 條件!$A:$L, 5, 0), "")</f>
        <v>150/48/2SDr</v>
      </c>
      <c r="F31" s="767" t="str">
        <f>IFERROR(VLOOKUP(C31, 條件!$A:$L, 6, 0), "")</f>
        <v>FP82170R×2</v>
      </c>
      <c r="G31" s="948">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65">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6">
        <v>2</v>
      </c>
      <c r="AH31" s="820" t="s">
        <v>1026</v>
      </c>
      <c r="AI31" s="820" t="s">
        <v>1731</v>
      </c>
      <c r="AJ31" s="815" t="s">
        <v>1893</v>
      </c>
      <c r="AK31" s="974" t="s">
        <v>1893</v>
      </c>
      <c r="AL31" s="775">
        <v>56</v>
      </c>
      <c r="AM31" s="875">
        <v>46139</v>
      </c>
      <c r="AN31" s="875">
        <v>46140</v>
      </c>
      <c r="AO31" s="875"/>
      <c r="AP31" s="875"/>
      <c r="AQ31" s="875"/>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5" t="s">
        <v>1945</v>
      </c>
      <c r="E32" s="766" t="str">
        <f>IFERROR(VLOOKUP(C32, 條件!$A:$L, 5, 0), "")</f>
        <v>150/48/2SDr</v>
      </c>
      <c r="F32" s="767" t="str">
        <f>IFERROR(VLOOKUP(C32, 條件!$A:$L, 6, 0), "")</f>
        <v>FP82170R×2</v>
      </c>
      <c r="G32" s="948">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65">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6">
        <v>1</v>
      </c>
      <c r="AH32" s="820" t="s">
        <v>1949</v>
      </c>
      <c r="AI32" s="820" t="s">
        <v>1949</v>
      </c>
      <c r="AJ32" s="815" t="s">
        <v>1697</v>
      </c>
      <c r="AK32" s="974" t="s">
        <v>1697</v>
      </c>
      <c r="AL32" s="775">
        <v>56</v>
      </c>
      <c r="AM32" s="875">
        <v>46139</v>
      </c>
      <c r="AN32" s="875">
        <v>46140</v>
      </c>
      <c r="AO32" s="875">
        <v>46141</v>
      </c>
      <c r="AP32" s="875"/>
      <c r="AQ32" s="875"/>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5"/>
      <c r="E33" s="766" t="str">
        <f>IFERROR(VLOOKUP(C33, 條件!$A:$L, 5, 0), "")</f>
        <v/>
      </c>
      <c r="F33" s="767" t="str">
        <f>IFERROR(VLOOKUP(C33, 條件!$A:$L, 6, 0), "")</f>
        <v/>
      </c>
      <c r="G33" s="948"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7"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8">
        <v>12</v>
      </c>
      <c r="AH33" s="820" t="s">
        <v>1185</v>
      </c>
      <c r="AI33" s="820" t="s">
        <v>1185</v>
      </c>
      <c r="AJ33" s="820" t="s">
        <v>1947</v>
      </c>
      <c r="AK33" s="382" t="s">
        <v>1947</v>
      </c>
      <c r="AL33" s="775"/>
      <c r="AM33" s="875"/>
      <c r="AN33" s="875"/>
      <c r="AO33" s="875"/>
      <c r="AP33" s="875"/>
      <c r="AQ33" s="875"/>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5"/>
      <c r="E34" s="766" t="str">
        <f>IFERROR(VLOOKUP(C34, 條件!$A:$L, 5, 0), "")</f>
        <v/>
      </c>
      <c r="F34" s="767" t="str">
        <f>IFERROR(VLOOKUP(C34, 條件!$A:$L, 6, 0), "")</f>
        <v/>
      </c>
      <c r="G34" s="948"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7"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8">
        <v>5</v>
      </c>
      <c r="AH34" s="820" t="s">
        <v>1185</v>
      </c>
      <c r="AI34" s="820" t="s">
        <v>1185</v>
      </c>
      <c r="AJ34" s="815" t="s">
        <v>1947</v>
      </c>
      <c r="AK34" s="974" t="s">
        <v>1947</v>
      </c>
      <c r="AL34" s="775"/>
      <c r="AM34" s="875"/>
      <c r="AN34" s="875"/>
      <c r="AO34" s="875"/>
      <c r="AP34" s="875"/>
      <c r="AQ34" s="875"/>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5"/>
      <c r="E35" s="766" t="str">
        <f>IFERROR(VLOOKUP(C35, 條件!$A:$L, 5, 0), "")</f>
        <v/>
      </c>
      <c r="F35" s="767" t="str">
        <f>IFERROR(VLOOKUP(C35, 條件!$A:$L, 6, 0), "")</f>
        <v/>
      </c>
      <c r="G35" s="948"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65"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6">
        <v>1</v>
      </c>
      <c r="AH35" s="820" t="s">
        <v>1272</v>
      </c>
      <c r="AI35" s="815" t="s">
        <v>1272</v>
      </c>
      <c r="AJ35" s="815" t="s">
        <v>1272</v>
      </c>
      <c r="AK35" s="974" t="s">
        <v>1272</v>
      </c>
      <c r="AL35" s="775"/>
      <c r="AM35" s="875"/>
      <c r="AN35" s="875"/>
      <c r="AO35" s="875"/>
      <c r="AP35" s="875"/>
      <c r="AQ35" s="875"/>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5"/>
      <c r="E36" s="766" t="str">
        <f>IFERROR(VLOOKUP(C36, 條件!$A:$L, 5, 0), "")</f>
        <v/>
      </c>
      <c r="F36" s="767" t="str">
        <f>IFERROR(VLOOKUP(C36, 條件!$A:$L, 6, 0), "")</f>
        <v/>
      </c>
      <c r="G36" s="948"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65"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6">
        <v>1</v>
      </c>
      <c r="AH36" s="820" t="s">
        <v>1272</v>
      </c>
      <c r="AI36" s="815" t="s">
        <v>1272</v>
      </c>
      <c r="AJ36" s="815" t="s">
        <v>1272</v>
      </c>
      <c r="AK36" s="974" t="s">
        <v>1272</v>
      </c>
      <c r="AL36" s="775"/>
      <c r="AM36" s="875"/>
      <c r="AN36" s="875"/>
      <c r="AO36" s="875"/>
      <c r="AP36" s="875"/>
      <c r="AQ36" s="875"/>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5"/>
      <c r="E37" s="766" t="str">
        <f>IFERROR(VLOOKUP(C37, 條件!$A:$L, 5, 0), "")</f>
        <v/>
      </c>
      <c r="F37" s="767" t="str">
        <f>IFERROR(VLOOKUP(C37, 條件!$A:$L, 6, 0), "")</f>
        <v/>
      </c>
      <c r="G37" s="948"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65"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6">
        <v>1</v>
      </c>
      <c r="AH37" s="820" t="s">
        <v>1272</v>
      </c>
      <c r="AI37" s="815" t="s">
        <v>1272</v>
      </c>
      <c r="AJ37" s="815" t="s">
        <v>1272</v>
      </c>
      <c r="AK37" s="974" t="s">
        <v>1272</v>
      </c>
      <c r="AL37" s="775"/>
      <c r="AM37" s="875"/>
      <c r="AN37" s="875"/>
      <c r="AO37" s="875"/>
      <c r="AP37" s="875"/>
      <c r="AQ37" s="875"/>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5"/>
      <c r="E38" s="766" t="str">
        <f>IFERROR(VLOOKUP(C38, 條件!$A:$L, 5, 0), "")</f>
        <v/>
      </c>
      <c r="F38" s="767" t="str">
        <f>IFERROR(VLOOKUP(C38, 條件!$A:$L, 6, 0), "")</f>
        <v/>
      </c>
      <c r="G38" s="948"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65"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6">
        <v>1</v>
      </c>
      <c r="AH38" s="820" t="s">
        <v>1272</v>
      </c>
      <c r="AI38" s="815" t="s">
        <v>1272</v>
      </c>
      <c r="AJ38" s="815" t="s">
        <v>1272</v>
      </c>
      <c r="AK38" s="974" t="s">
        <v>1272</v>
      </c>
      <c r="AL38" s="775"/>
      <c r="AM38" s="875"/>
      <c r="AN38" s="875"/>
      <c r="AO38" s="875"/>
      <c r="AP38" s="875"/>
      <c r="AQ38" s="875"/>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5"/>
      <c r="E39" s="766" t="str">
        <f>IFERROR(VLOOKUP(C39, 條件!$A:$L, 5, 0), "")</f>
        <v/>
      </c>
      <c r="F39" s="767" t="str">
        <f>IFERROR(VLOOKUP(C39, 條件!$A:$L, 6, 0), "")</f>
        <v/>
      </c>
      <c r="G39" s="948"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65"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6">
        <v>1</v>
      </c>
      <c r="AH39" s="820" t="s">
        <v>1272</v>
      </c>
      <c r="AI39" s="815" t="s">
        <v>1272</v>
      </c>
      <c r="AJ39" s="815" t="s">
        <v>1272</v>
      </c>
      <c r="AK39" s="974" t="s">
        <v>1272</v>
      </c>
      <c r="AL39" s="775"/>
      <c r="AM39" s="875"/>
      <c r="AN39" s="875"/>
      <c r="AO39" s="875"/>
      <c r="AP39" s="875"/>
      <c r="AQ39" s="875"/>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5"/>
      <c r="E40" s="766" t="str">
        <f>IFERROR(VLOOKUP(C40, 條件!$A:$L, 5, 0), "")</f>
        <v/>
      </c>
      <c r="F40" s="767" t="str">
        <f>IFERROR(VLOOKUP(C40, 條件!$A:$L, 6, 0), "")</f>
        <v/>
      </c>
      <c r="G40" s="948"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65"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6">
        <v>1</v>
      </c>
      <c r="AH40" s="820" t="s">
        <v>1272</v>
      </c>
      <c r="AI40" s="815" t="s">
        <v>1272</v>
      </c>
      <c r="AJ40" s="815" t="s">
        <v>1272</v>
      </c>
      <c r="AK40" s="974" t="s">
        <v>1272</v>
      </c>
      <c r="AL40" s="775"/>
      <c r="AM40" s="875"/>
      <c r="AN40" s="875"/>
      <c r="AO40" s="875"/>
      <c r="AP40" s="875"/>
      <c r="AQ40" s="875"/>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5"/>
      <c r="E41" s="766" t="str">
        <f>IFERROR(VLOOKUP(C41, 條件!$A:$L, 5, 0), "")</f>
        <v/>
      </c>
      <c r="F41" s="767" t="str">
        <f>IFERROR(VLOOKUP(C41, 條件!$A:$L, 6, 0), "")</f>
        <v/>
      </c>
      <c r="G41" s="948"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65"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6">
        <v>1</v>
      </c>
      <c r="AH41" s="820" t="s">
        <v>1272</v>
      </c>
      <c r="AI41" s="815" t="s">
        <v>1272</v>
      </c>
      <c r="AJ41" s="815" t="s">
        <v>1272</v>
      </c>
      <c r="AK41" s="974" t="s">
        <v>1272</v>
      </c>
      <c r="AL41" s="775"/>
      <c r="AM41" s="875"/>
      <c r="AN41" s="875"/>
      <c r="AO41" s="875"/>
      <c r="AP41" s="875"/>
      <c r="AQ41" s="875"/>
      <c r="AR41" s="777"/>
      <c r="AS41" s="767" t="str">
        <f t="shared" si="3"/>
        <v>單</v>
      </c>
      <c r="AT41" s="767" t="str">
        <f t="shared" si="4"/>
        <v>全</v>
      </c>
      <c r="AU41" s="767" t="str">
        <f t="shared" si="5"/>
        <v/>
      </c>
      <c r="AV41" s="767" t="str">
        <f t="shared" si="6"/>
        <v/>
      </c>
    </row>
    <row r="42" spans="1:48" ht="17.45" customHeight="1" thickBot="1">
      <c r="A42" s="781">
        <f t="shared" si="7"/>
        <v>46143</v>
      </c>
      <c r="B42" s="782" t="s">
        <v>1959</v>
      </c>
      <c r="C42" s="799" t="s">
        <v>1952</v>
      </c>
      <c r="D42" s="946"/>
      <c r="E42" s="784" t="str">
        <f>IFERROR(VLOOKUP(C42, 條件!$A:$L, 5, 0), "")</f>
        <v/>
      </c>
      <c r="F42" s="785" t="str">
        <f>IFERROR(VLOOKUP(C42, 條件!$A:$L, 6, 0), "")</f>
        <v/>
      </c>
      <c r="G42" s="949"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9"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70">
        <v>1</v>
      </c>
      <c r="AH42" s="905" t="s">
        <v>1272</v>
      </c>
      <c r="AI42" s="816" t="s">
        <v>1272</v>
      </c>
      <c r="AJ42" s="816" t="s">
        <v>1272</v>
      </c>
      <c r="AK42" s="975" t="s">
        <v>1272</v>
      </c>
      <c r="AL42" s="793"/>
      <c r="AM42" s="877"/>
      <c r="AN42" s="877"/>
      <c r="AO42" s="877"/>
      <c r="AP42" s="877"/>
      <c r="AQ42" s="877"/>
      <c r="AR42" s="795"/>
      <c r="AS42" s="785" t="str">
        <f t="shared" si="3"/>
        <v>單</v>
      </c>
      <c r="AT42" s="785" t="str">
        <f t="shared" si="4"/>
        <v>全</v>
      </c>
      <c r="AU42" s="785" t="str">
        <f t="shared" si="5"/>
        <v/>
      </c>
      <c r="AV42" s="785" t="str">
        <f t="shared" si="6"/>
        <v/>
      </c>
    </row>
    <row r="43" spans="1:48">
      <c r="A43" s="745">
        <v>46144</v>
      </c>
      <c r="B43" s="746" t="s">
        <v>333</v>
      </c>
      <c r="C43" s="746" t="s">
        <v>942</v>
      </c>
      <c r="D43" s="944"/>
      <c r="E43" s="748" t="str">
        <f>IFERROR(VLOOKUP(C43, 條件!$A:$L, 5, 0), "")</f>
        <v/>
      </c>
      <c r="F43" s="749" t="str">
        <f>IFERROR(VLOOKUP(C43, 條件!$A:$L, 6, 0), "")</f>
        <v/>
      </c>
      <c r="G43" s="947"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63"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64">
        <v>1</v>
      </c>
      <c r="AH43" s="904" t="s">
        <v>1369</v>
      </c>
      <c r="AI43" s="904" t="s">
        <v>1369</v>
      </c>
      <c r="AJ43" s="823" t="s">
        <v>1182</v>
      </c>
      <c r="AK43" s="972" t="s">
        <v>1182</v>
      </c>
      <c r="AL43" s="760"/>
      <c r="AM43" s="874"/>
      <c r="AN43" s="874"/>
      <c r="AO43" s="874"/>
      <c r="AP43" s="874"/>
      <c r="AQ43" s="874"/>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5"/>
      <c r="E44" s="766" t="str">
        <f>IFERROR(VLOOKUP(C44, 條件!$A:$L, 5, 0), "")</f>
        <v>75/36SDR</v>
      </c>
      <c r="F44" s="767" t="str">
        <f>IFERROR(VLOOKUP(C44, 條件!$A:$L, 6, 0), "")</f>
        <v>FP81386R</v>
      </c>
      <c r="G44" s="948">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65">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6">
        <v>1</v>
      </c>
      <c r="AH44" s="820" t="s">
        <v>1369</v>
      </c>
      <c r="AI44" s="820" t="s">
        <v>1369</v>
      </c>
      <c r="AJ44" s="823" t="s">
        <v>1182</v>
      </c>
      <c r="AK44" s="972" t="s">
        <v>1182</v>
      </c>
      <c r="AL44" s="775">
        <v>50</v>
      </c>
      <c r="AM44" s="875">
        <v>46138</v>
      </c>
      <c r="AN44" s="875">
        <v>46139</v>
      </c>
      <c r="AO44" s="875">
        <v>46140</v>
      </c>
      <c r="AP44" s="875">
        <v>46141</v>
      </c>
      <c r="AQ44" s="875"/>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5" t="s">
        <v>1945</v>
      </c>
      <c r="E45" s="766" t="str">
        <f>IFERROR(VLOOKUP(C45, 條件!$A:$L, 5, 0), "")</f>
        <v>75/24/2SDR2</v>
      </c>
      <c r="F45" s="767" t="str">
        <f>IFERROR(VLOOKUP(C45, 條件!$A:$L, 6, 0), "")</f>
        <v>FP81363R×2</v>
      </c>
      <c r="G45" s="948">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65">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6">
        <v>1</v>
      </c>
      <c r="AH45" s="820" t="s">
        <v>1485</v>
      </c>
      <c r="AI45" s="820" t="s">
        <v>1485</v>
      </c>
      <c r="AJ45" s="823" t="s">
        <v>1960</v>
      </c>
      <c r="AK45" s="973" t="s">
        <v>1960</v>
      </c>
      <c r="AL45" s="775">
        <v>53</v>
      </c>
      <c r="AM45" s="875">
        <v>46109</v>
      </c>
      <c r="AN45" s="875">
        <v>46110</v>
      </c>
      <c r="AO45" s="875">
        <v>46111</v>
      </c>
      <c r="AP45" s="875">
        <v>46112</v>
      </c>
      <c r="AQ45" s="875"/>
      <c r="AR45" s="777"/>
      <c r="AS45" s="767" t="str">
        <f t="shared" si="3"/>
        <v>雙</v>
      </c>
      <c r="AT45" s="767" t="str">
        <f t="shared" si="4"/>
        <v>半</v>
      </c>
      <c r="AU45" s="767">
        <f t="shared" si="5"/>
        <v>75</v>
      </c>
      <c r="AV45" s="767" t="str">
        <f t="shared" si="6"/>
        <v/>
      </c>
    </row>
    <row r="46" spans="1:48">
      <c r="A46" s="763">
        <f t="shared" si="13"/>
        <v>46144</v>
      </c>
      <c r="B46" s="764" t="s">
        <v>314</v>
      </c>
      <c r="C46" s="764" t="s">
        <v>918</v>
      </c>
      <c r="D46" s="945" t="s">
        <v>1945</v>
      </c>
      <c r="E46" s="766" t="str">
        <f>IFERROR(VLOOKUP(C46, 條件!$A:$L, 5, 0), "")</f>
        <v>75/24/2SDr</v>
      </c>
      <c r="F46" s="767" t="str">
        <f>IFERROR(VLOOKUP(C46, 條件!$A:$L, 6, 0), "")</f>
        <v>FP81391R×2</v>
      </c>
      <c r="G46" s="948">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65">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6">
        <v>1</v>
      </c>
      <c r="AH46" s="820" t="s">
        <v>1485</v>
      </c>
      <c r="AI46" s="820" t="s">
        <v>1485</v>
      </c>
      <c r="AJ46" s="815" t="s">
        <v>1960</v>
      </c>
      <c r="AK46" s="974" t="s">
        <v>1960</v>
      </c>
      <c r="AL46" s="775">
        <v>53</v>
      </c>
      <c r="AM46" s="875">
        <v>46115</v>
      </c>
      <c r="AN46" s="875">
        <v>46117</v>
      </c>
      <c r="AO46" s="875">
        <v>46118</v>
      </c>
      <c r="AP46" s="875"/>
      <c r="AQ46" s="875"/>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5"/>
      <c r="E47" s="766" t="str">
        <f>IFERROR(VLOOKUP(C47, 條件!$A:$L, 5, 0), "")</f>
        <v/>
      </c>
      <c r="F47" s="767" t="str">
        <f>IFERROR(VLOOKUP(C47, 條件!$A:$L, 6, 0), "")</f>
        <v/>
      </c>
      <c r="G47" s="948"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65"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6">
        <v>1</v>
      </c>
      <c r="AH47" s="820" t="s">
        <v>1485</v>
      </c>
      <c r="AI47" s="820" t="s">
        <v>1485</v>
      </c>
      <c r="AJ47" s="815" t="s">
        <v>1960</v>
      </c>
      <c r="AK47" s="974" t="s">
        <v>1960</v>
      </c>
      <c r="AL47" s="775"/>
      <c r="AM47" s="875"/>
      <c r="AN47" s="875"/>
      <c r="AO47" s="875"/>
      <c r="AP47" s="875"/>
      <c r="AQ47" s="875"/>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5"/>
      <c r="E48" s="766" t="str">
        <f>IFERROR(VLOOKUP(C48, 條件!$A:$L, 5, 0), "")</f>
        <v>75/36HC</v>
      </c>
      <c r="F48" s="767" t="str">
        <f>IFERROR(VLOOKUP(C48, 條件!$A:$L, 6, 0), "")</f>
        <v>FP81857R</v>
      </c>
      <c r="G48" s="948">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65">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6">
        <v>1</v>
      </c>
      <c r="AH48" s="820" t="s">
        <v>1485</v>
      </c>
      <c r="AI48" s="820" t="s">
        <v>1485</v>
      </c>
      <c r="AJ48" s="820" t="s">
        <v>1960</v>
      </c>
      <c r="AK48" s="382" t="s">
        <v>1960</v>
      </c>
      <c r="AL48" s="775">
        <v>54</v>
      </c>
      <c r="AM48" s="875">
        <v>45950</v>
      </c>
      <c r="AN48" s="875">
        <v>45952</v>
      </c>
      <c r="AO48" s="875">
        <v>45954</v>
      </c>
      <c r="AP48" s="875">
        <v>45955</v>
      </c>
      <c r="AQ48" s="875"/>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5" t="s">
        <v>1945</v>
      </c>
      <c r="E49" s="766" t="str">
        <f>IFERROR(VLOOKUP(C49, 條件!$A:$L, 5, 0), "")</f>
        <v>75/24/2SDr</v>
      </c>
      <c r="F49" s="767" t="str">
        <f>IFERROR(VLOOKUP(C49, 條件!$A:$L, 6, 0), "")</f>
        <v>FP81382R×2</v>
      </c>
      <c r="G49" s="948">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65">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6">
        <v>1</v>
      </c>
      <c r="AH49" s="820" t="s">
        <v>1485</v>
      </c>
      <c r="AI49" s="820" t="s">
        <v>1485</v>
      </c>
      <c r="AJ49" s="822" t="s">
        <v>1960</v>
      </c>
      <c r="AK49" s="382" t="s">
        <v>1960</v>
      </c>
      <c r="AL49" s="775">
        <v>50</v>
      </c>
      <c r="AM49" s="875">
        <v>46104</v>
      </c>
      <c r="AN49" s="875">
        <v>46106</v>
      </c>
      <c r="AO49" s="875">
        <v>46107</v>
      </c>
      <c r="AP49" s="875"/>
      <c r="AQ49" s="875"/>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5" t="s">
        <v>1945</v>
      </c>
      <c r="E50" s="766" t="str">
        <f>IFERROR(VLOOKUP(C50, 條件!$A:$L, 5, 0), "")</f>
        <v>75/24/2SDR2</v>
      </c>
      <c r="F50" s="767" t="str">
        <f>IFERROR(VLOOKUP(C50, 條件!$A:$L, 6, 0), "")</f>
        <v>FP81363R×2</v>
      </c>
      <c r="G50" s="948">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65">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6">
        <v>1</v>
      </c>
      <c r="AH50" s="820" t="s">
        <v>1485</v>
      </c>
      <c r="AI50" s="820" t="s">
        <v>1485</v>
      </c>
      <c r="AJ50" s="823" t="s">
        <v>1960</v>
      </c>
      <c r="AK50" s="972" t="s">
        <v>1960</v>
      </c>
      <c r="AL50" s="775">
        <v>50</v>
      </c>
      <c r="AM50" s="875">
        <v>46108</v>
      </c>
      <c r="AN50" s="875">
        <v>46109</v>
      </c>
      <c r="AO50" s="875">
        <v>46110</v>
      </c>
      <c r="AP50" s="875">
        <v>46111</v>
      </c>
      <c r="AQ50" s="875"/>
      <c r="AR50" s="777"/>
      <c r="AS50" s="767" t="str">
        <f t="shared" si="3"/>
        <v>雙</v>
      </c>
      <c r="AT50" s="767" t="str">
        <f t="shared" si="4"/>
        <v>半</v>
      </c>
      <c r="AU50" s="767">
        <f t="shared" si="5"/>
        <v>75</v>
      </c>
      <c r="AV50" s="767" t="str">
        <f t="shared" si="6"/>
        <v/>
      </c>
    </row>
    <row r="51" spans="1:48">
      <c r="A51" s="763">
        <f t="shared" si="13"/>
        <v>46144</v>
      </c>
      <c r="B51" s="764" t="s">
        <v>267</v>
      </c>
      <c r="C51" s="764" t="s">
        <v>911</v>
      </c>
      <c r="D51" s="945" t="s">
        <v>1946</v>
      </c>
      <c r="E51" s="766" t="str">
        <f>IFERROR(VLOOKUP(C51, 條件!$A:$L, 5, 0), "")</f>
        <v>50/72BSD3</v>
      </c>
      <c r="F51" s="767" t="str">
        <f>IFERROR(VLOOKUP(C51, 條件!$A:$L, 6, 0), "")</f>
        <v>FP80141</v>
      </c>
      <c r="G51" s="948">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65">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6">
        <v>1</v>
      </c>
      <c r="AH51" s="820" t="s">
        <v>1369</v>
      </c>
      <c r="AI51" s="820" t="s">
        <v>1369</v>
      </c>
      <c r="AJ51" s="823" t="s">
        <v>1182</v>
      </c>
      <c r="AK51" s="972" t="s">
        <v>1182</v>
      </c>
      <c r="AL51" s="775">
        <v>57</v>
      </c>
      <c r="AM51" s="876">
        <v>46086</v>
      </c>
      <c r="AN51" s="875">
        <v>46087</v>
      </c>
      <c r="AO51" s="875"/>
      <c r="AP51" s="875"/>
      <c r="AQ51" s="875"/>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5"/>
      <c r="E52" s="766" t="str">
        <f>IFERROR(VLOOKUP(C52, 條件!$A:$L, 5, 0), "")</f>
        <v/>
      </c>
      <c r="F52" s="767" t="str">
        <f>IFERROR(VLOOKUP(C52, 條件!$A:$L, 6, 0), "")</f>
        <v/>
      </c>
      <c r="G52" s="948"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65"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6">
        <v>1</v>
      </c>
      <c r="AH52" s="820" t="s">
        <v>1369</v>
      </c>
      <c r="AI52" s="820" t="s">
        <v>1369</v>
      </c>
      <c r="AJ52" s="820" t="s">
        <v>1182</v>
      </c>
      <c r="AK52" s="382" t="s">
        <v>1182</v>
      </c>
      <c r="AL52" s="775"/>
      <c r="AM52" s="875"/>
      <c r="AN52" s="875"/>
      <c r="AO52" s="875"/>
      <c r="AP52" s="875"/>
      <c r="AQ52" s="875"/>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5"/>
      <c r="E53" s="766" t="str">
        <f>IFERROR(VLOOKUP(C53, 條件!$A:$L, 5, 0), "")</f>
        <v>150/48HC</v>
      </c>
      <c r="F53" s="767" t="str">
        <f>IFERROR(VLOOKUP(C53, 條件!$A:$L, 6, 0), "")</f>
        <v>FP82781</v>
      </c>
      <c r="G53" s="948">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65">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6">
        <v>1</v>
      </c>
      <c r="AH53" s="820" t="s">
        <v>1369</v>
      </c>
      <c r="AI53" s="820" t="s">
        <v>1369</v>
      </c>
      <c r="AJ53" s="822" t="s">
        <v>1182</v>
      </c>
      <c r="AK53" s="382" t="s">
        <v>1182</v>
      </c>
      <c r="AL53" s="775">
        <v>54</v>
      </c>
      <c r="AM53" s="875">
        <v>46139</v>
      </c>
      <c r="AN53" s="875">
        <v>46140</v>
      </c>
      <c r="AO53" s="875">
        <v>46141</v>
      </c>
      <c r="AP53" s="875"/>
      <c r="AQ53" s="875"/>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5"/>
      <c r="E54" s="766" t="str">
        <f>IFERROR(VLOOKUP(C54, 條件!$A:$L, 5, 0), "")</f>
        <v/>
      </c>
      <c r="F54" s="767" t="str">
        <f>IFERROR(VLOOKUP(C54, 條件!$A:$L, 6, 0), "")</f>
        <v/>
      </c>
      <c r="G54" s="948"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65"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6">
        <v>1</v>
      </c>
      <c r="AH54" s="820" t="s">
        <v>1185</v>
      </c>
      <c r="AI54" s="820" t="s">
        <v>1185</v>
      </c>
      <c r="AJ54" s="823" t="s">
        <v>1961</v>
      </c>
      <c r="AK54" s="972" t="s">
        <v>1961</v>
      </c>
      <c r="AL54" s="775"/>
      <c r="AM54" s="875"/>
      <c r="AN54" s="875"/>
      <c r="AO54" s="875"/>
      <c r="AP54" s="875"/>
      <c r="AQ54" s="875"/>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5"/>
      <c r="E55" s="766" t="str">
        <f>IFERROR(VLOOKUP(C55, 條件!$A:$L, 5, 0), "")</f>
        <v/>
      </c>
      <c r="F55" s="767" t="str">
        <f>IFERROR(VLOOKUP(C55, 條件!$A:$L, 6, 0), "")</f>
        <v/>
      </c>
      <c r="G55" s="948"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65"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6">
        <v>1</v>
      </c>
      <c r="AH55" s="820" t="s">
        <v>1185</v>
      </c>
      <c r="AI55" s="820" t="s">
        <v>1185</v>
      </c>
      <c r="AJ55" s="823" t="s">
        <v>1961</v>
      </c>
      <c r="AK55" s="972" t="s">
        <v>1961</v>
      </c>
      <c r="AL55" s="775"/>
      <c r="AM55" s="876"/>
      <c r="AN55" s="875"/>
      <c r="AO55" s="875"/>
      <c r="AP55" s="875"/>
      <c r="AQ55" s="875"/>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5" t="s">
        <v>1945</v>
      </c>
      <c r="E56" s="766" t="str">
        <f>IFERROR(VLOOKUP(C56, 條件!$A:$L, 5, 0), "")</f>
        <v>75/24/2SDr</v>
      </c>
      <c r="F56" s="767" t="str">
        <f>IFERROR(VLOOKUP(C56, 條件!$A:$L, 6, 0), "")</f>
        <v>FP81382R×2</v>
      </c>
      <c r="G56" s="948">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65">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6">
        <v>0.5</v>
      </c>
      <c r="AH56" s="820" t="s">
        <v>1485</v>
      </c>
      <c r="AI56" s="820" t="s">
        <v>1485</v>
      </c>
      <c r="AJ56" s="820" t="s">
        <v>1960</v>
      </c>
      <c r="AK56" s="382" t="s">
        <v>1960</v>
      </c>
      <c r="AL56" s="775">
        <v>50</v>
      </c>
      <c r="AM56" s="875">
        <v>46100</v>
      </c>
      <c r="AN56" s="875">
        <v>46101</v>
      </c>
      <c r="AO56" s="875">
        <v>46102</v>
      </c>
      <c r="AP56" s="875">
        <v>46103</v>
      </c>
      <c r="AQ56" s="875">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5"/>
      <c r="E57" s="766" t="str">
        <f>IFERROR(VLOOKUP(C57, 條件!$A:$L, 5, 0), "")</f>
        <v>150/48SDR</v>
      </c>
      <c r="F57" s="767" t="str">
        <f>IFERROR(VLOOKUP(C57, 條件!$A:$L, 6, 0), "")</f>
        <v>FP82169R</v>
      </c>
      <c r="G57" s="948">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65">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6">
        <v>1</v>
      </c>
      <c r="AH57" s="820" t="s">
        <v>1369</v>
      </c>
      <c r="AI57" s="820" t="s">
        <v>1369</v>
      </c>
      <c r="AJ57" s="820" t="s">
        <v>1182</v>
      </c>
      <c r="AK57" s="382" t="s">
        <v>1182</v>
      </c>
      <c r="AL57" s="775">
        <v>48</v>
      </c>
      <c r="AM57" s="875">
        <v>46142</v>
      </c>
      <c r="AN57" s="875">
        <v>46143</v>
      </c>
      <c r="AO57" s="875"/>
      <c r="AP57" s="875"/>
      <c r="AQ57" s="875"/>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5"/>
      <c r="E58" s="766" t="str">
        <f>IFERROR(VLOOKUP(C58, 條件!$A:$L, 5, 0), "")</f>
        <v/>
      </c>
      <c r="F58" s="767" t="str">
        <f>IFERROR(VLOOKUP(C58, 條件!$A:$L, 6, 0), "")</f>
        <v/>
      </c>
      <c r="G58" s="948"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65"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6">
        <v>1</v>
      </c>
      <c r="AH58" s="820" t="s">
        <v>1369</v>
      </c>
      <c r="AI58" s="820" t="s">
        <v>1369</v>
      </c>
      <c r="AJ58" s="820" t="s">
        <v>1182</v>
      </c>
      <c r="AK58" s="382" t="s">
        <v>1182</v>
      </c>
      <c r="AL58" s="775"/>
      <c r="AM58" s="875"/>
      <c r="AN58" s="875"/>
      <c r="AO58" s="875"/>
      <c r="AP58" s="875"/>
      <c r="AQ58" s="875"/>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5"/>
      <c r="E59" s="766" t="str">
        <f>IFERROR(VLOOKUP(C59, 條件!$A:$L, 5, 0), "")</f>
        <v>100/36SDr</v>
      </c>
      <c r="F59" s="767" t="str">
        <f>IFERROR(VLOOKUP(C59, 條件!$A:$L, 6, 0), "")</f>
        <v>FP81384R</v>
      </c>
      <c r="G59" s="948">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65">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6">
        <v>1</v>
      </c>
      <c r="AH59" s="820" t="s">
        <v>1185</v>
      </c>
      <c r="AI59" s="820" t="s">
        <v>1185</v>
      </c>
      <c r="AJ59" s="822" t="s">
        <v>1961</v>
      </c>
      <c r="AK59" s="382" t="s">
        <v>1961</v>
      </c>
      <c r="AL59" s="775">
        <v>50</v>
      </c>
      <c r="AM59" s="875">
        <v>46131</v>
      </c>
      <c r="AN59" s="875">
        <v>46132</v>
      </c>
      <c r="AO59" s="875">
        <v>46133</v>
      </c>
      <c r="AP59" s="875">
        <v>46134</v>
      </c>
      <c r="AQ59" s="875"/>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5"/>
      <c r="E60" s="766" t="str">
        <f>IFERROR(VLOOKUP(C60, 條件!$A:$L, 5, 0), "")</f>
        <v/>
      </c>
      <c r="F60" s="767" t="str">
        <f>IFERROR(VLOOKUP(C60, 條件!$A:$L, 6, 0), "")</f>
        <v/>
      </c>
      <c r="G60" s="948"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65"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6">
        <v>1</v>
      </c>
      <c r="AH60" s="820" t="s">
        <v>1185</v>
      </c>
      <c r="AI60" s="820" t="s">
        <v>1185</v>
      </c>
      <c r="AJ60" s="821" t="s">
        <v>1961</v>
      </c>
      <c r="AK60" s="924" t="s">
        <v>1961</v>
      </c>
      <c r="AL60" s="825"/>
      <c r="AM60" s="875"/>
      <c r="AN60" s="875"/>
      <c r="AO60" s="875"/>
      <c r="AP60" s="875"/>
      <c r="AQ60" s="875"/>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5"/>
      <c r="E61" s="766" t="str">
        <f>IFERROR(VLOOKUP(C61, 條件!$A:$L, 5, 0), "")</f>
        <v/>
      </c>
      <c r="F61" s="767" t="str">
        <f>IFERROR(VLOOKUP(C61, 條件!$A:$L, 6, 0), "")</f>
        <v/>
      </c>
      <c r="G61" s="948"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65"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6">
        <v>2</v>
      </c>
      <c r="AH61" s="820" t="s">
        <v>1185</v>
      </c>
      <c r="AI61" s="820" t="s">
        <v>1185</v>
      </c>
      <c r="AJ61" s="815" t="s">
        <v>1961</v>
      </c>
      <c r="AK61" s="974" t="s">
        <v>1961</v>
      </c>
      <c r="AL61" s="824"/>
      <c r="AM61" s="875"/>
      <c r="AN61" s="875"/>
      <c r="AO61" s="875"/>
      <c r="AP61" s="875"/>
      <c r="AQ61" s="875"/>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5"/>
      <c r="E62" s="766" t="str">
        <f>IFERROR(VLOOKUP(C62, 條件!$A:$L, 5, 0), "")</f>
        <v>150/48/2GY5</v>
      </c>
      <c r="F62" s="767" t="str">
        <f>IFERROR(VLOOKUP(C62, 條件!$A:$L, 6, 0), "")</f>
        <v>FP02422×2</v>
      </c>
      <c r="G62" s="948">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65">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6">
        <v>1</v>
      </c>
      <c r="AH62" s="820" t="s">
        <v>1485</v>
      </c>
      <c r="AI62" s="820" t="s">
        <v>1485</v>
      </c>
      <c r="AJ62" s="815" t="s">
        <v>1960</v>
      </c>
      <c r="AK62" s="974" t="s">
        <v>1960</v>
      </c>
      <c r="AL62" s="775">
        <v>52</v>
      </c>
      <c r="AM62" s="875">
        <v>46141</v>
      </c>
      <c r="AN62" s="875">
        <v>46142</v>
      </c>
      <c r="AO62" s="875"/>
      <c r="AP62" s="875"/>
      <c r="AQ62" s="875"/>
      <c r="AR62" s="777"/>
      <c r="AS62" s="767" t="str">
        <f t="shared" si="3"/>
        <v>雙</v>
      </c>
      <c r="AT62" s="767" t="str">
        <f t="shared" si="4"/>
        <v>半</v>
      </c>
      <c r="AU62" s="767">
        <f t="shared" si="5"/>
        <v>150</v>
      </c>
      <c r="AV62" s="767" t="str">
        <f t="shared" si="6"/>
        <v/>
      </c>
    </row>
    <row r="63" spans="1:48">
      <c r="A63" s="763">
        <f t="shared" si="13"/>
        <v>46144</v>
      </c>
      <c r="B63" s="764" t="s">
        <v>62</v>
      </c>
      <c r="C63" s="764" t="s">
        <v>942</v>
      </c>
      <c r="D63" s="945"/>
      <c r="E63" s="766" t="str">
        <f>IFERROR(VLOOKUP(C63, 條件!$A:$L, 5, 0), "")</f>
        <v/>
      </c>
      <c r="F63" s="767" t="str">
        <f>IFERROR(VLOOKUP(C63, 條件!$A:$L, 6, 0), "")</f>
        <v/>
      </c>
      <c r="G63" s="948"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65"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6">
        <v>1</v>
      </c>
      <c r="AH63" s="820" t="s">
        <v>1948</v>
      </c>
      <c r="AI63" s="820" t="s">
        <v>1948</v>
      </c>
      <c r="AJ63" s="815" t="s">
        <v>1963</v>
      </c>
      <c r="AK63" s="974" t="s">
        <v>1963</v>
      </c>
      <c r="AL63" s="775"/>
      <c r="AM63" s="875"/>
      <c r="AN63" s="875"/>
      <c r="AO63" s="875"/>
      <c r="AP63" s="875"/>
      <c r="AQ63" s="875"/>
      <c r="AR63" s="777"/>
      <c r="AS63" s="767" t="str">
        <f t="shared" si="3"/>
        <v>單</v>
      </c>
      <c r="AT63" s="767" t="str">
        <f t="shared" si="4"/>
        <v>全</v>
      </c>
      <c r="AU63" s="767" t="str">
        <f t="shared" si="5"/>
        <v/>
      </c>
      <c r="AV63" s="767" t="str">
        <f t="shared" si="6"/>
        <v/>
      </c>
    </row>
    <row r="64" spans="1:48">
      <c r="A64" s="763">
        <f t="shared" si="13"/>
        <v>46144</v>
      </c>
      <c r="B64" s="764" t="s">
        <v>50</v>
      </c>
      <c r="C64" s="764" t="s">
        <v>224</v>
      </c>
      <c r="D64" s="945" t="s">
        <v>1945</v>
      </c>
      <c r="E64" s="766" t="str">
        <f>IFERROR(VLOOKUP(C64, 條件!$A:$L, 5, 0), "")</f>
        <v>150/48/2SDr</v>
      </c>
      <c r="F64" s="767" t="str">
        <f>IFERROR(VLOOKUP(C64, 條件!$A:$L, 6, 0), "")</f>
        <v>FP82168R×2</v>
      </c>
      <c r="G64" s="948">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65">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6">
        <v>1</v>
      </c>
      <c r="AH64" s="820" t="s">
        <v>1948</v>
      </c>
      <c r="AI64" s="820" t="s">
        <v>1948</v>
      </c>
      <c r="AJ64" s="820" t="s">
        <v>1963</v>
      </c>
      <c r="AK64" s="382" t="s">
        <v>1963</v>
      </c>
      <c r="AL64" s="775">
        <v>55</v>
      </c>
      <c r="AM64" s="875">
        <v>46137</v>
      </c>
      <c r="AN64" s="875">
        <v>46139</v>
      </c>
      <c r="AO64" s="875">
        <v>46141</v>
      </c>
      <c r="AP64" s="875"/>
      <c r="AQ64" s="875"/>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5"/>
      <c r="E65" s="766" t="str">
        <f>IFERROR(VLOOKUP(C65, 條件!$A:$L, 5, 0), "")</f>
        <v/>
      </c>
      <c r="F65" s="767" t="str">
        <f>IFERROR(VLOOKUP(C65, 條件!$A:$L, 6, 0), "")</f>
        <v/>
      </c>
      <c r="G65" s="948"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65"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6">
        <v>1</v>
      </c>
      <c r="AH65" s="820" t="s">
        <v>1948</v>
      </c>
      <c r="AI65" s="820" t="s">
        <v>1948</v>
      </c>
      <c r="AJ65" s="815" t="s">
        <v>1963</v>
      </c>
      <c r="AK65" s="974" t="s">
        <v>1963</v>
      </c>
      <c r="AL65" s="775"/>
      <c r="AM65" s="875"/>
      <c r="AN65" s="875"/>
      <c r="AO65" s="875"/>
      <c r="AP65" s="875"/>
      <c r="AQ65" s="875"/>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5" t="s">
        <v>1945</v>
      </c>
      <c r="E66" s="766" t="str">
        <f>IFERROR(VLOOKUP(C66, 條件!$A:$L, 5, 0), "")</f>
        <v>150/48/2SDr</v>
      </c>
      <c r="F66" s="767" t="str">
        <f>IFERROR(VLOOKUP(C66, 條件!$A:$L, 6, 0), "")</f>
        <v>FP82170R×2</v>
      </c>
      <c r="G66" s="948">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65">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6">
        <v>1</v>
      </c>
      <c r="AH66" s="820" t="s">
        <v>1430</v>
      </c>
      <c r="AI66" s="820" t="s">
        <v>1430</v>
      </c>
      <c r="AJ66" s="815" t="s">
        <v>1893</v>
      </c>
      <c r="AK66" s="974" t="s">
        <v>1893</v>
      </c>
      <c r="AL66" s="775">
        <v>56</v>
      </c>
      <c r="AM66" s="875">
        <v>46132</v>
      </c>
      <c r="AN66" s="875">
        <v>46135</v>
      </c>
      <c r="AO66" s="875">
        <v>46138</v>
      </c>
      <c r="AP66" s="875">
        <v>46139</v>
      </c>
      <c r="AQ66" s="875">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5" t="s">
        <v>1945</v>
      </c>
      <c r="E67" s="766" t="str">
        <f>IFERROR(VLOOKUP(C67, 條件!$A:$L, 5, 0), "")</f>
        <v>150/48/2SDr</v>
      </c>
      <c r="F67" s="767" t="str">
        <f>IFERROR(VLOOKUP(C67, 條件!$A:$L, 6, 0), "")</f>
        <v>FP82168R×2</v>
      </c>
      <c r="G67" s="948">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65">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6">
        <v>1</v>
      </c>
      <c r="AH67" s="820" t="s">
        <v>1949</v>
      </c>
      <c r="AI67" s="820" t="s">
        <v>1949</v>
      </c>
      <c r="AJ67" s="815" t="s">
        <v>1964</v>
      </c>
      <c r="AK67" s="974" t="s">
        <v>1964</v>
      </c>
      <c r="AL67" s="775">
        <v>55</v>
      </c>
      <c r="AM67" s="875">
        <v>46138</v>
      </c>
      <c r="AN67" s="875">
        <v>46140</v>
      </c>
      <c r="AO67" s="875">
        <v>46141</v>
      </c>
      <c r="AP67" s="875">
        <v>46142</v>
      </c>
      <c r="AQ67" s="875"/>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5"/>
      <c r="E68" s="766" t="str">
        <f>IFERROR(VLOOKUP(C68, 條件!$A:$L, 5, 0), "")</f>
        <v>150/48/2SDr</v>
      </c>
      <c r="F68" s="767" t="str">
        <f>IFERROR(VLOOKUP(C68, 條件!$A:$L, 6, 0), "")</f>
        <v>FP82169R×2</v>
      </c>
      <c r="G68" s="948">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65">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6">
        <v>2</v>
      </c>
      <c r="AH68" s="820" t="s">
        <v>1430</v>
      </c>
      <c r="AI68" s="820" t="s">
        <v>1430</v>
      </c>
      <c r="AJ68" s="815" t="s">
        <v>1893</v>
      </c>
      <c r="AK68" s="974" t="s">
        <v>1893</v>
      </c>
      <c r="AL68" s="775">
        <v>48</v>
      </c>
      <c r="AM68" s="875">
        <v>46142</v>
      </c>
      <c r="AN68" s="875">
        <v>46143</v>
      </c>
      <c r="AO68" s="875"/>
      <c r="AP68" s="875"/>
      <c r="AQ68" s="875"/>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5"/>
      <c r="E69" s="766" t="str">
        <f>IFERROR(VLOOKUP(C69, 條件!$A:$L, 5, 0), "")</f>
        <v>150/48/2SDr</v>
      </c>
      <c r="F69" s="767" t="str">
        <f>IFERROR(VLOOKUP(C69, 條件!$A:$L, 6, 0), "")</f>
        <v>FP82169R×2</v>
      </c>
      <c r="G69" s="948">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65">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6">
        <v>2</v>
      </c>
      <c r="AH69" s="820" t="s">
        <v>1430</v>
      </c>
      <c r="AI69" s="820" t="s">
        <v>1430</v>
      </c>
      <c r="AJ69" s="815" t="s">
        <v>1893</v>
      </c>
      <c r="AK69" s="974" t="s">
        <v>1893</v>
      </c>
      <c r="AL69" s="775">
        <v>48</v>
      </c>
      <c r="AM69" s="875">
        <v>46142</v>
      </c>
      <c r="AN69" s="875">
        <v>46143</v>
      </c>
      <c r="AO69" s="875"/>
      <c r="AP69" s="875"/>
      <c r="AQ69" s="875"/>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5"/>
      <c r="E70" s="766" t="str">
        <f>IFERROR(VLOOKUP(C70, 條件!$A:$L, 5, 0), "")</f>
        <v>150/48/2SR6</v>
      </c>
      <c r="F70" s="767" t="str">
        <f>IFERROR(VLOOKUP(C70, 條件!$A:$L, 6, 0), "")</f>
        <v>FP82658×2</v>
      </c>
      <c r="G70" s="948">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65">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6">
        <v>2</v>
      </c>
      <c r="AH70" s="820" t="s">
        <v>1949</v>
      </c>
      <c r="AI70" s="820" t="s">
        <v>1949</v>
      </c>
      <c r="AJ70" s="815" t="s">
        <v>1964</v>
      </c>
      <c r="AK70" s="974" t="s">
        <v>1964</v>
      </c>
      <c r="AL70" s="775">
        <v>56</v>
      </c>
      <c r="AM70" s="875">
        <v>46116</v>
      </c>
      <c r="AN70" s="875">
        <v>46117</v>
      </c>
      <c r="AO70" s="875">
        <v>46118</v>
      </c>
      <c r="AP70" s="875"/>
      <c r="AQ70" s="875"/>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5" t="s">
        <v>1945</v>
      </c>
      <c r="E71" s="766" t="str">
        <f>IFERROR(VLOOKUP(C71, 條件!$A:$L, 5, 0), "")</f>
        <v>225/72/2SDr</v>
      </c>
      <c r="F71" s="767" t="str">
        <f>IFERROR(VLOOKUP(C71, 條件!$A:$L, 6, 0), "")</f>
        <v>FP83024R×2</v>
      </c>
      <c r="G71" s="948">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65">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6">
        <v>2</v>
      </c>
      <c r="AH71" s="820" t="s">
        <v>1430</v>
      </c>
      <c r="AI71" s="820" t="s">
        <v>1430</v>
      </c>
      <c r="AJ71" s="815" t="s">
        <v>1893</v>
      </c>
      <c r="AK71" s="974" t="s">
        <v>1893</v>
      </c>
      <c r="AL71" s="775">
        <v>53</v>
      </c>
      <c r="AM71" s="875">
        <v>46126</v>
      </c>
      <c r="AN71" s="875">
        <v>46127</v>
      </c>
      <c r="AO71" s="875">
        <v>46130</v>
      </c>
      <c r="AP71" s="875">
        <v>46131</v>
      </c>
      <c r="AQ71" s="875"/>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5" t="s">
        <v>1945</v>
      </c>
      <c r="E72" s="766" t="str">
        <f>IFERROR(VLOOKUP(C72, 條件!$A:$L, 5, 0), "")</f>
        <v>150/48/2SDr</v>
      </c>
      <c r="F72" s="767" t="str">
        <f>IFERROR(VLOOKUP(C72, 條件!$A:$L, 6, 0), "")</f>
        <v>FP82170R×2</v>
      </c>
      <c r="G72" s="948">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65">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6">
        <v>2</v>
      </c>
      <c r="AH72" s="820" t="s">
        <v>1430</v>
      </c>
      <c r="AI72" s="820" t="s">
        <v>1430</v>
      </c>
      <c r="AJ72" s="815" t="s">
        <v>1893</v>
      </c>
      <c r="AK72" s="974" t="s">
        <v>1893</v>
      </c>
      <c r="AL72" s="775">
        <v>56</v>
      </c>
      <c r="AM72" s="875">
        <v>46140</v>
      </c>
      <c r="AN72" s="875">
        <v>46141</v>
      </c>
      <c r="AO72" s="875">
        <v>46142</v>
      </c>
      <c r="AP72" s="875"/>
      <c r="AQ72" s="875"/>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5" t="s">
        <v>1945</v>
      </c>
      <c r="E73" s="766" t="str">
        <f>IFERROR(VLOOKUP(C73, 條件!$A:$L, 5, 0), "")</f>
        <v>150/48/2SDr</v>
      </c>
      <c r="F73" s="767" t="str">
        <f>IFERROR(VLOOKUP(C73, 條件!$A:$L, 6, 0), "")</f>
        <v>FP82170R×2</v>
      </c>
      <c r="G73" s="948">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65">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6">
        <v>1</v>
      </c>
      <c r="AH73" s="820" t="s">
        <v>1949</v>
      </c>
      <c r="AI73" s="820" t="s">
        <v>1949</v>
      </c>
      <c r="AJ73" s="815" t="s">
        <v>1964</v>
      </c>
      <c r="AK73" s="974" t="s">
        <v>1964</v>
      </c>
      <c r="AL73" s="775">
        <v>56</v>
      </c>
      <c r="AM73" s="875">
        <v>46140</v>
      </c>
      <c r="AN73" s="875">
        <v>46141</v>
      </c>
      <c r="AO73" s="875">
        <v>46142</v>
      </c>
      <c r="AP73" s="875"/>
      <c r="AQ73" s="875"/>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5"/>
      <c r="E74" s="766" t="str">
        <f>IFERROR(VLOOKUP(C74, 條件!$A:$L, 5, 0), "")</f>
        <v/>
      </c>
      <c r="F74" s="767" t="str">
        <f>IFERROR(VLOOKUP(C74, 條件!$A:$L, 6, 0), "")</f>
        <v/>
      </c>
      <c r="G74" s="948"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7"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8">
        <v>12</v>
      </c>
      <c r="AH74" s="820" t="s">
        <v>1185</v>
      </c>
      <c r="AI74" s="820" t="s">
        <v>1185</v>
      </c>
      <c r="AJ74" s="820" t="s">
        <v>1961</v>
      </c>
      <c r="AK74" s="382" t="s">
        <v>1961</v>
      </c>
      <c r="AL74" s="775"/>
      <c r="AM74" s="875"/>
      <c r="AN74" s="875"/>
      <c r="AO74" s="875"/>
      <c r="AP74" s="875"/>
      <c r="AQ74" s="875"/>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5"/>
      <c r="E75" s="766" t="str">
        <f>IFERROR(VLOOKUP(C75, 條件!$A:$L, 5, 0), "")</f>
        <v/>
      </c>
      <c r="F75" s="767" t="str">
        <f>IFERROR(VLOOKUP(C75, 條件!$A:$L, 6, 0), "")</f>
        <v/>
      </c>
      <c r="G75" s="948"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7"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8">
        <v>5</v>
      </c>
      <c r="AH75" s="820" t="s">
        <v>1185</v>
      </c>
      <c r="AI75" s="820" t="s">
        <v>1185</v>
      </c>
      <c r="AJ75" s="815" t="s">
        <v>1961</v>
      </c>
      <c r="AK75" s="974" t="s">
        <v>1961</v>
      </c>
      <c r="AL75" s="775"/>
      <c r="AM75" s="875"/>
      <c r="AN75" s="875"/>
      <c r="AO75" s="875"/>
      <c r="AP75" s="875"/>
      <c r="AQ75" s="875"/>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5"/>
      <c r="E76" s="766" t="str">
        <f>IFERROR(VLOOKUP(C76, 條件!$A:$L, 5, 0), "")</f>
        <v/>
      </c>
      <c r="F76" s="767" t="str">
        <f>IFERROR(VLOOKUP(C76, 條件!$A:$L, 6, 0), "")</f>
        <v/>
      </c>
      <c r="G76" s="948"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65"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6">
        <v>1</v>
      </c>
      <c r="AH76" s="820" t="s">
        <v>1272</v>
      </c>
      <c r="AI76" s="815" t="s">
        <v>1272</v>
      </c>
      <c r="AJ76" s="815" t="s">
        <v>1272</v>
      </c>
      <c r="AK76" s="974" t="s">
        <v>1272</v>
      </c>
      <c r="AL76" s="775"/>
      <c r="AM76" s="875"/>
      <c r="AN76" s="875"/>
      <c r="AO76" s="875"/>
      <c r="AP76" s="875"/>
      <c r="AQ76" s="875"/>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5"/>
      <c r="E77" s="766" t="str">
        <f>IFERROR(VLOOKUP(C77, 條件!$A:$L, 5, 0), "")</f>
        <v/>
      </c>
      <c r="F77" s="767" t="str">
        <f>IFERROR(VLOOKUP(C77, 條件!$A:$L, 6, 0), "")</f>
        <v/>
      </c>
      <c r="G77" s="948"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65"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6">
        <v>1</v>
      </c>
      <c r="AH77" s="820" t="s">
        <v>1272</v>
      </c>
      <c r="AI77" s="815" t="s">
        <v>1272</v>
      </c>
      <c r="AJ77" s="815" t="s">
        <v>1272</v>
      </c>
      <c r="AK77" s="974" t="s">
        <v>1272</v>
      </c>
      <c r="AL77" s="775"/>
      <c r="AM77" s="875"/>
      <c r="AN77" s="875"/>
      <c r="AO77" s="875"/>
      <c r="AP77" s="875"/>
      <c r="AQ77" s="875"/>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5"/>
      <c r="E78" s="766" t="str">
        <f>IFERROR(VLOOKUP(C78, 條件!$A:$L, 5, 0), "")</f>
        <v/>
      </c>
      <c r="F78" s="767" t="str">
        <f>IFERROR(VLOOKUP(C78, 條件!$A:$L, 6, 0), "")</f>
        <v/>
      </c>
      <c r="G78" s="948"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65"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6">
        <v>1</v>
      </c>
      <c r="AH78" s="820" t="s">
        <v>1272</v>
      </c>
      <c r="AI78" s="815" t="s">
        <v>1272</v>
      </c>
      <c r="AJ78" s="815" t="s">
        <v>1272</v>
      </c>
      <c r="AK78" s="974" t="s">
        <v>1272</v>
      </c>
      <c r="AL78" s="775"/>
      <c r="AM78" s="875"/>
      <c r="AN78" s="875"/>
      <c r="AO78" s="875"/>
      <c r="AP78" s="875"/>
      <c r="AQ78" s="875"/>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5"/>
      <c r="E79" s="766" t="str">
        <f>IFERROR(VLOOKUP(C79, 條件!$A:$L, 5, 0), "")</f>
        <v/>
      </c>
      <c r="F79" s="767" t="str">
        <f>IFERROR(VLOOKUP(C79, 條件!$A:$L, 6, 0), "")</f>
        <v/>
      </c>
      <c r="G79" s="948"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65"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6">
        <v>1</v>
      </c>
      <c r="AH79" s="820" t="s">
        <v>1272</v>
      </c>
      <c r="AI79" s="815" t="s">
        <v>1272</v>
      </c>
      <c r="AJ79" s="815" t="s">
        <v>1272</v>
      </c>
      <c r="AK79" s="974" t="s">
        <v>1272</v>
      </c>
      <c r="AL79" s="775"/>
      <c r="AM79" s="875"/>
      <c r="AN79" s="875"/>
      <c r="AO79" s="875"/>
      <c r="AP79" s="875"/>
      <c r="AQ79" s="875"/>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5"/>
      <c r="E80" s="766" t="str">
        <f>IFERROR(VLOOKUP(C80, 條件!$A:$L, 5, 0), "")</f>
        <v/>
      </c>
      <c r="F80" s="767" t="str">
        <f>IFERROR(VLOOKUP(C80, 條件!$A:$L, 6, 0), "")</f>
        <v/>
      </c>
      <c r="G80" s="948"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65"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6">
        <v>1</v>
      </c>
      <c r="AH80" s="820" t="s">
        <v>1272</v>
      </c>
      <c r="AI80" s="815" t="s">
        <v>1272</v>
      </c>
      <c r="AJ80" s="815" t="s">
        <v>1272</v>
      </c>
      <c r="AK80" s="974" t="s">
        <v>1272</v>
      </c>
      <c r="AL80" s="775"/>
      <c r="AM80" s="875"/>
      <c r="AN80" s="875"/>
      <c r="AO80" s="875"/>
      <c r="AP80" s="875"/>
      <c r="AQ80" s="875"/>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5"/>
      <c r="E81" s="766" t="str">
        <f>IFERROR(VLOOKUP(C81, 條件!$A:$L, 5, 0), "")</f>
        <v/>
      </c>
      <c r="F81" s="767" t="str">
        <f>IFERROR(VLOOKUP(C81, 條件!$A:$L, 6, 0), "")</f>
        <v/>
      </c>
      <c r="G81" s="948"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65"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6">
        <v>1</v>
      </c>
      <c r="AH81" s="820" t="s">
        <v>1272</v>
      </c>
      <c r="AI81" s="815" t="s">
        <v>1272</v>
      </c>
      <c r="AJ81" s="815" t="s">
        <v>1272</v>
      </c>
      <c r="AK81" s="974" t="s">
        <v>1272</v>
      </c>
      <c r="AL81" s="775"/>
      <c r="AM81" s="875"/>
      <c r="AN81" s="875"/>
      <c r="AO81" s="875"/>
      <c r="AP81" s="875"/>
      <c r="AQ81" s="875"/>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5"/>
      <c r="E82" s="766" t="str">
        <f>IFERROR(VLOOKUP(C82, 條件!$A:$L, 5, 0), "")</f>
        <v/>
      </c>
      <c r="F82" s="767" t="str">
        <f>IFERROR(VLOOKUP(C82, 條件!$A:$L, 6, 0), "")</f>
        <v/>
      </c>
      <c r="G82" s="948"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65"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6">
        <v>1</v>
      </c>
      <c r="AH82" s="820" t="s">
        <v>1272</v>
      </c>
      <c r="AI82" s="815" t="s">
        <v>1272</v>
      </c>
      <c r="AJ82" s="815" t="s">
        <v>1272</v>
      </c>
      <c r="AK82" s="974" t="s">
        <v>1272</v>
      </c>
      <c r="AL82" s="775"/>
      <c r="AM82" s="875"/>
      <c r="AN82" s="875"/>
      <c r="AO82" s="875"/>
      <c r="AP82" s="875"/>
      <c r="AQ82" s="875"/>
      <c r="AR82" s="777"/>
      <c r="AS82" s="767" t="str">
        <f t="shared" si="16"/>
        <v>單</v>
      </c>
      <c r="AT82" s="767" t="str">
        <f t="shared" si="17"/>
        <v>全</v>
      </c>
      <c r="AU82" s="767" t="str">
        <f t="shared" si="18"/>
        <v/>
      </c>
      <c r="AV82" s="767" t="str">
        <f t="shared" si="19"/>
        <v/>
      </c>
    </row>
    <row r="83" spans="1:48" ht="17.45" customHeight="1" thickBot="1">
      <c r="A83" s="781">
        <f t="shared" si="13"/>
        <v>46144</v>
      </c>
      <c r="B83" s="782" t="s">
        <v>1959</v>
      </c>
      <c r="C83" s="799" t="s">
        <v>1952</v>
      </c>
      <c r="D83" s="946"/>
      <c r="E83" s="784" t="str">
        <f>IFERROR(VLOOKUP(C83, 條件!$A:$L, 5, 0), "")</f>
        <v/>
      </c>
      <c r="F83" s="785" t="str">
        <f>IFERROR(VLOOKUP(C83, 條件!$A:$L, 6, 0), "")</f>
        <v/>
      </c>
      <c r="G83" s="949"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9"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70">
        <v>1</v>
      </c>
      <c r="AH83" s="905" t="s">
        <v>1272</v>
      </c>
      <c r="AI83" s="816" t="s">
        <v>1272</v>
      </c>
      <c r="AJ83" s="816" t="s">
        <v>1272</v>
      </c>
      <c r="AK83" s="975" t="s">
        <v>1272</v>
      </c>
      <c r="AL83" s="793"/>
      <c r="AM83" s="877"/>
      <c r="AN83" s="877"/>
      <c r="AO83" s="877"/>
      <c r="AP83" s="877"/>
      <c r="AQ83" s="877"/>
      <c r="AR83" s="795"/>
      <c r="AS83" s="785" t="str">
        <f t="shared" si="16"/>
        <v>單</v>
      </c>
      <c r="AT83" s="785" t="str">
        <f t="shared" si="17"/>
        <v>全</v>
      </c>
      <c r="AU83" s="785" t="str">
        <f t="shared" si="18"/>
        <v/>
      </c>
      <c r="AV83" s="785" t="str">
        <f t="shared" si="19"/>
        <v/>
      </c>
    </row>
    <row r="84" spans="1:48">
      <c r="A84" s="745">
        <v>46145</v>
      </c>
      <c r="B84" s="746" t="s">
        <v>333</v>
      </c>
      <c r="C84" s="746" t="s">
        <v>942</v>
      </c>
      <c r="D84" s="944"/>
      <c r="E84" s="748" t="str">
        <f>IFERROR(VLOOKUP(C84, 條件!$A:$L, 5, 0), "")</f>
        <v/>
      </c>
      <c r="F84" s="749" t="str">
        <f>IFERROR(VLOOKUP(C84, 條件!$A:$L, 6, 0), "")</f>
        <v/>
      </c>
      <c r="G84" s="947"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63"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64">
        <v>1</v>
      </c>
      <c r="AH84" s="904" t="s">
        <v>1369</v>
      </c>
      <c r="AI84" s="904" t="s">
        <v>1369</v>
      </c>
      <c r="AJ84" s="823" t="s">
        <v>1844</v>
      </c>
      <c r="AK84" s="972" t="s">
        <v>1844</v>
      </c>
      <c r="AL84" s="760"/>
      <c r="AM84" s="874"/>
      <c r="AN84" s="874"/>
      <c r="AO84" s="874"/>
      <c r="AP84" s="874"/>
      <c r="AQ84" s="874"/>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5"/>
      <c r="E85" s="766" t="str">
        <f>IFERROR(VLOOKUP(C85, 條件!$A:$L, 5, 0), "")</f>
        <v>75/36SDR</v>
      </c>
      <c r="F85" s="767" t="str">
        <f>IFERROR(VLOOKUP(C85, 條件!$A:$L, 6, 0), "")</f>
        <v>FP81386R</v>
      </c>
      <c r="G85" s="948">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65">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6">
        <v>1</v>
      </c>
      <c r="AH85" s="820" t="s">
        <v>1369</v>
      </c>
      <c r="AI85" s="820" t="s">
        <v>1369</v>
      </c>
      <c r="AJ85" s="823" t="s">
        <v>1844</v>
      </c>
      <c r="AK85" s="972" t="s">
        <v>1844</v>
      </c>
      <c r="AL85" s="775">
        <v>50</v>
      </c>
      <c r="AM85" s="875">
        <v>46133</v>
      </c>
      <c r="AN85" s="875">
        <v>46138</v>
      </c>
      <c r="AO85" s="875">
        <v>46140</v>
      </c>
      <c r="AP85" s="875">
        <v>46141</v>
      </c>
      <c r="AQ85" s="875"/>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5" t="s">
        <v>1945</v>
      </c>
      <c r="E86" s="766" t="str">
        <f>IFERROR(VLOOKUP(C86, 條件!$A:$L, 5, 0), "")</f>
        <v>75/24/2SDR2</v>
      </c>
      <c r="F86" s="767" t="str">
        <f>IFERROR(VLOOKUP(C86, 條件!$A:$L, 6, 0), "")</f>
        <v>FP81363R×2</v>
      </c>
      <c r="G86" s="948">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65">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6">
        <v>1</v>
      </c>
      <c r="AH86" s="820" t="s">
        <v>1242</v>
      </c>
      <c r="AI86" s="820" t="s">
        <v>1242</v>
      </c>
      <c r="AJ86" s="823" t="s">
        <v>1960</v>
      </c>
      <c r="AK86" s="973" t="s">
        <v>1960</v>
      </c>
      <c r="AL86" s="775">
        <v>53</v>
      </c>
      <c r="AM86" s="875">
        <v>46108</v>
      </c>
      <c r="AN86" s="875">
        <v>46109</v>
      </c>
      <c r="AO86" s="875">
        <v>46110</v>
      </c>
      <c r="AP86" s="875">
        <v>46111</v>
      </c>
      <c r="AQ86" s="875"/>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5" t="s">
        <v>1945</v>
      </c>
      <c r="E87" s="766" t="str">
        <f>IFERROR(VLOOKUP(C87, 條件!$A:$L, 5, 0), "")</f>
        <v>75/24/2SDr</v>
      </c>
      <c r="F87" s="767" t="str">
        <f>IFERROR(VLOOKUP(C87, 條件!$A:$L, 6, 0), "")</f>
        <v>FP81391R×2</v>
      </c>
      <c r="G87" s="948">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65">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6">
        <v>1</v>
      </c>
      <c r="AH87" s="820" t="s">
        <v>1242</v>
      </c>
      <c r="AI87" s="820" t="s">
        <v>1242</v>
      </c>
      <c r="AJ87" s="815" t="s">
        <v>1960</v>
      </c>
      <c r="AK87" s="974" t="s">
        <v>1960</v>
      </c>
      <c r="AL87" s="775">
        <v>53</v>
      </c>
      <c r="AM87" s="875">
        <v>46115</v>
      </c>
      <c r="AN87" s="875">
        <v>46117</v>
      </c>
      <c r="AO87" s="875">
        <v>46118</v>
      </c>
      <c r="AP87" s="875"/>
      <c r="AQ87" s="875"/>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5"/>
      <c r="E88" s="766" t="str">
        <f>IFERROR(VLOOKUP(C88, 條件!$A:$L, 5, 0), "")</f>
        <v/>
      </c>
      <c r="F88" s="767" t="str">
        <f>IFERROR(VLOOKUP(C88, 條件!$A:$L, 6, 0), "")</f>
        <v/>
      </c>
      <c r="G88" s="948"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65"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6">
        <v>1</v>
      </c>
      <c r="AH88" s="820" t="s">
        <v>1242</v>
      </c>
      <c r="AI88" s="820" t="s">
        <v>1242</v>
      </c>
      <c r="AJ88" s="815" t="s">
        <v>1960</v>
      </c>
      <c r="AK88" s="974" t="s">
        <v>1960</v>
      </c>
      <c r="AL88" s="775"/>
      <c r="AM88" s="875"/>
      <c r="AN88" s="875"/>
      <c r="AO88" s="875"/>
      <c r="AP88" s="875"/>
      <c r="AQ88" s="875"/>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5"/>
      <c r="E89" s="766" t="str">
        <f>IFERROR(VLOOKUP(C89, 條件!$A:$L, 5, 0), "")</f>
        <v>75/36HC</v>
      </c>
      <c r="F89" s="767" t="str">
        <f>IFERROR(VLOOKUP(C89, 條件!$A:$L, 6, 0), "")</f>
        <v>FP81857R</v>
      </c>
      <c r="G89" s="948">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65">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6">
        <v>1</v>
      </c>
      <c r="AH89" s="820" t="s">
        <v>1242</v>
      </c>
      <c r="AI89" s="820" t="s">
        <v>1242</v>
      </c>
      <c r="AJ89" s="820" t="s">
        <v>1960</v>
      </c>
      <c r="AK89" s="382" t="s">
        <v>1960</v>
      </c>
      <c r="AL89" s="775">
        <v>54</v>
      </c>
      <c r="AM89" s="875">
        <v>45948</v>
      </c>
      <c r="AN89" s="875">
        <v>45950</v>
      </c>
      <c r="AO89" s="875">
        <v>45952</v>
      </c>
      <c r="AP89" s="875">
        <v>45953</v>
      </c>
      <c r="AQ89" s="875">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5" t="s">
        <v>1945</v>
      </c>
      <c r="E90" s="766" t="str">
        <f>IFERROR(VLOOKUP(C90, 條件!$A:$L, 5, 0), "")</f>
        <v>75/24/2SDr</v>
      </c>
      <c r="F90" s="767" t="str">
        <f>IFERROR(VLOOKUP(C90, 條件!$A:$L, 6, 0), "")</f>
        <v>FP81382R×2</v>
      </c>
      <c r="G90" s="948">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65">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6">
        <v>1</v>
      </c>
      <c r="AH90" s="820" t="s">
        <v>1242</v>
      </c>
      <c r="AI90" s="820" t="s">
        <v>1242</v>
      </c>
      <c r="AJ90" s="822" t="s">
        <v>1960</v>
      </c>
      <c r="AK90" s="382" t="s">
        <v>1960</v>
      </c>
      <c r="AL90" s="775">
        <v>50</v>
      </c>
      <c r="AM90" s="875">
        <v>46105</v>
      </c>
      <c r="AN90" s="875">
        <v>46106</v>
      </c>
      <c r="AO90" s="875">
        <v>46108</v>
      </c>
      <c r="AP90" s="875"/>
      <c r="AQ90" s="875"/>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5" t="s">
        <v>1945</v>
      </c>
      <c r="E91" s="766" t="str">
        <f>IFERROR(VLOOKUP(C91, 條件!$A:$L, 5, 0), "")</f>
        <v>75/24/2SDR2</v>
      </c>
      <c r="F91" s="767" t="str">
        <f>IFERROR(VLOOKUP(C91, 條件!$A:$L, 6, 0), "")</f>
        <v>FP81363R×2</v>
      </c>
      <c r="G91" s="948">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65">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6">
        <v>1</v>
      </c>
      <c r="AH91" s="820" t="s">
        <v>1242</v>
      </c>
      <c r="AI91" s="820" t="s">
        <v>1242</v>
      </c>
      <c r="AJ91" s="823" t="s">
        <v>1960</v>
      </c>
      <c r="AK91" s="972" t="s">
        <v>1960</v>
      </c>
      <c r="AL91" s="775">
        <v>53</v>
      </c>
      <c r="AM91" s="875">
        <v>46102</v>
      </c>
      <c r="AN91" s="875">
        <v>46104</v>
      </c>
      <c r="AO91" s="875">
        <v>46105</v>
      </c>
      <c r="AP91" s="875">
        <v>46109</v>
      </c>
      <c r="AQ91" s="875"/>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5" t="s">
        <v>1946</v>
      </c>
      <c r="E92" s="766" t="str">
        <f>IFERROR(VLOOKUP(C92, 條件!$A:$L, 5, 0), "")</f>
        <v>50/72BSD3</v>
      </c>
      <c r="F92" s="767" t="str">
        <f>IFERROR(VLOOKUP(C92, 條件!$A:$L, 6, 0), "")</f>
        <v>FP80141</v>
      </c>
      <c r="G92" s="948">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65">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6">
        <v>1</v>
      </c>
      <c r="AH92" s="820" t="s">
        <v>1369</v>
      </c>
      <c r="AI92" s="820" t="s">
        <v>1369</v>
      </c>
      <c r="AJ92" s="823" t="s">
        <v>1844</v>
      </c>
      <c r="AK92" s="972" t="s">
        <v>1844</v>
      </c>
      <c r="AL92" s="775">
        <v>57</v>
      </c>
      <c r="AM92" s="876">
        <v>46079</v>
      </c>
      <c r="AN92" s="875">
        <v>46080</v>
      </c>
      <c r="AO92" s="875">
        <v>46086</v>
      </c>
      <c r="AP92" s="875">
        <v>46087</v>
      </c>
      <c r="AQ92" s="875"/>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5"/>
      <c r="E93" s="766" t="str">
        <f>IFERROR(VLOOKUP(C93, 條件!$A:$L, 5, 0), "")</f>
        <v/>
      </c>
      <c r="F93" s="767" t="str">
        <f>IFERROR(VLOOKUP(C93, 條件!$A:$L, 6, 0), "")</f>
        <v/>
      </c>
      <c r="G93" s="948"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65"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6">
        <v>1</v>
      </c>
      <c r="AH93" s="820" t="s">
        <v>1369</v>
      </c>
      <c r="AI93" s="820" t="s">
        <v>1369</v>
      </c>
      <c r="AJ93" s="820" t="s">
        <v>1844</v>
      </c>
      <c r="AK93" s="382" t="s">
        <v>1844</v>
      </c>
      <c r="AL93" s="775"/>
      <c r="AM93" s="875"/>
      <c r="AN93" s="875"/>
      <c r="AO93" s="875"/>
      <c r="AP93" s="875"/>
      <c r="AQ93" s="875"/>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5"/>
      <c r="E94" s="766" t="str">
        <f>IFERROR(VLOOKUP(C94, 條件!$A:$L, 5, 0), "")</f>
        <v>150/48HC</v>
      </c>
      <c r="F94" s="767" t="str">
        <f>IFERROR(VLOOKUP(C94, 條件!$A:$L, 6, 0), "")</f>
        <v>FP82781</v>
      </c>
      <c r="G94" s="948">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65">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6">
        <v>1</v>
      </c>
      <c r="AH94" s="820" t="s">
        <v>1369</v>
      </c>
      <c r="AI94" s="820" t="s">
        <v>1369</v>
      </c>
      <c r="AJ94" s="822" t="s">
        <v>1844</v>
      </c>
      <c r="AK94" s="382" t="s">
        <v>1844</v>
      </c>
      <c r="AL94" s="775">
        <v>54</v>
      </c>
      <c r="AM94" s="875">
        <v>46140</v>
      </c>
      <c r="AN94" s="875">
        <v>46141</v>
      </c>
      <c r="AO94" s="875">
        <v>46142</v>
      </c>
      <c r="AP94" s="875"/>
      <c r="AQ94" s="875"/>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5"/>
      <c r="E95" s="766" t="str">
        <f>IFERROR(VLOOKUP(C95, 條件!$A:$L, 5, 0), "")</f>
        <v/>
      </c>
      <c r="F95" s="767" t="str">
        <f>IFERROR(VLOOKUP(C95, 條件!$A:$L, 6, 0), "")</f>
        <v/>
      </c>
      <c r="G95" s="948"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65"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6">
        <v>1</v>
      </c>
      <c r="AH95" s="820" t="s">
        <v>1185</v>
      </c>
      <c r="AI95" s="820" t="s">
        <v>1650</v>
      </c>
      <c r="AJ95" s="823" t="s">
        <v>1182</v>
      </c>
      <c r="AK95" s="972" t="s">
        <v>1182</v>
      </c>
      <c r="AL95" s="775"/>
      <c r="AM95" s="875"/>
      <c r="AN95" s="875"/>
      <c r="AO95" s="875"/>
      <c r="AP95" s="875"/>
      <c r="AQ95" s="875"/>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5"/>
      <c r="E96" s="766" t="str">
        <f>IFERROR(VLOOKUP(C96, 條件!$A:$L, 5, 0), "")</f>
        <v/>
      </c>
      <c r="F96" s="767" t="str">
        <f>IFERROR(VLOOKUP(C96, 條件!$A:$L, 6, 0), "")</f>
        <v/>
      </c>
      <c r="G96" s="948"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65"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6">
        <v>1</v>
      </c>
      <c r="AH96" s="820" t="s">
        <v>1185</v>
      </c>
      <c r="AI96" s="820" t="s">
        <v>1650</v>
      </c>
      <c r="AJ96" s="823" t="s">
        <v>1182</v>
      </c>
      <c r="AK96" s="972" t="s">
        <v>1182</v>
      </c>
      <c r="AL96" s="775"/>
      <c r="AM96" s="876"/>
      <c r="AN96" s="875"/>
      <c r="AO96" s="875"/>
      <c r="AP96" s="875"/>
      <c r="AQ96" s="875"/>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5" t="s">
        <v>1945</v>
      </c>
      <c r="E97" s="766" t="str">
        <f>IFERROR(VLOOKUP(C97, 條件!$A:$L, 5, 0), "")</f>
        <v>75/24/2SDr</v>
      </c>
      <c r="F97" s="767" t="str">
        <f>IFERROR(VLOOKUP(C97, 條件!$A:$L, 6, 0), "")</f>
        <v>FP81382R×2</v>
      </c>
      <c r="G97" s="948">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65">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6">
        <v>0.5</v>
      </c>
      <c r="AH97" s="820" t="s">
        <v>1242</v>
      </c>
      <c r="AI97" s="820" t="s">
        <v>1242</v>
      </c>
      <c r="AJ97" s="820" t="s">
        <v>1960</v>
      </c>
      <c r="AK97" s="382" t="s">
        <v>1960</v>
      </c>
      <c r="AL97" s="775">
        <v>50</v>
      </c>
      <c r="AM97" s="875">
        <v>46102</v>
      </c>
      <c r="AN97" s="875">
        <v>46103</v>
      </c>
      <c r="AO97" s="875"/>
      <c r="AP97" s="875"/>
      <c r="AQ97" s="875"/>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5"/>
      <c r="E98" s="766" t="str">
        <f>IFERROR(VLOOKUP(C98, 條件!$A:$L, 5, 0), "")</f>
        <v>150/48SDR</v>
      </c>
      <c r="F98" s="767" t="str">
        <f>IFERROR(VLOOKUP(C98, 條件!$A:$L, 6, 0), "")</f>
        <v>FP82169R</v>
      </c>
      <c r="G98" s="948">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65">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6">
        <v>1</v>
      </c>
      <c r="AH98" s="820" t="s">
        <v>1369</v>
      </c>
      <c r="AI98" s="820" t="s">
        <v>1369</v>
      </c>
      <c r="AJ98" s="820" t="s">
        <v>1844</v>
      </c>
      <c r="AK98" s="382" t="s">
        <v>1844</v>
      </c>
      <c r="AL98" s="775">
        <v>48</v>
      </c>
      <c r="AM98" s="875">
        <v>46143</v>
      </c>
      <c r="AN98" s="875">
        <v>46144</v>
      </c>
      <c r="AO98" s="875"/>
      <c r="AP98" s="875"/>
      <c r="AQ98" s="875"/>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5"/>
      <c r="E99" s="766" t="str">
        <f>IFERROR(VLOOKUP(C99, 條件!$A:$L, 5, 0), "")</f>
        <v/>
      </c>
      <c r="F99" s="767" t="str">
        <f>IFERROR(VLOOKUP(C99, 條件!$A:$L, 6, 0), "")</f>
        <v/>
      </c>
      <c r="G99" s="948"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65"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6">
        <v>1</v>
      </c>
      <c r="AH99" s="820" t="s">
        <v>1369</v>
      </c>
      <c r="AI99" s="820" t="s">
        <v>1369</v>
      </c>
      <c r="AJ99" s="820" t="s">
        <v>1844</v>
      </c>
      <c r="AK99" s="382" t="s">
        <v>1844</v>
      </c>
      <c r="AL99" s="775"/>
      <c r="AM99" s="875"/>
      <c r="AN99" s="875"/>
      <c r="AO99" s="875"/>
      <c r="AP99" s="875"/>
      <c r="AQ99" s="875"/>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5"/>
      <c r="E100" s="766" t="str">
        <f>IFERROR(VLOOKUP(C100, 條件!$A:$L, 5, 0), "")</f>
        <v>100/36SDr</v>
      </c>
      <c r="F100" s="767" t="str">
        <f>IFERROR(VLOOKUP(C100, 條件!$A:$L, 6, 0), "")</f>
        <v>FP81384R</v>
      </c>
      <c r="G100" s="948">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65">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6">
        <v>1</v>
      </c>
      <c r="AH100" s="820" t="s">
        <v>1185</v>
      </c>
      <c r="AI100" s="820" t="s">
        <v>1650</v>
      </c>
      <c r="AJ100" s="822" t="s">
        <v>1961</v>
      </c>
      <c r="AK100" s="382" t="s">
        <v>1961</v>
      </c>
      <c r="AL100" s="775">
        <v>50</v>
      </c>
      <c r="AM100" s="875">
        <v>46132</v>
      </c>
      <c r="AN100" s="875">
        <v>46133</v>
      </c>
      <c r="AO100" s="875">
        <v>46135</v>
      </c>
      <c r="AP100" s="875">
        <v>46136</v>
      </c>
      <c r="AQ100" s="875"/>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5"/>
      <c r="E101" s="766" t="str">
        <f>IFERROR(VLOOKUP(C101, 條件!$A:$L, 5, 0), "")</f>
        <v/>
      </c>
      <c r="F101" s="767" t="str">
        <f>IFERROR(VLOOKUP(C101, 條件!$A:$L, 6, 0), "")</f>
        <v/>
      </c>
      <c r="G101" s="948"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65"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6">
        <v>1</v>
      </c>
      <c r="AH101" s="820" t="s">
        <v>1185</v>
      </c>
      <c r="AI101" s="820" t="s">
        <v>1650</v>
      </c>
      <c r="AJ101" s="821" t="s">
        <v>1182</v>
      </c>
      <c r="AK101" s="924" t="s">
        <v>1182</v>
      </c>
      <c r="AL101" s="825"/>
      <c r="AM101" s="875"/>
      <c r="AN101" s="875"/>
      <c r="AO101" s="875"/>
      <c r="AP101" s="875"/>
      <c r="AQ101" s="875"/>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5"/>
      <c r="E102" s="766" t="str">
        <f>IFERROR(VLOOKUP(C102, 條件!$A:$L, 5, 0), "")</f>
        <v/>
      </c>
      <c r="F102" s="767" t="str">
        <f>IFERROR(VLOOKUP(C102, 條件!$A:$L, 6, 0), "")</f>
        <v/>
      </c>
      <c r="G102" s="948"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65"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6">
        <v>2</v>
      </c>
      <c r="AH102" s="820" t="s">
        <v>1185</v>
      </c>
      <c r="AI102" s="820" t="s">
        <v>1650</v>
      </c>
      <c r="AJ102" s="815" t="s">
        <v>1182</v>
      </c>
      <c r="AK102" s="974" t="s">
        <v>1182</v>
      </c>
      <c r="AL102" s="824"/>
      <c r="AM102" s="875"/>
      <c r="AN102" s="875"/>
      <c r="AO102" s="875"/>
      <c r="AP102" s="875"/>
      <c r="AQ102" s="875"/>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5"/>
      <c r="E103" s="766" t="str">
        <f>IFERROR(VLOOKUP(C103, 條件!$A:$L, 5, 0), "")</f>
        <v>150/48/2GY5</v>
      </c>
      <c r="F103" s="767" t="str">
        <f>IFERROR(VLOOKUP(C103, 條件!$A:$L, 6, 0), "")</f>
        <v>FP02422×2</v>
      </c>
      <c r="G103" s="948">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65">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6">
        <v>0.5</v>
      </c>
      <c r="AH103" s="820" t="s">
        <v>1242</v>
      </c>
      <c r="AI103" s="820" t="s">
        <v>1242</v>
      </c>
      <c r="AJ103" s="815" t="s">
        <v>1960</v>
      </c>
      <c r="AK103" s="974" t="s">
        <v>1960</v>
      </c>
      <c r="AL103" s="775">
        <v>52</v>
      </c>
      <c r="AM103" s="875">
        <v>46142</v>
      </c>
      <c r="AN103" s="875">
        <v>46143</v>
      </c>
      <c r="AO103" s="875"/>
      <c r="AP103" s="875"/>
      <c r="AQ103" s="875"/>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5"/>
      <c r="E104" s="766" t="str">
        <f>IFERROR(VLOOKUP(C104, 條件!$A:$L, 5, 0), "")</f>
        <v/>
      </c>
      <c r="F104" s="767" t="str">
        <f>IFERROR(VLOOKUP(C104, 條件!$A:$L, 6, 0), "")</f>
        <v/>
      </c>
      <c r="G104" s="948"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65"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6">
        <v>1</v>
      </c>
      <c r="AH104" s="820" t="s">
        <v>1948</v>
      </c>
      <c r="AI104" s="820" t="s">
        <v>1948</v>
      </c>
      <c r="AJ104" s="815" t="s">
        <v>1963</v>
      </c>
      <c r="AK104" s="974" t="s">
        <v>1963</v>
      </c>
      <c r="AL104" s="775"/>
      <c r="AM104" s="875"/>
      <c r="AN104" s="875"/>
      <c r="AO104" s="875"/>
      <c r="AP104" s="875"/>
      <c r="AQ104" s="875"/>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5" t="s">
        <v>1945</v>
      </c>
      <c r="E105" s="766" t="str">
        <f>IFERROR(VLOOKUP(C105, 條件!$A:$L, 5, 0), "")</f>
        <v>150/48/2SDr</v>
      </c>
      <c r="F105" s="767" t="str">
        <f>IFERROR(VLOOKUP(C105, 條件!$A:$L, 6, 0), "")</f>
        <v>FP82168R×2</v>
      </c>
      <c r="G105" s="948">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65">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6">
        <v>1</v>
      </c>
      <c r="AH105" s="820" t="s">
        <v>1948</v>
      </c>
      <c r="AI105" s="820" t="s">
        <v>1948</v>
      </c>
      <c r="AJ105" s="820" t="s">
        <v>1963</v>
      </c>
      <c r="AK105" s="382" t="s">
        <v>1963</v>
      </c>
      <c r="AL105" s="775">
        <v>55</v>
      </c>
      <c r="AM105" s="875">
        <v>46139</v>
      </c>
      <c r="AN105" s="875">
        <v>46140</v>
      </c>
      <c r="AO105" s="875">
        <v>46141</v>
      </c>
      <c r="AP105" s="875">
        <v>46142</v>
      </c>
      <c r="AQ105" s="875"/>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5"/>
      <c r="E106" s="766" t="str">
        <f>IFERROR(VLOOKUP(C106, 條件!$A:$L, 5, 0), "")</f>
        <v/>
      </c>
      <c r="F106" s="767" t="str">
        <f>IFERROR(VLOOKUP(C106, 條件!$A:$L, 6, 0), "")</f>
        <v/>
      </c>
      <c r="G106" s="948"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65"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6">
        <v>1</v>
      </c>
      <c r="AH106" s="820" t="s">
        <v>1948</v>
      </c>
      <c r="AI106" s="820" t="s">
        <v>1948</v>
      </c>
      <c r="AJ106" s="815" t="s">
        <v>1963</v>
      </c>
      <c r="AK106" s="974" t="s">
        <v>1963</v>
      </c>
      <c r="AL106" s="775"/>
      <c r="AM106" s="875"/>
      <c r="AN106" s="875"/>
      <c r="AO106" s="875"/>
      <c r="AP106" s="875"/>
      <c r="AQ106" s="875"/>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5" t="s">
        <v>1945</v>
      </c>
      <c r="E107" s="766" t="str">
        <f>IFERROR(VLOOKUP(C107, 條件!$A:$L, 5, 0), "")</f>
        <v>150/48/2SDr</v>
      </c>
      <c r="F107" s="767" t="str">
        <f>IFERROR(VLOOKUP(C107, 條件!$A:$L, 6, 0), "")</f>
        <v>FP82170R×2</v>
      </c>
      <c r="G107" s="948">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65">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6">
        <v>1</v>
      </c>
      <c r="AH107" s="820" t="s">
        <v>1430</v>
      </c>
      <c r="AI107" s="820" t="s">
        <v>1430</v>
      </c>
      <c r="AJ107" s="815" t="s">
        <v>1966</v>
      </c>
      <c r="AK107" s="974" t="s">
        <v>1966</v>
      </c>
      <c r="AL107" s="775">
        <v>56</v>
      </c>
      <c r="AM107" s="875">
        <v>46141</v>
      </c>
      <c r="AN107" s="875">
        <v>46142</v>
      </c>
      <c r="AO107" s="875">
        <v>46143</v>
      </c>
      <c r="AP107" s="875"/>
      <c r="AQ107" s="875"/>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5" t="s">
        <v>1945</v>
      </c>
      <c r="E108" s="766" t="str">
        <f>IFERROR(VLOOKUP(C108, 條件!$A:$L, 5, 0), "")</f>
        <v>150/48/2SDr</v>
      </c>
      <c r="F108" s="767" t="str">
        <f>IFERROR(VLOOKUP(C108, 條件!$A:$L, 6, 0), "")</f>
        <v>FP82168R×2</v>
      </c>
      <c r="G108" s="948">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65">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6">
        <v>1</v>
      </c>
      <c r="AH108" s="820" t="s">
        <v>1949</v>
      </c>
      <c r="AI108" s="820" t="s">
        <v>1949</v>
      </c>
      <c r="AJ108" s="815" t="s">
        <v>1893</v>
      </c>
      <c r="AK108" s="974" t="s">
        <v>1893</v>
      </c>
      <c r="AL108" s="775">
        <v>55</v>
      </c>
      <c r="AM108" s="875">
        <v>46140</v>
      </c>
      <c r="AN108" s="875">
        <v>46141</v>
      </c>
      <c r="AO108" s="875">
        <v>46142</v>
      </c>
      <c r="AP108" s="875"/>
      <c r="AQ108" s="875"/>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5"/>
      <c r="E109" s="766" t="str">
        <f>IFERROR(VLOOKUP(C109, 條件!$A:$L, 5, 0), "")</f>
        <v>150/48/2SDr</v>
      </c>
      <c r="F109" s="767" t="str">
        <f>IFERROR(VLOOKUP(C109, 條件!$A:$L, 6, 0), "")</f>
        <v>FP82169R×2</v>
      </c>
      <c r="G109" s="948">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65">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6">
        <v>2</v>
      </c>
      <c r="AH109" s="820" t="s">
        <v>1430</v>
      </c>
      <c r="AI109" s="820" t="s">
        <v>1430</v>
      </c>
      <c r="AJ109" s="815" t="s">
        <v>1966</v>
      </c>
      <c r="AK109" s="974" t="s">
        <v>1966</v>
      </c>
      <c r="AL109" s="775">
        <v>48</v>
      </c>
      <c r="AM109" s="875">
        <v>46143</v>
      </c>
      <c r="AN109" s="875">
        <v>46144</v>
      </c>
      <c r="AO109" s="875"/>
      <c r="AP109" s="875"/>
      <c r="AQ109" s="875"/>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5"/>
      <c r="E110" s="766" t="str">
        <f>IFERROR(VLOOKUP(C110, 條件!$A:$L, 5, 0), "")</f>
        <v>150/48/2SDr</v>
      </c>
      <c r="F110" s="767" t="str">
        <f>IFERROR(VLOOKUP(C110, 條件!$A:$L, 6, 0), "")</f>
        <v>FP82169R×2</v>
      </c>
      <c r="G110" s="948">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65">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6">
        <v>2</v>
      </c>
      <c r="AH110" s="820" t="s">
        <v>1430</v>
      </c>
      <c r="AI110" s="820" t="s">
        <v>1430</v>
      </c>
      <c r="AJ110" s="815" t="s">
        <v>1966</v>
      </c>
      <c r="AK110" s="974" t="s">
        <v>1966</v>
      </c>
      <c r="AL110" s="775">
        <v>48</v>
      </c>
      <c r="AM110" s="875">
        <v>46142</v>
      </c>
      <c r="AN110" s="875">
        <v>46143</v>
      </c>
      <c r="AO110" s="875">
        <v>46144</v>
      </c>
      <c r="AP110" s="875"/>
      <c r="AQ110" s="875"/>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5"/>
      <c r="E111" s="766" t="str">
        <f>IFERROR(VLOOKUP(C111, 條件!$A:$L, 5, 0), "")</f>
        <v>150/48/2SR6</v>
      </c>
      <c r="F111" s="767" t="str">
        <f>IFERROR(VLOOKUP(C111, 條件!$A:$L, 6, 0), "")</f>
        <v>FP82658×2</v>
      </c>
      <c r="G111" s="948">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65">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6">
        <v>2</v>
      </c>
      <c r="AH111" s="820" t="s">
        <v>1949</v>
      </c>
      <c r="AI111" s="820" t="s">
        <v>1949</v>
      </c>
      <c r="AJ111" s="815" t="s">
        <v>1893</v>
      </c>
      <c r="AK111" s="974" t="s">
        <v>1893</v>
      </c>
      <c r="AL111" s="775">
        <v>56</v>
      </c>
      <c r="AM111" s="875">
        <v>46117</v>
      </c>
      <c r="AN111" s="875">
        <v>46118</v>
      </c>
      <c r="AO111" s="875"/>
      <c r="AP111" s="875"/>
      <c r="AQ111" s="875"/>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5" t="s">
        <v>1945</v>
      </c>
      <c r="E112" s="766" t="str">
        <f>IFERROR(VLOOKUP(C112, 條件!$A:$L, 5, 0), "")</f>
        <v>225/72/2SDr</v>
      </c>
      <c r="F112" s="767" t="str">
        <f>IFERROR(VLOOKUP(C112, 條件!$A:$L, 6, 0), "")</f>
        <v>FP83024R×2</v>
      </c>
      <c r="G112" s="948">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65">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6">
        <v>2</v>
      </c>
      <c r="AH112" s="820" t="s">
        <v>1430</v>
      </c>
      <c r="AI112" s="820" t="s">
        <v>1430</v>
      </c>
      <c r="AJ112" s="815" t="s">
        <v>1966</v>
      </c>
      <c r="AK112" s="974" t="s">
        <v>1966</v>
      </c>
      <c r="AL112" s="775">
        <v>53</v>
      </c>
      <c r="AM112" s="875">
        <v>46128</v>
      </c>
      <c r="AN112" s="875">
        <v>46129</v>
      </c>
      <c r="AO112" s="875">
        <v>46130</v>
      </c>
      <c r="AP112" s="875">
        <v>46131</v>
      </c>
      <c r="AQ112" s="875">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5" t="s">
        <v>1945</v>
      </c>
      <c r="E113" s="766" t="str">
        <f>IFERROR(VLOOKUP(C113, 條件!$A:$L, 5, 0), "")</f>
        <v>150/48/2SDr</v>
      </c>
      <c r="F113" s="767" t="str">
        <f>IFERROR(VLOOKUP(C113, 條件!$A:$L, 6, 0), "")</f>
        <v>FP82170R×2</v>
      </c>
      <c r="G113" s="948">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65">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6">
        <v>2</v>
      </c>
      <c r="AH113" s="820" t="s">
        <v>1430</v>
      </c>
      <c r="AI113" s="820" t="s">
        <v>1430</v>
      </c>
      <c r="AJ113" s="815" t="s">
        <v>1966</v>
      </c>
      <c r="AK113" s="974" t="s">
        <v>1966</v>
      </c>
      <c r="AL113" s="775">
        <v>56</v>
      </c>
      <c r="AM113" s="875">
        <v>46141</v>
      </c>
      <c r="AN113" s="875">
        <v>46142</v>
      </c>
      <c r="AO113" s="875"/>
      <c r="AP113" s="875"/>
      <c r="AQ113" s="875"/>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5" t="s">
        <v>1945</v>
      </c>
      <c r="E114" s="766" t="str">
        <f>IFERROR(VLOOKUP(C114, 條件!$A:$L, 5, 0), "")</f>
        <v>150/48/2SDr</v>
      </c>
      <c r="F114" s="767" t="str">
        <f>IFERROR(VLOOKUP(C114, 條件!$A:$L, 6, 0), "")</f>
        <v>FP82170R×2</v>
      </c>
      <c r="G114" s="948">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65">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6">
        <v>1</v>
      </c>
      <c r="AH114" s="820" t="s">
        <v>1949</v>
      </c>
      <c r="AI114" s="820" t="s">
        <v>1949</v>
      </c>
      <c r="AJ114" s="815" t="s">
        <v>1893</v>
      </c>
      <c r="AK114" s="974" t="s">
        <v>1893</v>
      </c>
      <c r="AL114" s="775">
        <v>56</v>
      </c>
      <c r="AM114" s="875">
        <v>46139</v>
      </c>
      <c r="AN114" s="875">
        <v>46140</v>
      </c>
      <c r="AO114" s="875">
        <v>46141</v>
      </c>
      <c r="AP114" s="875">
        <v>46142</v>
      </c>
      <c r="AQ114" s="875">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5"/>
      <c r="E115" s="766" t="str">
        <f>IFERROR(VLOOKUP(C115, 條件!$A:$L, 5, 0), "")</f>
        <v/>
      </c>
      <c r="F115" s="767" t="str">
        <f>IFERROR(VLOOKUP(C115, 條件!$A:$L, 6, 0), "")</f>
        <v/>
      </c>
      <c r="G115" s="948"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7"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8">
        <v>12</v>
      </c>
      <c r="AH115" s="820" t="s">
        <v>1185</v>
      </c>
      <c r="AI115" s="820" t="s">
        <v>1272</v>
      </c>
      <c r="AJ115" s="820" t="s">
        <v>1961</v>
      </c>
      <c r="AK115" s="382" t="s">
        <v>1961</v>
      </c>
      <c r="AL115" s="775"/>
      <c r="AM115" s="875"/>
      <c r="AN115" s="875"/>
      <c r="AO115" s="875"/>
      <c r="AP115" s="875"/>
      <c r="AQ115" s="875"/>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5"/>
      <c r="E116" s="766" t="str">
        <f>IFERROR(VLOOKUP(C116, 條件!$A:$L, 5, 0), "")</f>
        <v/>
      </c>
      <c r="F116" s="767" t="str">
        <f>IFERROR(VLOOKUP(C116, 條件!$A:$L, 6, 0), "")</f>
        <v/>
      </c>
      <c r="G116" s="948"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7"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8">
        <v>5</v>
      </c>
      <c r="AH116" s="820" t="s">
        <v>1185</v>
      </c>
      <c r="AI116" s="820" t="s">
        <v>1272</v>
      </c>
      <c r="AJ116" s="815" t="s">
        <v>1961</v>
      </c>
      <c r="AK116" s="974" t="s">
        <v>1961</v>
      </c>
      <c r="AL116" s="775"/>
      <c r="AM116" s="875"/>
      <c r="AN116" s="875"/>
      <c r="AO116" s="875"/>
      <c r="AP116" s="875"/>
      <c r="AQ116" s="875"/>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5"/>
      <c r="E117" s="766" t="str">
        <f>IFERROR(VLOOKUP(C117, 條件!$A:$L, 5, 0), "")</f>
        <v/>
      </c>
      <c r="F117" s="767" t="str">
        <f>IFERROR(VLOOKUP(C117, 條件!$A:$L, 6, 0), "")</f>
        <v/>
      </c>
      <c r="G117" s="948"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65"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6">
        <v>1</v>
      </c>
      <c r="AH117" s="820" t="s">
        <v>1272</v>
      </c>
      <c r="AI117" s="820" t="s">
        <v>1272</v>
      </c>
      <c r="AJ117" s="815" t="s">
        <v>1272</v>
      </c>
      <c r="AK117" s="974" t="s">
        <v>1272</v>
      </c>
      <c r="AL117" s="775"/>
      <c r="AM117" s="875"/>
      <c r="AN117" s="875"/>
      <c r="AO117" s="875"/>
      <c r="AP117" s="875"/>
      <c r="AQ117" s="875"/>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5"/>
      <c r="E118" s="766" t="str">
        <f>IFERROR(VLOOKUP(C118, 條件!$A:$L, 5, 0), "")</f>
        <v/>
      </c>
      <c r="F118" s="767" t="str">
        <f>IFERROR(VLOOKUP(C118, 條件!$A:$L, 6, 0), "")</f>
        <v/>
      </c>
      <c r="G118" s="948"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65"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6">
        <v>1</v>
      </c>
      <c r="AH118" s="820" t="s">
        <v>1272</v>
      </c>
      <c r="AI118" s="820" t="s">
        <v>1272</v>
      </c>
      <c r="AJ118" s="815" t="s">
        <v>1272</v>
      </c>
      <c r="AK118" s="974" t="s">
        <v>1272</v>
      </c>
      <c r="AL118" s="775"/>
      <c r="AM118" s="875"/>
      <c r="AN118" s="875"/>
      <c r="AO118" s="875"/>
      <c r="AP118" s="875"/>
      <c r="AQ118" s="875"/>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5"/>
      <c r="E119" s="766" t="str">
        <f>IFERROR(VLOOKUP(C119, 條件!$A:$L, 5, 0), "")</f>
        <v/>
      </c>
      <c r="F119" s="767" t="str">
        <f>IFERROR(VLOOKUP(C119, 條件!$A:$L, 6, 0), "")</f>
        <v/>
      </c>
      <c r="G119" s="948"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65"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6">
        <v>1</v>
      </c>
      <c r="AH119" s="820" t="s">
        <v>1272</v>
      </c>
      <c r="AI119" s="820" t="s">
        <v>1272</v>
      </c>
      <c r="AJ119" s="815" t="s">
        <v>1272</v>
      </c>
      <c r="AK119" s="974" t="s">
        <v>1272</v>
      </c>
      <c r="AL119" s="775"/>
      <c r="AM119" s="875"/>
      <c r="AN119" s="875"/>
      <c r="AO119" s="875"/>
      <c r="AP119" s="875"/>
      <c r="AQ119" s="875"/>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5"/>
      <c r="E120" s="766" t="str">
        <f>IFERROR(VLOOKUP(C120, 條件!$A:$L, 5, 0), "")</f>
        <v/>
      </c>
      <c r="F120" s="767" t="str">
        <f>IFERROR(VLOOKUP(C120, 條件!$A:$L, 6, 0), "")</f>
        <v/>
      </c>
      <c r="G120" s="948"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65"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6">
        <v>1</v>
      </c>
      <c r="AH120" s="820" t="s">
        <v>1272</v>
      </c>
      <c r="AI120" s="820" t="s">
        <v>1272</v>
      </c>
      <c r="AJ120" s="815" t="s">
        <v>1272</v>
      </c>
      <c r="AK120" s="974" t="s">
        <v>1272</v>
      </c>
      <c r="AL120" s="775"/>
      <c r="AM120" s="875"/>
      <c r="AN120" s="875"/>
      <c r="AO120" s="875"/>
      <c r="AP120" s="875"/>
      <c r="AQ120" s="875"/>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5"/>
      <c r="E121" s="766" t="str">
        <f>IFERROR(VLOOKUP(C121, 條件!$A:$L, 5, 0), "")</f>
        <v/>
      </c>
      <c r="F121" s="767" t="str">
        <f>IFERROR(VLOOKUP(C121, 條件!$A:$L, 6, 0), "")</f>
        <v/>
      </c>
      <c r="G121" s="948"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65"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6">
        <v>1</v>
      </c>
      <c r="AH121" s="820" t="s">
        <v>1272</v>
      </c>
      <c r="AI121" s="820" t="s">
        <v>1272</v>
      </c>
      <c r="AJ121" s="815" t="s">
        <v>1272</v>
      </c>
      <c r="AK121" s="974" t="s">
        <v>1272</v>
      </c>
      <c r="AL121" s="775"/>
      <c r="AM121" s="875"/>
      <c r="AN121" s="875"/>
      <c r="AO121" s="875"/>
      <c r="AP121" s="875"/>
      <c r="AQ121" s="875"/>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5"/>
      <c r="E122" s="766" t="str">
        <f>IFERROR(VLOOKUP(C122, 條件!$A:$L, 5, 0), "")</f>
        <v/>
      </c>
      <c r="F122" s="767" t="str">
        <f>IFERROR(VLOOKUP(C122, 條件!$A:$L, 6, 0), "")</f>
        <v/>
      </c>
      <c r="G122" s="948"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65"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6">
        <v>1</v>
      </c>
      <c r="AH122" s="820" t="s">
        <v>1272</v>
      </c>
      <c r="AI122" s="820" t="s">
        <v>1272</v>
      </c>
      <c r="AJ122" s="815" t="s">
        <v>1272</v>
      </c>
      <c r="AK122" s="974" t="s">
        <v>1272</v>
      </c>
      <c r="AL122" s="775"/>
      <c r="AM122" s="875"/>
      <c r="AN122" s="875"/>
      <c r="AO122" s="875"/>
      <c r="AP122" s="875"/>
      <c r="AQ122" s="875"/>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5"/>
      <c r="E123" s="766" t="str">
        <f>IFERROR(VLOOKUP(C123, 條件!$A:$L, 5, 0), "")</f>
        <v/>
      </c>
      <c r="F123" s="767" t="str">
        <f>IFERROR(VLOOKUP(C123, 條件!$A:$L, 6, 0), "")</f>
        <v/>
      </c>
      <c r="G123" s="948"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65"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6">
        <v>1</v>
      </c>
      <c r="AH123" s="820" t="s">
        <v>1272</v>
      </c>
      <c r="AI123" s="820" t="s">
        <v>1272</v>
      </c>
      <c r="AJ123" s="815" t="s">
        <v>1272</v>
      </c>
      <c r="AK123" s="974" t="s">
        <v>1272</v>
      </c>
      <c r="AL123" s="775"/>
      <c r="AM123" s="875"/>
      <c r="AN123" s="875"/>
      <c r="AO123" s="875"/>
      <c r="AP123" s="875"/>
      <c r="AQ123" s="875"/>
      <c r="AR123" s="777"/>
      <c r="AS123" s="767" t="str">
        <f t="shared" si="16"/>
        <v>單</v>
      </c>
      <c r="AT123" s="767" t="str">
        <f t="shared" si="17"/>
        <v>全</v>
      </c>
      <c r="AU123" s="767" t="str">
        <f t="shared" si="18"/>
        <v/>
      </c>
      <c r="AV123" s="767" t="str">
        <f t="shared" si="19"/>
        <v/>
      </c>
    </row>
    <row r="124" spans="1:48" ht="17.45" customHeight="1" thickBot="1">
      <c r="A124" s="781">
        <f t="shared" si="22"/>
        <v>46145</v>
      </c>
      <c r="B124" s="782" t="s">
        <v>1959</v>
      </c>
      <c r="C124" s="799" t="s">
        <v>1952</v>
      </c>
      <c r="D124" s="946"/>
      <c r="E124" s="784" t="str">
        <f>IFERROR(VLOOKUP(C124, 條件!$A:$L, 5, 0), "")</f>
        <v/>
      </c>
      <c r="F124" s="785" t="str">
        <f>IFERROR(VLOOKUP(C124, 條件!$A:$L, 6, 0), "")</f>
        <v/>
      </c>
      <c r="G124" s="949"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9"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70">
        <v>1</v>
      </c>
      <c r="AH124" s="905" t="s">
        <v>1272</v>
      </c>
      <c r="AI124" s="905" t="s">
        <v>1272</v>
      </c>
      <c r="AJ124" s="816" t="s">
        <v>1272</v>
      </c>
      <c r="AK124" s="975" t="s">
        <v>1272</v>
      </c>
      <c r="AL124" s="793"/>
      <c r="AM124" s="877"/>
      <c r="AN124" s="877"/>
      <c r="AO124" s="877"/>
      <c r="AP124" s="877"/>
      <c r="AQ124" s="877"/>
      <c r="AR124" s="795"/>
      <c r="AS124" s="785" t="str">
        <f t="shared" si="16"/>
        <v>單</v>
      </c>
      <c r="AT124" s="785" t="str">
        <f t="shared" si="17"/>
        <v>全</v>
      </c>
      <c r="AU124" s="785" t="str">
        <f t="shared" si="18"/>
        <v/>
      </c>
      <c r="AV124" s="785" t="str">
        <f t="shared" si="19"/>
        <v/>
      </c>
    </row>
    <row r="125" spans="1:48">
      <c r="A125" s="745">
        <v>46146</v>
      </c>
      <c r="B125" s="746" t="s">
        <v>333</v>
      </c>
      <c r="C125" s="746" t="s">
        <v>942</v>
      </c>
      <c r="D125" s="944"/>
      <c r="E125" s="748" t="str">
        <f>IFERROR(VLOOKUP(C125, 條件!$A:$L, 5, 0), "")</f>
        <v/>
      </c>
      <c r="F125" s="749" t="str">
        <f>IFERROR(VLOOKUP(C125, 條件!$A:$L, 6, 0), "")</f>
        <v/>
      </c>
      <c r="G125" s="947"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63"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64">
        <v>1</v>
      </c>
      <c r="AH125" s="904" t="s">
        <v>1242</v>
      </c>
      <c r="AI125" s="904" t="s">
        <v>1650</v>
      </c>
      <c r="AJ125" s="823" t="s">
        <v>1960</v>
      </c>
      <c r="AK125" s="972" t="s">
        <v>1960</v>
      </c>
      <c r="AL125" s="760"/>
      <c r="AM125" s="874"/>
      <c r="AN125" s="874"/>
      <c r="AO125" s="874"/>
      <c r="AP125" s="874"/>
      <c r="AQ125" s="874"/>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5"/>
      <c r="E126" s="766" t="str">
        <f>IFERROR(VLOOKUP(C126, 條件!$A:$L, 5, 0), "")</f>
        <v>75/36SDR</v>
      </c>
      <c r="F126" s="767" t="str">
        <f>IFERROR(VLOOKUP(C126, 條件!$A:$L, 6, 0), "")</f>
        <v>FP81386R</v>
      </c>
      <c r="G126" s="948">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65">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6">
        <v>1</v>
      </c>
      <c r="AH126" s="820" t="s">
        <v>1242</v>
      </c>
      <c r="AI126" s="820" t="s">
        <v>1650</v>
      </c>
      <c r="AJ126" s="823" t="s">
        <v>1960</v>
      </c>
      <c r="AK126" s="972" t="s">
        <v>1960</v>
      </c>
      <c r="AL126" s="775">
        <v>50</v>
      </c>
      <c r="AM126" s="875">
        <v>46132</v>
      </c>
      <c r="AN126" s="875">
        <v>46134</v>
      </c>
      <c r="AO126" s="875">
        <v>46140</v>
      </c>
      <c r="AP126" s="875">
        <v>46141</v>
      </c>
      <c r="AQ126" s="875">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5" t="s">
        <v>1945</v>
      </c>
      <c r="E127" s="766" t="str">
        <f>IFERROR(VLOOKUP(C127, 條件!$A:$L, 5, 0), "")</f>
        <v>75/24/2SDR2</v>
      </c>
      <c r="F127" s="767" t="str">
        <f>IFERROR(VLOOKUP(C127, 條件!$A:$L, 6, 0), "")</f>
        <v>FP81363R×2</v>
      </c>
      <c r="G127" s="948">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65">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6">
        <v>1</v>
      </c>
      <c r="AH127" s="382" t="s">
        <v>1369</v>
      </c>
      <c r="AI127" s="815" t="s">
        <v>1369</v>
      </c>
      <c r="AJ127" s="823" t="s">
        <v>1842</v>
      </c>
      <c r="AK127" s="972" t="s">
        <v>1842</v>
      </c>
      <c r="AL127" s="775">
        <v>53</v>
      </c>
      <c r="AM127" s="875">
        <v>46109</v>
      </c>
      <c r="AN127" s="875">
        <v>46110</v>
      </c>
      <c r="AO127" s="875">
        <v>46111</v>
      </c>
      <c r="AP127" s="875"/>
      <c r="AQ127" s="875"/>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5" t="s">
        <v>1945</v>
      </c>
      <c r="E128" s="766" t="str">
        <f>IFERROR(VLOOKUP(C128, 條件!$A:$L, 5, 0), "")</f>
        <v>75/24/2SDr</v>
      </c>
      <c r="F128" s="767" t="str">
        <f>IFERROR(VLOOKUP(C128, 條件!$A:$L, 6, 0), "")</f>
        <v>FP81391R×2</v>
      </c>
      <c r="G128" s="948">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65">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6">
        <v>1</v>
      </c>
      <c r="AH128" s="382" t="s">
        <v>1369</v>
      </c>
      <c r="AI128" s="815" t="s">
        <v>1369</v>
      </c>
      <c r="AJ128" s="815" t="s">
        <v>1842</v>
      </c>
      <c r="AK128" s="974" t="s">
        <v>1842</v>
      </c>
      <c r="AL128" s="775">
        <v>53</v>
      </c>
      <c r="AM128" s="875">
        <v>46115</v>
      </c>
      <c r="AN128" s="875">
        <v>46116</v>
      </c>
      <c r="AO128" s="875">
        <v>46117</v>
      </c>
      <c r="AP128" s="875">
        <v>46118</v>
      </c>
      <c r="AQ128" s="875"/>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5"/>
      <c r="E129" s="766" t="str">
        <f>IFERROR(VLOOKUP(C129, 條件!$A:$L, 5, 0), "")</f>
        <v/>
      </c>
      <c r="F129" s="767" t="str">
        <f>IFERROR(VLOOKUP(C129, 條件!$A:$L, 6, 0), "")</f>
        <v/>
      </c>
      <c r="G129" s="948"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65"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6">
        <v>1</v>
      </c>
      <c r="AH129" s="382" t="s">
        <v>1369</v>
      </c>
      <c r="AI129" s="815" t="s">
        <v>1369</v>
      </c>
      <c r="AJ129" s="815" t="s">
        <v>1842</v>
      </c>
      <c r="AK129" s="974" t="s">
        <v>1842</v>
      </c>
      <c r="AL129" s="775"/>
      <c r="AM129" s="875"/>
      <c r="AN129" s="875"/>
      <c r="AO129" s="875"/>
      <c r="AP129" s="875"/>
      <c r="AQ129" s="875"/>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5"/>
      <c r="E130" s="766" t="str">
        <f>IFERROR(VLOOKUP(C130, 條件!$A:$L, 5, 0), "")</f>
        <v>75/36HC</v>
      </c>
      <c r="F130" s="767" t="str">
        <f>IFERROR(VLOOKUP(C130, 條件!$A:$L, 6, 0), "")</f>
        <v>FP81857R</v>
      </c>
      <c r="G130" s="948">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65">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6">
        <v>1</v>
      </c>
      <c r="AH130" s="382" t="s">
        <v>1369</v>
      </c>
      <c r="AI130" s="815" t="s">
        <v>1369</v>
      </c>
      <c r="AJ130" s="820" t="s">
        <v>1842</v>
      </c>
      <c r="AK130" s="382" t="s">
        <v>1842</v>
      </c>
      <c r="AL130" s="775">
        <v>54</v>
      </c>
      <c r="AM130" s="875">
        <v>45948</v>
      </c>
      <c r="AN130" s="875">
        <v>45951</v>
      </c>
      <c r="AO130" s="875">
        <v>45953</v>
      </c>
      <c r="AP130" s="875">
        <v>45954</v>
      </c>
      <c r="AQ130" s="875">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5" t="s">
        <v>1945</v>
      </c>
      <c r="E131" s="766" t="str">
        <f>IFERROR(VLOOKUP(C131, 條件!$A:$L, 5, 0), "")</f>
        <v>75/24/2SDr</v>
      </c>
      <c r="F131" s="767" t="str">
        <f>IFERROR(VLOOKUP(C131, 條件!$A:$L, 6, 0), "")</f>
        <v>FP81382R×2</v>
      </c>
      <c r="G131" s="948">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65">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6">
        <v>1</v>
      </c>
      <c r="AH131" s="382" t="s">
        <v>1369</v>
      </c>
      <c r="AI131" s="815" t="s">
        <v>1369</v>
      </c>
      <c r="AJ131" s="822" t="s">
        <v>1842</v>
      </c>
      <c r="AK131" s="976" t="s">
        <v>1842</v>
      </c>
      <c r="AL131" s="775">
        <v>50</v>
      </c>
      <c r="AM131" s="875">
        <v>46108</v>
      </c>
      <c r="AN131" s="875">
        <v>46109</v>
      </c>
      <c r="AO131" s="875"/>
      <c r="AP131" s="875"/>
      <c r="AQ131" s="875"/>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5" t="s">
        <v>1945</v>
      </c>
      <c r="E132" s="766" t="str">
        <f>IFERROR(VLOOKUP(C132, 條件!$A:$L, 5, 0), "")</f>
        <v>75/24/2SDR2</v>
      </c>
      <c r="F132" s="767" t="str">
        <f>IFERROR(VLOOKUP(C132, 條件!$A:$L, 6, 0), "")</f>
        <v>FP81363R×2</v>
      </c>
      <c r="G132" s="948">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65">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6">
        <v>1</v>
      </c>
      <c r="AH132" s="382" t="s">
        <v>1369</v>
      </c>
      <c r="AI132" s="815" t="s">
        <v>1369</v>
      </c>
      <c r="AJ132" s="823" t="s">
        <v>1842</v>
      </c>
      <c r="AK132" s="972" t="s">
        <v>1842</v>
      </c>
      <c r="AL132" s="775">
        <v>53</v>
      </c>
      <c r="AM132" s="875">
        <v>46108</v>
      </c>
      <c r="AN132" s="875">
        <v>46109</v>
      </c>
      <c r="AO132" s="875">
        <v>46110</v>
      </c>
      <c r="AP132" s="875">
        <v>46112</v>
      </c>
      <c r="AQ132" s="875"/>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5" t="s">
        <v>1946</v>
      </c>
      <c r="E133" s="766" t="str">
        <f>IFERROR(VLOOKUP(C133, 條件!$A:$L, 5, 0), "")</f>
        <v>50/72BSD3</v>
      </c>
      <c r="F133" s="767" t="str">
        <f>IFERROR(VLOOKUP(C133, 條件!$A:$L, 6, 0), "")</f>
        <v>FP80141</v>
      </c>
      <c r="G133" s="948">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65">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6">
        <v>1</v>
      </c>
      <c r="AH133" s="382" t="s">
        <v>1242</v>
      </c>
      <c r="AI133" s="815" t="s">
        <v>1650</v>
      </c>
      <c r="AJ133" s="823" t="s">
        <v>1960</v>
      </c>
      <c r="AK133" s="972" t="s">
        <v>1960</v>
      </c>
      <c r="AL133" s="775">
        <v>57</v>
      </c>
      <c r="AM133" s="876">
        <v>46087</v>
      </c>
      <c r="AN133" s="875">
        <v>46088</v>
      </c>
      <c r="AO133" s="875"/>
      <c r="AP133" s="875"/>
      <c r="AQ133" s="875"/>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5"/>
      <c r="E134" s="766" t="str">
        <f>IFERROR(VLOOKUP(C134, 條件!$A:$L, 5, 0), "")</f>
        <v/>
      </c>
      <c r="F134" s="767" t="str">
        <f>IFERROR(VLOOKUP(C134, 條件!$A:$L, 6, 0), "")</f>
        <v/>
      </c>
      <c r="G134" s="948"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65"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6">
        <v>1</v>
      </c>
      <c r="AH134" s="382" t="s">
        <v>1242</v>
      </c>
      <c r="AI134" s="815" t="s">
        <v>1650</v>
      </c>
      <c r="AJ134" s="820" t="s">
        <v>1963</v>
      </c>
      <c r="AK134" s="382" t="s">
        <v>1963</v>
      </c>
      <c r="AL134" s="775"/>
      <c r="AM134" s="875"/>
      <c r="AN134" s="875"/>
      <c r="AO134" s="875"/>
      <c r="AP134" s="875"/>
      <c r="AQ134" s="875"/>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5"/>
      <c r="E135" s="766" t="str">
        <f>IFERROR(VLOOKUP(C135, 條件!$A:$L, 5, 0), "")</f>
        <v>150/48HC</v>
      </c>
      <c r="F135" s="767" t="str">
        <f>IFERROR(VLOOKUP(C135, 條件!$A:$L, 6, 0), "")</f>
        <v>FP82781</v>
      </c>
      <c r="G135" s="948">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65">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6">
        <v>1</v>
      </c>
      <c r="AH135" s="382" t="s">
        <v>1242</v>
      </c>
      <c r="AI135" s="815" t="s">
        <v>1650</v>
      </c>
      <c r="AJ135" s="822" t="s">
        <v>1960</v>
      </c>
      <c r="AK135" s="976" t="s">
        <v>1960</v>
      </c>
      <c r="AL135" s="775">
        <v>54</v>
      </c>
      <c r="AM135" s="875">
        <v>46140</v>
      </c>
      <c r="AN135" s="875">
        <v>46141</v>
      </c>
      <c r="AO135" s="875">
        <v>46142</v>
      </c>
      <c r="AP135" s="875">
        <v>46143</v>
      </c>
      <c r="AQ135" s="875"/>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5"/>
      <c r="E136" s="766" t="str">
        <f>IFERROR(VLOOKUP(C136, 條件!$A:$L, 5, 0), "")</f>
        <v/>
      </c>
      <c r="F136" s="767" t="str">
        <f>IFERROR(VLOOKUP(C136, 條件!$A:$L, 6, 0), "")</f>
        <v/>
      </c>
      <c r="G136" s="948"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65"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6">
        <v>1</v>
      </c>
      <c r="AH136" s="382" t="s">
        <v>1947</v>
      </c>
      <c r="AI136" s="815" t="s">
        <v>1947</v>
      </c>
      <c r="AJ136" s="823" t="s">
        <v>1961</v>
      </c>
      <c r="AK136" s="972" t="s">
        <v>1961</v>
      </c>
      <c r="AL136" s="775"/>
      <c r="AM136" s="875"/>
      <c r="AN136" s="875"/>
      <c r="AO136" s="875"/>
      <c r="AP136" s="875"/>
      <c r="AQ136" s="875"/>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5"/>
      <c r="E137" s="766" t="str">
        <f>IFERROR(VLOOKUP(C137, 條件!$A:$L, 5, 0), "")</f>
        <v/>
      </c>
      <c r="F137" s="767" t="str">
        <f>IFERROR(VLOOKUP(C137, 條件!$A:$L, 6, 0), "")</f>
        <v/>
      </c>
      <c r="G137" s="948"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65"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6">
        <v>1</v>
      </c>
      <c r="AH137" s="382" t="s">
        <v>1947</v>
      </c>
      <c r="AI137" s="815" t="s">
        <v>1947</v>
      </c>
      <c r="AJ137" s="823" t="s">
        <v>1961</v>
      </c>
      <c r="AK137" s="972" t="s">
        <v>1961</v>
      </c>
      <c r="AL137" s="775"/>
      <c r="AM137" s="876"/>
      <c r="AN137" s="875"/>
      <c r="AO137" s="875"/>
      <c r="AP137" s="875"/>
      <c r="AQ137" s="875"/>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5" t="s">
        <v>1945</v>
      </c>
      <c r="E138" s="766" t="str">
        <f>IFERROR(VLOOKUP(C138, 條件!$A:$L, 5, 0), "")</f>
        <v>75/24/2SDr</v>
      </c>
      <c r="F138" s="767" t="str">
        <f>IFERROR(VLOOKUP(C138, 條件!$A:$L, 6, 0), "")</f>
        <v>FP81382R×2</v>
      </c>
      <c r="G138" s="948">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65">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6">
        <v>0.5</v>
      </c>
      <c r="AH138" s="382" t="s">
        <v>1369</v>
      </c>
      <c r="AI138" s="815" t="s">
        <v>1369</v>
      </c>
      <c r="AJ138" s="820" t="s">
        <v>1842</v>
      </c>
      <c r="AK138" s="382" t="s">
        <v>1842</v>
      </c>
      <c r="AL138" s="775">
        <v>50</v>
      </c>
      <c r="AM138" s="875">
        <v>46103</v>
      </c>
      <c r="AN138" s="875">
        <v>46104</v>
      </c>
      <c r="AO138" s="875">
        <v>46106</v>
      </c>
      <c r="AP138" s="875">
        <v>46108</v>
      </c>
      <c r="AQ138" s="875"/>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5"/>
      <c r="E139" s="766" t="str">
        <f>IFERROR(VLOOKUP(C139, 條件!$A:$L, 5, 0), "")</f>
        <v>150/48SDR</v>
      </c>
      <c r="F139" s="767" t="str">
        <f>IFERROR(VLOOKUP(C139, 條件!$A:$L, 6, 0), "")</f>
        <v>FP82169R</v>
      </c>
      <c r="G139" s="948">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65">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6">
        <v>1</v>
      </c>
      <c r="AH139" s="382" t="s">
        <v>1242</v>
      </c>
      <c r="AI139" s="815" t="s">
        <v>1650</v>
      </c>
      <c r="AJ139" s="820" t="s">
        <v>1960</v>
      </c>
      <c r="AK139" s="382" t="s">
        <v>1960</v>
      </c>
      <c r="AL139" s="775">
        <v>48</v>
      </c>
      <c r="AM139" s="875">
        <v>46145</v>
      </c>
      <c r="AN139" s="875"/>
      <c r="AO139" s="875"/>
      <c r="AP139" s="875"/>
      <c r="AQ139" s="875"/>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5"/>
      <c r="E140" s="766" t="str">
        <f>IFERROR(VLOOKUP(C140, 條件!$A:$L, 5, 0), "")</f>
        <v/>
      </c>
      <c r="F140" s="767" t="str">
        <f>IFERROR(VLOOKUP(C140, 條件!$A:$L, 6, 0), "")</f>
        <v/>
      </c>
      <c r="G140" s="948"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65"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6">
        <v>1</v>
      </c>
      <c r="AH140" s="382" t="s">
        <v>1242</v>
      </c>
      <c r="AI140" s="815" t="s">
        <v>1650</v>
      </c>
      <c r="AJ140" s="820" t="s">
        <v>1963</v>
      </c>
      <c r="AK140" s="382" t="s">
        <v>1963</v>
      </c>
      <c r="AL140" s="775"/>
      <c r="AM140" s="875"/>
      <c r="AN140" s="875"/>
      <c r="AO140" s="875"/>
      <c r="AP140" s="875"/>
      <c r="AQ140" s="875"/>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5"/>
      <c r="E141" s="766" t="str">
        <f>IFERROR(VLOOKUP(C141, 條件!$A:$L, 5, 0), "")</f>
        <v>100/36SDr</v>
      </c>
      <c r="F141" s="767" t="str">
        <f>IFERROR(VLOOKUP(C141, 條件!$A:$L, 6, 0), "")</f>
        <v>FP81384R</v>
      </c>
      <c r="G141" s="948">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65">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6">
        <v>1</v>
      </c>
      <c r="AH141" s="382" t="s">
        <v>1947</v>
      </c>
      <c r="AI141" s="815" t="s">
        <v>1947</v>
      </c>
      <c r="AJ141" s="822" t="s">
        <v>1960</v>
      </c>
      <c r="AK141" s="976" t="s">
        <v>1960</v>
      </c>
      <c r="AL141" s="775">
        <v>50</v>
      </c>
      <c r="AM141" s="875">
        <v>46132</v>
      </c>
      <c r="AN141" s="875">
        <v>46133</v>
      </c>
      <c r="AO141" s="875">
        <v>46134</v>
      </c>
      <c r="AP141" s="875">
        <v>46135</v>
      </c>
      <c r="AQ141" s="875">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5"/>
      <c r="E142" s="766" t="str">
        <f>IFERROR(VLOOKUP(C142, 條件!$A:$L, 5, 0), "")</f>
        <v/>
      </c>
      <c r="F142" s="767" t="str">
        <f>IFERROR(VLOOKUP(C142, 條件!$A:$L, 6, 0), "")</f>
        <v/>
      </c>
      <c r="G142" s="948"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65"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6">
        <v>1</v>
      </c>
      <c r="AH142" s="382" t="s">
        <v>1947</v>
      </c>
      <c r="AI142" s="815" t="s">
        <v>1947</v>
      </c>
      <c r="AJ142" s="821" t="s">
        <v>1961</v>
      </c>
      <c r="AK142" s="924" t="s">
        <v>1961</v>
      </c>
      <c r="AL142" s="825"/>
      <c r="AM142" s="875"/>
      <c r="AN142" s="875"/>
      <c r="AO142" s="875"/>
      <c r="AP142" s="875"/>
      <c r="AQ142" s="875"/>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5"/>
      <c r="E143" s="766" t="str">
        <f>IFERROR(VLOOKUP(C143, 條件!$A:$L, 5, 0), "")</f>
        <v/>
      </c>
      <c r="F143" s="767" t="str">
        <f>IFERROR(VLOOKUP(C143, 條件!$A:$L, 6, 0), "")</f>
        <v/>
      </c>
      <c r="G143" s="948"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65"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6">
        <v>1</v>
      </c>
      <c r="AH143" s="382" t="s">
        <v>1947</v>
      </c>
      <c r="AI143" s="815" t="s">
        <v>1947</v>
      </c>
      <c r="AJ143" s="815" t="s">
        <v>1961</v>
      </c>
      <c r="AK143" s="974" t="s">
        <v>1961</v>
      </c>
      <c r="AL143" s="824"/>
      <c r="AM143" s="875"/>
      <c r="AN143" s="875"/>
      <c r="AO143" s="875"/>
      <c r="AP143" s="875"/>
      <c r="AQ143" s="875"/>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5"/>
      <c r="E144" s="766" t="str">
        <f>IFERROR(VLOOKUP(C144, 條件!$A:$L, 5, 0), "")</f>
        <v>150/48/2GY5</v>
      </c>
      <c r="F144" s="767" t="str">
        <f>IFERROR(VLOOKUP(C144, 條件!$A:$L, 6, 0), "")</f>
        <v>FP02422×2</v>
      </c>
      <c r="G144" s="948">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65">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6">
        <v>0.5</v>
      </c>
      <c r="AH144" s="382" t="s">
        <v>1369</v>
      </c>
      <c r="AI144" s="815" t="s">
        <v>1369</v>
      </c>
      <c r="AJ144" s="815" t="s">
        <v>1842</v>
      </c>
      <c r="AK144" s="974" t="s">
        <v>1842</v>
      </c>
      <c r="AL144" s="775">
        <v>52</v>
      </c>
      <c r="AM144" s="875">
        <v>46145</v>
      </c>
      <c r="AN144" s="875"/>
      <c r="AO144" s="875"/>
      <c r="AP144" s="875"/>
      <c r="AQ144" s="875"/>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5"/>
      <c r="E145" s="766" t="str">
        <f>IFERROR(VLOOKUP(C145, 條件!$A:$L, 5, 0), "")</f>
        <v/>
      </c>
      <c r="F145" s="767" t="str">
        <f>IFERROR(VLOOKUP(C145, 條件!$A:$L, 6, 0), "")</f>
        <v/>
      </c>
      <c r="G145" s="948"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65"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6">
        <v>1</v>
      </c>
      <c r="AH145" s="382" t="s">
        <v>1948</v>
      </c>
      <c r="AI145" s="815" t="s">
        <v>1948</v>
      </c>
      <c r="AJ145" s="815" t="s">
        <v>1963</v>
      </c>
      <c r="AK145" s="974" t="s">
        <v>1963</v>
      </c>
      <c r="AL145" s="775"/>
      <c r="AM145" s="875"/>
      <c r="AN145" s="875"/>
      <c r="AO145" s="875"/>
      <c r="AP145" s="875"/>
      <c r="AQ145" s="875"/>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5" t="s">
        <v>1945</v>
      </c>
      <c r="E146" s="766" t="str">
        <f>IFERROR(VLOOKUP(C146, 條件!$A:$L, 5, 0), "")</f>
        <v>150/48/2SDr</v>
      </c>
      <c r="F146" s="767" t="str">
        <f>IFERROR(VLOOKUP(C146, 條件!$A:$L, 6, 0), "")</f>
        <v>FP82168R×2</v>
      </c>
      <c r="G146" s="948">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65">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6">
        <v>1</v>
      </c>
      <c r="AH146" s="382" t="s">
        <v>1948</v>
      </c>
      <c r="AI146" s="815" t="s">
        <v>1948</v>
      </c>
      <c r="AJ146" s="820" t="s">
        <v>1963</v>
      </c>
      <c r="AK146" s="382" t="s">
        <v>1963</v>
      </c>
      <c r="AL146" s="775">
        <v>55</v>
      </c>
      <c r="AM146" s="875">
        <v>46140</v>
      </c>
      <c r="AN146" s="875">
        <v>46141</v>
      </c>
      <c r="AO146" s="875">
        <v>46142</v>
      </c>
      <c r="AP146" s="875"/>
      <c r="AQ146" s="875"/>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5"/>
      <c r="E147" s="766" t="str">
        <f>IFERROR(VLOOKUP(C147, 條件!$A:$L, 5, 0), "")</f>
        <v/>
      </c>
      <c r="F147" s="767" t="str">
        <f>IFERROR(VLOOKUP(C147, 條件!$A:$L, 6, 0), "")</f>
        <v/>
      </c>
      <c r="G147" s="948"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65"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6">
        <v>1</v>
      </c>
      <c r="AH147" s="382" t="s">
        <v>1948</v>
      </c>
      <c r="AI147" s="815" t="s">
        <v>1948</v>
      </c>
      <c r="AJ147" s="815" t="s">
        <v>1963</v>
      </c>
      <c r="AK147" s="974" t="s">
        <v>1963</v>
      </c>
      <c r="AL147" s="775"/>
      <c r="AM147" s="875"/>
      <c r="AN147" s="875"/>
      <c r="AO147" s="875"/>
      <c r="AP147" s="875"/>
      <c r="AQ147" s="875"/>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5" t="s">
        <v>1945</v>
      </c>
      <c r="E148" s="766" t="str">
        <f>IFERROR(VLOOKUP(C148, 條件!$A:$L, 5, 0), "")</f>
        <v>150/48/2SDr</v>
      </c>
      <c r="F148" s="767" t="str">
        <f>IFERROR(VLOOKUP(C148, 條件!$A:$L, 6, 0), "")</f>
        <v>FP82170R×2</v>
      </c>
      <c r="G148" s="948">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65">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6">
        <v>1</v>
      </c>
      <c r="AH148" s="382" t="s">
        <v>1430</v>
      </c>
      <c r="AI148" s="815" t="s">
        <v>1430</v>
      </c>
      <c r="AJ148" s="815" t="s">
        <v>1966</v>
      </c>
      <c r="AK148" s="974" t="s">
        <v>1966</v>
      </c>
      <c r="AL148" s="775">
        <v>56</v>
      </c>
      <c r="AM148" s="875">
        <v>46141</v>
      </c>
      <c r="AN148" s="875">
        <v>46142</v>
      </c>
      <c r="AO148" s="875">
        <v>46143</v>
      </c>
      <c r="AP148" s="875">
        <v>46144</v>
      </c>
      <c r="AQ148" s="875"/>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5" t="s">
        <v>1945</v>
      </c>
      <c r="E149" s="766" t="str">
        <f>IFERROR(VLOOKUP(C149, 條件!$A:$L, 5, 0), "")</f>
        <v>150/48/2SDr</v>
      </c>
      <c r="F149" s="767" t="str">
        <f>IFERROR(VLOOKUP(C149, 條件!$A:$L, 6, 0), "")</f>
        <v>FP82168R×2</v>
      </c>
      <c r="G149" s="948">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65">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6">
        <v>1</v>
      </c>
      <c r="AH149" s="382" t="s">
        <v>1026</v>
      </c>
      <c r="AI149" s="815" t="s">
        <v>1026</v>
      </c>
      <c r="AJ149" s="815" t="s">
        <v>1697</v>
      </c>
      <c r="AK149" s="974" t="s">
        <v>1697</v>
      </c>
      <c r="AL149" s="775">
        <v>55</v>
      </c>
      <c r="AM149" s="875">
        <v>46137</v>
      </c>
      <c r="AN149" s="875">
        <v>46140</v>
      </c>
      <c r="AO149" s="875">
        <v>46141</v>
      </c>
      <c r="AP149" s="875">
        <v>46142</v>
      </c>
      <c r="AQ149" s="875"/>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5"/>
      <c r="E150" s="766" t="str">
        <f>IFERROR(VLOOKUP(C150, 條件!$A:$L, 5, 0), "")</f>
        <v>150/48/2SDr</v>
      </c>
      <c r="F150" s="767" t="str">
        <f>IFERROR(VLOOKUP(C150, 條件!$A:$L, 6, 0), "")</f>
        <v>FP82169R×2</v>
      </c>
      <c r="G150" s="948">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65">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6">
        <v>2</v>
      </c>
      <c r="AH150" s="382" t="s">
        <v>1430</v>
      </c>
      <c r="AI150" s="815" t="s">
        <v>1430</v>
      </c>
      <c r="AJ150" s="815" t="s">
        <v>1966</v>
      </c>
      <c r="AK150" s="974" t="s">
        <v>1966</v>
      </c>
      <c r="AL150" s="775">
        <v>48</v>
      </c>
      <c r="AM150" s="875">
        <v>46144</v>
      </c>
      <c r="AN150" s="875">
        <v>46145</v>
      </c>
      <c r="AO150" s="875"/>
      <c r="AP150" s="875"/>
      <c r="AQ150" s="875"/>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5"/>
      <c r="E151" s="766" t="str">
        <f>IFERROR(VLOOKUP(C151, 條件!$A:$L, 5, 0), "")</f>
        <v>150/48/2SDr</v>
      </c>
      <c r="F151" s="767" t="str">
        <f>IFERROR(VLOOKUP(C151, 條件!$A:$L, 6, 0), "")</f>
        <v>FP82169R×2</v>
      </c>
      <c r="G151" s="948">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65">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6">
        <v>2</v>
      </c>
      <c r="AH151" s="382" t="s">
        <v>1430</v>
      </c>
      <c r="AI151" s="815" t="s">
        <v>1430</v>
      </c>
      <c r="AJ151" s="815" t="s">
        <v>1966</v>
      </c>
      <c r="AK151" s="974" t="s">
        <v>1966</v>
      </c>
      <c r="AL151" s="775">
        <v>48</v>
      </c>
      <c r="AM151" s="875">
        <v>46144</v>
      </c>
      <c r="AN151" s="875">
        <v>46145</v>
      </c>
      <c r="AO151" s="875"/>
      <c r="AP151" s="875"/>
      <c r="AQ151" s="875"/>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5"/>
      <c r="E152" s="766" t="str">
        <f>IFERROR(VLOOKUP(C152, 條件!$A:$L, 5, 0), "")</f>
        <v>150/48/2SR6</v>
      </c>
      <c r="F152" s="767" t="str">
        <f>IFERROR(VLOOKUP(C152, 條件!$A:$L, 6, 0), "")</f>
        <v>FP82658×2</v>
      </c>
      <c r="G152" s="948">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65">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6">
        <v>2</v>
      </c>
      <c r="AH152" s="382" t="s">
        <v>1026</v>
      </c>
      <c r="AI152" s="815" t="s">
        <v>1026</v>
      </c>
      <c r="AJ152" s="815" t="s">
        <v>1697</v>
      </c>
      <c r="AK152" s="974" t="s">
        <v>1697</v>
      </c>
      <c r="AL152" s="775">
        <v>56</v>
      </c>
      <c r="AM152" s="875">
        <v>46117</v>
      </c>
      <c r="AN152" s="875">
        <v>46118</v>
      </c>
      <c r="AO152" s="875"/>
      <c r="AP152" s="875"/>
      <c r="AQ152" s="875"/>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5" t="s">
        <v>1945</v>
      </c>
      <c r="E153" s="766" t="str">
        <f>IFERROR(VLOOKUP(C153, 條件!$A:$L, 5, 0), "")</f>
        <v>225/72/2SDr</v>
      </c>
      <c r="F153" s="767" t="str">
        <f>IFERROR(VLOOKUP(C153, 條件!$A:$L, 6, 0), "")</f>
        <v>FP83024R×2</v>
      </c>
      <c r="G153" s="948">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65">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6">
        <v>2</v>
      </c>
      <c r="AH153" s="382" t="s">
        <v>1430</v>
      </c>
      <c r="AI153" s="815" t="s">
        <v>1430</v>
      </c>
      <c r="AJ153" s="815" t="s">
        <v>1966</v>
      </c>
      <c r="AK153" s="974" t="s">
        <v>1966</v>
      </c>
      <c r="AL153" s="775">
        <v>53</v>
      </c>
      <c r="AM153" s="875">
        <v>46128</v>
      </c>
      <c r="AN153" s="875">
        <v>46130</v>
      </c>
      <c r="AO153" s="875">
        <v>46131</v>
      </c>
      <c r="AP153" s="875"/>
      <c r="AQ153" s="875"/>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5" t="s">
        <v>1945</v>
      </c>
      <c r="E154" s="766" t="str">
        <f>IFERROR(VLOOKUP(C154, 條件!$A:$L, 5, 0), "")</f>
        <v>150/48/2SDr</v>
      </c>
      <c r="F154" s="767" t="str">
        <f>IFERROR(VLOOKUP(C154, 條件!$A:$L, 6, 0), "")</f>
        <v>FP82170R×2</v>
      </c>
      <c r="G154" s="948">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65">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6">
        <v>2</v>
      </c>
      <c r="AH154" s="382" t="s">
        <v>1430</v>
      </c>
      <c r="AI154" s="815" t="s">
        <v>1430</v>
      </c>
      <c r="AJ154" s="815" t="s">
        <v>1966</v>
      </c>
      <c r="AK154" s="974" t="s">
        <v>1966</v>
      </c>
      <c r="AL154" s="775">
        <v>56</v>
      </c>
      <c r="AM154" s="875">
        <v>46142</v>
      </c>
      <c r="AN154" s="875">
        <v>46143</v>
      </c>
      <c r="AO154" s="875">
        <v>46144</v>
      </c>
      <c r="AP154" s="875"/>
      <c r="AQ154" s="875"/>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5" t="s">
        <v>1945</v>
      </c>
      <c r="E155" s="766" t="str">
        <f>IFERROR(VLOOKUP(C155, 條件!$A:$L, 5, 0), "")</f>
        <v>150/48/2SDr</v>
      </c>
      <c r="F155" s="767" t="str">
        <f>IFERROR(VLOOKUP(C155, 條件!$A:$L, 6, 0), "")</f>
        <v>FP82170R×2</v>
      </c>
      <c r="G155" s="948">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65">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6">
        <v>1</v>
      </c>
      <c r="AH155" s="382" t="s">
        <v>1026</v>
      </c>
      <c r="AI155" s="815" t="s">
        <v>1026</v>
      </c>
      <c r="AJ155" s="815" t="s">
        <v>1697</v>
      </c>
      <c r="AK155" s="974" t="s">
        <v>1697</v>
      </c>
      <c r="AL155" s="775">
        <v>56</v>
      </c>
      <c r="AM155" s="875">
        <v>46142</v>
      </c>
      <c r="AN155" s="875">
        <v>46143</v>
      </c>
      <c r="AO155" s="875">
        <v>46144</v>
      </c>
      <c r="AP155" s="875"/>
      <c r="AQ155" s="875"/>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5"/>
      <c r="E156" s="766" t="str">
        <f>IFERROR(VLOOKUP(C156, 條件!$A:$L, 5, 0), "")</f>
        <v/>
      </c>
      <c r="F156" s="767" t="str">
        <f>IFERROR(VLOOKUP(C156, 條件!$A:$L, 6, 0), "")</f>
        <v/>
      </c>
      <c r="G156" s="948"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7"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8">
        <v>12</v>
      </c>
      <c r="AH156" s="382" t="s">
        <v>1947</v>
      </c>
      <c r="AI156" s="815" t="s">
        <v>1947</v>
      </c>
      <c r="AJ156" s="820" t="s">
        <v>1961</v>
      </c>
      <c r="AK156" s="382" t="s">
        <v>1961</v>
      </c>
      <c r="AL156" s="775"/>
      <c r="AM156" s="875"/>
      <c r="AN156" s="875"/>
      <c r="AO156" s="875"/>
      <c r="AP156" s="875"/>
      <c r="AQ156" s="875"/>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5"/>
      <c r="E157" s="766" t="str">
        <f>IFERROR(VLOOKUP(C157, 條件!$A:$L, 5, 0), "")</f>
        <v/>
      </c>
      <c r="F157" s="767" t="str">
        <f>IFERROR(VLOOKUP(C157, 條件!$A:$L, 6, 0), "")</f>
        <v/>
      </c>
      <c r="G157" s="948"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7"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8">
        <v>5</v>
      </c>
      <c r="AH157" s="382" t="s">
        <v>1947</v>
      </c>
      <c r="AI157" s="815" t="s">
        <v>1947</v>
      </c>
      <c r="AJ157" s="815" t="s">
        <v>1961</v>
      </c>
      <c r="AK157" s="974" t="s">
        <v>1961</v>
      </c>
      <c r="AL157" s="775"/>
      <c r="AM157" s="875"/>
      <c r="AN157" s="875"/>
      <c r="AO157" s="875"/>
      <c r="AP157" s="875"/>
      <c r="AQ157" s="875"/>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5"/>
      <c r="E158" s="766" t="str">
        <f>IFERROR(VLOOKUP(C158, 條件!$A:$L, 5, 0), "")</f>
        <v/>
      </c>
      <c r="F158" s="767" t="str">
        <f>IFERROR(VLOOKUP(C158, 條件!$A:$L, 6, 0), "")</f>
        <v/>
      </c>
      <c r="G158" s="948"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65"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6">
        <v>1</v>
      </c>
      <c r="AH158" s="820" t="s">
        <v>1272</v>
      </c>
      <c r="AI158" s="820" t="s">
        <v>1272</v>
      </c>
      <c r="AJ158" s="815" t="s">
        <v>1272</v>
      </c>
      <c r="AK158" s="974" t="s">
        <v>1272</v>
      </c>
      <c r="AL158" s="775"/>
      <c r="AM158" s="875"/>
      <c r="AN158" s="875"/>
      <c r="AO158" s="875"/>
      <c r="AP158" s="875"/>
      <c r="AQ158" s="875"/>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5"/>
      <c r="E159" s="766" t="str">
        <f>IFERROR(VLOOKUP(C159, 條件!$A:$L, 5, 0), "")</f>
        <v/>
      </c>
      <c r="F159" s="767" t="str">
        <f>IFERROR(VLOOKUP(C159, 條件!$A:$L, 6, 0), "")</f>
        <v/>
      </c>
      <c r="G159" s="948"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65"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6">
        <v>1</v>
      </c>
      <c r="AH159" s="820" t="s">
        <v>1272</v>
      </c>
      <c r="AI159" s="820" t="s">
        <v>1272</v>
      </c>
      <c r="AJ159" s="815" t="s">
        <v>1272</v>
      </c>
      <c r="AK159" s="974" t="s">
        <v>1272</v>
      </c>
      <c r="AL159" s="775"/>
      <c r="AM159" s="875"/>
      <c r="AN159" s="875"/>
      <c r="AO159" s="875"/>
      <c r="AP159" s="875"/>
      <c r="AQ159" s="875"/>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5"/>
      <c r="E160" s="766" t="str">
        <f>IFERROR(VLOOKUP(C160, 條件!$A:$L, 5, 0), "")</f>
        <v/>
      </c>
      <c r="F160" s="767" t="str">
        <f>IFERROR(VLOOKUP(C160, 條件!$A:$L, 6, 0), "")</f>
        <v/>
      </c>
      <c r="G160" s="948"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65"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6">
        <v>1</v>
      </c>
      <c r="AH160" s="820" t="s">
        <v>1272</v>
      </c>
      <c r="AI160" s="820" t="s">
        <v>1272</v>
      </c>
      <c r="AJ160" s="815" t="s">
        <v>1272</v>
      </c>
      <c r="AK160" s="974" t="s">
        <v>1272</v>
      </c>
      <c r="AL160" s="775"/>
      <c r="AM160" s="875"/>
      <c r="AN160" s="875"/>
      <c r="AO160" s="875"/>
      <c r="AP160" s="875"/>
      <c r="AQ160" s="875"/>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5"/>
      <c r="E161" s="766" t="str">
        <f>IFERROR(VLOOKUP(C161, 條件!$A:$L, 5, 0), "")</f>
        <v/>
      </c>
      <c r="F161" s="767" t="str">
        <f>IFERROR(VLOOKUP(C161, 條件!$A:$L, 6, 0), "")</f>
        <v/>
      </c>
      <c r="G161" s="948"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65"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6">
        <v>1</v>
      </c>
      <c r="AH161" s="820" t="s">
        <v>1272</v>
      </c>
      <c r="AI161" s="820" t="s">
        <v>1272</v>
      </c>
      <c r="AJ161" s="815" t="s">
        <v>1272</v>
      </c>
      <c r="AK161" s="974" t="s">
        <v>1272</v>
      </c>
      <c r="AL161" s="775"/>
      <c r="AM161" s="875"/>
      <c r="AN161" s="875"/>
      <c r="AO161" s="875"/>
      <c r="AP161" s="875"/>
      <c r="AQ161" s="875"/>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5"/>
      <c r="E162" s="766" t="str">
        <f>IFERROR(VLOOKUP(C162, 條件!$A:$L, 5, 0), "")</f>
        <v/>
      </c>
      <c r="F162" s="767" t="str">
        <f>IFERROR(VLOOKUP(C162, 條件!$A:$L, 6, 0), "")</f>
        <v/>
      </c>
      <c r="G162" s="948"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65"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6">
        <v>1</v>
      </c>
      <c r="AH162" s="820" t="s">
        <v>1272</v>
      </c>
      <c r="AI162" s="820" t="s">
        <v>1272</v>
      </c>
      <c r="AJ162" s="815" t="s">
        <v>1272</v>
      </c>
      <c r="AK162" s="974" t="s">
        <v>1272</v>
      </c>
      <c r="AL162" s="775"/>
      <c r="AM162" s="875"/>
      <c r="AN162" s="875"/>
      <c r="AO162" s="875"/>
      <c r="AP162" s="875"/>
      <c r="AQ162" s="875"/>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5"/>
      <c r="E163" s="766" t="str">
        <f>IFERROR(VLOOKUP(C163, 條件!$A:$L, 5, 0), "")</f>
        <v/>
      </c>
      <c r="F163" s="767" t="str">
        <f>IFERROR(VLOOKUP(C163, 條件!$A:$L, 6, 0), "")</f>
        <v/>
      </c>
      <c r="G163" s="948"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65"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6">
        <v>1</v>
      </c>
      <c r="AH163" s="820" t="s">
        <v>1272</v>
      </c>
      <c r="AI163" s="820" t="s">
        <v>1272</v>
      </c>
      <c r="AJ163" s="815" t="s">
        <v>1272</v>
      </c>
      <c r="AK163" s="974" t="s">
        <v>1272</v>
      </c>
      <c r="AL163" s="775"/>
      <c r="AM163" s="875"/>
      <c r="AN163" s="875"/>
      <c r="AO163" s="875"/>
      <c r="AP163" s="875"/>
      <c r="AQ163" s="875"/>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5"/>
      <c r="E164" s="766" t="str">
        <f>IFERROR(VLOOKUP(C164, 條件!$A:$L, 5, 0), "")</f>
        <v/>
      </c>
      <c r="F164" s="767" t="str">
        <f>IFERROR(VLOOKUP(C164, 條件!$A:$L, 6, 0), "")</f>
        <v/>
      </c>
      <c r="G164" s="948"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65"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6">
        <v>1</v>
      </c>
      <c r="AH164" s="820" t="s">
        <v>1272</v>
      </c>
      <c r="AI164" s="820" t="s">
        <v>1272</v>
      </c>
      <c r="AJ164" s="815" t="s">
        <v>1272</v>
      </c>
      <c r="AK164" s="974" t="s">
        <v>1272</v>
      </c>
      <c r="AL164" s="775"/>
      <c r="AM164" s="875"/>
      <c r="AN164" s="875"/>
      <c r="AO164" s="875"/>
      <c r="AP164" s="875"/>
      <c r="AQ164" s="875"/>
      <c r="AR164" s="777"/>
      <c r="AS164" s="767" t="str">
        <f t="shared" si="28"/>
        <v>單</v>
      </c>
      <c r="AT164" s="767" t="str">
        <f t="shared" si="29"/>
        <v>全</v>
      </c>
      <c r="AU164" s="767" t="str">
        <f t="shared" si="30"/>
        <v/>
      </c>
      <c r="AV164" s="767" t="str">
        <f t="shared" si="31"/>
        <v/>
      </c>
    </row>
    <row r="165" spans="1:48" ht="17.45" customHeight="1" thickBot="1">
      <c r="A165" s="781">
        <f t="shared" si="25"/>
        <v>46146</v>
      </c>
      <c r="B165" s="782" t="s">
        <v>1959</v>
      </c>
      <c r="C165" s="799" t="s">
        <v>1952</v>
      </c>
      <c r="D165" s="946"/>
      <c r="E165" s="784" t="str">
        <f>IFERROR(VLOOKUP(C165, 條件!$A:$L, 5, 0), "")</f>
        <v/>
      </c>
      <c r="F165" s="785" t="str">
        <f>IFERROR(VLOOKUP(C165, 條件!$A:$L, 6, 0), "")</f>
        <v/>
      </c>
      <c r="G165" s="949"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9"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70">
        <v>1</v>
      </c>
      <c r="AH165" s="905" t="s">
        <v>1272</v>
      </c>
      <c r="AI165" s="905" t="s">
        <v>1272</v>
      </c>
      <c r="AJ165" s="816" t="s">
        <v>1272</v>
      </c>
      <c r="AK165" s="975" t="s">
        <v>1272</v>
      </c>
      <c r="AL165" s="793"/>
      <c r="AM165" s="877"/>
      <c r="AN165" s="877"/>
      <c r="AO165" s="877"/>
      <c r="AP165" s="877"/>
      <c r="AQ165" s="877"/>
      <c r="AR165" s="795"/>
      <c r="AS165" s="785" t="str">
        <f t="shared" si="28"/>
        <v>單</v>
      </c>
      <c r="AT165" s="785" t="str">
        <f t="shared" si="29"/>
        <v>全</v>
      </c>
      <c r="AU165" s="785" t="str">
        <f t="shared" si="30"/>
        <v/>
      </c>
      <c r="AV165" s="785" t="str">
        <f t="shared" si="31"/>
        <v/>
      </c>
    </row>
    <row r="166" spans="1:48">
      <c r="A166" s="745">
        <v>46147</v>
      </c>
      <c r="B166" s="746" t="s">
        <v>333</v>
      </c>
      <c r="C166" s="746" t="s">
        <v>942</v>
      </c>
      <c r="D166" s="944"/>
      <c r="E166" s="748" t="str">
        <f>IFERROR(VLOOKUP(C166, 條件!$A:$L, 5, 0), "")</f>
        <v/>
      </c>
      <c r="F166" s="749" t="str">
        <f>IFERROR(VLOOKUP(C166, 條件!$A:$L, 6, 0), "")</f>
        <v/>
      </c>
      <c r="G166" s="947"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63"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64">
        <v>1</v>
      </c>
      <c r="AH166" s="904" t="s">
        <v>1272</v>
      </c>
      <c r="AI166" s="904" t="s">
        <v>1272</v>
      </c>
      <c r="AJ166" s="823" t="s">
        <v>1272</v>
      </c>
      <c r="AK166" s="972" t="s">
        <v>1272</v>
      </c>
      <c r="AL166" s="760"/>
      <c r="AM166" s="874"/>
      <c r="AN166" s="874"/>
      <c r="AO166" s="874"/>
      <c r="AP166" s="874"/>
      <c r="AQ166" s="874"/>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5"/>
      <c r="E167" s="766" t="str">
        <f>IFERROR(VLOOKUP(C167, 條件!$A:$L, 5, 0), "")</f>
        <v>75/36SDR</v>
      </c>
      <c r="F167" s="767" t="str">
        <f>IFERROR(VLOOKUP(C167, 條件!$A:$L, 6, 0), "")</f>
        <v>FP81386R</v>
      </c>
      <c r="G167" s="948">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65">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6">
        <v>1</v>
      </c>
      <c r="AH167" s="820" t="s">
        <v>1485</v>
      </c>
      <c r="AI167" s="820" t="s">
        <v>1485</v>
      </c>
      <c r="AJ167" s="823" t="s">
        <v>1842</v>
      </c>
      <c r="AK167" s="972" t="s">
        <v>1842</v>
      </c>
      <c r="AL167" s="775">
        <v>50</v>
      </c>
      <c r="AM167" s="875">
        <v>46141</v>
      </c>
      <c r="AN167" s="875">
        <v>46142</v>
      </c>
      <c r="AO167" s="875">
        <v>46143</v>
      </c>
      <c r="AP167" s="875">
        <v>46144</v>
      </c>
      <c r="AQ167" s="875"/>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5" t="s">
        <v>1945</v>
      </c>
      <c r="E168" s="766" t="str">
        <f>IFERROR(VLOOKUP(C168, 條件!$A:$L, 5, 0), "")</f>
        <v>75/24/2SDR2</v>
      </c>
      <c r="F168" s="767" t="str">
        <f>IFERROR(VLOOKUP(C168, 條件!$A:$L, 6, 0), "")</f>
        <v>FP81363R×2</v>
      </c>
      <c r="G168" s="948">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65">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6">
        <v>1</v>
      </c>
      <c r="AH168" s="820" t="s">
        <v>1242</v>
      </c>
      <c r="AI168" s="382" t="s">
        <v>1242</v>
      </c>
      <c r="AJ168" s="823" t="s">
        <v>1842</v>
      </c>
      <c r="AK168" s="972" t="s">
        <v>1842</v>
      </c>
      <c r="AL168" s="775">
        <v>53</v>
      </c>
      <c r="AM168" s="875">
        <v>46109</v>
      </c>
      <c r="AN168" s="875">
        <v>46110</v>
      </c>
      <c r="AO168" s="875">
        <v>46112</v>
      </c>
      <c r="AP168" s="875"/>
      <c r="AQ168" s="875"/>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5" t="s">
        <v>1945</v>
      </c>
      <c r="E169" s="766" t="str">
        <f>IFERROR(VLOOKUP(C169, 條件!$A:$L, 5, 0), "")</f>
        <v>75/24/2SDr</v>
      </c>
      <c r="F169" s="767" t="str">
        <f>IFERROR(VLOOKUP(C169, 條件!$A:$L, 6, 0), "")</f>
        <v>FP81391R×2</v>
      </c>
      <c r="G169" s="948">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65">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6">
        <v>1</v>
      </c>
      <c r="AH169" s="820" t="s">
        <v>1242</v>
      </c>
      <c r="AI169" s="820" t="s">
        <v>1242</v>
      </c>
      <c r="AJ169" s="921" t="s">
        <v>1842</v>
      </c>
      <c r="AK169" s="977" t="s">
        <v>1842</v>
      </c>
      <c r="AL169" s="775">
        <v>53</v>
      </c>
      <c r="AM169" s="875">
        <v>46115</v>
      </c>
      <c r="AN169" s="875">
        <v>46117</v>
      </c>
      <c r="AO169" s="875"/>
      <c r="AP169" s="875"/>
      <c r="AQ169" s="875"/>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5"/>
      <c r="E170" s="766" t="str">
        <f>IFERROR(VLOOKUP(C170, 條件!$A:$L, 5, 0), "")</f>
        <v/>
      </c>
      <c r="F170" s="767" t="str">
        <f>IFERROR(VLOOKUP(C170, 條件!$A:$L, 6, 0), "")</f>
        <v/>
      </c>
      <c r="G170" s="948"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65"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6">
        <v>1</v>
      </c>
      <c r="AH170" s="820" t="s">
        <v>1272</v>
      </c>
      <c r="AI170" s="820" t="s">
        <v>1272</v>
      </c>
      <c r="AJ170" s="382" t="s">
        <v>1272</v>
      </c>
      <c r="AK170" s="382" t="s">
        <v>1272</v>
      </c>
      <c r="AL170" s="775"/>
      <c r="AM170" s="875"/>
      <c r="AN170" s="875"/>
      <c r="AO170" s="875"/>
      <c r="AP170" s="875"/>
      <c r="AQ170" s="875"/>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5"/>
      <c r="E171" s="766" t="str">
        <f>IFERROR(VLOOKUP(C171, 條件!$A:$L, 5, 0), "")</f>
        <v>75/36HC</v>
      </c>
      <c r="F171" s="767" t="str">
        <f>IFERROR(VLOOKUP(C171, 條件!$A:$L, 6, 0), "")</f>
        <v>FP81857R</v>
      </c>
      <c r="G171" s="948">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65">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6">
        <v>1</v>
      </c>
      <c r="AH171" s="820" t="s">
        <v>1242</v>
      </c>
      <c r="AI171" s="820" t="s">
        <v>1242</v>
      </c>
      <c r="AJ171" s="820" t="s">
        <v>1960</v>
      </c>
      <c r="AK171" s="382" t="s">
        <v>1960</v>
      </c>
      <c r="AL171" s="775">
        <v>54</v>
      </c>
      <c r="AM171" s="875">
        <v>45949</v>
      </c>
      <c r="AN171" s="875">
        <v>45951</v>
      </c>
      <c r="AO171" s="875">
        <v>45952</v>
      </c>
      <c r="AP171" s="875"/>
      <c r="AQ171" s="875"/>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5" t="s">
        <v>1945</v>
      </c>
      <c r="E172" s="766" t="str">
        <f>IFERROR(VLOOKUP(C172, 條件!$A:$L, 5, 0), "")</f>
        <v>75/24/2SDr</v>
      </c>
      <c r="F172" s="767" t="str">
        <f>IFERROR(VLOOKUP(C172, 條件!$A:$L, 6, 0), "")</f>
        <v>FP81382R×2</v>
      </c>
      <c r="G172" s="948">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65">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6">
        <v>1</v>
      </c>
      <c r="AH172" s="820" t="s">
        <v>1242</v>
      </c>
      <c r="AI172" s="820" t="s">
        <v>1242</v>
      </c>
      <c r="AJ172" s="820" t="s">
        <v>1960</v>
      </c>
      <c r="AK172" s="382" t="s">
        <v>1960</v>
      </c>
      <c r="AL172" s="775">
        <v>50</v>
      </c>
      <c r="AM172" s="875">
        <v>46105</v>
      </c>
      <c r="AN172" s="875">
        <v>46106</v>
      </c>
      <c r="AO172" s="875">
        <v>46107</v>
      </c>
      <c r="AP172" s="875">
        <v>46109</v>
      </c>
      <c r="AQ172" s="875"/>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5" t="s">
        <v>1946</v>
      </c>
      <c r="E173" s="766" t="str">
        <f>IFERROR(VLOOKUP(C173, 條件!$A:$L, 5, 0), "")</f>
        <v>50/72BSD3</v>
      </c>
      <c r="F173" s="767" t="str">
        <f>IFERROR(VLOOKUP(C173, 條件!$A:$L, 6, 0), "")</f>
        <v>FP80141</v>
      </c>
      <c r="G173" s="948">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65">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6">
        <v>1</v>
      </c>
      <c r="AH173" s="820" t="s">
        <v>1485</v>
      </c>
      <c r="AI173" s="820" t="s">
        <v>1485</v>
      </c>
      <c r="AJ173" s="822" t="s">
        <v>1842</v>
      </c>
      <c r="AK173" s="976" t="s">
        <v>1842</v>
      </c>
      <c r="AL173" s="775">
        <v>57</v>
      </c>
      <c r="AM173" s="876">
        <v>46085</v>
      </c>
      <c r="AN173" s="875">
        <v>46086</v>
      </c>
      <c r="AO173" s="875">
        <v>46087</v>
      </c>
      <c r="AP173" s="875">
        <v>46088</v>
      </c>
      <c r="AQ173" s="875"/>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5"/>
      <c r="E174" s="766" t="str">
        <f>IFERROR(VLOOKUP(C174, 條件!$A:$L, 5, 0), "")</f>
        <v/>
      </c>
      <c r="F174" s="767" t="str">
        <f>IFERROR(VLOOKUP(C174, 條件!$A:$L, 6, 0), "")</f>
        <v/>
      </c>
      <c r="G174" s="948"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65"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6">
        <v>1</v>
      </c>
      <c r="AH174" s="820" t="s">
        <v>1272</v>
      </c>
      <c r="AI174" s="820" t="s">
        <v>1272</v>
      </c>
      <c r="AJ174" s="815" t="s">
        <v>1272</v>
      </c>
      <c r="AK174" s="974" t="s">
        <v>1272</v>
      </c>
      <c r="AL174" s="775"/>
      <c r="AM174" s="875"/>
      <c r="AN174" s="875"/>
      <c r="AO174" s="875"/>
      <c r="AP174" s="875"/>
      <c r="AQ174" s="875"/>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5"/>
      <c r="E175" s="766" t="str">
        <f>IFERROR(VLOOKUP(C175, 條件!$A:$L, 5, 0), "")</f>
        <v>150/48HC</v>
      </c>
      <c r="F175" s="767" t="str">
        <f>IFERROR(VLOOKUP(C175, 條件!$A:$L, 6, 0), "")</f>
        <v>FP82781</v>
      </c>
      <c r="G175" s="948">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65">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6">
        <v>1</v>
      </c>
      <c r="AH175" s="820" t="s">
        <v>1485</v>
      </c>
      <c r="AI175" s="820" t="s">
        <v>1485</v>
      </c>
      <c r="AJ175" s="922" t="s">
        <v>1842</v>
      </c>
      <c r="AK175" s="973" t="s">
        <v>1842</v>
      </c>
      <c r="AL175" s="775">
        <v>54</v>
      </c>
      <c r="AM175" s="875">
        <v>46140</v>
      </c>
      <c r="AN175" s="875">
        <v>46144</v>
      </c>
      <c r="AO175" s="875">
        <v>46145</v>
      </c>
      <c r="AP175" s="875"/>
      <c r="AQ175" s="875"/>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5"/>
      <c r="E176" s="766" t="str">
        <f>IFERROR(VLOOKUP(C176, 條件!$A:$L, 5, 0), "")</f>
        <v/>
      </c>
      <c r="F176" s="767" t="str">
        <f>IFERROR(VLOOKUP(C176, 條件!$A:$L, 6, 0), "")</f>
        <v/>
      </c>
      <c r="G176" s="948"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65"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6">
        <v>1</v>
      </c>
      <c r="AH176" s="820" t="s">
        <v>1272</v>
      </c>
      <c r="AI176" s="820" t="s">
        <v>1272</v>
      </c>
      <c r="AJ176" s="382" t="s">
        <v>1272</v>
      </c>
      <c r="AK176" s="382" t="s">
        <v>1272</v>
      </c>
      <c r="AL176" s="775"/>
      <c r="AM176" s="875"/>
      <c r="AN176" s="875"/>
      <c r="AO176" s="875"/>
      <c r="AP176" s="875"/>
      <c r="AQ176" s="875"/>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5"/>
      <c r="E177" s="766" t="str">
        <f>IFERROR(VLOOKUP(C177, 條件!$A:$L, 5, 0), "")</f>
        <v/>
      </c>
      <c r="F177" s="767" t="str">
        <f>IFERROR(VLOOKUP(C177, 條件!$A:$L, 6, 0), "")</f>
        <v/>
      </c>
      <c r="G177" s="948"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65"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6">
        <v>1</v>
      </c>
      <c r="AH177" s="820" t="s">
        <v>1272</v>
      </c>
      <c r="AI177" s="820" t="s">
        <v>1272</v>
      </c>
      <c r="AJ177" s="815" t="s">
        <v>1272</v>
      </c>
      <c r="AK177" s="382" t="s">
        <v>1272</v>
      </c>
      <c r="AL177" s="775"/>
      <c r="AM177" s="876"/>
      <c r="AN177" s="875"/>
      <c r="AO177" s="875"/>
      <c r="AP177" s="875"/>
      <c r="AQ177" s="875"/>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5" t="s">
        <v>1945</v>
      </c>
      <c r="E178" s="766" t="str">
        <f>IFERROR(VLOOKUP(C178, 條件!$A:$L, 5, 0), "")</f>
        <v>75/24/2SDr</v>
      </c>
      <c r="F178" s="767" t="str">
        <f>IFERROR(VLOOKUP(C178, 條件!$A:$L, 6, 0), "")</f>
        <v>FP81382R×2</v>
      </c>
      <c r="G178" s="948">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65">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6">
        <v>0.5</v>
      </c>
      <c r="AH178" s="820" t="s">
        <v>1242</v>
      </c>
      <c r="AI178" s="820" t="s">
        <v>1242</v>
      </c>
      <c r="AJ178" s="815" t="s">
        <v>1960</v>
      </c>
      <c r="AK178" s="382" t="s">
        <v>1960</v>
      </c>
      <c r="AL178" s="775">
        <v>50</v>
      </c>
      <c r="AM178" s="875">
        <v>46087</v>
      </c>
      <c r="AN178" s="875">
        <v>46108</v>
      </c>
      <c r="AO178" s="875"/>
      <c r="AP178" s="875"/>
      <c r="AQ178" s="875"/>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5"/>
      <c r="E179" s="766" t="str">
        <f>IFERROR(VLOOKUP(C179, 條件!$A:$L, 5, 0), "")</f>
        <v>150/48SDR</v>
      </c>
      <c r="F179" s="767" t="str">
        <f>IFERROR(VLOOKUP(C179, 條件!$A:$L, 6, 0), "")</f>
        <v>FP82169R</v>
      </c>
      <c r="G179" s="948">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65">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6">
        <v>1</v>
      </c>
      <c r="AH179" s="820" t="s">
        <v>1485</v>
      </c>
      <c r="AI179" s="820" t="s">
        <v>1485</v>
      </c>
      <c r="AJ179" s="822" t="s">
        <v>1842</v>
      </c>
      <c r="AK179" s="978" t="s">
        <v>1842</v>
      </c>
      <c r="AL179" s="775">
        <v>48</v>
      </c>
      <c r="AM179" s="875">
        <v>46146</v>
      </c>
      <c r="AN179" s="875"/>
      <c r="AO179" s="875"/>
      <c r="AP179" s="875"/>
      <c r="AQ179" s="875"/>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5"/>
      <c r="E180" s="766" t="str">
        <f>IFERROR(VLOOKUP(C180, 條件!$A:$L, 5, 0), "")</f>
        <v/>
      </c>
      <c r="F180" s="767" t="str">
        <f>IFERROR(VLOOKUP(C180, 條件!$A:$L, 6, 0), "")</f>
        <v/>
      </c>
      <c r="G180" s="948"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65"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6">
        <v>1</v>
      </c>
      <c r="AH180" s="820" t="s">
        <v>1272</v>
      </c>
      <c r="AI180" s="820" t="s">
        <v>1272</v>
      </c>
      <c r="AJ180" s="815" t="s">
        <v>1272</v>
      </c>
      <c r="AK180" s="382" t="s">
        <v>1272</v>
      </c>
      <c r="AL180" s="775"/>
      <c r="AM180" s="875"/>
      <c r="AN180" s="875"/>
      <c r="AO180" s="875"/>
      <c r="AP180" s="875"/>
      <c r="AQ180" s="875"/>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5"/>
      <c r="E181" s="766" t="str">
        <f>IFERROR(VLOOKUP(C181, 條件!$A:$L, 5, 0), "")</f>
        <v>100/36SDr</v>
      </c>
      <c r="F181" s="767" t="str">
        <f>IFERROR(VLOOKUP(C181, 條件!$A:$L, 6, 0), "")</f>
        <v>FP81384R</v>
      </c>
      <c r="G181" s="948">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65">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6">
        <v>1</v>
      </c>
      <c r="AH181" s="820" t="s">
        <v>1485</v>
      </c>
      <c r="AI181" s="820" t="s">
        <v>1485</v>
      </c>
      <c r="AJ181" s="822" t="s">
        <v>1963</v>
      </c>
      <c r="AK181" s="976" t="s">
        <v>1963</v>
      </c>
      <c r="AL181" s="775">
        <v>50</v>
      </c>
      <c r="AM181" s="875">
        <v>46128</v>
      </c>
      <c r="AN181" s="875">
        <v>46132</v>
      </c>
      <c r="AO181" s="875">
        <v>46133</v>
      </c>
      <c r="AP181" s="875">
        <v>46134</v>
      </c>
      <c r="AQ181" s="875">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5"/>
      <c r="E182" s="766" t="str">
        <f>IFERROR(VLOOKUP(C182, 條件!$A:$L, 5, 0), "")</f>
        <v/>
      </c>
      <c r="F182" s="767" t="str">
        <f>IFERROR(VLOOKUP(C182, 條件!$A:$L, 6, 0), "")</f>
        <v/>
      </c>
      <c r="G182" s="948"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65"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6">
        <v>1</v>
      </c>
      <c r="AH182" s="820" t="s">
        <v>1272</v>
      </c>
      <c r="AI182" s="820" t="s">
        <v>1272</v>
      </c>
      <c r="AJ182" s="815" t="s">
        <v>1272</v>
      </c>
      <c r="AK182" s="974" t="s">
        <v>1272</v>
      </c>
      <c r="AL182" s="825"/>
      <c r="AM182" s="875"/>
      <c r="AN182" s="875"/>
      <c r="AO182" s="875"/>
      <c r="AP182" s="875"/>
      <c r="AQ182" s="875"/>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5"/>
      <c r="E183" s="766" t="str">
        <f>IFERROR(VLOOKUP(C183, 條件!$A:$L, 5, 0), "")</f>
        <v/>
      </c>
      <c r="F183" s="767" t="str">
        <f>IFERROR(VLOOKUP(C183, 條件!$A:$L, 6, 0), "")</f>
        <v/>
      </c>
      <c r="G183" s="948"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65"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6">
        <v>1</v>
      </c>
      <c r="AH183" s="820" t="s">
        <v>1272</v>
      </c>
      <c r="AI183" s="820" t="s">
        <v>1272</v>
      </c>
      <c r="AJ183" s="815" t="s">
        <v>1272</v>
      </c>
      <c r="AK183" s="974" t="s">
        <v>1272</v>
      </c>
      <c r="AL183" s="824"/>
      <c r="AM183" s="875"/>
      <c r="AN183" s="875"/>
      <c r="AO183" s="875"/>
      <c r="AP183" s="875"/>
      <c r="AQ183" s="875"/>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5"/>
      <c r="E184" s="766" t="str">
        <f>IFERROR(VLOOKUP(C184, 條件!$A:$L, 5, 0), "")</f>
        <v>150/48/2GY5</v>
      </c>
      <c r="F184" s="767" t="str">
        <f>IFERROR(VLOOKUP(C184, 條件!$A:$L, 6, 0), "")</f>
        <v>FP02422×2</v>
      </c>
      <c r="G184" s="948">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65">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6">
        <v>0.5</v>
      </c>
      <c r="AH184" s="820" t="s">
        <v>1242</v>
      </c>
      <c r="AI184" s="820" t="s">
        <v>1242</v>
      </c>
      <c r="AJ184" s="820" t="s">
        <v>1960</v>
      </c>
      <c r="AK184" s="382" t="s">
        <v>1960</v>
      </c>
      <c r="AL184" s="775">
        <v>52</v>
      </c>
      <c r="AM184" s="875">
        <v>46143</v>
      </c>
      <c r="AN184" s="875">
        <v>46144</v>
      </c>
      <c r="AO184" s="875"/>
      <c r="AP184" s="875"/>
      <c r="AQ184" s="875"/>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5"/>
      <c r="E185" s="766" t="str">
        <f>IFERROR(VLOOKUP(C185, 條件!$A:$L, 5, 0), "")</f>
        <v/>
      </c>
      <c r="F185" s="767" t="str">
        <f>IFERROR(VLOOKUP(C185, 條件!$A:$L, 6, 0), "")</f>
        <v/>
      </c>
      <c r="G185" s="948"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65"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6">
        <v>1</v>
      </c>
      <c r="AH185" s="820" t="s">
        <v>1272</v>
      </c>
      <c r="AI185" s="820" t="s">
        <v>1272</v>
      </c>
      <c r="AJ185" s="815" t="s">
        <v>1272</v>
      </c>
      <c r="AK185" s="382" t="s">
        <v>1272</v>
      </c>
      <c r="AL185" s="775"/>
      <c r="AM185" s="875"/>
      <c r="AN185" s="875"/>
      <c r="AO185" s="875"/>
      <c r="AP185" s="875"/>
      <c r="AQ185" s="875"/>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5" t="s">
        <v>1945</v>
      </c>
      <c r="E186" s="766" t="str">
        <f>IFERROR(VLOOKUP(C186, 條件!$A:$L, 5, 0), "")</f>
        <v>150/48/2SDr</v>
      </c>
      <c r="F186" s="767" t="str">
        <f>IFERROR(VLOOKUP(C186, 條件!$A:$L, 6, 0), "")</f>
        <v>FP82168R×2</v>
      </c>
      <c r="G186" s="948">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65">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6">
        <v>1</v>
      </c>
      <c r="AH186" s="820" t="s">
        <v>1947</v>
      </c>
      <c r="AI186" s="820" t="s">
        <v>1947</v>
      </c>
      <c r="AJ186" s="815" t="s">
        <v>1963</v>
      </c>
      <c r="AK186" s="382" t="s">
        <v>1963</v>
      </c>
      <c r="AL186" s="775">
        <v>55</v>
      </c>
      <c r="AM186" s="875">
        <v>46140</v>
      </c>
      <c r="AN186" s="875">
        <v>46141</v>
      </c>
      <c r="AO186" s="875">
        <v>46142</v>
      </c>
      <c r="AP186" s="875"/>
      <c r="AQ186" s="875"/>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5"/>
      <c r="E187" s="766" t="str">
        <f>IFERROR(VLOOKUP(C187, 條件!$A:$L, 5, 0), "")</f>
        <v/>
      </c>
      <c r="F187" s="767" t="str">
        <f>IFERROR(VLOOKUP(C187, 條件!$A:$L, 6, 0), "")</f>
        <v/>
      </c>
      <c r="G187" s="948"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65"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6">
        <v>1</v>
      </c>
      <c r="AH187" s="820" t="s">
        <v>1272</v>
      </c>
      <c r="AI187" s="820" t="s">
        <v>1272</v>
      </c>
      <c r="AJ187" s="815" t="s">
        <v>1272</v>
      </c>
      <c r="AK187" s="382" t="s">
        <v>1272</v>
      </c>
      <c r="AL187" s="775"/>
      <c r="AM187" s="875"/>
      <c r="AN187" s="875"/>
      <c r="AO187" s="875"/>
      <c r="AP187" s="875"/>
      <c r="AQ187" s="875"/>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5" t="s">
        <v>1945</v>
      </c>
      <c r="E188" s="766" t="str">
        <f>IFERROR(VLOOKUP(C188, 條件!$A:$L, 5, 0), "")</f>
        <v>150/48/2SDr</v>
      </c>
      <c r="F188" s="767" t="str">
        <f>IFERROR(VLOOKUP(C188, 條件!$A:$L, 6, 0), "")</f>
        <v>FP82170R×2</v>
      </c>
      <c r="G188" s="948">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65">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6">
        <v>1</v>
      </c>
      <c r="AH188" s="820" t="s">
        <v>1430</v>
      </c>
      <c r="AI188" s="820" t="s">
        <v>1430</v>
      </c>
      <c r="AJ188" s="815" t="s">
        <v>1966</v>
      </c>
      <c r="AK188" s="382" t="s">
        <v>1966</v>
      </c>
      <c r="AL188" s="775">
        <v>56</v>
      </c>
      <c r="AM188" s="875">
        <v>46143</v>
      </c>
      <c r="AN188" s="875">
        <v>46144</v>
      </c>
      <c r="AO188" s="875"/>
      <c r="AP188" s="875"/>
      <c r="AQ188" s="875"/>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5" t="s">
        <v>1945</v>
      </c>
      <c r="E189" s="766" t="str">
        <f>IFERROR(VLOOKUP(C189, 條件!$A:$L, 5, 0), "")</f>
        <v>150/48/2SDr</v>
      </c>
      <c r="F189" s="767" t="str">
        <f>IFERROR(VLOOKUP(C189, 條件!$A:$L, 6, 0), "")</f>
        <v>FP82171R×2</v>
      </c>
      <c r="G189" s="948">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65">
        <f>IFERROR(VLOOKUP(C189, 條件!$A:$L, 3, 0), "")</f>
        <v>5.8536585365853666</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6">
        <v>1</v>
      </c>
      <c r="AH189" s="820" t="s">
        <v>1026</v>
      </c>
      <c r="AI189" s="820" t="s">
        <v>1026</v>
      </c>
      <c r="AJ189" s="815" t="s">
        <v>1966</v>
      </c>
      <c r="AK189" s="382" t="s">
        <v>1966</v>
      </c>
      <c r="AL189" s="775">
        <v>55</v>
      </c>
      <c r="AM189" s="875">
        <v>46142</v>
      </c>
      <c r="AN189" s="875">
        <v>46143</v>
      </c>
      <c r="AO189" s="875"/>
      <c r="AP189" s="875"/>
      <c r="AQ189" s="875"/>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5"/>
      <c r="E190" s="766" t="str">
        <f>IFERROR(VLOOKUP(C190, 條件!$A:$L, 5, 0), "")</f>
        <v>150/48/2SDr</v>
      </c>
      <c r="F190" s="767" t="str">
        <f>IFERROR(VLOOKUP(C190, 條件!$A:$L, 6, 0), "")</f>
        <v>FP82169R×2</v>
      </c>
      <c r="G190" s="948">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65">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6">
        <v>2</v>
      </c>
      <c r="AH190" s="820" t="s">
        <v>1430</v>
      </c>
      <c r="AI190" s="820" t="s">
        <v>1430</v>
      </c>
      <c r="AJ190" s="815" t="s">
        <v>1697</v>
      </c>
      <c r="AK190" s="382" t="s">
        <v>1697</v>
      </c>
      <c r="AL190" s="775">
        <v>48</v>
      </c>
      <c r="AM190" s="875">
        <v>46143</v>
      </c>
      <c r="AN190" s="875">
        <v>46144</v>
      </c>
      <c r="AO190" s="875">
        <v>46145</v>
      </c>
      <c r="AP190" s="875"/>
      <c r="AQ190" s="875"/>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5"/>
      <c r="E191" s="766" t="str">
        <f>IFERROR(VLOOKUP(C191, 條件!$A:$L, 5, 0), "")</f>
        <v>150/48/2SDr</v>
      </c>
      <c r="F191" s="767" t="str">
        <f>IFERROR(VLOOKUP(C191, 條件!$A:$L, 6, 0), "")</f>
        <v>FP82169R×2</v>
      </c>
      <c r="G191" s="948">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65">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6">
        <v>2</v>
      </c>
      <c r="AH191" s="820" t="s">
        <v>1430</v>
      </c>
      <c r="AI191" s="382" t="s">
        <v>1430</v>
      </c>
      <c r="AJ191" s="815" t="s">
        <v>1697</v>
      </c>
      <c r="AK191" s="974" t="s">
        <v>1697</v>
      </c>
      <c r="AL191" s="775">
        <v>48</v>
      </c>
      <c r="AM191" s="875">
        <v>46139</v>
      </c>
      <c r="AN191" s="875">
        <v>46140</v>
      </c>
      <c r="AO191" s="875">
        <v>46146</v>
      </c>
      <c r="AP191" s="875"/>
      <c r="AQ191" s="875"/>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5"/>
      <c r="E192" s="766" t="str">
        <f>IFERROR(VLOOKUP(C192, 條件!$A:$L, 5, 0), "")</f>
        <v>150/48/2SR6</v>
      </c>
      <c r="F192" s="767" t="str">
        <f>IFERROR(VLOOKUP(C192, 條件!$A:$L, 6, 0), "")</f>
        <v>FP82658×2</v>
      </c>
      <c r="G192" s="948">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65">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6">
        <v>2</v>
      </c>
      <c r="AH192" s="820" t="s">
        <v>1026</v>
      </c>
      <c r="AI192" s="382" t="s">
        <v>1026</v>
      </c>
      <c r="AJ192" s="815" t="s">
        <v>1966</v>
      </c>
      <c r="AK192" s="974" t="s">
        <v>1966</v>
      </c>
      <c r="AL192" s="775">
        <v>56</v>
      </c>
      <c r="AM192" s="875">
        <v>46116</v>
      </c>
      <c r="AN192" s="875">
        <v>46117</v>
      </c>
      <c r="AO192" s="875">
        <v>46118</v>
      </c>
      <c r="AP192" s="875"/>
      <c r="AQ192" s="875"/>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5" t="s">
        <v>1945</v>
      </c>
      <c r="E193" s="766" t="str">
        <f>IFERROR(VLOOKUP(C193, 條件!$A:$L, 5, 0), "")</f>
        <v>225/72/2SDr</v>
      </c>
      <c r="F193" s="767" t="str">
        <f>IFERROR(VLOOKUP(C193, 條件!$A:$L, 6, 0), "")</f>
        <v>FP83024R×2</v>
      </c>
      <c r="G193" s="948">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65">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6">
        <v>2</v>
      </c>
      <c r="AH193" s="820" t="s">
        <v>1430</v>
      </c>
      <c r="AI193" s="382" t="s">
        <v>1430</v>
      </c>
      <c r="AJ193" s="815" t="s">
        <v>1697</v>
      </c>
      <c r="AK193" s="974" t="s">
        <v>1697</v>
      </c>
      <c r="AL193" s="775">
        <v>53</v>
      </c>
      <c r="AM193" s="875">
        <v>46130</v>
      </c>
      <c r="AN193" s="875">
        <v>46135</v>
      </c>
      <c r="AO193" s="875">
        <v>46136</v>
      </c>
      <c r="AP193" s="875">
        <v>46137</v>
      </c>
      <c r="AQ193" s="875"/>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5" t="s">
        <v>1945</v>
      </c>
      <c r="E194" s="766" t="str">
        <f>IFERROR(VLOOKUP(C194, 條件!$A:$L, 5, 0), "")</f>
        <v>150/48/2SDr</v>
      </c>
      <c r="F194" s="767" t="str">
        <f>IFERROR(VLOOKUP(C194, 條件!$A:$L, 6, 0), "")</f>
        <v>FP82170R×2</v>
      </c>
      <c r="G194" s="948">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65">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6">
        <v>2</v>
      </c>
      <c r="AH194" s="820" t="s">
        <v>1430</v>
      </c>
      <c r="AI194" s="382" t="s">
        <v>1430</v>
      </c>
      <c r="AJ194" s="815" t="s">
        <v>1697</v>
      </c>
      <c r="AK194" s="974" t="s">
        <v>1697</v>
      </c>
      <c r="AL194" s="775">
        <v>56</v>
      </c>
      <c r="AM194" s="875">
        <v>46143</v>
      </c>
      <c r="AN194" s="875">
        <v>46144</v>
      </c>
      <c r="AO194" s="875"/>
      <c r="AP194" s="875"/>
      <c r="AQ194" s="875"/>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5" t="s">
        <v>1945</v>
      </c>
      <c r="E195" s="766" t="str">
        <f>IFERROR(VLOOKUP(C195, 條件!$A:$L, 5, 0), "")</f>
        <v>150/48/2SDr</v>
      </c>
      <c r="F195" s="767" t="str">
        <f>IFERROR(VLOOKUP(C195, 條件!$A:$L, 6, 0), "")</f>
        <v>FP82170R×2</v>
      </c>
      <c r="G195" s="948">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65">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6">
        <v>1</v>
      </c>
      <c r="AH195" s="820" t="s">
        <v>1026</v>
      </c>
      <c r="AI195" s="382" t="s">
        <v>1026</v>
      </c>
      <c r="AJ195" s="815" t="s">
        <v>1966</v>
      </c>
      <c r="AK195" s="974" t="s">
        <v>1966</v>
      </c>
      <c r="AL195" s="775"/>
      <c r="AM195" s="875"/>
      <c r="AN195" s="875"/>
      <c r="AO195" s="875"/>
      <c r="AP195" s="875"/>
      <c r="AQ195" s="875"/>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5"/>
      <c r="E196" s="766" t="str">
        <f>IFERROR(VLOOKUP(C196, 條件!$A:$L, 5, 0), "")</f>
        <v/>
      </c>
      <c r="F196" s="767" t="str">
        <f>IFERROR(VLOOKUP(C196, 條件!$A:$L, 6, 0), "")</f>
        <v/>
      </c>
      <c r="G196" s="948"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7"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8">
        <v>12</v>
      </c>
      <c r="AH196" s="820" t="s">
        <v>1272</v>
      </c>
      <c r="AI196" s="820" t="s">
        <v>1272</v>
      </c>
      <c r="AJ196" s="815" t="s">
        <v>1272</v>
      </c>
      <c r="AK196" s="974" t="s">
        <v>1272</v>
      </c>
      <c r="AL196" s="775"/>
      <c r="AM196" s="875"/>
      <c r="AN196" s="875"/>
      <c r="AO196" s="875"/>
      <c r="AP196" s="875"/>
      <c r="AQ196" s="875"/>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5"/>
      <c r="E197" s="766" t="str">
        <f>IFERROR(VLOOKUP(C197, 條件!$A:$L, 5, 0), "")</f>
        <v/>
      </c>
      <c r="F197" s="767" t="str">
        <f>IFERROR(VLOOKUP(C197, 條件!$A:$L, 6, 0), "")</f>
        <v/>
      </c>
      <c r="G197" s="948"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7"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8">
        <v>5</v>
      </c>
      <c r="AH197" s="820" t="s">
        <v>1947</v>
      </c>
      <c r="AI197" s="382" t="s">
        <v>1947</v>
      </c>
      <c r="AJ197" s="815" t="s">
        <v>1963</v>
      </c>
      <c r="AK197" s="974" t="s">
        <v>1963</v>
      </c>
      <c r="AL197" s="775"/>
      <c r="AM197" s="875"/>
      <c r="AN197" s="875"/>
      <c r="AO197" s="875"/>
      <c r="AP197" s="875"/>
      <c r="AQ197" s="875"/>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5"/>
      <c r="E198" s="766" t="str">
        <f>IFERROR(VLOOKUP(C198, 條件!$A:$L, 5, 0), "")</f>
        <v/>
      </c>
      <c r="F198" s="767" t="str">
        <f>IFERROR(VLOOKUP(C198, 條件!$A:$L, 6, 0), "")</f>
        <v/>
      </c>
      <c r="G198" s="948"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65"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6">
        <v>1</v>
      </c>
      <c r="AH198" s="820" t="s">
        <v>1272</v>
      </c>
      <c r="AI198" s="820" t="s">
        <v>1272</v>
      </c>
      <c r="AJ198" s="815" t="s">
        <v>1272</v>
      </c>
      <c r="AK198" s="974" t="s">
        <v>1272</v>
      </c>
      <c r="AL198" s="775"/>
      <c r="AM198" s="875"/>
      <c r="AN198" s="875"/>
      <c r="AO198" s="875"/>
      <c r="AP198" s="875"/>
      <c r="AQ198" s="875"/>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5"/>
      <c r="E199" s="766" t="str">
        <f>IFERROR(VLOOKUP(C199, 條件!$A:$L, 5, 0), "")</f>
        <v/>
      </c>
      <c r="F199" s="767" t="str">
        <f>IFERROR(VLOOKUP(C199, 條件!$A:$L, 6, 0), "")</f>
        <v/>
      </c>
      <c r="G199" s="948"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65"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6">
        <v>1</v>
      </c>
      <c r="AH199" s="820" t="s">
        <v>1272</v>
      </c>
      <c r="AI199" s="820" t="s">
        <v>1272</v>
      </c>
      <c r="AJ199" s="815" t="s">
        <v>1272</v>
      </c>
      <c r="AK199" s="974" t="s">
        <v>1272</v>
      </c>
      <c r="AL199" s="775"/>
      <c r="AM199" s="875"/>
      <c r="AN199" s="875"/>
      <c r="AO199" s="875"/>
      <c r="AP199" s="875"/>
      <c r="AQ199" s="875"/>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5"/>
      <c r="E200" s="766" t="str">
        <f>IFERROR(VLOOKUP(C200, 條件!$A:$L, 5, 0), "")</f>
        <v/>
      </c>
      <c r="F200" s="767" t="str">
        <f>IFERROR(VLOOKUP(C200, 條件!$A:$L, 6, 0), "")</f>
        <v/>
      </c>
      <c r="G200" s="948"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65"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6">
        <v>1</v>
      </c>
      <c r="AH200" s="820" t="s">
        <v>1272</v>
      </c>
      <c r="AI200" s="820" t="s">
        <v>1272</v>
      </c>
      <c r="AJ200" s="815" t="s">
        <v>1272</v>
      </c>
      <c r="AK200" s="974" t="s">
        <v>1272</v>
      </c>
      <c r="AL200" s="775"/>
      <c r="AM200" s="875"/>
      <c r="AN200" s="875"/>
      <c r="AO200" s="875"/>
      <c r="AP200" s="875"/>
      <c r="AQ200" s="875"/>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5"/>
      <c r="E201" s="766" t="str">
        <f>IFERROR(VLOOKUP(C201, 條件!$A:$L, 5, 0), "")</f>
        <v/>
      </c>
      <c r="F201" s="767" t="str">
        <f>IFERROR(VLOOKUP(C201, 條件!$A:$L, 6, 0), "")</f>
        <v/>
      </c>
      <c r="G201" s="948"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65"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6">
        <v>1</v>
      </c>
      <c r="AH201" s="820" t="s">
        <v>1272</v>
      </c>
      <c r="AI201" s="820" t="s">
        <v>1272</v>
      </c>
      <c r="AJ201" s="815" t="s">
        <v>1272</v>
      </c>
      <c r="AK201" s="974" t="s">
        <v>1272</v>
      </c>
      <c r="AL201" s="775"/>
      <c r="AM201" s="875"/>
      <c r="AN201" s="875"/>
      <c r="AO201" s="875"/>
      <c r="AP201" s="875"/>
      <c r="AQ201" s="875"/>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5"/>
      <c r="E202" s="766" t="str">
        <f>IFERROR(VLOOKUP(C202, 條件!$A:$L, 5, 0), "")</f>
        <v/>
      </c>
      <c r="F202" s="767" t="str">
        <f>IFERROR(VLOOKUP(C202, 條件!$A:$L, 6, 0), "")</f>
        <v/>
      </c>
      <c r="G202" s="948"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65"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6">
        <v>1</v>
      </c>
      <c r="AH202" s="820" t="s">
        <v>1272</v>
      </c>
      <c r="AI202" s="820" t="s">
        <v>1272</v>
      </c>
      <c r="AJ202" s="815" t="s">
        <v>1272</v>
      </c>
      <c r="AK202" s="974" t="s">
        <v>1272</v>
      </c>
      <c r="AL202" s="775"/>
      <c r="AM202" s="875"/>
      <c r="AN202" s="875"/>
      <c r="AO202" s="875"/>
      <c r="AP202" s="875"/>
      <c r="AQ202" s="875"/>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5"/>
      <c r="E203" s="766" t="str">
        <f>IFERROR(VLOOKUP(C203, 條件!$A:$L, 5, 0), "")</f>
        <v/>
      </c>
      <c r="F203" s="767" t="str">
        <f>IFERROR(VLOOKUP(C203, 條件!$A:$L, 6, 0), "")</f>
        <v/>
      </c>
      <c r="G203" s="948"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65"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6">
        <v>1</v>
      </c>
      <c r="AH203" s="820" t="s">
        <v>1272</v>
      </c>
      <c r="AI203" s="820" t="s">
        <v>1272</v>
      </c>
      <c r="AJ203" s="815" t="s">
        <v>1272</v>
      </c>
      <c r="AK203" s="974" t="s">
        <v>1272</v>
      </c>
      <c r="AL203" s="775"/>
      <c r="AM203" s="875"/>
      <c r="AN203" s="875"/>
      <c r="AO203" s="875"/>
      <c r="AP203" s="875"/>
      <c r="AQ203" s="875"/>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5"/>
      <c r="E204" s="766" t="str">
        <f>IFERROR(VLOOKUP(C204, 條件!$A:$L, 5, 0), "")</f>
        <v/>
      </c>
      <c r="F204" s="767" t="str">
        <f>IFERROR(VLOOKUP(C204, 條件!$A:$L, 6, 0), "")</f>
        <v/>
      </c>
      <c r="G204" s="948"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65"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6">
        <v>1</v>
      </c>
      <c r="AH204" s="820" t="s">
        <v>1272</v>
      </c>
      <c r="AI204" s="820" t="s">
        <v>1272</v>
      </c>
      <c r="AJ204" s="815" t="s">
        <v>1272</v>
      </c>
      <c r="AK204" s="974" t="s">
        <v>1272</v>
      </c>
      <c r="AL204" s="775"/>
      <c r="AM204" s="875"/>
      <c r="AN204" s="875"/>
      <c r="AO204" s="875"/>
      <c r="AP204" s="875"/>
      <c r="AQ204" s="875"/>
      <c r="AR204" s="777"/>
      <c r="AS204" s="767" t="str">
        <f t="shared" si="37"/>
        <v>單</v>
      </c>
      <c r="AT204" s="767" t="str">
        <f t="shared" si="38"/>
        <v>全</v>
      </c>
      <c r="AU204" s="767" t="str">
        <f t="shared" si="39"/>
        <v/>
      </c>
      <c r="AV204" s="767" t="str">
        <f t="shared" si="40"/>
        <v/>
      </c>
    </row>
    <row r="205" spans="1:48" ht="17.45" customHeight="1" thickBot="1">
      <c r="A205" s="781">
        <f t="shared" si="34"/>
        <v>46147</v>
      </c>
      <c r="B205" s="782" t="s">
        <v>1959</v>
      </c>
      <c r="C205" s="799" t="s">
        <v>1952</v>
      </c>
      <c r="D205" s="946"/>
      <c r="E205" s="784" t="str">
        <f>IFERROR(VLOOKUP(C205, 條件!$A:$L, 5, 0), "")</f>
        <v/>
      </c>
      <c r="F205" s="785" t="str">
        <f>IFERROR(VLOOKUP(C205, 條件!$A:$L, 6, 0), "")</f>
        <v/>
      </c>
      <c r="G205" s="949"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9"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70">
        <v>1</v>
      </c>
      <c r="AH205" s="905" t="s">
        <v>1272</v>
      </c>
      <c r="AI205" s="905" t="s">
        <v>1272</v>
      </c>
      <c r="AJ205" s="816" t="s">
        <v>1272</v>
      </c>
      <c r="AK205" s="975" t="s">
        <v>1272</v>
      </c>
      <c r="AL205" s="793"/>
      <c r="AM205" s="877"/>
      <c r="AN205" s="877"/>
      <c r="AO205" s="877"/>
      <c r="AP205" s="877"/>
      <c r="AQ205" s="877"/>
      <c r="AR205" s="795"/>
      <c r="AS205" s="785" t="str">
        <f t="shared" si="37"/>
        <v>單</v>
      </c>
      <c r="AT205" s="785" t="str">
        <f t="shared" si="38"/>
        <v>全</v>
      </c>
      <c r="AU205" s="785" t="str">
        <f t="shared" si="39"/>
        <v/>
      </c>
      <c r="AV205" s="785" t="str">
        <f t="shared" si="40"/>
        <v/>
      </c>
    </row>
    <row r="206" spans="1:48">
      <c r="A206" s="745">
        <v>46148</v>
      </c>
      <c r="B206" s="746" t="s">
        <v>333</v>
      </c>
      <c r="C206" s="746" t="s">
        <v>942</v>
      </c>
      <c r="D206" s="944"/>
      <c r="E206" s="748" t="str">
        <f>IFERROR(VLOOKUP(C206, 條件!$A:$L, 5, 0), "")</f>
        <v/>
      </c>
      <c r="F206" s="749" t="str">
        <f>IFERROR(VLOOKUP(C206, 條件!$A:$L, 6, 0), "")</f>
        <v/>
      </c>
      <c r="G206" s="947"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63"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64">
        <v>1</v>
      </c>
      <c r="AH206" s="904" t="s">
        <v>1272</v>
      </c>
      <c r="AI206" s="904" t="s">
        <v>1272</v>
      </c>
      <c r="AJ206" s="823" t="s">
        <v>1272</v>
      </c>
      <c r="AK206" s="972" t="s">
        <v>1272</v>
      </c>
      <c r="AL206" s="760"/>
      <c r="AM206" s="874"/>
      <c r="AN206" s="874"/>
      <c r="AO206" s="874"/>
      <c r="AP206" s="874"/>
      <c r="AQ206" s="874"/>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5"/>
      <c r="E207" s="766" t="str">
        <f>IFERROR(VLOOKUP(C207, 條件!$A:$L, 5, 0), "")</f>
        <v>75/36SDR</v>
      </c>
      <c r="F207" s="767" t="str">
        <f>IFERROR(VLOOKUP(C207, 條件!$A:$L, 6, 0), "")</f>
        <v>FP81386R</v>
      </c>
      <c r="G207" s="948">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65">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6">
        <v>1</v>
      </c>
      <c r="AH207" s="820" t="s">
        <v>1369</v>
      </c>
      <c r="AI207" s="820" t="s">
        <v>1961</v>
      </c>
      <c r="AJ207" s="815" t="s">
        <v>1960</v>
      </c>
      <c r="AK207" s="382" t="s">
        <v>1960</v>
      </c>
      <c r="AL207" s="775">
        <v>50</v>
      </c>
      <c r="AM207" s="875">
        <v>46141</v>
      </c>
      <c r="AN207" s="875">
        <v>46142</v>
      </c>
      <c r="AO207" s="875"/>
      <c r="AP207" s="875"/>
      <c r="AQ207" s="875"/>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5" t="s">
        <v>1945</v>
      </c>
      <c r="E208" s="766" t="str">
        <f>IFERROR(VLOOKUP(C208, 條件!$A:$L, 5, 0), "")</f>
        <v>75/24/2SDR2</v>
      </c>
      <c r="F208" s="767" t="str">
        <f>IFERROR(VLOOKUP(C208, 條件!$A:$L, 6, 0), "")</f>
        <v>FP81363R×2</v>
      </c>
      <c r="G208" s="948">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65">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6">
        <v>1</v>
      </c>
      <c r="AH208" s="820" t="s">
        <v>1369</v>
      </c>
      <c r="AI208" s="820" t="s">
        <v>1961</v>
      </c>
      <c r="AJ208" s="815" t="s">
        <v>1960</v>
      </c>
      <c r="AK208" s="382" t="s">
        <v>1960</v>
      </c>
      <c r="AL208" s="775"/>
      <c r="AM208" s="875"/>
      <c r="AN208" s="875"/>
      <c r="AO208" s="875"/>
      <c r="AP208" s="875"/>
      <c r="AQ208" s="875"/>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5" t="s">
        <v>1945</v>
      </c>
      <c r="E209" s="766" t="str">
        <f>IFERROR(VLOOKUP(C209, 條件!$A:$L, 5, 0), "")</f>
        <v>75/24/2SDr</v>
      </c>
      <c r="F209" s="767" t="str">
        <f>IFERROR(VLOOKUP(C209, 條件!$A:$L, 6, 0), "")</f>
        <v>FP81391R×2</v>
      </c>
      <c r="G209" s="948">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65">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6">
        <v>1</v>
      </c>
      <c r="AH209" s="820" t="s">
        <v>1369</v>
      </c>
      <c r="AI209" s="820" t="s">
        <v>1961</v>
      </c>
      <c r="AJ209" s="815" t="s">
        <v>1960</v>
      </c>
      <c r="AK209" s="382" t="s">
        <v>1960</v>
      </c>
      <c r="AL209" s="775">
        <v>53</v>
      </c>
      <c r="AM209" s="875">
        <v>46116</v>
      </c>
      <c r="AN209" s="875">
        <v>46117</v>
      </c>
      <c r="AO209" s="875">
        <v>46118</v>
      </c>
      <c r="AP209" s="875"/>
      <c r="AQ209" s="875"/>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5"/>
      <c r="E210" s="766" t="str">
        <f>IFERROR(VLOOKUP(C210, 條件!$A:$L, 5, 0), "")</f>
        <v/>
      </c>
      <c r="F210" s="767" t="str">
        <f>IFERROR(VLOOKUP(C210, 條件!$A:$L, 6, 0), "")</f>
        <v/>
      </c>
      <c r="G210" s="948"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65"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6">
        <v>1</v>
      </c>
      <c r="AH210" s="820" t="s">
        <v>1272</v>
      </c>
      <c r="AI210" s="820" t="s">
        <v>1272</v>
      </c>
      <c r="AJ210" s="815" t="s">
        <v>1272</v>
      </c>
      <c r="AK210" s="382" t="s">
        <v>1272</v>
      </c>
      <c r="AL210" s="775"/>
      <c r="AM210" s="875"/>
      <c r="AN210" s="875"/>
      <c r="AO210" s="875"/>
      <c r="AP210" s="875"/>
      <c r="AQ210" s="875"/>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5"/>
      <c r="E211" s="766" t="str">
        <f>IFERROR(VLOOKUP(C211, 條件!$A:$L, 5, 0), "")</f>
        <v>75/36HC</v>
      </c>
      <c r="F211" s="767" t="str">
        <f>IFERROR(VLOOKUP(C211, 條件!$A:$L, 6, 0), "")</f>
        <v>FP81857R</v>
      </c>
      <c r="G211" s="948">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65">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6">
        <v>1</v>
      </c>
      <c r="AH211" s="820" t="s">
        <v>1650</v>
      </c>
      <c r="AI211" s="820" t="s">
        <v>1650</v>
      </c>
      <c r="AJ211" s="815" t="s">
        <v>1842</v>
      </c>
      <c r="AK211" s="382" t="s">
        <v>1842</v>
      </c>
      <c r="AL211" s="775">
        <v>54</v>
      </c>
      <c r="AM211" s="875">
        <v>45954</v>
      </c>
      <c r="AN211" s="875">
        <v>45955</v>
      </c>
      <c r="AO211" s="875">
        <v>45956</v>
      </c>
      <c r="AP211" s="875">
        <v>45957</v>
      </c>
      <c r="AQ211" s="875"/>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5" t="s">
        <v>1945</v>
      </c>
      <c r="E212" s="766" t="str">
        <f>IFERROR(VLOOKUP(C212, 條件!$A:$L, 5, 0), "")</f>
        <v>75/24/2SDr</v>
      </c>
      <c r="F212" s="767" t="str">
        <f>IFERROR(VLOOKUP(C212, 條件!$A:$L, 6, 0), "")</f>
        <v>FP81382R×2</v>
      </c>
      <c r="G212" s="948">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65">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6">
        <v>1</v>
      </c>
      <c r="AH212" s="820" t="s">
        <v>1650</v>
      </c>
      <c r="AI212" s="820" t="s">
        <v>1650</v>
      </c>
      <c r="AJ212" s="815" t="s">
        <v>1842</v>
      </c>
      <c r="AK212" s="382" t="s">
        <v>1842</v>
      </c>
      <c r="AL212" s="775">
        <v>50</v>
      </c>
      <c r="AM212" s="875">
        <v>46106</v>
      </c>
      <c r="AN212" s="875">
        <v>46107</v>
      </c>
      <c r="AO212" s="875"/>
      <c r="AP212" s="875"/>
      <c r="AQ212" s="875"/>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5" t="s">
        <v>1946</v>
      </c>
      <c r="E213" s="766" t="str">
        <f>IFERROR(VLOOKUP(C213, 條件!$A:$L, 5, 0), "")</f>
        <v>50/72BSD3</v>
      </c>
      <c r="F213" s="767" t="str">
        <f>IFERROR(VLOOKUP(C213, 條件!$A:$L, 6, 0), "")</f>
        <v>FP80141</v>
      </c>
      <c r="G213" s="948">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65">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6">
        <v>1</v>
      </c>
      <c r="AH213" s="820" t="s">
        <v>1369</v>
      </c>
      <c r="AI213" s="820" t="s">
        <v>1961</v>
      </c>
      <c r="AJ213" s="815" t="s">
        <v>1960</v>
      </c>
      <c r="AK213" s="382" t="s">
        <v>1960</v>
      </c>
      <c r="AL213" s="775">
        <v>57</v>
      </c>
      <c r="AM213" s="876">
        <v>46087</v>
      </c>
      <c r="AN213" s="875">
        <v>46088</v>
      </c>
      <c r="AO213" s="875"/>
      <c r="AP213" s="875"/>
      <c r="AQ213" s="875"/>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5"/>
      <c r="E214" s="766" t="str">
        <f>IFERROR(VLOOKUP(C214, 條件!$A:$L, 5, 0), "")</f>
        <v/>
      </c>
      <c r="F214" s="767" t="str">
        <f>IFERROR(VLOOKUP(C214, 條件!$A:$L, 6, 0), "")</f>
        <v/>
      </c>
      <c r="G214" s="948"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65"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6">
        <v>1</v>
      </c>
      <c r="AH214" s="820" t="s">
        <v>1272</v>
      </c>
      <c r="AI214" s="820" t="s">
        <v>1272</v>
      </c>
      <c r="AJ214" s="815" t="s">
        <v>1272</v>
      </c>
      <c r="AK214" s="382" t="s">
        <v>1272</v>
      </c>
      <c r="AL214" s="775"/>
      <c r="AM214" s="875"/>
      <c r="AN214" s="875"/>
      <c r="AO214" s="875"/>
      <c r="AP214" s="875"/>
      <c r="AQ214" s="875"/>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5"/>
      <c r="E215" s="766" t="str">
        <f>IFERROR(VLOOKUP(C215, 條件!$A:$L, 5, 0), "")</f>
        <v>150/48CDR</v>
      </c>
      <c r="F215" s="767" t="str">
        <f>IFERROR(VLOOKUP(C215, 條件!$A:$L, 6, 0), "")</f>
        <v>FP82781</v>
      </c>
      <c r="G215" s="948">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65">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6">
        <v>1</v>
      </c>
      <c r="AH215" s="820" t="s">
        <v>1369</v>
      </c>
      <c r="AI215" s="820" t="s">
        <v>1961</v>
      </c>
      <c r="AJ215" s="815" t="s">
        <v>1842</v>
      </c>
      <c r="AK215" s="382" t="s">
        <v>1842</v>
      </c>
      <c r="AL215" s="775">
        <v>54</v>
      </c>
      <c r="AM215" s="875">
        <v>46145</v>
      </c>
      <c r="AN215" s="875">
        <v>46146</v>
      </c>
      <c r="AO215" s="875"/>
      <c r="AP215" s="875"/>
      <c r="AQ215" s="875"/>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5"/>
      <c r="E216" s="766" t="str">
        <f>IFERROR(VLOOKUP(C216, 條件!$A:$L, 5, 0), "")</f>
        <v/>
      </c>
      <c r="F216" s="767" t="str">
        <f>IFERROR(VLOOKUP(C216, 條件!$A:$L, 6, 0), "")</f>
        <v/>
      </c>
      <c r="G216" s="948"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65"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6">
        <v>1</v>
      </c>
      <c r="AH216" s="820" t="s">
        <v>1272</v>
      </c>
      <c r="AI216" s="820" t="s">
        <v>1272</v>
      </c>
      <c r="AJ216" s="815" t="s">
        <v>1272</v>
      </c>
      <c r="AK216" s="382" t="s">
        <v>1272</v>
      </c>
      <c r="AL216" s="775"/>
      <c r="AM216" s="875"/>
      <c r="AN216" s="875"/>
      <c r="AO216" s="875"/>
      <c r="AP216" s="875"/>
      <c r="AQ216" s="875"/>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5"/>
      <c r="E217" s="766" t="str">
        <f>IFERROR(VLOOKUP(C217, 條件!$A:$L, 5, 0), "")</f>
        <v/>
      </c>
      <c r="F217" s="767" t="str">
        <f>IFERROR(VLOOKUP(C217, 條件!$A:$L, 6, 0), "")</f>
        <v/>
      </c>
      <c r="G217" s="948"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65"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6">
        <v>1</v>
      </c>
      <c r="AH217" s="820" t="s">
        <v>1272</v>
      </c>
      <c r="AI217" s="820" t="s">
        <v>1272</v>
      </c>
      <c r="AJ217" s="815" t="s">
        <v>1272</v>
      </c>
      <c r="AK217" s="382" t="s">
        <v>1272</v>
      </c>
      <c r="AL217" s="775"/>
      <c r="AM217" s="876"/>
      <c r="AN217" s="875"/>
      <c r="AO217" s="875"/>
      <c r="AP217" s="875"/>
      <c r="AQ217" s="875"/>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5" t="s">
        <v>1945</v>
      </c>
      <c r="E218" s="766" t="str">
        <f>IFERROR(VLOOKUP(C218, 條件!$A:$L, 5, 0), "")</f>
        <v>75/24/2SDr</v>
      </c>
      <c r="F218" s="767" t="str">
        <f>IFERROR(VLOOKUP(C218, 條件!$A:$L, 6, 0), "")</f>
        <v>FP81382R×2</v>
      </c>
      <c r="G218" s="948">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65">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6">
        <v>0.5</v>
      </c>
      <c r="AH218" s="820" t="s">
        <v>1650</v>
      </c>
      <c r="AI218" s="820" t="s">
        <v>1650</v>
      </c>
      <c r="AJ218" s="815" t="s">
        <v>1842</v>
      </c>
      <c r="AK218" s="382" t="s">
        <v>1842</v>
      </c>
      <c r="AL218" s="775">
        <v>50</v>
      </c>
      <c r="AM218" s="875">
        <v>46104</v>
      </c>
      <c r="AN218" s="875">
        <v>46105</v>
      </c>
      <c r="AO218" s="875">
        <v>46107</v>
      </c>
      <c r="AP218" s="875"/>
      <c r="AQ218" s="875"/>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5"/>
      <c r="E219" s="766" t="str">
        <f>IFERROR(VLOOKUP(C219, 條件!$A:$L, 5, 0), "")</f>
        <v>150/48SDR</v>
      </c>
      <c r="F219" s="767" t="str">
        <f>IFERROR(VLOOKUP(C219, 條件!$A:$L, 6, 0), "")</f>
        <v>FP82169R</v>
      </c>
      <c r="G219" s="948">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65">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6">
        <v>1</v>
      </c>
      <c r="AH219" s="820" t="s">
        <v>1369</v>
      </c>
      <c r="AI219" s="820" t="s">
        <v>1961</v>
      </c>
      <c r="AJ219" s="815" t="s">
        <v>1960</v>
      </c>
      <c r="AK219" s="382" t="s">
        <v>1960</v>
      </c>
      <c r="AL219" s="775">
        <v>48</v>
      </c>
      <c r="AM219" s="875">
        <v>46145</v>
      </c>
      <c r="AN219" s="875">
        <v>46146</v>
      </c>
      <c r="AO219" s="875">
        <v>46147</v>
      </c>
      <c r="AP219" s="875"/>
      <c r="AQ219" s="875"/>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5"/>
      <c r="E220" s="766" t="str">
        <f>IFERROR(VLOOKUP(C220, 條件!$A:$L, 5, 0), "")</f>
        <v/>
      </c>
      <c r="F220" s="767" t="str">
        <f>IFERROR(VLOOKUP(C220, 條件!$A:$L, 6, 0), "")</f>
        <v/>
      </c>
      <c r="G220" s="948"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65"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6">
        <v>1</v>
      </c>
      <c r="AH220" s="820" t="s">
        <v>1272</v>
      </c>
      <c r="AI220" s="820" t="s">
        <v>1272</v>
      </c>
      <c r="AJ220" s="815" t="s">
        <v>1272</v>
      </c>
      <c r="AK220" s="382" t="s">
        <v>1272</v>
      </c>
      <c r="AL220" s="775"/>
      <c r="AM220" s="875"/>
      <c r="AN220" s="875"/>
      <c r="AO220" s="875"/>
      <c r="AP220" s="875"/>
      <c r="AQ220" s="875"/>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5"/>
      <c r="E221" s="766" t="str">
        <f>IFERROR(VLOOKUP(C221, 條件!$A:$L, 5, 0), "")</f>
        <v>100/36SDr</v>
      </c>
      <c r="F221" s="767" t="str">
        <f>IFERROR(VLOOKUP(C221, 條件!$A:$L, 6, 0), "")</f>
        <v>FP81384R</v>
      </c>
      <c r="G221" s="948">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65">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6">
        <v>1</v>
      </c>
      <c r="AH221" s="820" t="s">
        <v>1650</v>
      </c>
      <c r="AI221" s="820" t="s">
        <v>1650</v>
      </c>
      <c r="AJ221" s="815" t="s">
        <v>1963</v>
      </c>
      <c r="AK221" s="382" t="s">
        <v>1963</v>
      </c>
      <c r="AL221" s="775">
        <v>50</v>
      </c>
      <c r="AM221" s="875">
        <v>46131</v>
      </c>
      <c r="AN221" s="875">
        <v>46132</v>
      </c>
      <c r="AO221" s="875">
        <v>46133</v>
      </c>
      <c r="AP221" s="875">
        <v>46134</v>
      </c>
      <c r="AQ221" s="875"/>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5"/>
      <c r="E222" s="766" t="str">
        <f>IFERROR(VLOOKUP(C222, 條件!$A:$L, 5, 0), "")</f>
        <v/>
      </c>
      <c r="F222" s="767" t="str">
        <f>IFERROR(VLOOKUP(C222, 條件!$A:$L, 6, 0), "")</f>
        <v/>
      </c>
      <c r="G222" s="948"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65"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6">
        <v>1</v>
      </c>
      <c r="AH222" s="820" t="s">
        <v>1272</v>
      </c>
      <c r="AI222" s="820" t="s">
        <v>1272</v>
      </c>
      <c r="AJ222" s="815" t="s">
        <v>1272</v>
      </c>
      <c r="AK222" s="382" t="s">
        <v>1272</v>
      </c>
      <c r="AL222" s="825"/>
      <c r="AM222" s="875"/>
      <c r="AN222" s="875"/>
      <c r="AO222" s="875"/>
      <c r="AP222" s="875"/>
      <c r="AQ222" s="875"/>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5"/>
      <c r="E223" s="766" t="str">
        <f>IFERROR(VLOOKUP(C223, 條件!$A:$L, 5, 0), "")</f>
        <v/>
      </c>
      <c r="F223" s="767" t="str">
        <f>IFERROR(VLOOKUP(C223, 條件!$A:$L, 6, 0), "")</f>
        <v/>
      </c>
      <c r="G223" s="948"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65"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6">
        <v>1</v>
      </c>
      <c r="AH223" s="820" t="s">
        <v>1272</v>
      </c>
      <c r="AI223" s="820" t="s">
        <v>1272</v>
      </c>
      <c r="AJ223" s="815" t="s">
        <v>1272</v>
      </c>
      <c r="AK223" s="382" t="s">
        <v>1272</v>
      </c>
      <c r="AL223" s="824"/>
      <c r="AM223" s="875"/>
      <c r="AN223" s="875"/>
      <c r="AO223" s="875"/>
      <c r="AP223" s="875"/>
      <c r="AQ223" s="875"/>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5"/>
      <c r="E224" s="766" t="str">
        <f>IFERROR(VLOOKUP(C224, 條件!$A:$L, 5, 0), "")</f>
        <v>150/48/2GY5</v>
      </c>
      <c r="F224" s="767" t="str">
        <f>IFERROR(VLOOKUP(C224, 條件!$A:$L, 6, 0), "")</f>
        <v>FP02422×2</v>
      </c>
      <c r="G224" s="948">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65">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6">
        <v>0.5</v>
      </c>
      <c r="AH224" s="820" t="s">
        <v>1650</v>
      </c>
      <c r="AI224" s="820" t="s">
        <v>1650</v>
      </c>
      <c r="AJ224" s="815" t="s">
        <v>1650</v>
      </c>
      <c r="AK224" s="382" t="s">
        <v>1650</v>
      </c>
      <c r="AL224" s="775">
        <v>52</v>
      </c>
      <c r="AM224" s="875">
        <v>46143</v>
      </c>
      <c r="AN224" s="875">
        <v>46144</v>
      </c>
      <c r="AO224" s="875">
        <v>46145</v>
      </c>
      <c r="AP224" s="875">
        <v>46146</v>
      </c>
      <c r="AQ224" s="875"/>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5"/>
      <c r="E225" s="766" t="str">
        <f>IFERROR(VLOOKUP(C225, 條件!$A:$L, 5, 0), "")</f>
        <v/>
      </c>
      <c r="F225" s="767" t="str">
        <f>IFERROR(VLOOKUP(C225, 條件!$A:$L, 6, 0), "")</f>
        <v/>
      </c>
      <c r="G225" s="948"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65"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6">
        <v>1</v>
      </c>
      <c r="AH225" s="820" t="s">
        <v>1272</v>
      </c>
      <c r="AI225" s="820" t="s">
        <v>1272</v>
      </c>
      <c r="AJ225" s="815" t="s">
        <v>1272</v>
      </c>
      <c r="AK225" s="382" t="s">
        <v>1272</v>
      </c>
      <c r="AL225" s="775"/>
      <c r="AM225" s="875"/>
      <c r="AN225" s="875"/>
      <c r="AO225" s="875"/>
      <c r="AP225" s="875"/>
      <c r="AQ225" s="875"/>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5" t="s">
        <v>1945</v>
      </c>
      <c r="E226" s="766" t="str">
        <f>IFERROR(VLOOKUP(C226, 條件!$A:$L, 5, 0), "")</f>
        <v>150/48/2SDr</v>
      </c>
      <c r="F226" s="767" t="str">
        <f>IFERROR(VLOOKUP(C226, 條件!$A:$L, 6, 0), "")</f>
        <v>FP82168R×2</v>
      </c>
      <c r="G226" s="948">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65">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6">
        <v>1</v>
      </c>
      <c r="AH226" s="820" t="s">
        <v>1947</v>
      </c>
      <c r="AI226" s="820" t="s">
        <v>1947</v>
      </c>
      <c r="AJ226" s="815" t="s">
        <v>1963</v>
      </c>
      <c r="AK226" s="382" t="s">
        <v>1963</v>
      </c>
      <c r="AL226" s="775">
        <v>55</v>
      </c>
      <c r="AM226" s="875">
        <v>46136</v>
      </c>
      <c r="AN226" s="875">
        <v>46139</v>
      </c>
      <c r="AO226" s="875">
        <v>46141</v>
      </c>
      <c r="AP226" s="875">
        <v>46142</v>
      </c>
      <c r="AQ226" s="875"/>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5"/>
      <c r="E227" s="766" t="str">
        <f>IFERROR(VLOOKUP(C227, 條件!$A:$L, 5, 0), "")</f>
        <v/>
      </c>
      <c r="F227" s="767" t="str">
        <f>IFERROR(VLOOKUP(C227, 條件!$A:$L, 6, 0), "")</f>
        <v/>
      </c>
      <c r="G227" s="948"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65"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6">
        <v>1</v>
      </c>
      <c r="AH227" s="820" t="s">
        <v>1272</v>
      </c>
      <c r="AI227" s="820" t="s">
        <v>1272</v>
      </c>
      <c r="AJ227" s="815" t="s">
        <v>1272</v>
      </c>
      <c r="AK227" s="382" t="s">
        <v>1272</v>
      </c>
      <c r="AL227" s="775"/>
      <c r="AM227" s="875"/>
      <c r="AN227" s="875"/>
      <c r="AO227" s="875"/>
      <c r="AP227" s="875"/>
      <c r="AQ227" s="875"/>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5" t="s">
        <v>1945</v>
      </c>
      <c r="E228" s="766" t="str">
        <f>IFERROR(VLOOKUP(C228, 條件!$A:$L, 5, 0), "")</f>
        <v>150/48/2SDr</v>
      </c>
      <c r="F228" s="767" t="str">
        <f>IFERROR(VLOOKUP(C228, 條件!$A:$L, 6, 0), "")</f>
        <v>FP82170R×2</v>
      </c>
      <c r="G228" s="948">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65">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6">
        <v>1</v>
      </c>
      <c r="AH228" s="820" t="s">
        <v>1026</v>
      </c>
      <c r="AI228" s="820" t="s">
        <v>1026</v>
      </c>
      <c r="AJ228" s="815" t="s">
        <v>1697</v>
      </c>
      <c r="AK228" s="382" t="s">
        <v>1697</v>
      </c>
      <c r="AL228" s="775"/>
      <c r="AM228" s="875"/>
      <c r="AN228" s="875"/>
      <c r="AO228" s="875"/>
      <c r="AP228" s="875"/>
      <c r="AQ228" s="875"/>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5" t="s">
        <v>1945</v>
      </c>
      <c r="E229" s="766" t="str">
        <f>IFERROR(VLOOKUP(C229, 條件!$A:$L, 5, 0), "")</f>
        <v>150/48/2SDr</v>
      </c>
      <c r="F229" s="767" t="str">
        <f>IFERROR(VLOOKUP(C229, 條件!$A:$L, 6, 0), "")</f>
        <v>FP82171R×2</v>
      </c>
      <c r="G229" s="948">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65">
        <f>IFERROR(VLOOKUP(C229, 條件!$A:$L, 3, 0), "")</f>
        <v>5.8536585365853666</v>
      </c>
      <c r="AA229" s="770">
        <f>IF(OR(L229={"改紡","檢修","了機","清車","FINAL","停機","SAMPLE","TEST","絲開發"}), L229, IFERROR(IF(C229="", "", (SUM(J229, N229, R229, V229)/3 * AG229) * IF(AND(AF229="S", AS229="雙"), 0.5, 1)), ""))</f>
        <v>38.666666666666664</v>
      </c>
      <c r="AB229" s="803">
        <f t="shared" si="41"/>
        <v>0.99096554487179489</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6">
        <v>1</v>
      </c>
      <c r="AH229" s="820" t="s">
        <v>1949</v>
      </c>
      <c r="AI229" s="820" t="s">
        <v>1949</v>
      </c>
      <c r="AJ229" s="815" t="s">
        <v>1966</v>
      </c>
      <c r="AK229" s="382" t="s">
        <v>1966</v>
      </c>
      <c r="AL229" s="775">
        <v>55</v>
      </c>
      <c r="AM229" s="875">
        <v>46143</v>
      </c>
      <c r="AN229" s="875">
        <v>46144</v>
      </c>
      <c r="AO229" s="875"/>
      <c r="AP229" s="875"/>
      <c r="AQ229" s="875"/>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5"/>
      <c r="E230" s="766" t="str">
        <f>IFERROR(VLOOKUP(C230, 條件!$A:$L, 5, 0), "")</f>
        <v>150/48/2SDr</v>
      </c>
      <c r="F230" s="767" t="str">
        <f>IFERROR(VLOOKUP(C230, 條件!$A:$L, 6, 0), "")</f>
        <v>FP82169R×2</v>
      </c>
      <c r="G230" s="948">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65">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6">
        <v>2</v>
      </c>
      <c r="AH230" s="820" t="s">
        <v>1026</v>
      </c>
      <c r="AI230" s="820" t="s">
        <v>1026</v>
      </c>
      <c r="AJ230" s="815" t="s">
        <v>1697</v>
      </c>
      <c r="AK230" s="382" t="s">
        <v>1697</v>
      </c>
      <c r="AL230" s="775">
        <v>48</v>
      </c>
      <c r="AM230" s="875">
        <v>46143</v>
      </c>
      <c r="AN230" s="875">
        <v>46144</v>
      </c>
      <c r="AO230" s="875">
        <v>46147</v>
      </c>
      <c r="AP230" s="875"/>
      <c r="AQ230" s="875"/>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5"/>
      <c r="E231" s="766" t="str">
        <f>IFERROR(VLOOKUP(C231, 條件!$A:$L, 5, 0), "")</f>
        <v>150/48/2SDr</v>
      </c>
      <c r="F231" s="767" t="str">
        <f>IFERROR(VLOOKUP(C231, 條件!$A:$L, 6, 0), "")</f>
        <v>FP82169R×2</v>
      </c>
      <c r="G231" s="948">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65">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6">
        <v>2</v>
      </c>
      <c r="AH231" s="820" t="s">
        <v>1026</v>
      </c>
      <c r="AI231" s="820" t="s">
        <v>1026</v>
      </c>
      <c r="AJ231" s="815" t="s">
        <v>1697</v>
      </c>
      <c r="AK231" s="382" t="s">
        <v>1697</v>
      </c>
      <c r="AL231" s="775">
        <v>48</v>
      </c>
      <c r="AM231" s="875">
        <v>46145</v>
      </c>
      <c r="AN231" s="875">
        <v>46146</v>
      </c>
      <c r="AO231" s="875">
        <v>46147</v>
      </c>
      <c r="AP231" s="875"/>
      <c r="AQ231" s="875"/>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5"/>
      <c r="E232" s="766" t="str">
        <f>IFERROR(VLOOKUP(C232, 條件!$A:$L, 5, 0), "")</f>
        <v>150/48/2SR6</v>
      </c>
      <c r="F232" s="767" t="str">
        <f>IFERROR(VLOOKUP(C232, 條件!$A:$L, 6, 0), "")</f>
        <v>FP82658×2</v>
      </c>
      <c r="G232" s="948">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65">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6">
        <v>2</v>
      </c>
      <c r="AH232" s="820" t="s">
        <v>1949</v>
      </c>
      <c r="AI232" s="820" t="s">
        <v>1949</v>
      </c>
      <c r="AJ232" s="815" t="s">
        <v>1966</v>
      </c>
      <c r="AK232" s="979" t="s">
        <v>1966</v>
      </c>
      <c r="AL232" s="775">
        <v>56</v>
      </c>
      <c r="AM232" s="875">
        <v>46116</v>
      </c>
      <c r="AN232" s="875">
        <v>46117</v>
      </c>
      <c r="AO232" s="875">
        <v>46118</v>
      </c>
      <c r="AP232" s="875"/>
      <c r="AQ232" s="875"/>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5" t="s">
        <v>1945</v>
      </c>
      <c r="E233" s="766" t="str">
        <f>IFERROR(VLOOKUP(C233, 條件!$A:$L, 5, 0), "")</f>
        <v>225/72/2SDr</v>
      </c>
      <c r="F233" s="767" t="str">
        <f>IFERROR(VLOOKUP(C233, 條件!$A:$L, 6, 0), "")</f>
        <v>FP83024R×2</v>
      </c>
      <c r="G233" s="948">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65">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6">
        <v>2</v>
      </c>
      <c r="AH233" s="820" t="s">
        <v>1026</v>
      </c>
      <c r="AI233" s="820" t="s">
        <v>1026</v>
      </c>
      <c r="AJ233" s="815" t="s">
        <v>1697</v>
      </c>
      <c r="AK233" s="924" t="s">
        <v>1697</v>
      </c>
      <c r="AL233" s="775">
        <v>53</v>
      </c>
      <c r="AM233" s="875">
        <v>46136</v>
      </c>
      <c r="AN233" s="875"/>
      <c r="AO233" s="875"/>
      <c r="AP233" s="875"/>
      <c r="AQ233" s="875"/>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5" t="s">
        <v>1945</v>
      </c>
      <c r="E234" s="766" t="str">
        <f>IFERROR(VLOOKUP(C234, 條件!$A:$L, 5, 0), "")</f>
        <v>150/48/2SDr</v>
      </c>
      <c r="F234" s="767" t="str">
        <f>IFERROR(VLOOKUP(C234, 條件!$A:$L, 6, 0), "")</f>
        <v>FP82170R×2</v>
      </c>
      <c r="G234" s="948">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65">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6">
        <v>2</v>
      </c>
      <c r="AH234" s="820" t="s">
        <v>1026</v>
      </c>
      <c r="AI234" s="820" t="s">
        <v>1026</v>
      </c>
      <c r="AJ234" s="815" t="s">
        <v>1697</v>
      </c>
      <c r="AK234" s="382" t="s">
        <v>1697</v>
      </c>
      <c r="AL234" s="775">
        <v>56</v>
      </c>
      <c r="AM234" s="875">
        <v>46143</v>
      </c>
      <c r="AN234" s="875">
        <v>46144</v>
      </c>
      <c r="AO234" s="875"/>
      <c r="AP234" s="875"/>
      <c r="AQ234" s="875"/>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5" t="s">
        <v>1945</v>
      </c>
      <c r="E235" s="766" t="str">
        <f>IFERROR(VLOOKUP(C235, 條件!$A:$L, 5, 0), "")</f>
        <v>150/48/2SDr</v>
      </c>
      <c r="F235" s="767" t="str">
        <f>IFERROR(VLOOKUP(C235, 條件!$A:$L, 6, 0), "")</f>
        <v>FP82170R×2</v>
      </c>
      <c r="G235" s="948">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65">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6">
        <v>1</v>
      </c>
      <c r="AH235" s="820" t="s">
        <v>1949</v>
      </c>
      <c r="AI235" s="820" t="s">
        <v>1949</v>
      </c>
      <c r="AJ235" s="815" t="s">
        <v>1966</v>
      </c>
      <c r="AK235" s="382" t="s">
        <v>1966</v>
      </c>
      <c r="AL235" s="775">
        <v>56</v>
      </c>
      <c r="AM235" s="875">
        <v>46141</v>
      </c>
      <c r="AN235" s="875">
        <v>46143</v>
      </c>
      <c r="AO235" s="875">
        <v>46144</v>
      </c>
      <c r="AP235" s="875"/>
      <c r="AQ235" s="875"/>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5"/>
      <c r="E236" s="766" t="str">
        <f>IFERROR(VLOOKUP(C236, 條件!$A:$L, 5, 0), "")</f>
        <v/>
      </c>
      <c r="F236" s="767" t="str">
        <f>IFERROR(VLOOKUP(C236, 條件!$A:$L, 6, 0), "")</f>
        <v/>
      </c>
      <c r="G236" s="948"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7"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8">
        <v>12</v>
      </c>
      <c r="AH236" s="820" t="s">
        <v>1272</v>
      </c>
      <c r="AI236" s="820" t="s">
        <v>1272</v>
      </c>
      <c r="AJ236" s="815" t="s">
        <v>1272</v>
      </c>
      <c r="AK236" s="382" t="s">
        <v>1272</v>
      </c>
      <c r="AL236" s="775"/>
      <c r="AM236" s="875"/>
      <c r="AN236" s="875"/>
      <c r="AO236" s="875"/>
      <c r="AP236" s="875"/>
      <c r="AQ236" s="875"/>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5"/>
      <c r="E237" s="766" t="str">
        <f>IFERROR(VLOOKUP(C237, 條件!$A:$L, 5, 0), "")</f>
        <v/>
      </c>
      <c r="F237" s="767" t="str">
        <f>IFERROR(VLOOKUP(C237, 條件!$A:$L, 6, 0), "")</f>
        <v/>
      </c>
      <c r="G237" s="948"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7"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8">
        <v>5</v>
      </c>
      <c r="AH237" s="820" t="s">
        <v>1947</v>
      </c>
      <c r="AI237" s="820" t="s">
        <v>1947</v>
      </c>
      <c r="AJ237" s="815" t="s">
        <v>1963</v>
      </c>
      <c r="AK237" s="382" t="s">
        <v>1963</v>
      </c>
      <c r="AL237" s="775"/>
      <c r="AM237" s="875"/>
      <c r="AN237" s="875"/>
      <c r="AO237" s="875"/>
      <c r="AP237" s="875"/>
      <c r="AQ237" s="875"/>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5"/>
      <c r="E238" s="766" t="str">
        <f>IFERROR(VLOOKUP(C238, 條件!$A:$L, 5, 0), "")</f>
        <v/>
      </c>
      <c r="F238" s="767" t="str">
        <f>IFERROR(VLOOKUP(C238, 條件!$A:$L, 6, 0), "")</f>
        <v/>
      </c>
      <c r="G238" s="948"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65"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6">
        <v>1</v>
      </c>
      <c r="AH238" s="820" t="s">
        <v>1272</v>
      </c>
      <c r="AI238" s="820" t="s">
        <v>1272</v>
      </c>
      <c r="AJ238" s="815" t="s">
        <v>1272</v>
      </c>
      <c r="AK238" s="382" t="s">
        <v>1272</v>
      </c>
      <c r="AL238" s="775"/>
      <c r="AM238" s="875"/>
      <c r="AN238" s="875"/>
      <c r="AO238" s="875"/>
      <c r="AP238" s="875"/>
      <c r="AQ238" s="875"/>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5"/>
      <c r="E239" s="766" t="str">
        <f>IFERROR(VLOOKUP(C239, 條件!$A:$L, 5, 0), "")</f>
        <v/>
      </c>
      <c r="F239" s="767" t="str">
        <f>IFERROR(VLOOKUP(C239, 條件!$A:$L, 6, 0), "")</f>
        <v/>
      </c>
      <c r="G239" s="948"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65"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6">
        <v>1</v>
      </c>
      <c r="AH239" s="820" t="s">
        <v>1272</v>
      </c>
      <c r="AI239" s="820" t="s">
        <v>1272</v>
      </c>
      <c r="AJ239" s="815" t="s">
        <v>1272</v>
      </c>
      <c r="AK239" s="974" t="s">
        <v>1272</v>
      </c>
      <c r="AL239" s="775"/>
      <c r="AM239" s="875"/>
      <c r="AN239" s="875"/>
      <c r="AO239" s="875"/>
      <c r="AP239" s="875"/>
      <c r="AQ239" s="875"/>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5"/>
      <c r="E240" s="766" t="str">
        <f>IFERROR(VLOOKUP(C240, 條件!$A:$L, 5, 0), "")</f>
        <v/>
      </c>
      <c r="F240" s="767" t="str">
        <f>IFERROR(VLOOKUP(C240, 條件!$A:$L, 6, 0), "")</f>
        <v/>
      </c>
      <c r="G240" s="948"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65"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6">
        <v>1</v>
      </c>
      <c r="AH240" s="820" t="s">
        <v>1272</v>
      </c>
      <c r="AI240" s="820" t="s">
        <v>1272</v>
      </c>
      <c r="AJ240" s="815" t="s">
        <v>1272</v>
      </c>
      <c r="AK240" s="974" t="s">
        <v>1272</v>
      </c>
      <c r="AL240" s="775"/>
      <c r="AM240" s="875"/>
      <c r="AN240" s="875"/>
      <c r="AO240" s="875"/>
      <c r="AP240" s="875"/>
      <c r="AQ240" s="875"/>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5"/>
      <c r="E241" s="766" t="str">
        <f>IFERROR(VLOOKUP(C241, 條件!$A:$L, 5, 0), "")</f>
        <v/>
      </c>
      <c r="F241" s="767" t="str">
        <f>IFERROR(VLOOKUP(C241, 條件!$A:$L, 6, 0), "")</f>
        <v/>
      </c>
      <c r="G241" s="948"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65"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6">
        <v>1</v>
      </c>
      <c r="AH241" s="820" t="s">
        <v>1272</v>
      </c>
      <c r="AI241" s="820" t="s">
        <v>1272</v>
      </c>
      <c r="AJ241" s="815" t="s">
        <v>1272</v>
      </c>
      <c r="AK241" s="974" t="s">
        <v>1272</v>
      </c>
      <c r="AL241" s="775"/>
      <c r="AM241" s="875"/>
      <c r="AN241" s="875"/>
      <c r="AO241" s="875"/>
      <c r="AP241" s="875"/>
      <c r="AQ241" s="875"/>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5"/>
      <c r="E242" s="766" t="str">
        <f>IFERROR(VLOOKUP(C242, 條件!$A:$L, 5, 0), "")</f>
        <v/>
      </c>
      <c r="F242" s="767" t="str">
        <f>IFERROR(VLOOKUP(C242, 條件!$A:$L, 6, 0), "")</f>
        <v/>
      </c>
      <c r="G242" s="948"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65"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6">
        <v>1</v>
      </c>
      <c r="AH242" s="820" t="s">
        <v>1272</v>
      </c>
      <c r="AI242" s="820" t="s">
        <v>1272</v>
      </c>
      <c r="AJ242" s="815" t="s">
        <v>1272</v>
      </c>
      <c r="AK242" s="974" t="s">
        <v>1272</v>
      </c>
      <c r="AL242" s="775"/>
      <c r="AM242" s="875"/>
      <c r="AN242" s="875"/>
      <c r="AO242" s="875"/>
      <c r="AP242" s="875"/>
      <c r="AQ242" s="875"/>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5"/>
      <c r="E243" s="766" t="str">
        <f>IFERROR(VLOOKUP(C243, 條件!$A:$L, 5, 0), "")</f>
        <v/>
      </c>
      <c r="F243" s="767" t="str">
        <f>IFERROR(VLOOKUP(C243, 條件!$A:$L, 6, 0), "")</f>
        <v/>
      </c>
      <c r="G243" s="948"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65"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6">
        <v>1</v>
      </c>
      <c r="AH243" s="820" t="s">
        <v>1272</v>
      </c>
      <c r="AI243" s="820" t="s">
        <v>1272</v>
      </c>
      <c r="AJ243" s="815" t="s">
        <v>1272</v>
      </c>
      <c r="AK243" s="974" t="s">
        <v>1272</v>
      </c>
      <c r="AL243" s="775"/>
      <c r="AM243" s="875"/>
      <c r="AN243" s="875"/>
      <c r="AO243" s="875"/>
      <c r="AP243" s="875"/>
      <c r="AQ243" s="875"/>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5"/>
      <c r="E244" s="766" t="str">
        <f>IFERROR(VLOOKUP(C244, 條件!$A:$L, 5, 0), "")</f>
        <v/>
      </c>
      <c r="F244" s="767" t="str">
        <f>IFERROR(VLOOKUP(C244, 條件!$A:$L, 6, 0), "")</f>
        <v/>
      </c>
      <c r="G244" s="948"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65"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6">
        <v>1</v>
      </c>
      <c r="AH244" s="820" t="s">
        <v>1272</v>
      </c>
      <c r="AI244" s="820" t="s">
        <v>1272</v>
      </c>
      <c r="AJ244" s="815" t="s">
        <v>1272</v>
      </c>
      <c r="AK244" s="974" t="s">
        <v>1272</v>
      </c>
      <c r="AL244" s="775"/>
      <c r="AM244" s="875"/>
      <c r="AN244" s="875"/>
      <c r="AO244" s="875"/>
      <c r="AP244" s="875"/>
      <c r="AQ244" s="875"/>
      <c r="AR244" s="777"/>
      <c r="AS244" s="767" t="str">
        <f t="shared" si="37"/>
        <v>單</v>
      </c>
      <c r="AT244" s="767" t="str">
        <f t="shared" si="38"/>
        <v>全</v>
      </c>
      <c r="AU244" s="767" t="str">
        <f t="shared" si="39"/>
        <v/>
      </c>
      <c r="AV244" s="767" t="str">
        <f t="shared" si="40"/>
        <v/>
      </c>
    </row>
    <row r="245" spans="1:48" ht="17.45" customHeight="1" thickBot="1">
      <c r="A245" s="781">
        <f t="shared" si="43"/>
        <v>46148</v>
      </c>
      <c r="B245" s="782" t="s">
        <v>1959</v>
      </c>
      <c r="C245" s="799" t="s">
        <v>1952</v>
      </c>
      <c r="D245" s="946"/>
      <c r="E245" s="784" t="str">
        <f>IFERROR(VLOOKUP(C245, 條件!$A:$L, 5, 0), "")</f>
        <v/>
      </c>
      <c r="F245" s="785" t="str">
        <f>IFERROR(VLOOKUP(C245, 條件!$A:$L, 6, 0), "")</f>
        <v/>
      </c>
      <c r="G245" s="949"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9"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70">
        <v>1</v>
      </c>
      <c r="AH245" s="905" t="s">
        <v>1272</v>
      </c>
      <c r="AI245" s="905" t="s">
        <v>1272</v>
      </c>
      <c r="AJ245" s="816" t="s">
        <v>1272</v>
      </c>
      <c r="AK245" s="975" t="s">
        <v>1272</v>
      </c>
      <c r="AL245" s="793"/>
      <c r="AM245" s="877"/>
      <c r="AN245" s="877"/>
      <c r="AO245" s="877"/>
      <c r="AP245" s="877"/>
      <c r="AQ245" s="877"/>
      <c r="AR245" s="795"/>
      <c r="AS245" s="785" t="str">
        <f t="shared" si="37"/>
        <v>單</v>
      </c>
      <c r="AT245" s="785" t="str">
        <f t="shared" si="38"/>
        <v>全</v>
      </c>
      <c r="AU245" s="785" t="str">
        <f t="shared" si="39"/>
        <v/>
      </c>
      <c r="AV245" s="785" t="str">
        <f t="shared" si="40"/>
        <v/>
      </c>
    </row>
    <row r="246" spans="1:48">
      <c r="A246" s="745">
        <v>46149</v>
      </c>
      <c r="B246" s="746" t="s">
        <v>333</v>
      </c>
      <c r="C246" s="746" t="s">
        <v>942</v>
      </c>
      <c r="D246" s="944"/>
      <c r="E246" s="748" t="str">
        <f>IFERROR(VLOOKUP(C246, 條件!$A:$L, 5, 0), "")</f>
        <v/>
      </c>
      <c r="F246" s="749" t="str">
        <f>IFERROR(VLOOKUP(C246, 條件!$A:$L, 6, 0), "")</f>
        <v/>
      </c>
      <c r="G246" s="947"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63"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64">
        <v>1</v>
      </c>
      <c r="AH246" s="904" t="s">
        <v>1272</v>
      </c>
      <c r="AI246" s="904" t="s">
        <v>1272</v>
      </c>
      <c r="AJ246" s="823" t="s">
        <v>1272</v>
      </c>
      <c r="AK246" s="972" t="s">
        <v>1272</v>
      </c>
      <c r="AL246" s="760"/>
      <c r="AM246" s="874"/>
      <c r="AN246" s="874"/>
      <c r="AO246" s="874"/>
      <c r="AP246" s="874"/>
      <c r="AQ246" s="874"/>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5"/>
      <c r="E247" s="766" t="str">
        <f>IFERROR(VLOOKUP(C247, 條件!$A:$L, 5, 0), "")</f>
        <v>75/36SDR</v>
      </c>
      <c r="F247" s="767" t="str">
        <f>IFERROR(VLOOKUP(C247, 條件!$A:$L, 6, 0), "")</f>
        <v>FP81386R</v>
      </c>
      <c r="G247" s="948">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65">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6">
        <v>1</v>
      </c>
      <c r="AH247" s="820" t="s">
        <v>1369</v>
      </c>
      <c r="AI247" s="820" t="s">
        <v>1961</v>
      </c>
      <c r="AJ247" s="815" t="s">
        <v>1842</v>
      </c>
      <c r="AK247" s="974" t="s">
        <v>1842</v>
      </c>
      <c r="AL247" s="775">
        <v>50</v>
      </c>
      <c r="AM247" s="875">
        <v>46142</v>
      </c>
      <c r="AN247" s="875">
        <v>46143</v>
      </c>
      <c r="AO247" s="875">
        <v>46145</v>
      </c>
      <c r="AP247" s="875">
        <v>46146</v>
      </c>
      <c r="AQ247" s="875">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5" t="s">
        <v>1945</v>
      </c>
      <c r="E248" s="766" t="str">
        <f>IFERROR(VLOOKUP(C248, 條件!$A:$L, 5, 0), "")</f>
        <v>75/24/2SDR2</v>
      </c>
      <c r="F248" s="767" t="str">
        <f>IFERROR(VLOOKUP(C248, 條件!$A:$L, 6, 0), "")</f>
        <v>FP81363R×2</v>
      </c>
      <c r="G248" s="948">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65">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6">
        <v>1</v>
      </c>
      <c r="AH248" s="820" t="s">
        <v>1369</v>
      </c>
      <c r="AI248" s="820" t="s">
        <v>1961</v>
      </c>
      <c r="AJ248" s="815" t="s">
        <v>1842</v>
      </c>
      <c r="AK248" s="974" t="s">
        <v>1842</v>
      </c>
      <c r="AL248" s="775"/>
      <c r="AM248" s="875"/>
      <c r="AN248" s="875"/>
      <c r="AO248" s="875"/>
      <c r="AP248" s="875"/>
      <c r="AQ248" s="875"/>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5" t="s">
        <v>1945</v>
      </c>
      <c r="E249" s="766" t="str">
        <f>IFERROR(VLOOKUP(C249, 條件!$A:$L, 5, 0), "")</f>
        <v>75/24/2SDr</v>
      </c>
      <c r="F249" s="767" t="str">
        <f>IFERROR(VLOOKUP(C249, 條件!$A:$L, 6, 0), "")</f>
        <v>FP81391R×2</v>
      </c>
      <c r="G249" s="948">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65">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6">
        <v>1</v>
      </c>
      <c r="AH249" s="820" t="s">
        <v>1369</v>
      </c>
      <c r="AI249" s="820" t="s">
        <v>1961</v>
      </c>
      <c r="AJ249" s="815" t="s">
        <v>1842</v>
      </c>
      <c r="AK249" s="974" t="s">
        <v>1842</v>
      </c>
      <c r="AL249" s="775">
        <v>53</v>
      </c>
      <c r="AM249" s="875">
        <v>46115</v>
      </c>
      <c r="AN249" s="875">
        <v>46117</v>
      </c>
      <c r="AO249" s="875">
        <v>46118</v>
      </c>
      <c r="AP249" s="875"/>
      <c r="AQ249" s="875"/>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5"/>
      <c r="E250" s="766" t="str">
        <f>IFERROR(VLOOKUP(C250, 條件!$A:$L, 5, 0), "")</f>
        <v>150/48BK42</v>
      </c>
      <c r="F250" s="767" t="str">
        <f>IFERROR(VLOOKUP(C250, 條件!$A:$L, 6, 0), "")</f>
        <v>FP02421</v>
      </c>
      <c r="G250" s="948">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65">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6">
        <v>2</v>
      </c>
      <c r="AH250" s="820" t="s">
        <v>1272</v>
      </c>
      <c r="AI250" s="820" t="s">
        <v>1272</v>
      </c>
      <c r="AJ250" s="815" t="s">
        <v>1842</v>
      </c>
      <c r="AK250" s="974" t="s">
        <v>1842</v>
      </c>
      <c r="AL250" s="775">
        <v>52</v>
      </c>
      <c r="AM250" s="875">
        <v>46148</v>
      </c>
      <c r="AN250" s="875"/>
      <c r="AO250" s="875"/>
      <c r="AP250" s="875"/>
      <c r="AQ250" s="875"/>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5"/>
      <c r="E251" s="766" t="str">
        <f>IFERROR(VLOOKUP(C251, 條件!$A:$L, 5, 0), "")</f>
        <v>75/36HC</v>
      </c>
      <c r="F251" s="767" t="str">
        <f>IFERROR(VLOOKUP(C251, 條件!$A:$L, 6, 0), "")</f>
        <v>FP81857R</v>
      </c>
      <c r="G251" s="948">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65">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6">
        <v>1</v>
      </c>
      <c r="AH251" s="820" t="s">
        <v>1650</v>
      </c>
      <c r="AI251" s="820" t="s">
        <v>1650</v>
      </c>
      <c r="AJ251" s="815" t="s">
        <v>1844</v>
      </c>
      <c r="AK251" s="974" t="s">
        <v>1844</v>
      </c>
      <c r="AL251" s="775">
        <v>54</v>
      </c>
      <c r="AM251" s="875">
        <v>45950</v>
      </c>
      <c r="AN251" s="875">
        <v>45952</v>
      </c>
      <c r="AO251" s="875">
        <v>45953</v>
      </c>
      <c r="AP251" s="875">
        <v>45955</v>
      </c>
      <c r="AQ251" s="875"/>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5" t="s">
        <v>1945</v>
      </c>
      <c r="E252" s="766" t="str">
        <f>IFERROR(VLOOKUP(C252, 條件!$A:$L, 5, 0), "")</f>
        <v>75/24/2SDr</v>
      </c>
      <c r="F252" s="767" t="str">
        <f>IFERROR(VLOOKUP(C252, 條件!$A:$L, 6, 0), "")</f>
        <v>FP81382R×2</v>
      </c>
      <c r="G252" s="948">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65">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6">
        <v>1</v>
      </c>
      <c r="AH252" s="820" t="s">
        <v>1650</v>
      </c>
      <c r="AI252" s="820" t="s">
        <v>1650</v>
      </c>
      <c r="AJ252" s="815" t="s">
        <v>1844</v>
      </c>
      <c r="AK252" s="974" t="s">
        <v>1844</v>
      </c>
      <c r="AL252" s="775">
        <v>50</v>
      </c>
      <c r="AM252" s="875">
        <v>46104</v>
      </c>
      <c r="AN252" s="875">
        <v>46105</v>
      </c>
      <c r="AO252" s="875">
        <v>46106</v>
      </c>
      <c r="AP252" s="875">
        <v>46107</v>
      </c>
      <c r="AQ252" s="875"/>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5" t="s">
        <v>1946</v>
      </c>
      <c r="E253" s="766" t="str">
        <f>IFERROR(VLOOKUP(C253, 條件!$A:$L, 5, 0), "")</f>
        <v>50/72BSD3</v>
      </c>
      <c r="F253" s="767" t="str">
        <f>IFERROR(VLOOKUP(C253, 條件!$A:$L, 6, 0), "")</f>
        <v>FP80141</v>
      </c>
      <c r="G253" s="948">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65">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6">
        <v>1</v>
      </c>
      <c r="AH253" s="820" t="s">
        <v>1369</v>
      </c>
      <c r="AI253" s="820" t="s">
        <v>1961</v>
      </c>
      <c r="AJ253" s="815" t="s">
        <v>1842</v>
      </c>
      <c r="AK253" s="974" t="s">
        <v>1842</v>
      </c>
      <c r="AL253" s="775">
        <v>57</v>
      </c>
      <c r="AM253" s="876">
        <v>46086</v>
      </c>
      <c r="AN253" s="875">
        <v>46087</v>
      </c>
      <c r="AO253" s="875">
        <v>46088</v>
      </c>
      <c r="AP253" s="875"/>
      <c r="AQ253" s="875"/>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5"/>
      <c r="E254" s="766" t="str">
        <f>IFERROR(VLOOKUP(C254, 條件!$A:$L, 5, 0), "")</f>
        <v/>
      </c>
      <c r="F254" s="767" t="str">
        <f>IFERROR(VLOOKUP(C254, 條件!$A:$L, 6, 0), "")</f>
        <v/>
      </c>
      <c r="G254" s="948"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65"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6">
        <v>1</v>
      </c>
      <c r="AH254" s="820" t="s">
        <v>1272</v>
      </c>
      <c r="AI254" s="820" t="s">
        <v>1272</v>
      </c>
      <c r="AJ254" s="815" t="s">
        <v>1272</v>
      </c>
      <c r="AK254" s="974" t="s">
        <v>1272</v>
      </c>
      <c r="AL254" s="775"/>
      <c r="AM254" s="875"/>
      <c r="AN254" s="875"/>
      <c r="AO254" s="875"/>
      <c r="AP254" s="875"/>
      <c r="AQ254" s="875"/>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5"/>
      <c r="E255" s="766" t="str">
        <f>IFERROR(VLOOKUP(C255, 條件!$A:$L, 5, 0), "")</f>
        <v>150/48CDR</v>
      </c>
      <c r="F255" s="767" t="str">
        <f>IFERROR(VLOOKUP(C255, 條件!$A:$L, 6, 0), "")</f>
        <v>FP82781</v>
      </c>
      <c r="G255" s="948">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65">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6">
        <v>1</v>
      </c>
      <c r="AH255" s="820" t="s">
        <v>1369</v>
      </c>
      <c r="AI255" s="820" t="s">
        <v>1961</v>
      </c>
      <c r="AJ255" s="815" t="s">
        <v>1842</v>
      </c>
      <c r="AK255" s="974" t="s">
        <v>1842</v>
      </c>
      <c r="AL255" s="775">
        <v>54</v>
      </c>
      <c r="AM255" s="875">
        <v>46144</v>
      </c>
      <c r="AN255" s="875">
        <v>46145</v>
      </c>
      <c r="AO255" s="875">
        <v>46146</v>
      </c>
      <c r="AP255" s="875">
        <v>46147</v>
      </c>
      <c r="AQ255" s="875">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5"/>
      <c r="E256" s="766" t="str">
        <f>IFERROR(VLOOKUP(C256, 條件!$A:$L, 5, 0), "")</f>
        <v/>
      </c>
      <c r="F256" s="767" t="str">
        <f>IFERROR(VLOOKUP(C256, 條件!$A:$L, 6, 0), "")</f>
        <v/>
      </c>
      <c r="G256" s="948"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65"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6">
        <v>1</v>
      </c>
      <c r="AH256" s="820" t="s">
        <v>1272</v>
      </c>
      <c r="AI256" s="820" t="s">
        <v>1272</v>
      </c>
      <c r="AJ256" s="815" t="s">
        <v>1272</v>
      </c>
      <c r="AK256" s="974" t="s">
        <v>1272</v>
      </c>
      <c r="AL256" s="775"/>
      <c r="AM256" s="875"/>
      <c r="AN256" s="875"/>
      <c r="AO256" s="875"/>
      <c r="AP256" s="875"/>
      <c r="AQ256" s="875"/>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5"/>
      <c r="E257" s="766" t="str">
        <f>IFERROR(VLOOKUP(C257, 條件!$A:$L, 5, 0), "")</f>
        <v/>
      </c>
      <c r="F257" s="767" t="str">
        <f>IFERROR(VLOOKUP(C257, 條件!$A:$L, 6, 0), "")</f>
        <v/>
      </c>
      <c r="G257" s="948"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65"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6">
        <v>1</v>
      </c>
      <c r="AH257" s="820" t="s">
        <v>1272</v>
      </c>
      <c r="AI257" s="820" t="s">
        <v>1272</v>
      </c>
      <c r="AJ257" s="815" t="s">
        <v>1272</v>
      </c>
      <c r="AK257" s="974" t="s">
        <v>1272</v>
      </c>
      <c r="AL257" s="775"/>
      <c r="AM257" s="876"/>
      <c r="AN257" s="875"/>
      <c r="AO257" s="875"/>
      <c r="AP257" s="875"/>
      <c r="AQ257" s="875"/>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5" t="s">
        <v>1945</v>
      </c>
      <c r="E258" s="766" t="str">
        <f>IFERROR(VLOOKUP(C258, 條件!$A:$L, 5, 0), "")</f>
        <v>75/24/2SDr</v>
      </c>
      <c r="F258" s="767" t="str">
        <f>IFERROR(VLOOKUP(C258, 條件!$A:$L, 6, 0), "")</f>
        <v>FP81382R×2</v>
      </c>
      <c r="G258" s="948">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65">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6">
        <v>0.5</v>
      </c>
      <c r="AH258" s="820" t="s">
        <v>1650</v>
      </c>
      <c r="AI258" s="820" t="s">
        <v>1650</v>
      </c>
      <c r="AJ258" s="815" t="s">
        <v>1844</v>
      </c>
      <c r="AK258" s="974" t="s">
        <v>1844</v>
      </c>
      <c r="AL258" s="775">
        <v>50</v>
      </c>
      <c r="AM258" s="875">
        <v>46105</v>
      </c>
      <c r="AN258" s="875">
        <v>46107</v>
      </c>
      <c r="AO258" s="875"/>
      <c r="AP258" s="875"/>
      <c r="AQ258" s="875"/>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5"/>
      <c r="E259" s="766" t="str">
        <f>IFERROR(VLOOKUP(C259, 條件!$A:$L, 5, 0), "")</f>
        <v>150/48SDR</v>
      </c>
      <c r="F259" s="767" t="str">
        <f>IFERROR(VLOOKUP(C259, 條件!$A:$L, 6, 0), "")</f>
        <v>FP82169R</v>
      </c>
      <c r="G259" s="948">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65">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6">
        <v>1</v>
      </c>
      <c r="AH259" s="820" t="s">
        <v>1369</v>
      </c>
      <c r="AI259" s="820" t="s">
        <v>1961</v>
      </c>
      <c r="AJ259" s="815" t="s">
        <v>1948</v>
      </c>
      <c r="AK259" s="974" t="s">
        <v>1948</v>
      </c>
      <c r="AL259" s="775">
        <v>48</v>
      </c>
      <c r="AM259" s="875">
        <v>46148</v>
      </c>
      <c r="AN259" s="875"/>
      <c r="AO259" s="875"/>
      <c r="AP259" s="875"/>
      <c r="AQ259" s="875"/>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5"/>
      <c r="E260" s="766" t="str">
        <f>IFERROR(VLOOKUP(C260, 條件!$A:$L, 5, 0), "")</f>
        <v/>
      </c>
      <c r="F260" s="767" t="str">
        <f>IFERROR(VLOOKUP(C260, 條件!$A:$L, 6, 0), "")</f>
        <v/>
      </c>
      <c r="G260" s="948"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65"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6">
        <v>1</v>
      </c>
      <c r="AH260" s="820" t="s">
        <v>1272</v>
      </c>
      <c r="AI260" s="820" t="s">
        <v>1272</v>
      </c>
      <c r="AJ260" s="815" t="s">
        <v>1272</v>
      </c>
      <c r="AK260" s="974" t="s">
        <v>1272</v>
      </c>
      <c r="AL260" s="775"/>
      <c r="AM260" s="875"/>
      <c r="AN260" s="875"/>
      <c r="AO260" s="875"/>
      <c r="AP260" s="875"/>
      <c r="AQ260" s="875"/>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5"/>
      <c r="E261" s="766" t="str">
        <f>IFERROR(VLOOKUP(C261, 條件!$A:$L, 5, 0), "")</f>
        <v>100/36SDr</v>
      </c>
      <c r="F261" s="767" t="str">
        <f>IFERROR(VLOOKUP(C261, 條件!$A:$L, 6, 0), "")</f>
        <v>FP81384R</v>
      </c>
      <c r="G261" s="948">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65">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6">
        <v>1</v>
      </c>
      <c r="AH261" s="820" t="s">
        <v>1650</v>
      </c>
      <c r="AI261" s="820" t="s">
        <v>1650</v>
      </c>
      <c r="AJ261" s="815" t="s">
        <v>1844</v>
      </c>
      <c r="AK261" s="974" t="s">
        <v>1844</v>
      </c>
      <c r="AL261" s="775">
        <v>50</v>
      </c>
      <c r="AM261" s="875">
        <v>46135</v>
      </c>
      <c r="AN261" s="875">
        <v>46136</v>
      </c>
      <c r="AO261" s="875">
        <v>46137</v>
      </c>
      <c r="AP261" s="875">
        <v>46138</v>
      </c>
      <c r="AQ261" s="875"/>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5"/>
      <c r="E262" s="766" t="str">
        <f>IFERROR(VLOOKUP(C262, 條件!$A:$L, 5, 0), "")</f>
        <v/>
      </c>
      <c r="F262" s="767" t="str">
        <f>IFERROR(VLOOKUP(C262, 條件!$A:$L, 6, 0), "")</f>
        <v/>
      </c>
      <c r="G262" s="948"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65"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6">
        <v>1</v>
      </c>
      <c r="AH262" s="820" t="s">
        <v>1272</v>
      </c>
      <c r="AI262" s="820" t="s">
        <v>1272</v>
      </c>
      <c r="AJ262" s="815" t="s">
        <v>1272</v>
      </c>
      <c r="AK262" s="974" t="s">
        <v>1272</v>
      </c>
      <c r="AL262" s="825"/>
      <c r="AM262" s="875"/>
      <c r="AN262" s="875"/>
      <c r="AO262" s="875"/>
      <c r="AP262" s="875"/>
      <c r="AQ262" s="875"/>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5"/>
      <c r="E263" s="766" t="str">
        <f>IFERROR(VLOOKUP(C263, 條件!$A:$L, 5, 0), "")</f>
        <v/>
      </c>
      <c r="F263" s="767" t="str">
        <f>IFERROR(VLOOKUP(C263, 條件!$A:$L, 6, 0), "")</f>
        <v/>
      </c>
      <c r="G263" s="948"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65"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6">
        <v>1</v>
      </c>
      <c r="AH263" s="820" t="s">
        <v>1272</v>
      </c>
      <c r="AI263" s="820" t="s">
        <v>1272</v>
      </c>
      <c r="AJ263" s="815" t="s">
        <v>1272</v>
      </c>
      <c r="AK263" s="974" t="s">
        <v>1272</v>
      </c>
      <c r="AL263" s="824"/>
      <c r="AM263" s="875"/>
      <c r="AN263" s="875"/>
      <c r="AO263" s="875"/>
      <c r="AP263" s="875"/>
      <c r="AQ263" s="875"/>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5"/>
      <c r="E264" s="766" t="str">
        <f>IFERROR(VLOOKUP(C264, 條件!$A:$L, 5, 0), "")</f>
        <v>150/48/2GY5</v>
      </c>
      <c r="F264" s="767" t="str">
        <f>IFERROR(VLOOKUP(C264, 條件!$A:$L, 6, 0), "")</f>
        <v>FP02422×2</v>
      </c>
      <c r="G264" s="948">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65">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6">
        <v>0.5</v>
      </c>
      <c r="AH264" s="820" t="s">
        <v>1650</v>
      </c>
      <c r="AI264" s="820" t="s">
        <v>1650</v>
      </c>
      <c r="AJ264" s="815" t="s">
        <v>1844</v>
      </c>
      <c r="AK264" s="974" t="s">
        <v>1844</v>
      </c>
      <c r="AL264" s="775">
        <v>52</v>
      </c>
      <c r="AM264" s="875">
        <v>46141</v>
      </c>
      <c r="AN264" s="875">
        <v>46144</v>
      </c>
      <c r="AO264" s="875">
        <v>46146</v>
      </c>
      <c r="AP264" s="875">
        <v>46147</v>
      </c>
      <c r="AQ264" s="875">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5"/>
      <c r="E265" s="766" t="str">
        <f>IFERROR(VLOOKUP(C265, 條件!$A:$L, 5, 0), "")</f>
        <v/>
      </c>
      <c r="F265" s="767" t="str">
        <f>IFERROR(VLOOKUP(C265, 條件!$A:$L, 6, 0), "")</f>
        <v/>
      </c>
      <c r="G265" s="948"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65"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6">
        <v>1</v>
      </c>
      <c r="AH265" s="820" t="s">
        <v>1272</v>
      </c>
      <c r="AI265" s="820" t="s">
        <v>1272</v>
      </c>
      <c r="AJ265" s="815" t="s">
        <v>1272</v>
      </c>
      <c r="AK265" s="974" t="s">
        <v>1272</v>
      </c>
      <c r="AL265" s="775"/>
      <c r="AM265" s="875"/>
      <c r="AN265" s="875"/>
      <c r="AO265" s="875"/>
      <c r="AP265" s="875"/>
      <c r="AQ265" s="875"/>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5" t="s">
        <v>1945</v>
      </c>
      <c r="E266" s="766" t="str">
        <f>IFERROR(VLOOKUP(C266, 條件!$A:$L, 5, 0), "")</f>
        <v>150/48/2SDr</v>
      </c>
      <c r="F266" s="767" t="str">
        <f>IFERROR(VLOOKUP(C266, 條件!$A:$L, 6, 0), "")</f>
        <v>FP82168R×2</v>
      </c>
      <c r="G266" s="948">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65">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6">
        <v>1</v>
      </c>
      <c r="AH266" s="820" t="s">
        <v>1947</v>
      </c>
      <c r="AI266" s="820" t="s">
        <v>1947</v>
      </c>
      <c r="AJ266" s="815" t="s">
        <v>1948</v>
      </c>
      <c r="AK266" s="974" t="s">
        <v>1948</v>
      </c>
      <c r="AL266" s="775">
        <v>55</v>
      </c>
      <c r="AM266" s="875">
        <v>46139</v>
      </c>
      <c r="AN266" s="875">
        <v>46140</v>
      </c>
      <c r="AO266" s="875">
        <v>46141</v>
      </c>
      <c r="AP266" s="875">
        <v>46142</v>
      </c>
      <c r="AQ266" s="875"/>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5"/>
      <c r="E267" s="766" t="str">
        <f>IFERROR(VLOOKUP(C267, 條件!$A:$L, 5, 0), "")</f>
        <v/>
      </c>
      <c r="F267" s="767" t="str">
        <f>IFERROR(VLOOKUP(C267, 條件!$A:$L, 6, 0), "")</f>
        <v/>
      </c>
      <c r="G267" s="948"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65"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6">
        <v>1</v>
      </c>
      <c r="AH267" s="820" t="s">
        <v>1272</v>
      </c>
      <c r="AI267" s="820" t="s">
        <v>1272</v>
      </c>
      <c r="AJ267" s="815" t="s">
        <v>1272</v>
      </c>
      <c r="AK267" s="974" t="s">
        <v>1272</v>
      </c>
      <c r="AL267" s="775"/>
      <c r="AM267" s="875"/>
      <c r="AN267" s="875"/>
      <c r="AO267" s="875"/>
      <c r="AP267" s="875"/>
      <c r="AQ267" s="875"/>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5" t="s">
        <v>1945</v>
      </c>
      <c r="E268" s="766" t="str">
        <f>IFERROR(VLOOKUP(C268, 條件!$A:$L, 5, 0), "")</f>
        <v>150/48/2SDr</v>
      </c>
      <c r="F268" s="767" t="str">
        <f>IFERROR(VLOOKUP(C268, 條件!$A:$L, 6, 0), "")</f>
        <v>FP82173R×2</v>
      </c>
      <c r="G268" s="948">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65">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6">
        <v>1</v>
      </c>
      <c r="AH268" s="820" t="s">
        <v>1026</v>
      </c>
      <c r="AI268" s="820" t="s">
        <v>1026</v>
      </c>
      <c r="AJ268" s="815" t="s">
        <v>1966</v>
      </c>
      <c r="AK268" s="974" t="s">
        <v>1966</v>
      </c>
      <c r="AL268" s="775">
        <v>56</v>
      </c>
      <c r="AM268" s="875">
        <v>46146</v>
      </c>
      <c r="AN268" s="875">
        <v>46147</v>
      </c>
      <c r="AO268" s="875"/>
      <c r="AP268" s="875"/>
      <c r="AQ268" s="875"/>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5" t="s">
        <v>1945</v>
      </c>
      <c r="E269" s="766" t="str">
        <f>IFERROR(VLOOKUP(C269, 條件!$A:$L, 5, 0), "")</f>
        <v>150/48/2SDr</v>
      </c>
      <c r="F269" s="767" t="str">
        <f>IFERROR(VLOOKUP(C269, 條件!$A:$L, 6, 0), "")</f>
        <v>FP82171R×2</v>
      </c>
      <c r="G269" s="948">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65">
        <f>IFERROR(VLOOKUP(C269, 條件!$A:$L, 3, 0), "")</f>
        <v>5.8536585365853666</v>
      </c>
      <c r="AA269" s="770">
        <f>IF(OR(L269={"改紡","檢修","了機","清車","FINAL","停機","SAMPLE","TEST","絲開發"}), L269, IFERROR(IF(C269="", "", (SUM(J269, N269, R269, V269)/3 * AG269) * IF(AND(AF269="S", AS269="雙"), 0.5, 1)), ""))</f>
        <v>30.333333333333332</v>
      </c>
      <c r="AB269" s="803">
        <f t="shared" si="44"/>
        <v>0.99507211538461537</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6">
        <v>1</v>
      </c>
      <c r="AH269" s="820" t="s">
        <v>1949</v>
      </c>
      <c r="AI269" s="820" t="s">
        <v>1949</v>
      </c>
      <c r="AJ269" s="815" t="s">
        <v>1697</v>
      </c>
      <c r="AK269" s="974" t="s">
        <v>1697</v>
      </c>
      <c r="AL269" s="775">
        <v>55</v>
      </c>
      <c r="AM269" s="875">
        <v>46143</v>
      </c>
      <c r="AN269" s="875">
        <v>46144</v>
      </c>
      <c r="AO269" s="875">
        <v>46145</v>
      </c>
      <c r="AP269" s="875"/>
      <c r="AQ269" s="875"/>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5"/>
      <c r="E270" s="766" t="str">
        <f>IFERROR(VLOOKUP(C270, 條件!$A:$L, 5, 0), "")</f>
        <v>150/48/2SDr</v>
      </c>
      <c r="F270" s="767" t="str">
        <f>IFERROR(VLOOKUP(C270, 條件!$A:$L, 6, 0), "")</f>
        <v>FP82169R×2</v>
      </c>
      <c r="G270" s="948">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65">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6">
        <v>2</v>
      </c>
      <c r="AH270" s="820" t="s">
        <v>1026</v>
      </c>
      <c r="AI270" s="820" t="s">
        <v>1026</v>
      </c>
      <c r="AJ270" s="815" t="s">
        <v>1966</v>
      </c>
      <c r="AK270" s="974" t="s">
        <v>1966</v>
      </c>
      <c r="AL270" s="775">
        <v>48</v>
      </c>
      <c r="AM270" s="875">
        <v>46145</v>
      </c>
      <c r="AN270" s="875">
        <v>46147</v>
      </c>
      <c r="AO270" s="875"/>
      <c r="AP270" s="875"/>
      <c r="AQ270" s="875"/>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5"/>
      <c r="E271" s="766" t="str">
        <f>IFERROR(VLOOKUP(C271, 條件!$A:$L, 5, 0), "")</f>
        <v>150/48/2SDr</v>
      </c>
      <c r="F271" s="767" t="str">
        <f>IFERROR(VLOOKUP(C271, 條件!$A:$L, 6, 0), "")</f>
        <v>FP82169R×2</v>
      </c>
      <c r="G271" s="948">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65">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6">
        <v>2</v>
      </c>
      <c r="AH271" s="820" t="s">
        <v>1026</v>
      </c>
      <c r="AI271" s="820" t="s">
        <v>1026</v>
      </c>
      <c r="AJ271" s="815" t="s">
        <v>1966</v>
      </c>
      <c r="AK271" s="974" t="s">
        <v>1966</v>
      </c>
      <c r="AL271" s="775">
        <v>48</v>
      </c>
      <c r="AM271" s="875">
        <v>46147</v>
      </c>
      <c r="AN271" s="875">
        <v>46148</v>
      </c>
      <c r="AO271" s="875"/>
      <c r="AP271" s="875"/>
      <c r="AQ271" s="875"/>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5"/>
      <c r="E272" s="766" t="str">
        <f>IFERROR(VLOOKUP(C272, 條件!$A:$L, 5, 0), "")</f>
        <v>150/48/2SR6</v>
      </c>
      <c r="F272" s="767" t="str">
        <f>IFERROR(VLOOKUP(C272, 條件!$A:$L, 6, 0), "")</f>
        <v>FP82658×2</v>
      </c>
      <c r="G272" s="948">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65">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6">
        <v>2</v>
      </c>
      <c r="AH272" s="820" t="s">
        <v>1949</v>
      </c>
      <c r="AI272" s="820" t="s">
        <v>1949</v>
      </c>
      <c r="AJ272" s="815" t="s">
        <v>1697</v>
      </c>
      <c r="AK272" s="974" t="s">
        <v>1697</v>
      </c>
      <c r="AL272" s="775">
        <v>56</v>
      </c>
      <c r="AM272" s="875">
        <v>46115</v>
      </c>
      <c r="AN272" s="875">
        <v>46117</v>
      </c>
      <c r="AO272" s="875">
        <v>46118</v>
      </c>
      <c r="AP272" s="875"/>
      <c r="AQ272" s="875"/>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5" t="s">
        <v>1945</v>
      </c>
      <c r="E273" s="766" t="str">
        <f>IFERROR(VLOOKUP(C273, 條件!$A:$L, 5, 0), "")</f>
        <v>225/72/2SDr</v>
      </c>
      <c r="F273" s="767" t="str">
        <f>IFERROR(VLOOKUP(C273, 條件!$A:$L, 6, 0), "")</f>
        <v>FP83024R×2</v>
      </c>
      <c r="G273" s="948">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65">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6">
        <v>2</v>
      </c>
      <c r="AH273" s="820" t="s">
        <v>1026</v>
      </c>
      <c r="AI273" s="820" t="s">
        <v>1026</v>
      </c>
      <c r="AJ273" s="815" t="s">
        <v>1966</v>
      </c>
      <c r="AK273" s="974" t="s">
        <v>1966</v>
      </c>
      <c r="AL273" s="775">
        <v>53</v>
      </c>
      <c r="AM273" s="875">
        <v>46134</v>
      </c>
      <c r="AN273" s="875">
        <v>46135</v>
      </c>
      <c r="AO273" s="875">
        <v>46137</v>
      </c>
      <c r="AP273" s="875">
        <v>46138</v>
      </c>
      <c r="AQ273" s="875"/>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5" t="s">
        <v>1945</v>
      </c>
      <c r="E274" s="766" t="str">
        <f>IFERROR(VLOOKUP(C274, 條件!$A:$L, 5, 0), "")</f>
        <v>150/48/2SDr</v>
      </c>
      <c r="F274" s="767" t="str">
        <f>IFERROR(VLOOKUP(C274, 條件!$A:$L, 6, 0), "")</f>
        <v>FP82170R×2</v>
      </c>
      <c r="G274" s="948">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65">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6">
        <v>2</v>
      </c>
      <c r="AH274" s="820" t="s">
        <v>1026</v>
      </c>
      <c r="AI274" s="820" t="s">
        <v>1026</v>
      </c>
      <c r="AJ274" s="815" t="s">
        <v>1966</v>
      </c>
      <c r="AK274" s="974" t="s">
        <v>1966</v>
      </c>
      <c r="AL274" s="775">
        <v>56</v>
      </c>
      <c r="AM274" s="875">
        <v>46141</v>
      </c>
      <c r="AN274" s="875">
        <v>46143</v>
      </c>
      <c r="AO274" s="875"/>
      <c r="AP274" s="875"/>
      <c r="AQ274" s="875"/>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5" t="s">
        <v>1945</v>
      </c>
      <c r="E275" s="766" t="str">
        <f>IFERROR(VLOOKUP(C275, 條件!$A:$L, 5, 0), "")</f>
        <v>150/48/2SDr</v>
      </c>
      <c r="F275" s="767" t="str">
        <f>IFERROR(VLOOKUP(C275, 條件!$A:$L, 6, 0), "")</f>
        <v>FP82173R×2</v>
      </c>
      <c r="G275" s="948">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65">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6">
        <v>1</v>
      </c>
      <c r="AH275" s="820" t="s">
        <v>1949</v>
      </c>
      <c r="AI275" s="820" t="s">
        <v>1949</v>
      </c>
      <c r="AJ275" s="815" t="s">
        <v>1697</v>
      </c>
      <c r="AK275" s="974" t="s">
        <v>1697</v>
      </c>
      <c r="AL275" s="775">
        <v>56</v>
      </c>
      <c r="AM275" s="875">
        <v>46146</v>
      </c>
      <c r="AN275" s="875">
        <v>46147</v>
      </c>
      <c r="AO275" s="875">
        <v>46148</v>
      </c>
      <c r="AP275" s="875"/>
      <c r="AQ275" s="875"/>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5"/>
      <c r="E276" s="766" t="str">
        <f>IFERROR(VLOOKUP(C276, 條件!$A:$L, 5, 0), "")</f>
        <v/>
      </c>
      <c r="F276" s="767" t="str">
        <f>IFERROR(VLOOKUP(C276, 條件!$A:$L, 6, 0), "")</f>
        <v/>
      </c>
      <c r="G276" s="948"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7"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8">
        <v>12</v>
      </c>
      <c r="AH276" s="820" t="s">
        <v>1272</v>
      </c>
      <c r="AI276" s="820" t="s">
        <v>1272</v>
      </c>
      <c r="AJ276" s="815" t="s">
        <v>1272</v>
      </c>
      <c r="AK276" s="974" t="s">
        <v>1272</v>
      </c>
      <c r="AL276" s="775"/>
      <c r="AM276" s="875"/>
      <c r="AN276" s="875"/>
      <c r="AO276" s="875"/>
      <c r="AP276" s="875"/>
      <c r="AQ276" s="875"/>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5"/>
      <c r="E277" s="766" t="str">
        <f>IFERROR(VLOOKUP(C277, 條件!$A:$L, 5, 0), "")</f>
        <v/>
      </c>
      <c r="F277" s="767" t="str">
        <f>IFERROR(VLOOKUP(C277, 條件!$A:$L, 6, 0), "")</f>
        <v/>
      </c>
      <c r="G277" s="948"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7"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8">
        <v>5</v>
      </c>
      <c r="AH277" s="820" t="s">
        <v>1947</v>
      </c>
      <c r="AI277" s="820" t="s">
        <v>1947</v>
      </c>
      <c r="AJ277" s="815" t="s">
        <v>1185</v>
      </c>
      <c r="AK277" s="974" t="s">
        <v>1185</v>
      </c>
      <c r="AL277" s="775"/>
      <c r="AM277" s="875"/>
      <c r="AN277" s="875"/>
      <c r="AO277" s="875"/>
      <c r="AP277" s="875"/>
      <c r="AQ277" s="875"/>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5"/>
      <c r="E278" s="766" t="str">
        <f>IFERROR(VLOOKUP(C278, 條件!$A:$L, 5, 0), "")</f>
        <v/>
      </c>
      <c r="F278" s="767" t="str">
        <f>IFERROR(VLOOKUP(C278, 條件!$A:$L, 6, 0), "")</f>
        <v/>
      </c>
      <c r="G278" s="948"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65"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6">
        <v>1</v>
      </c>
      <c r="AH278" s="820" t="s">
        <v>1272</v>
      </c>
      <c r="AI278" s="820" t="s">
        <v>1272</v>
      </c>
      <c r="AJ278" s="815" t="s">
        <v>1272</v>
      </c>
      <c r="AK278" s="974" t="s">
        <v>1272</v>
      </c>
      <c r="AL278" s="775"/>
      <c r="AM278" s="875"/>
      <c r="AN278" s="875"/>
      <c r="AO278" s="875"/>
      <c r="AP278" s="875"/>
      <c r="AQ278" s="875"/>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5"/>
      <c r="E279" s="766" t="str">
        <f>IFERROR(VLOOKUP(C279, 條件!$A:$L, 5, 0), "")</f>
        <v/>
      </c>
      <c r="F279" s="767" t="str">
        <f>IFERROR(VLOOKUP(C279, 條件!$A:$L, 6, 0), "")</f>
        <v/>
      </c>
      <c r="G279" s="948"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65"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6">
        <v>1</v>
      </c>
      <c r="AH279" s="820" t="s">
        <v>1272</v>
      </c>
      <c r="AI279" s="820" t="s">
        <v>1272</v>
      </c>
      <c r="AJ279" s="815" t="s">
        <v>1272</v>
      </c>
      <c r="AK279" s="974" t="s">
        <v>1272</v>
      </c>
      <c r="AL279" s="775"/>
      <c r="AM279" s="875"/>
      <c r="AN279" s="875"/>
      <c r="AO279" s="875"/>
      <c r="AP279" s="875"/>
      <c r="AQ279" s="875"/>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5"/>
      <c r="E280" s="766" t="str">
        <f>IFERROR(VLOOKUP(C280, 條件!$A:$L, 5, 0), "")</f>
        <v/>
      </c>
      <c r="F280" s="767" t="str">
        <f>IFERROR(VLOOKUP(C280, 條件!$A:$L, 6, 0), "")</f>
        <v/>
      </c>
      <c r="G280" s="948"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65"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6">
        <v>1</v>
      </c>
      <c r="AH280" s="820" t="s">
        <v>1272</v>
      </c>
      <c r="AI280" s="820" t="s">
        <v>1272</v>
      </c>
      <c r="AJ280" s="815" t="s">
        <v>1272</v>
      </c>
      <c r="AK280" s="974" t="s">
        <v>1272</v>
      </c>
      <c r="AL280" s="775"/>
      <c r="AM280" s="875"/>
      <c r="AN280" s="875"/>
      <c r="AO280" s="875"/>
      <c r="AP280" s="875"/>
      <c r="AQ280" s="875"/>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5"/>
      <c r="E281" s="766" t="str">
        <f>IFERROR(VLOOKUP(C281, 條件!$A:$L, 5, 0), "")</f>
        <v/>
      </c>
      <c r="F281" s="767" t="str">
        <f>IFERROR(VLOOKUP(C281, 條件!$A:$L, 6, 0), "")</f>
        <v/>
      </c>
      <c r="G281" s="948"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65"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6">
        <v>1</v>
      </c>
      <c r="AH281" s="820" t="s">
        <v>1272</v>
      </c>
      <c r="AI281" s="820" t="s">
        <v>1272</v>
      </c>
      <c r="AJ281" s="815" t="s">
        <v>1272</v>
      </c>
      <c r="AK281" s="974" t="s">
        <v>1272</v>
      </c>
      <c r="AL281" s="775"/>
      <c r="AM281" s="875"/>
      <c r="AN281" s="875"/>
      <c r="AO281" s="875"/>
      <c r="AP281" s="875"/>
      <c r="AQ281" s="875"/>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5"/>
      <c r="E282" s="766" t="str">
        <f>IFERROR(VLOOKUP(C282, 條件!$A:$L, 5, 0), "")</f>
        <v/>
      </c>
      <c r="F282" s="767" t="str">
        <f>IFERROR(VLOOKUP(C282, 條件!$A:$L, 6, 0), "")</f>
        <v/>
      </c>
      <c r="G282" s="948"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65"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6">
        <v>1</v>
      </c>
      <c r="AH282" s="820" t="s">
        <v>1272</v>
      </c>
      <c r="AI282" s="820" t="s">
        <v>1272</v>
      </c>
      <c r="AJ282" s="815" t="s">
        <v>1272</v>
      </c>
      <c r="AK282" s="974" t="s">
        <v>1272</v>
      </c>
      <c r="AL282" s="775"/>
      <c r="AM282" s="875"/>
      <c r="AN282" s="875"/>
      <c r="AO282" s="875"/>
      <c r="AP282" s="875"/>
      <c r="AQ282" s="875"/>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5"/>
      <c r="E283" s="766" t="str">
        <f>IFERROR(VLOOKUP(C283, 條件!$A:$L, 5, 0), "")</f>
        <v/>
      </c>
      <c r="F283" s="767" t="str">
        <f>IFERROR(VLOOKUP(C283, 條件!$A:$L, 6, 0), "")</f>
        <v/>
      </c>
      <c r="G283" s="948"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65"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6">
        <v>1</v>
      </c>
      <c r="AH283" s="820" t="s">
        <v>1272</v>
      </c>
      <c r="AI283" s="820" t="s">
        <v>1272</v>
      </c>
      <c r="AJ283" s="815" t="s">
        <v>1272</v>
      </c>
      <c r="AK283" s="974" t="s">
        <v>1272</v>
      </c>
      <c r="AL283" s="775"/>
      <c r="AM283" s="875"/>
      <c r="AN283" s="875"/>
      <c r="AO283" s="875"/>
      <c r="AP283" s="875"/>
      <c r="AQ283" s="875"/>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5"/>
      <c r="E284" s="766" t="str">
        <f>IFERROR(VLOOKUP(C284, 條件!$A:$L, 5, 0), "")</f>
        <v/>
      </c>
      <c r="F284" s="767" t="str">
        <f>IFERROR(VLOOKUP(C284, 條件!$A:$L, 6, 0), "")</f>
        <v/>
      </c>
      <c r="G284" s="948"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65"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6">
        <v>1</v>
      </c>
      <c r="AH284" s="820" t="s">
        <v>1272</v>
      </c>
      <c r="AI284" s="820" t="s">
        <v>1272</v>
      </c>
      <c r="AJ284" s="815" t="s">
        <v>1272</v>
      </c>
      <c r="AK284" s="974" t="s">
        <v>1272</v>
      </c>
      <c r="AL284" s="775"/>
      <c r="AM284" s="875"/>
      <c r="AN284" s="875"/>
      <c r="AO284" s="875"/>
      <c r="AP284" s="875"/>
      <c r="AQ284" s="875"/>
      <c r="AR284" s="777"/>
      <c r="AS284" s="767" t="str">
        <f t="shared" si="49"/>
        <v>單</v>
      </c>
      <c r="AT284" s="767" t="str">
        <f t="shared" si="50"/>
        <v>全</v>
      </c>
      <c r="AU284" s="767" t="str">
        <f t="shared" si="51"/>
        <v/>
      </c>
      <c r="AV284" s="767" t="str">
        <f t="shared" si="52"/>
        <v/>
      </c>
    </row>
    <row r="285" spans="1:48" ht="17.45" customHeight="1" thickBot="1">
      <c r="A285" s="781">
        <f t="shared" si="46"/>
        <v>46149</v>
      </c>
      <c r="B285" s="782" t="s">
        <v>1959</v>
      </c>
      <c r="C285" s="799" t="s">
        <v>1952</v>
      </c>
      <c r="D285" s="946"/>
      <c r="E285" s="784" t="str">
        <f>IFERROR(VLOOKUP(C285, 條件!$A:$L, 5, 0), "")</f>
        <v/>
      </c>
      <c r="F285" s="785" t="str">
        <f>IFERROR(VLOOKUP(C285, 條件!$A:$L, 6, 0), "")</f>
        <v/>
      </c>
      <c r="G285" s="949"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9"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70">
        <v>1</v>
      </c>
      <c r="AH285" s="905" t="s">
        <v>1272</v>
      </c>
      <c r="AI285" s="905" t="s">
        <v>1272</v>
      </c>
      <c r="AJ285" s="816" t="s">
        <v>1272</v>
      </c>
      <c r="AK285" s="975" t="s">
        <v>1272</v>
      </c>
      <c r="AL285" s="793"/>
      <c r="AM285" s="877"/>
      <c r="AN285" s="877"/>
      <c r="AO285" s="877"/>
      <c r="AP285" s="877"/>
      <c r="AQ285" s="877"/>
      <c r="AR285" s="795"/>
      <c r="AS285" s="785" t="str">
        <f t="shared" si="49"/>
        <v>單</v>
      </c>
      <c r="AT285" s="785" t="str">
        <f t="shared" si="50"/>
        <v>全</v>
      </c>
      <c r="AU285" s="785" t="str">
        <f t="shared" si="51"/>
        <v/>
      </c>
      <c r="AV285" s="785" t="str">
        <f t="shared" si="52"/>
        <v/>
      </c>
    </row>
    <row r="286" spans="1:48">
      <c r="A286" s="745">
        <v>46150</v>
      </c>
      <c r="B286" s="746" t="s">
        <v>333</v>
      </c>
      <c r="C286" s="746" t="s">
        <v>942</v>
      </c>
      <c r="D286" s="944"/>
      <c r="E286" s="748" t="str">
        <f>IFERROR(VLOOKUP(C286, 條件!$A:$L, 5, 0), "")</f>
        <v/>
      </c>
      <c r="F286" s="749" t="str">
        <f>IFERROR(VLOOKUP(C286, 條件!$A:$L, 6, 0), "")</f>
        <v/>
      </c>
      <c r="G286" s="947"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63"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64">
        <v>1</v>
      </c>
      <c r="AH286" s="904" t="s">
        <v>1272</v>
      </c>
      <c r="AI286" s="904" t="s">
        <v>1272</v>
      </c>
      <c r="AJ286" s="823" t="s">
        <v>1272</v>
      </c>
      <c r="AK286" s="972" t="s">
        <v>1272</v>
      </c>
      <c r="AL286" s="760"/>
      <c r="AM286" s="874"/>
      <c r="AN286" s="874"/>
      <c r="AO286" s="874"/>
      <c r="AP286" s="874"/>
      <c r="AQ286" s="874"/>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5"/>
      <c r="E287" s="766" t="str">
        <f>IFERROR(VLOOKUP(C287, 條件!$A:$L, 5, 0), "")</f>
        <v>75/36SDR</v>
      </c>
      <c r="F287" s="767" t="str">
        <f>IFERROR(VLOOKUP(C287, 條件!$A:$L, 6, 0), "")</f>
        <v>FP81386R</v>
      </c>
      <c r="G287" s="948">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65">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6">
        <v>1</v>
      </c>
      <c r="AH287" s="820" t="s">
        <v>1963</v>
      </c>
      <c r="AI287" s="820" t="s">
        <v>1963</v>
      </c>
      <c r="AJ287" s="815" t="s">
        <v>1844</v>
      </c>
      <c r="AK287" s="974" t="s">
        <v>1844</v>
      </c>
      <c r="AL287" s="775">
        <v>50</v>
      </c>
      <c r="AM287" s="875">
        <v>46144</v>
      </c>
      <c r="AN287" s="875">
        <v>46145</v>
      </c>
      <c r="AO287" s="875">
        <v>46146</v>
      </c>
      <c r="AP287" s="875">
        <v>46147</v>
      </c>
      <c r="AQ287" s="875"/>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5" t="s">
        <v>1945</v>
      </c>
      <c r="E288" s="766" t="str">
        <f>IFERROR(VLOOKUP(C288, 條件!$A:$L, 5, 0), "")</f>
        <v>75/24/2SDR2</v>
      </c>
      <c r="F288" s="767" t="str">
        <f>IFERROR(VLOOKUP(C288, 條件!$A:$L, 6, 0), "")</f>
        <v>FP81363R×2</v>
      </c>
      <c r="G288" s="948">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65">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6">
        <v>1</v>
      </c>
      <c r="AH288" s="820" t="s">
        <v>1963</v>
      </c>
      <c r="AI288" s="820" t="s">
        <v>1963</v>
      </c>
      <c r="AJ288" s="815" t="s">
        <v>1844</v>
      </c>
      <c r="AK288" s="974" t="s">
        <v>1844</v>
      </c>
      <c r="AL288" s="775"/>
      <c r="AM288" s="875"/>
      <c r="AN288" s="875"/>
      <c r="AO288" s="875"/>
      <c r="AP288" s="875"/>
      <c r="AQ288" s="875"/>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5" t="s">
        <v>1945</v>
      </c>
      <c r="E289" s="766" t="str">
        <f>IFERROR(VLOOKUP(C289, 條件!$A:$L, 5, 0), "")</f>
        <v>75/24/2SDr</v>
      </c>
      <c r="F289" s="767" t="str">
        <f>IFERROR(VLOOKUP(C289, 條件!$A:$L, 6, 0), "")</f>
        <v>FP81391R×2</v>
      </c>
      <c r="G289" s="948">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65">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6">
        <v>1</v>
      </c>
      <c r="AH289" s="820" t="s">
        <v>1963</v>
      </c>
      <c r="AI289" s="820" t="s">
        <v>1963</v>
      </c>
      <c r="AJ289" s="815" t="s">
        <v>1844</v>
      </c>
      <c r="AK289" s="974" t="s">
        <v>1844</v>
      </c>
      <c r="AL289" s="775"/>
      <c r="AM289" s="875"/>
      <c r="AN289" s="875"/>
      <c r="AO289" s="875"/>
      <c r="AP289" s="875"/>
      <c r="AQ289" s="875"/>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5"/>
      <c r="E290" s="766" t="str">
        <f>IFERROR(VLOOKUP(C290, 條件!$A:$L, 5, 0), "")</f>
        <v>150/48BK42</v>
      </c>
      <c r="F290" s="767" t="str">
        <f>IFERROR(VLOOKUP(C290, 條件!$A:$L, 6, 0), "")</f>
        <v>FP02421</v>
      </c>
      <c r="G290" s="948">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65">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6">
        <v>2</v>
      </c>
      <c r="AH290" s="820" t="s">
        <v>1963</v>
      </c>
      <c r="AI290" s="820" t="s">
        <v>1963</v>
      </c>
      <c r="AJ290" s="815" t="s">
        <v>1844</v>
      </c>
      <c r="AK290" s="974" t="s">
        <v>1844</v>
      </c>
      <c r="AL290" s="775">
        <v>52</v>
      </c>
      <c r="AM290" s="875">
        <v>46148</v>
      </c>
      <c r="AN290" s="875">
        <v>46149</v>
      </c>
      <c r="AO290" s="875"/>
      <c r="AP290" s="875"/>
      <c r="AQ290" s="875"/>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5"/>
      <c r="E291" s="766" t="str">
        <f>IFERROR(VLOOKUP(C291, 條件!$A:$L, 5, 0), "")</f>
        <v>75/36HC</v>
      </c>
      <c r="F291" s="767" t="str">
        <f>IFERROR(VLOOKUP(C291, 條件!$A:$L, 6, 0), "")</f>
        <v>FP81857R</v>
      </c>
      <c r="G291" s="948">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65">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6">
        <v>1</v>
      </c>
      <c r="AH291" s="820" t="s">
        <v>1242</v>
      </c>
      <c r="AI291" s="820" t="s">
        <v>1242</v>
      </c>
      <c r="AJ291" s="815" t="s">
        <v>1960</v>
      </c>
      <c r="AK291" s="974" t="s">
        <v>1960</v>
      </c>
      <c r="AL291" s="775">
        <v>54</v>
      </c>
      <c r="AM291" s="875">
        <v>45949</v>
      </c>
      <c r="AN291" s="875">
        <v>45950</v>
      </c>
      <c r="AO291" s="875"/>
      <c r="AP291" s="875"/>
      <c r="AQ291" s="875"/>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5" t="s">
        <v>1945</v>
      </c>
      <c r="E292" s="766" t="str">
        <f>IFERROR(VLOOKUP(C292, 條件!$A:$L, 5, 0), "")</f>
        <v>75/24/2SDr</v>
      </c>
      <c r="F292" s="767" t="str">
        <f>IFERROR(VLOOKUP(C292, 條件!$A:$L, 6, 0), "")</f>
        <v>FP81382R×2</v>
      </c>
      <c r="G292" s="948">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65">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6">
        <v>1</v>
      </c>
      <c r="AH292" s="820" t="s">
        <v>1242</v>
      </c>
      <c r="AI292" s="820" t="s">
        <v>1242</v>
      </c>
      <c r="AJ292" s="815" t="s">
        <v>1960</v>
      </c>
      <c r="AK292" s="974" t="s">
        <v>1960</v>
      </c>
      <c r="AL292" s="775">
        <v>50</v>
      </c>
      <c r="AM292" s="875">
        <v>46106</v>
      </c>
      <c r="AN292" s="875">
        <v>46107</v>
      </c>
      <c r="AO292" s="875"/>
      <c r="AP292" s="875"/>
      <c r="AQ292" s="875"/>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5" t="s">
        <v>1946</v>
      </c>
      <c r="E293" s="766" t="str">
        <f>IFERROR(VLOOKUP(C293, 條件!$A:$L, 5, 0), "")</f>
        <v>50/72BSD3</v>
      </c>
      <c r="F293" s="767" t="str">
        <f>IFERROR(VLOOKUP(C293, 條件!$A:$L, 6, 0), "")</f>
        <v>FP80141</v>
      </c>
      <c r="G293" s="948">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65">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6">
        <v>1</v>
      </c>
      <c r="AH293" s="820" t="s">
        <v>1963</v>
      </c>
      <c r="AI293" s="820" t="s">
        <v>1963</v>
      </c>
      <c r="AJ293" s="815" t="s">
        <v>1844</v>
      </c>
      <c r="AK293" s="974" t="s">
        <v>1844</v>
      </c>
      <c r="AL293" s="775">
        <v>57</v>
      </c>
      <c r="AM293" s="876">
        <v>46086</v>
      </c>
      <c r="AN293" s="875">
        <v>46087</v>
      </c>
      <c r="AO293" s="875">
        <v>46088</v>
      </c>
      <c r="AP293" s="875">
        <v>46089</v>
      </c>
      <c r="AQ293" s="875"/>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5"/>
      <c r="E294" s="766" t="str">
        <f>IFERROR(VLOOKUP(C294, 條件!$A:$L, 5, 0), "")</f>
        <v/>
      </c>
      <c r="F294" s="767" t="str">
        <f>IFERROR(VLOOKUP(C294, 條件!$A:$L, 6, 0), "")</f>
        <v/>
      </c>
      <c r="G294" s="948"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65"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6">
        <v>1</v>
      </c>
      <c r="AH294" s="820" t="s">
        <v>1272</v>
      </c>
      <c r="AI294" s="820" t="s">
        <v>1272</v>
      </c>
      <c r="AJ294" s="815" t="s">
        <v>1272</v>
      </c>
      <c r="AK294" s="974" t="s">
        <v>1272</v>
      </c>
      <c r="AL294" s="775"/>
      <c r="AM294" s="875"/>
      <c r="AN294" s="875"/>
      <c r="AO294" s="875"/>
      <c r="AP294" s="875"/>
      <c r="AQ294" s="875"/>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5"/>
      <c r="E295" s="766" t="str">
        <f>IFERROR(VLOOKUP(C295, 條件!$A:$L, 5, 0), "")</f>
        <v>150/48CDR</v>
      </c>
      <c r="F295" s="767" t="str">
        <f>IFERROR(VLOOKUP(C295, 條件!$A:$L, 6, 0), "")</f>
        <v>FP82781</v>
      </c>
      <c r="G295" s="948">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65">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6">
        <v>1</v>
      </c>
      <c r="AH295" s="820" t="s">
        <v>1963</v>
      </c>
      <c r="AI295" s="820" t="s">
        <v>1963</v>
      </c>
      <c r="AJ295" s="815" t="s">
        <v>1844</v>
      </c>
      <c r="AK295" s="974" t="s">
        <v>1844</v>
      </c>
      <c r="AL295" s="775">
        <v>54</v>
      </c>
      <c r="AM295" s="875">
        <v>46144</v>
      </c>
      <c r="AN295" s="875">
        <v>46146</v>
      </c>
      <c r="AO295" s="875">
        <v>46147</v>
      </c>
      <c r="AP295" s="875">
        <v>46148</v>
      </c>
      <c r="AQ295" s="875"/>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5"/>
      <c r="E296" s="766" t="str">
        <f>IFERROR(VLOOKUP(C296, 條件!$A:$L, 5, 0), "")</f>
        <v/>
      </c>
      <c r="F296" s="767" t="str">
        <f>IFERROR(VLOOKUP(C296, 條件!$A:$L, 6, 0), "")</f>
        <v/>
      </c>
      <c r="G296" s="948"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65"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6">
        <v>1</v>
      </c>
      <c r="AH296" s="820" t="s">
        <v>1272</v>
      </c>
      <c r="AI296" s="820" t="s">
        <v>1272</v>
      </c>
      <c r="AJ296" s="815" t="s">
        <v>1272</v>
      </c>
      <c r="AK296" s="974" t="s">
        <v>1272</v>
      </c>
      <c r="AL296" s="775"/>
      <c r="AM296" s="875"/>
      <c r="AN296" s="875"/>
      <c r="AO296" s="875"/>
      <c r="AP296" s="875"/>
      <c r="AQ296" s="875"/>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5"/>
      <c r="E297" s="766" t="str">
        <f>IFERROR(VLOOKUP(C297, 條件!$A:$L, 5, 0), "")</f>
        <v/>
      </c>
      <c r="F297" s="767" t="str">
        <f>IFERROR(VLOOKUP(C297, 條件!$A:$L, 6, 0), "")</f>
        <v/>
      </c>
      <c r="G297" s="948"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65"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6">
        <v>1</v>
      </c>
      <c r="AH297" s="820" t="s">
        <v>1272</v>
      </c>
      <c r="AI297" s="820" t="s">
        <v>1272</v>
      </c>
      <c r="AJ297" s="815" t="s">
        <v>1272</v>
      </c>
      <c r="AK297" s="974" t="s">
        <v>1272</v>
      </c>
      <c r="AL297" s="775"/>
      <c r="AM297" s="876"/>
      <c r="AN297" s="875"/>
      <c r="AO297" s="875"/>
      <c r="AP297" s="875"/>
      <c r="AQ297" s="875"/>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5" t="s">
        <v>1945</v>
      </c>
      <c r="E298" s="766" t="str">
        <f>IFERROR(VLOOKUP(C298, 條件!$A:$L, 5, 0), "")</f>
        <v>75/24/2SDr</v>
      </c>
      <c r="F298" s="767" t="str">
        <f>IFERROR(VLOOKUP(C298, 條件!$A:$L, 6, 0), "")</f>
        <v>FP81382R×2</v>
      </c>
      <c r="G298" s="948">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65">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6">
        <v>0.5</v>
      </c>
      <c r="AH298" s="820" t="s">
        <v>1242</v>
      </c>
      <c r="AI298" s="820" t="s">
        <v>1242</v>
      </c>
      <c r="AJ298" s="815" t="s">
        <v>1960</v>
      </c>
      <c r="AK298" s="974" t="s">
        <v>1960</v>
      </c>
      <c r="AL298" s="775">
        <v>50</v>
      </c>
      <c r="AM298" s="875">
        <v>46103</v>
      </c>
      <c r="AN298" s="875">
        <v>46105</v>
      </c>
      <c r="AO298" s="875">
        <v>46106</v>
      </c>
      <c r="AP298" s="875">
        <v>46107</v>
      </c>
      <c r="AQ298" s="875"/>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5"/>
      <c r="E299" s="766" t="str">
        <f>IFERROR(VLOOKUP(C299, 條件!$A:$L, 5, 0), "")</f>
        <v>150/48SDR</v>
      </c>
      <c r="F299" s="767" t="str">
        <f>IFERROR(VLOOKUP(C299, 條件!$A:$L, 6, 0), "")</f>
        <v>FP82169R</v>
      </c>
      <c r="G299" s="948">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65">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6">
        <v>1</v>
      </c>
      <c r="AH299" s="820" t="s">
        <v>1963</v>
      </c>
      <c r="AI299" s="820" t="s">
        <v>1963</v>
      </c>
      <c r="AJ299" s="815" t="s">
        <v>1948</v>
      </c>
      <c r="AK299" s="974" t="s">
        <v>1948</v>
      </c>
      <c r="AL299" s="775">
        <v>48</v>
      </c>
      <c r="AM299" s="875">
        <v>46146</v>
      </c>
      <c r="AN299" s="875">
        <v>46147</v>
      </c>
      <c r="AO299" s="875">
        <v>46148</v>
      </c>
      <c r="AP299" s="875">
        <v>46149</v>
      </c>
      <c r="AQ299" s="875"/>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5"/>
      <c r="E300" s="766" t="str">
        <f>IFERROR(VLOOKUP(C300, 條件!$A:$L, 5, 0), "")</f>
        <v/>
      </c>
      <c r="F300" s="767" t="str">
        <f>IFERROR(VLOOKUP(C300, 條件!$A:$L, 6, 0), "")</f>
        <v/>
      </c>
      <c r="G300" s="948"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65"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6">
        <v>1</v>
      </c>
      <c r="AH300" s="820" t="s">
        <v>1272</v>
      </c>
      <c r="AI300" s="820" t="s">
        <v>1272</v>
      </c>
      <c r="AJ300" s="815" t="s">
        <v>1272</v>
      </c>
      <c r="AK300" s="974" t="s">
        <v>1272</v>
      </c>
      <c r="AL300" s="775"/>
      <c r="AM300" s="875"/>
      <c r="AN300" s="875"/>
      <c r="AO300" s="875"/>
      <c r="AP300" s="875"/>
      <c r="AQ300" s="875"/>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5"/>
      <c r="E301" s="766" t="str">
        <f>IFERROR(VLOOKUP(C301, 條件!$A:$L, 5, 0), "")</f>
        <v>100/36SDr</v>
      </c>
      <c r="F301" s="767" t="str">
        <f>IFERROR(VLOOKUP(C301, 條件!$A:$L, 6, 0), "")</f>
        <v>FP81384R</v>
      </c>
      <c r="G301" s="948">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65">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6">
        <v>1</v>
      </c>
      <c r="AH301" s="820" t="s">
        <v>1242</v>
      </c>
      <c r="AI301" s="820" t="s">
        <v>1242</v>
      </c>
      <c r="AJ301" s="815" t="s">
        <v>1185</v>
      </c>
      <c r="AK301" s="974" t="s">
        <v>1948</v>
      </c>
      <c r="AL301" s="775">
        <v>50</v>
      </c>
      <c r="AM301" s="875">
        <v>46137</v>
      </c>
      <c r="AN301" s="875">
        <v>46138</v>
      </c>
      <c r="AO301" s="875">
        <v>46139</v>
      </c>
      <c r="AP301" s="875"/>
      <c r="AQ301" s="875"/>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5"/>
      <c r="E302" s="766" t="str">
        <f>IFERROR(VLOOKUP(C302, 條件!$A:$L, 5, 0), "")</f>
        <v/>
      </c>
      <c r="F302" s="767" t="str">
        <f>IFERROR(VLOOKUP(C302, 條件!$A:$L, 6, 0), "")</f>
        <v/>
      </c>
      <c r="G302" s="948"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65"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6">
        <v>1</v>
      </c>
      <c r="AH302" s="820" t="s">
        <v>1272</v>
      </c>
      <c r="AI302" s="820" t="s">
        <v>1272</v>
      </c>
      <c r="AJ302" s="815" t="s">
        <v>1272</v>
      </c>
      <c r="AK302" s="974" t="s">
        <v>1272</v>
      </c>
      <c r="AL302" s="825"/>
      <c r="AM302" s="875"/>
      <c r="AN302" s="875"/>
      <c r="AO302" s="875"/>
      <c r="AP302" s="875"/>
      <c r="AQ302" s="875"/>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5"/>
      <c r="E303" s="766" t="str">
        <f>IFERROR(VLOOKUP(C303, 條件!$A:$L, 5, 0), "")</f>
        <v/>
      </c>
      <c r="F303" s="767" t="str">
        <f>IFERROR(VLOOKUP(C303, 條件!$A:$L, 6, 0), "")</f>
        <v/>
      </c>
      <c r="G303" s="948"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65"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6">
        <v>1</v>
      </c>
      <c r="AH303" s="820" t="s">
        <v>1272</v>
      </c>
      <c r="AI303" s="820" t="s">
        <v>1272</v>
      </c>
      <c r="AJ303" s="815" t="s">
        <v>1272</v>
      </c>
      <c r="AK303" s="974" t="s">
        <v>1272</v>
      </c>
      <c r="AL303" s="824"/>
      <c r="AM303" s="875"/>
      <c r="AN303" s="875"/>
      <c r="AO303" s="875"/>
      <c r="AP303" s="875"/>
      <c r="AQ303" s="875"/>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5"/>
      <c r="E304" s="766" t="str">
        <f>IFERROR(VLOOKUP(C304, 條件!$A:$L, 5, 0), "")</f>
        <v>150/48/2GY5</v>
      </c>
      <c r="F304" s="767" t="str">
        <f>IFERROR(VLOOKUP(C304, 條件!$A:$L, 6, 0), "")</f>
        <v>FP02422×2</v>
      </c>
      <c r="G304" s="948">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65">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6">
        <v>0.5</v>
      </c>
      <c r="AH304" s="820" t="s">
        <v>1242</v>
      </c>
      <c r="AI304" s="820" t="s">
        <v>1242</v>
      </c>
      <c r="AJ304" s="815" t="s">
        <v>1960</v>
      </c>
      <c r="AK304" s="974" t="s">
        <v>1960</v>
      </c>
      <c r="AL304" s="775">
        <v>52</v>
      </c>
      <c r="AM304" s="875">
        <v>46148</v>
      </c>
      <c r="AN304" s="875">
        <v>46149</v>
      </c>
      <c r="AO304" s="875"/>
      <c r="AP304" s="875"/>
      <c r="AQ304" s="875"/>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5"/>
      <c r="E305" s="766" t="str">
        <f>IFERROR(VLOOKUP(C305, 條件!$A:$L, 5, 0), "")</f>
        <v/>
      </c>
      <c r="F305" s="767" t="str">
        <f>IFERROR(VLOOKUP(C305, 條件!$A:$L, 6, 0), "")</f>
        <v/>
      </c>
      <c r="G305" s="948"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65"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6">
        <v>1</v>
      </c>
      <c r="AH305" s="820" t="s">
        <v>1272</v>
      </c>
      <c r="AI305" s="820" t="s">
        <v>1272</v>
      </c>
      <c r="AJ305" s="815" t="s">
        <v>1272</v>
      </c>
      <c r="AK305" s="974" t="s">
        <v>1272</v>
      </c>
      <c r="AL305" s="775"/>
      <c r="AM305" s="875"/>
      <c r="AN305" s="875"/>
      <c r="AO305" s="875"/>
      <c r="AP305" s="875"/>
      <c r="AQ305" s="875"/>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5" t="s">
        <v>1945</v>
      </c>
      <c r="E306" s="766" t="str">
        <f>IFERROR(VLOOKUP(C306, 條件!$A:$L, 5, 0), "")</f>
        <v>150/48/2SDr</v>
      </c>
      <c r="F306" s="767" t="str">
        <f>IFERROR(VLOOKUP(C306, 條件!$A:$L, 6, 0), "")</f>
        <v>FP82171R×2</v>
      </c>
      <c r="G306" s="948">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65">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6">
        <v>1</v>
      </c>
      <c r="AH306" s="820" t="s">
        <v>1947</v>
      </c>
      <c r="AI306" s="820" t="s">
        <v>1947</v>
      </c>
      <c r="AJ306" s="815" t="s">
        <v>1948</v>
      </c>
      <c r="AK306" s="974" t="s">
        <v>1948</v>
      </c>
      <c r="AL306" s="775">
        <v>55</v>
      </c>
      <c r="AM306" s="875">
        <v>46147</v>
      </c>
      <c r="AN306" s="875">
        <v>46148</v>
      </c>
      <c r="AO306" s="875"/>
      <c r="AP306" s="875"/>
      <c r="AQ306" s="875"/>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5"/>
      <c r="E307" s="766" t="str">
        <f>IFERROR(VLOOKUP(C307, 條件!$A:$L, 5, 0), "")</f>
        <v/>
      </c>
      <c r="F307" s="767" t="str">
        <f>IFERROR(VLOOKUP(C307, 條件!$A:$L, 6, 0), "")</f>
        <v/>
      </c>
      <c r="G307" s="948"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65"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6">
        <v>1</v>
      </c>
      <c r="AH307" s="820" t="s">
        <v>1272</v>
      </c>
      <c r="AI307" s="820" t="s">
        <v>1272</v>
      </c>
      <c r="AJ307" s="815" t="s">
        <v>1272</v>
      </c>
      <c r="AK307" s="974" t="s">
        <v>1272</v>
      </c>
      <c r="AL307" s="775"/>
      <c r="AM307" s="875"/>
      <c r="AN307" s="875"/>
      <c r="AO307" s="875"/>
      <c r="AP307" s="875"/>
      <c r="AQ307" s="875"/>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5" t="s">
        <v>1945</v>
      </c>
      <c r="E308" s="766" t="str">
        <f>IFERROR(VLOOKUP(C308, 條件!$A:$L, 5, 0), "")</f>
        <v>150/48/2SDr</v>
      </c>
      <c r="F308" s="767" t="str">
        <f>IFERROR(VLOOKUP(C308, 條件!$A:$L, 6, 0), "")</f>
        <v>FP82173R×2</v>
      </c>
      <c r="G308" s="948">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65">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6">
        <v>1</v>
      </c>
      <c r="AH308" s="820" t="s">
        <v>1430</v>
      </c>
      <c r="AI308" s="820" t="s">
        <v>1430</v>
      </c>
      <c r="AJ308" s="815" t="s">
        <v>1893</v>
      </c>
      <c r="AK308" s="974" t="s">
        <v>1893</v>
      </c>
      <c r="AL308" s="775">
        <v>56</v>
      </c>
      <c r="AM308" s="875">
        <v>46145</v>
      </c>
      <c r="AN308" s="875">
        <v>46146</v>
      </c>
      <c r="AO308" s="875">
        <v>46147</v>
      </c>
      <c r="AP308" s="875">
        <v>46148</v>
      </c>
      <c r="AQ308" s="875">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5" t="s">
        <v>1945</v>
      </c>
      <c r="E309" s="766" t="str">
        <f>IFERROR(VLOOKUP(C309, 條件!$A:$L, 5, 0), "")</f>
        <v>150/48/2SDr</v>
      </c>
      <c r="F309" s="767" t="str">
        <f>IFERROR(VLOOKUP(C309, 條件!$A:$L, 6, 0), "")</f>
        <v>FP82171R×2</v>
      </c>
      <c r="G309" s="948">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65">
        <f>IFERROR(VLOOKUP(C309, 條件!$A:$L, 3, 0), "")</f>
        <v>5.8536585365853666</v>
      </c>
      <c r="AA309" s="770">
        <f>IF(OR(L309={"改紡","檢修","了機","清車","FINAL","停機","SAMPLE","TEST","絲開發"}), L309, IFERROR(IF(C309="", "", (SUM(J309, N309, R309, V309)/3 * AG309) * IF(AND(AF309="S", AS309="雙"), 0.5, 1)), ""))</f>
        <v>37</v>
      </c>
      <c r="AB309" s="803">
        <f t="shared" si="53"/>
        <v>0.99589342948717952</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6">
        <v>1</v>
      </c>
      <c r="AH309" s="820" t="s">
        <v>1026</v>
      </c>
      <c r="AI309" s="820" t="s">
        <v>1026</v>
      </c>
      <c r="AJ309" s="815" t="s">
        <v>1697</v>
      </c>
      <c r="AK309" s="974" t="s">
        <v>1697</v>
      </c>
      <c r="AL309" s="775">
        <v>55</v>
      </c>
      <c r="AM309" s="875">
        <v>46143</v>
      </c>
      <c r="AN309" s="875">
        <v>46145</v>
      </c>
      <c r="AO309" s="875">
        <v>46146</v>
      </c>
      <c r="AP309" s="875">
        <v>46149</v>
      </c>
      <c r="AQ309" s="875"/>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5"/>
      <c r="E310" s="766" t="str">
        <f>IFERROR(VLOOKUP(C310, 條件!$A:$L, 5, 0), "")</f>
        <v>150/48/2SDr</v>
      </c>
      <c r="F310" s="767" t="str">
        <f>IFERROR(VLOOKUP(C310, 條件!$A:$L, 6, 0), "")</f>
        <v>FP82169R×2</v>
      </c>
      <c r="G310" s="948">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65">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6">
        <v>2</v>
      </c>
      <c r="AH310" s="820" t="s">
        <v>1430</v>
      </c>
      <c r="AI310" s="820" t="s">
        <v>1430</v>
      </c>
      <c r="AJ310" s="815" t="s">
        <v>1697</v>
      </c>
      <c r="AK310" s="974" t="s">
        <v>1697</v>
      </c>
      <c r="AL310" s="775">
        <v>48</v>
      </c>
      <c r="AM310" s="875">
        <v>46143</v>
      </c>
      <c r="AN310" s="875">
        <v>46144</v>
      </c>
      <c r="AO310" s="875">
        <v>46148</v>
      </c>
      <c r="AP310" s="875">
        <v>46149</v>
      </c>
      <c r="AQ310" s="875"/>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5"/>
      <c r="E311" s="766" t="str">
        <f>IFERROR(VLOOKUP(C311, 條件!$A:$L, 5, 0), "")</f>
        <v>150/48/2SDr</v>
      </c>
      <c r="F311" s="767" t="str">
        <f>IFERROR(VLOOKUP(C311, 條件!$A:$L, 6, 0), "")</f>
        <v>FP82169R×2</v>
      </c>
      <c r="G311" s="948">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65">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6">
        <v>2</v>
      </c>
      <c r="AH311" s="820" t="s">
        <v>1430</v>
      </c>
      <c r="AI311" s="820" t="s">
        <v>1430</v>
      </c>
      <c r="AJ311" s="815" t="s">
        <v>1893</v>
      </c>
      <c r="AK311" s="974" t="s">
        <v>1893</v>
      </c>
      <c r="AL311" s="775">
        <v>48</v>
      </c>
      <c r="AM311" s="875">
        <v>46147</v>
      </c>
      <c r="AN311" s="875">
        <v>46148</v>
      </c>
      <c r="AO311" s="875"/>
      <c r="AP311" s="875"/>
      <c r="AQ311" s="875"/>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5"/>
      <c r="E312" s="766" t="str">
        <f>IFERROR(VLOOKUP(C312, 條件!$A:$L, 5, 0), "")</f>
        <v>150/48/2SR6</v>
      </c>
      <c r="F312" s="767" t="str">
        <f>IFERROR(VLOOKUP(C312, 條件!$A:$L, 6, 0), "")</f>
        <v>FP82658×2</v>
      </c>
      <c r="G312" s="948">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65">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6">
        <v>2</v>
      </c>
      <c r="AH312" s="820" t="s">
        <v>1026</v>
      </c>
      <c r="AI312" s="820" t="s">
        <v>1026</v>
      </c>
      <c r="AJ312" s="815" t="s">
        <v>1272</v>
      </c>
      <c r="AK312" s="974" t="s">
        <v>1272</v>
      </c>
      <c r="AL312" s="775"/>
      <c r="AM312" s="875"/>
      <c r="AN312" s="875"/>
      <c r="AO312" s="875"/>
      <c r="AP312" s="875"/>
      <c r="AQ312" s="875"/>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5" t="s">
        <v>1945</v>
      </c>
      <c r="E313" s="766" t="str">
        <f>IFERROR(VLOOKUP(C313, 條件!$A:$L, 5, 0), "")</f>
        <v>225/72/2SDr</v>
      </c>
      <c r="F313" s="767" t="str">
        <f>IFERROR(VLOOKUP(C313, 條件!$A:$L, 6, 0), "")</f>
        <v>FP83024R×2</v>
      </c>
      <c r="G313" s="948">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65">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6">
        <v>2</v>
      </c>
      <c r="AH313" s="820" t="s">
        <v>1430</v>
      </c>
      <c r="AI313" s="820" t="s">
        <v>1430</v>
      </c>
      <c r="AJ313" s="815" t="s">
        <v>1893</v>
      </c>
      <c r="AK313" s="974" t="s">
        <v>1893</v>
      </c>
      <c r="AL313" s="775">
        <v>53</v>
      </c>
      <c r="AM313" s="875">
        <v>46130</v>
      </c>
      <c r="AN313" s="875">
        <v>46131</v>
      </c>
      <c r="AO313" s="875">
        <v>46133</v>
      </c>
      <c r="AP313" s="875">
        <v>46137</v>
      </c>
      <c r="AQ313" s="875">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5" t="s">
        <v>1945</v>
      </c>
      <c r="E314" s="766" t="str">
        <f>IFERROR(VLOOKUP(C314, 條件!$A:$L, 5, 0), "")</f>
        <v>150/48/2SDr</v>
      </c>
      <c r="F314" s="767" t="str">
        <f>IFERROR(VLOOKUP(C314, 條件!$A:$L, 6, 0), "")</f>
        <v>FP82170R×2</v>
      </c>
      <c r="G314" s="948">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65">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6">
        <v>2</v>
      </c>
      <c r="AH314" s="820" t="s">
        <v>1430</v>
      </c>
      <c r="AI314" s="820" t="s">
        <v>1430</v>
      </c>
      <c r="AJ314" s="815" t="s">
        <v>1893</v>
      </c>
      <c r="AK314" s="974" t="s">
        <v>1893</v>
      </c>
      <c r="AL314" s="775">
        <v>56</v>
      </c>
      <c r="AM314" s="875">
        <v>46140</v>
      </c>
      <c r="AN314" s="875">
        <v>46141</v>
      </c>
      <c r="AO314" s="875">
        <v>46143</v>
      </c>
      <c r="AP314" s="875"/>
      <c r="AQ314" s="875"/>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5" t="s">
        <v>1945</v>
      </c>
      <c r="E315" s="766" t="str">
        <f>IFERROR(VLOOKUP(C315, 條件!$A:$L, 5, 0), "")</f>
        <v>150/48/2SDr</v>
      </c>
      <c r="F315" s="767" t="str">
        <f>IFERROR(VLOOKUP(C315, 條件!$A:$L, 6, 0), "")</f>
        <v>FP82173R×2</v>
      </c>
      <c r="G315" s="948">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65">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6">
        <v>1</v>
      </c>
      <c r="AH315" s="820" t="s">
        <v>1026</v>
      </c>
      <c r="AI315" s="820" t="s">
        <v>1026</v>
      </c>
      <c r="AJ315" s="815" t="s">
        <v>1697</v>
      </c>
      <c r="AK315" s="974" t="s">
        <v>1697</v>
      </c>
      <c r="AL315" s="775">
        <v>56</v>
      </c>
      <c r="AM315" s="875">
        <v>46147</v>
      </c>
      <c r="AN315" s="875">
        <v>46148</v>
      </c>
      <c r="AO315" s="875">
        <v>46149</v>
      </c>
      <c r="AP315" s="875"/>
      <c r="AQ315" s="875"/>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5"/>
      <c r="E316" s="766" t="str">
        <f>IFERROR(VLOOKUP(C316, 條件!$A:$L, 5, 0), "")</f>
        <v/>
      </c>
      <c r="F316" s="767" t="str">
        <f>IFERROR(VLOOKUP(C316, 條件!$A:$L, 6, 0), "")</f>
        <v/>
      </c>
      <c r="G316" s="948"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7"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8">
        <v>12</v>
      </c>
      <c r="AH316" s="820" t="s">
        <v>1272</v>
      </c>
      <c r="AI316" s="820" t="s">
        <v>1272</v>
      </c>
      <c r="AJ316" s="815" t="s">
        <v>1272</v>
      </c>
      <c r="AK316" s="974" t="s">
        <v>1272</v>
      </c>
      <c r="AL316" s="775"/>
      <c r="AM316" s="875"/>
      <c r="AN316" s="875"/>
      <c r="AO316" s="875"/>
      <c r="AP316" s="875"/>
      <c r="AQ316" s="875"/>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5"/>
      <c r="E317" s="766" t="str">
        <f>IFERROR(VLOOKUP(C317, 條件!$A:$L, 5, 0), "")</f>
        <v/>
      </c>
      <c r="F317" s="767" t="str">
        <f>IFERROR(VLOOKUP(C317, 條件!$A:$L, 6, 0), "")</f>
        <v/>
      </c>
      <c r="G317" s="948"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7"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8">
        <v>5</v>
      </c>
      <c r="AH317" s="820" t="s">
        <v>1961</v>
      </c>
      <c r="AI317" s="820" t="s">
        <v>1961</v>
      </c>
      <c r="AJ317" s="815" t="s">
        <v>1185</v>
      </c>
      <c r="AK317" s="974" t="s">
        <v>1185</v>
      </c>
      <c r="AL317" s="775"/>
      <c r="AM317" s="875"/>
      <c r="AN317" s="875"/>
      <c r="AO317" s="875"/>
      <c r="AP317" s="875"/>
      <c r="AQ317" s="875"/>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5"/>
      <c r="E318" s="766" t="str">
        <f>IFERROR(VLOOKUP(C318, 條件!$A:$L, 5, 0), "")</f>
        <v/>
      </c>
      <c r="F318" s="767" t="str">
        <f>IFERROR(VLOOKUP(C318, 條件!$A:$L, 6, 0), "")</f>
        <v/>
      </c>
      <c r="G318" s="948"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65"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6">
        <v>1</v>
      </c>
      <c r="AH318" s="820" t="s">
        <v>1272</v>
      </c>
      <c r="AI318" s="820" t="s">
        <v>1272</v>
      </c>
      <c r="AJ318" s="815" t="s">
        <v>1272</v>
      </c>
      <c r="AK318" s="974" t="s">
        <v>1272</v>
      </c>
      <c r="AL318" s="775"/>
      <c r="AM318" s="875"/>
      <c r="AN318" s="875"/>
      <c r="AO318" s="875"/>
      <c r="AP318" s="875"/>
      <c r="AQ318" s="875"/>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5"/>
      <c r="E319" s="766" t="str">
        <f>IFERROR(VLOOKUP(C319, 條件!$A:$L, 5, 0), "")</f>
        <v/>
      </c>
      <c r="F319" s="767" t="str">
        <f>IFERROR(VLOOKUP(C319, 條件!$A:$L, 6, 0), "")</f>
        <v/>
      </c>
      <c r="G319" s="948"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65"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6">
        <v>1</v>
      </c>
      <c r="AH319" s="820" t="s">
        <v>1272</v>
      </c>
      <c r="AI319" s="820" t="s">
        <v>1272</v>
      </c>
      <c r="AJ319" s="815" t="s">
        <v>1272</v>
      </c>
      <c r="AK319" s="974" t="s">
        <v>1272</v>
      </c>
      <c r="AL319" s="775"/>
      <c r="AM319" s="875"/>
      <c r="AN319" s="875"/>
      <c r="AO319" s="875"/>
      <c r="AP319" s="875"/>
      <c r="AQ319" s="875"/>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5"/>
      <c r="E320" s="766" t="str">
        <f>IFERROR(VLOOKUP(C320, 條件!$A:$L, 5, 0), "")</f>
        <v/>
      </c>
      <c r="F320" s="767" t="str">
        <f>IFERROR(VLOOKUP(C320, 條件!$A:$L, 6, 0), "")</f>
        <v/>
      </c>
      <c r="G320" s="948"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65"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6">
        <v>1</v>
      </c>
      <c r="AH320" s="820" t="s">
        <v>1272</v>
      </c>
      <c r="AI320" s="820" t="s">
        <v>1272</v>
      </c>
      <c r="AJ320" s="815" t="s">
        <v>1272</v>
      </c>
      <c r="AK320" s="974" t="s">
        <v>1272</v>
      </c>
      <c r="AL320" s="775"/>
      <c r="AM320" s="875"/>
      <c r="AN320" s="875"/>
      <c r="AO320" s="875"/>
      <c r="AP320" s="875"/>
      <c r="AQ320" s="875"/>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5"/>
      <c r="E321" s="766" t="str">
        <f>IFERROR(VLOOKUP(C321, 條件!$A:$L, 5, 0), "")</f>
        <v/>
      </c>
      <c r="F321" s="767" t="str">
        <f>IFERROR(VLOOKUP(C321, 條件!$A:$L, 6, 0), "")</f>
        <v/>
      </c>
      <c r="G321" s="948"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65"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6">
        <v>1</v>
      </c>
      <c r="AH321" s="820" t="s">
        <v>1272</v>
      </c>
      <c r="AI321" s="820" t="s">
        <v>1272</v>
      </c>
      <c r="AJ321" s="815" t="s">
        <v>1272</v>
      </c>
      <c r="AK321" s="974" t="s">
        <v>1272</v>
      </c>
      <c r="AL321" s="775"/>
      <c r="AM321" s="875"/>
      <c r="AN321" s="875"/>
      <c r="AO321" s="875"/>
      <c r="AP321" s="875"/>
      <c r="AQ321" s="875"/>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5"/>
      <c r="E322" s="766" t="str">
        <f>IFERROR(VLOOKUP(C322, 條件!$A:$L, 5, 0), "")</f>
        <v/>
      </c>
      <c r="F322" s="767" t="str">
        <f>IFERROR(VLOOKUP(C322, 條件!$A:$L, 6, 0), "")</f>
        <v/>
      </c>
      <c r="G322" s="948"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65"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6">
        <v>1</v>
      </c>
      <c r="AH322" s="820" t="s">
        <v>1272</v>
      </c>
      <c r="AI322" s="820" t="s">
        <v>1272</v>
      </c>
      <c r="AJ322" s="815" t="s">
        <v>1272</v>
      </c>
      <c r="AK322" s="974" t="s">
        <v>1272</v>
      </c>
      <c r="AL322" s="775"/>
      <c r="AM322" s="875"/>
      <c r="AN322" s="875"/>
      <c r="AO322" s="875"/>
      <c r="AP322" s="875"/>
      <c r="AQ322" s="875"/>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5"/>
      <c r="E323" s="766" t="str">
        <f>IFERROR(VLOOKUP(C323, 條件!$A:$L, 5, 0), "")</f>
        <v/>
      </c>
      <c r="F323" s="767" t="str">
        <f>IFERROR(VLOOKUP(C323, 條件!$A:$L, 6, 0), "")</f>
        <v/>
      </c>
      <c r="G323" s="948"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65"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6">
        <v>1</v>
      </c>
      <c r="AH323" s="820" t="s">
        <v>1272</v>
      </c>
      <c r="AI323" s="820" t="s">
        <v>1272</v>
      </c>
      <c r="AJ323" s="815" t="s">
        <v>1272</v>
      </c>
      <c r="AK323" s="974" t="s">
        <v>1272</v>
      </c>
      <c r="AL323" s="775"/>
      <c r="AM323" s="875"/>
      <c r="AN323" s="875"/>
      <c r="AO323" s="875"/>
      <c r="AP323" s="875"/>
      <c r="AQ323" s="875"/>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5"/>
      <c r="E324" s="766" t="str">
        <f>IFERROR(VLOOKUP(C324, 條件!$A:$L, 5, 0), "")</f>
        <v/>
      </c>
      <c r="F324" s="767" t="str">
        <f>IFERROR(VLOOKUP(C324, 條件!$A:$L, 6, 0), "")</f>
        <v/>
      </c>
      <c r="G324" s="948"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65"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6">
        <v>1</v>
      </c>
      <c r="AH324" s="820" t="s">
        <v>1272</v>
      </c>
      <c r="AI324" s="820" t="s">
        <v>1272</v>
      </c>
      <c r="AJ324" s="815" t="s">
        <v>1272</v>
      </c>
      <c r="AK324" s="974" t="s">
        <v>1272</v>
      </c>
      <c r="AL324" s="775"/>
      <c r="AM324" s="875"/>
      <c r="AN324" s="875"/>
      <c r="AO324" s="875"/>
      <c r="AP324" s="875"/>
      <c r="AQ324" s="875"/>
      <c r="AR324" s="777"/>
      <c r="AS324" s="767" t="str">
        <f t="shared" si="60"/>
        <v>單</v>
      </c>
      <c r="AT324" s="767" t="str">
        <f t="shared" si="61"/>
        <v>全</v>
      </c>
      <c r="AU324" s="767" t="str">
        <f t="shared" si="62"/>
        <v/>
      </c>
      <c r="AV324" s="767" t="str">
        <f t="shared" si="63"/>
        <v/>
      </c>
    </row>
    <row r="325" spans="1:48" ht="17.45" customHeight="1" thickBot="1">
      <c r="A325" s="781">
        <f t="shared" si="55"/>
        <v>46150</v>
      </c>
      <c r="B325" s="782" t="s">
        <v>1959</v>
      </c>
      <c r="C325" s="799" t="s">
        <v>1952</v>
      </c>
      <c r="D325" s="946"/>
      <c r="E325" s="784" t="str">
        <f>IFERROR(VLOOKUP(C325, 條件!$A:$L, 5, 0), "")</f>
        <v/>
      </c>
      <c r="F325" s="785" t="str">
        <f>IFERROR(VLOOKUP(C325, 條件!$A:$L, 6, 0), "")</f>
        <v/>
      </c>
      <c r="G325" s="949"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9"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70">
        <v>1</v>
      </c>
      <c r="AH325" s="905" t="s">
        <v>1272</v>
      </c>
      <c r="AI325" s="905" t="s">
        <v>1272</v>
      </c>
      <c r="AJ325" s="816" t="s">
        <v>1272</v>
      </c>
      <c r="AK325" s="975" t="s">
        <v>1272</v>
      </c>
      <c r="AL325" s="793"/>
      <c r="AM325" s="877"/>
      <c r="AN325" s="877"/>
      <c r="AO325" s="877"/>
      <c r="AP325" s="877"/>
      <c r="AQ325" s="877"/>
      <c r="AR325" s="795"/>
      <c r="AS325" s="785" t="str">
        <f t="shared" si="60"/>
        <v>單</v>
      </c>
      <c r="AT325" s="785" t="str">
        <f t="shared" si="61"/>
        <v>全</v>
      </c>
      <c r="AU325" s="785" t="str">
        <f t="shared" si="62"/>
        <v/>
      </c>
      <c r="AV325" s="785" t="str">
        <f t="shared" si="63"/>
        <v/>
      </c>
    </row>
    <row r="326" spans="1:48">
      <c r="A326" s="745">
        <v>46151</v>
      </c>
      <c r="B326" s="746" t="s">
        <v>333</v>
      </c>
      <c r="C326" s="746" t="s">
        <v>942</v>
      </c>
      <c r="D326" s="944"/>
      <c r="E326" s="748" t="str">
        <f>IFERROR(VLOOKUP(C326, 條件!$A:$L, 5, 0), "")</f>
        <v/>
      </c>
      <c r="F326" s="749" t="str">
        <f>IFERROR(VLOOKUP(C326, 條件!$A:$L, 6, 0), "")</f>
        <v/>
      </c>
      <c r="G326" s="947"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63"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64">
        <v>1</v>
      </c>
      <c r="AH326" s="904" t="s">
        <v>1272</v>
      </c>
      <c r="AI326" s="904" t="s">
        <v>1272</v>
      </c>
      <c r="AJ326" s="823" t="s">
        <v>1272</v>
      </c>
      <c r="AK326" s="972" t="s">
        <v>1272</v>
      </c>
      <c r="AL326" s="760"/>
      <c r="AM326" s="874"/>
      <c r="AN326" s="874"/>
      <c r="AO326" s="874"/>
      <c r="AP326" s="874"/>
      <c r="AQ326" s="874"/>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5"/>
      <c r="E327" s="766" t="str">
        <f>IFERROR(VLOOKUP(C327, 條件!$A:$L, 5, 0), "")</f>
        <v>75/36SDR</v>
      </c>
      <c r="F327" s="767" t="str">
        <f>IFERROR(VLOOKUP(C327, 條件!$A:$L, 6, 0), "")</f>
        <v>FP81386R</v>
      </c>
      <c r="G327" s="948">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65">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6">
        <v>1</v>
      </c>
      <c r="AH327" s="820" t="s">
        <v>1369</v>
      </c>
      <c r="AI327" s="820" t="s">
        <v>1369</v>
      </c>
      <c r="AJ327" s="815" t="s">
        <v>1960</v>
      </c>
      <c r="AK327" s="974" t="s">
        <v>1960</v>
      </c>
      <c r="AL327" s="775">
        <v>50</v>
      </c>
      <c r="AM327" s="875">
        <v>46144</v>
      </c>
      <c r="AN327" s="875">
        <v>46145</v>
      </c>
      <c r="AO327" s="875"/>
      <c r="AP327" s="875"/>
      <c r="AQ327" s="875"/>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5" t="s">
        <v>1945</v>
      </c>
      <c r="E328" s="766" t="str">
        <f>IFERROR(VLOOKUP(C328, 條件!$A:$L, 5, 0), "")</f>
        <v>75/24/2SDr</v>
      </c>
      <c r="F328" s="767" t="str">
        <f>IFERROR(VLOOKUP(C328, 條件!$A:$L, 6, 0), "")</f>
        <v>FP81391R×2</v>
      </c>
      <c r="G328" s="948">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65">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6">
        <v>1</v>
      </c>
      <c r="AH328" s="820" t="s">
        <v>1369</v>
      </c>
      <c r="AI328" s="820" t="s">
        <v>1369</v>
      </c>
      <c r="AJ328" s="815" t="s">
        <v>1960</v>
      </c>
      <c r="AK328" s="974" t="s">
        <v>1960</v>
      </c>
      <c r="AL328" s="775">
        <v>53</v>
      </c>
      <c r="AM328" s="875">
        <v>46121</v>
      </c>
      <c r="AN328" s="875"/>
      <c r="AO328" s="875"/>
      <c r="AP328" s="875"/>
      <c r="AQ328" s="875"/>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5"/>
      <c r="E329" s="766" t="str">
        <f>IFERROR(VLOOKUP(C329, 條件!$A:$L, 5, 0), "")</f>
        <v>150/48BK42</v>
      </c>
      <c r="F329" s="767" t="str">
        <f>IFERROR(VLOOKUP(C329, 條件!$A:$L, 6, 0), "")</f>
        <v>FP02421</v>
      </c>
      <c r="G329" s="948">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65">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6">
        <v>2</v>
      </c>
      <c r="AH329" s="820" t="s">
        <v>1369</v>
      </c>
      <c r="AI329" s="820" t="s">
        <v>1369</v>
      </c>
      <c r="AJ329" s="815" t="s">
        <v>1960</v>
      </c>
      <c r="AK329" s="974" t="s">
        <v>1960</v>
      </c>
      <c r="AL329" s="775">
        <v>52</v>
      </c>
      <c r="AM329" s="875">
        <v>46149</v>
      </c>
      <c r="AN329" s="875"/>
      <c r="AO329" s="875"/>
      <c r="AP329" s="875"/>
      <c r="AQ329" s="875"/>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5"/>
      <c r="E330" s="766" t="str">
        <f>IFERROR(VLOOKUP(C330, 條件!$A:$L, 5, 0), "")</f>
        <v>75/36HC</v>
      </c>
      <c r="F330" s="767" t="str">
        <f>IFERROR(VLOOKUP(C330, 條件!$A:$L, 6, 0), "")</f>
        <v>FP81857R</v>
      </c>
      <c r="G330" s="948">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65">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6">
        <v>1</v>
      </c>
      <c r="AH330" s="820" t="s">
        <v>1242</v>
      </c>
      <c r="AI330" s="820" t="s">
        <v>1242</v>
      </c>
      <c r="AJ330" s="815" t="s">
        <v>1842</v>
      </c>
      <c r="AK330" s="974" t="s">
        <v>1842</v>
      </c>
      <c r="AL330" s="775">
        <v>54</v>
      </c>
      <c r="AM330" s="875">
        <v>45943</v>
      </c>
      <c r="AN330" s="875">
        <v>45945</v>
      </c>
      <c r="AO330" s="875">
        <v>45946</v>
      </c>
      <c r="AP330" s="875">
        <v>45947</v>
      </c>
      <c r="AQ330" s="875"/>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5" t="s">
        <v>1945</v>
      </c>
      <c r="E331" s="766" t="str">
        <f>IFERROR(VLOOKUP(C331, 條件!$A:$L, 5, 0), "")</f>
        <v>75/24/2SDr</v>
      </c>
      <c r="F331" s="767" t="str">
        <f>IFERROR(VLOOKUP(C331, 條件!$A:$L, 6, 0), "")</f>
        <v>FP81382R×2</v>
      </c>
      <c r="G331" s="948">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65">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6">
        <v>1</v>
      </c>
      <c r="AH331" s="820" t="s">
        <v>1242</v>
      </c>
      <c r="AI331" s="820" t="s">
        <v>1242</v>
      </c>
      <c r="AJ331" s="815" t="s">
        <v>1842</v>
      </c>
      <c r="AK331" s="974" t="s">
        <v>1842</v>
      </c>
      <c r="AL331" s="775">
        <v>50</v>
      </c>
      <c r="AM331" s="875">
        <v>46108</v>
      </c>
      <c r="AN331" s="875"/>
      <c r="AO331" s="875"/>
      <c r="AP331" s="875"/>
      <c r="AQ331" s="875"/>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5" t="s">
        <v>1946</v>
      </c>
      <c r="E332" s="766" t="str">
        <f>IFERROR(VLOOKUP(C332, 條件!$A:$L, 5, 0), "")</f>
        <v>50/72BSD3</v>
      </c>
      <c r="F332" s="767" t="str">
        <f>IFERROR(VLOOKUP(C332, 條件!$A:$L, 6, 0), "")</f>
        <v>FP80141</v>
      </c>
      <c r="G332" s="948">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65">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6">
        <v>1</v>
      </c>
      <c r="AH332" s="820" t="s">
        <v>1968</v>
      </c>
      <c r="AI332" s="820" t="s">
        <v>1968</v>
      </c>
      <c r="AJ332" s="815" t="s">
        <v>1960</v>
      </c>
      <c r="AK332" s="974" t="s">
        <v>1960</v>
      </c>
      <c r="AL332" s="775">
        <v>57</v>
      </c>
      <c r="AM332" s="876">
        <v>46087</v>
      </c>
      <c r="AN332" s="875">
        <v>46088</v>
      </c>
      <c r="AO332" s="875">
        <v>46089</v>
      </c>
      <c r="AP332" s="875"/>
      <c r="AQ332" s="875"/>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5"/>
      <c r="E333" s="766" t="str">
        <f>IFERROR(VLOOKUP(C333, 條件!$A:$L, 5, 0), "")</f>
        <v/>
      </c>
      <c r="F333" s="767" t="str">
        <f>IFERROR(VLOOKUP(C333, 條件!$A:$L, 6, 0), "")</f>
        <v/>
      </c>
      <c r="G333" s="948"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65"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6">
        <v>1</v>
      </c>
      <c r="AH333" s="820" t="s">
        <v>1272</v>
      </c>
      <c r="AI333" s="820" t="s">
        <v>1272</v>
      </c>
      <c r="AJ333" s="815" t="s">
        <v>1272</v>
      </c>
      <c r="AK333" s="974" t="s">
        <v>1272</v>
      </c>
      <c r="AL333" s="775"/>
      <c r="AM333" s="875"/>
      <c r="AN333" s="875"/>
      <c r="AO333" s="875"/>
      <c r="AP333" s="875"/>
      <c r="AQ333" s="875"/>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5"/>
      <c r="E334" s="766" t="str">
        <f>IFERROR(VLOOKUP(C334, 條件!$A:$L, 5, 0), "")</f>
        <v>150/48CDR</v>
      </c>
      <c r="F334" s="767" t="str">
        <f>IFERROR(VLOOKUP(C334, 條件!$A:$L, 6, 0), "")</f>
        <v>FP82781</v>
      </c>
      <c r="G334" s="948">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65">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6">
        <v>1</v>
      </c>
      <c r="AH334" s="820" t="s">
        <v>1369</v>
      </c>
      <c r="AI334" s="820" t="s">
        <v>1369</v>
      </c>
      <c r="AJ334" s="815" t="s">
        <v>1960</v>
      </c>
      <c r="AK334" s="974" t="s">
        <v>1960</v>
      </c>
      <c r="AL334" s="775">
        <v>54</v>
      </c>
      <c r="AM334" s="875">
        <v>46145</v>
      </c>
      <c r="AN334" s="875">
        <v>46148</v>
      </c>
      <c r="AO334" s="875">
        <v>46149</v>
      </c>
      <c r="AP334" s="875"/>
      <c r="AQ334" s="875"/>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5"/>
      <c r="E335" s="766" t="str">
        <f>IFERROR(VLOOKUP(C335, 條件!$A:$L, 5, 0), "")</f>
        <v/>
      </c>
      <c r="F335" s="767" t="str">
        <f>IFERROR(VLOOKUP(C335, 條件!$A:$L, 6, 0), "")</f>
        <v/>
      </c>
      <c r="G335" s="948"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65"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6">
        <v>1</v>
      </c>
      <c r="AH335" s="820" t="s">
        <v>1272</v>
      </c>
      <c r="AI335" s="820" t="s">
        <v>1272</v>
      </c>
      <c r="AJ335" s="815" t="s">
        <v>1272</v>
      </c>
      <c r="AK335" s="974" t="s">
        <v>1272</v>
      </c>
      <c r="AL335" s="775"/>
      <c r="AM335" s="875"/>
      <c r="AN335" s="875"/>
      <c r="AO335" s="875"/>
      <c r="AP335" s="875"/>
      <c r="AQ335" s="875"/>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5"/>
      <c r="E336" s="766" t="str">
        <f>IFERROR(VLOOKUP(C336, 條件!$A:$L, 5, 0), "")</f>
        <v/>
      </c>
      <c r="F336" s="767" t="str">
        <f>IFERROR(VLOOKUP(C336, 條件!$A:$L, 6, 0), "")</f>
        <v/>
      </c>
      <c r="G336" s="948"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65"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6">
        <v>1</v>
      </c>
      <c r="AH336" s="820" t="s">
        <v>1272</v>
      </c>
      <c r="AI336" s="820" t="s">
        <v>1272</v>
      </c>
      <c r="AJ336" s="815" t="s">
        <v>1272</v>
      </c>
      <c r="AK336" s="974" t="s">
        <v>1272</v>
      </c>
      <c r="AL336" s="775"/>
      <c r="AM336" s="876"/>
      <c r="AN336" s="875"/>
      <c r="AO336" s="875"/>
      <c r="AP336" s="875"/>
      <c r="AQ336" s="875"/>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5" t="s">
        <v>1945</v>
      </c>
      <c r="E337" s="766" t="str">
        <f>IFERROR(VLOOKUP(C337, 條件!$A:$L, 5, 0), "")</f>
        <v>75/24/2SDr</v>
      </c>
      <c r="F337" s="767" t="str">
        <f>IFERROR(VLOOKUP(C337, 條件!$A:$L, 6, 0), "")</f>
        <v>FP81382R×2</v>
      </c>
      <c r="G337" s="948">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65">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6">
        <v>0.5</v>
      </c>
      <c r="AH337" s="820" t="s">
        <v>1242</v>
      </c>
      <c r="AI337" s="820" t="s">
        <v>1242</v>
      </c>
      <c r="AJ337" s="815" t="s">
        <v>1842</v>
      </c>
      <c r="AK337" s="974" t="s">
        <v>1842</v>
      </c>
      <c r="AL337" s="775">
        <v>50</v>
      </c>
      <c r="AM337" s="875">
        <v>46107</v>
      </c>
      <c r="AN337" s="875">
        <v>46108</v>
      </c>
      <c r="AO337" s="875"/>
      <c r="AP337" s="875"/>
      <c r="AQ337" s="875"/>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5"/>
      <c r="E338" s="766" t="str">
        <f>IFERROR(VLOOKUP(C338, 條件!$A:$L, 5, 0), "")</f>
        <v>150/48SDR</v>
      </c>
      <c r="F338" s="767" t="str">
        <f>IFERROR(VLOOKUP(C338, 條件!$A:$L, 6, 0), "")</f>
        <v>FP82169R</v>
      </c>
      <c r="G338" s="948">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65">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6">
        <v>1</v>
      </c>
      <c r="AH338" s="820" t="s">
        <v>1968</v>
      </c>
      <c r="AI338" s="820" t="s">
        <v>1968</v>
      </c>
      <c r="AJ338" s="815" t="s">
        <v>1948</v>
      </c>
      <c r="AK338" s="974" t="s">
        <v>1948</v>
      </c>
      <c r="AL338" s="775">
        <v>48</v>
      </c>
      <c r="AM338" s="875">
        <v>46148</v>
      </c>
      <c r="AN338" s="875">
        <v>46149</v>
      </c>
      <c r="AO338" s="875"/>
      <c r="AP338" s="875"/>
      <c r="AQ338" s="875"/>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5"/>
      <c r="E339" s="766" t="str">
        <f>IFERROR(VLOOKUP(C339, 條件!$A:$L, 5, 0), "")</f>
        <v/>
      </c>
      <c r="F339" s="767" t="str">
        <f>IFERROR(VLOOKUP(C339, 條件!$A:$L, 6, 0), "")</f>
        <v/>
      </c>
      <c r="G339" s="948"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65"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6">
        <v>1</v>
      </c>
      <c r="AH339" s="820" t="s">
        <v>1272</v>
      </c>
      <c r="AI339" s="820" t="s">
        <v>1272</v>
      </c>
      <c r="AJ339" s="815" t="s">
        <v>1272</v>
      </c>
      <c r="AK339" s="974" t="s">
        <v>1272</v>
      </c>
      <c r="AL339" s="775"/>
      <c r="AM339" s="875"/>
      <c r="AN339" s="875"/>
      <c r="AO339" s="875"/>
      <c r="AP339" s="875"/>
      <c r="AQ339" s="875"/>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5"/>
      <c r="E340" s="766" t="str">
        <f>IFERROR(VLOOKUP(C340, 條件!$A:$L, 5, 0), "")</f>
        <v>100/36SDr</v>
      </c>
      <c r="F340" s="767" t="str">
        <f>IFERROR(VLOOKUP(C340, 條件!$A:$L, 6, 0), "")</f>
        <v>FP81384R</v>
      </c>
      <c r="G340" s="948">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65">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6">
        <v>1</v>
      </c>
      <c r="AH340" s="820" t="s">
        <v>1369</v>
      </c>
      <c r="AI340" s="820" t="s">
        <v>1369</v>
      </c>
      <c r="AJ340" s="815" t="s">
        <v>1948</v>
      </c>
      <c r="AK340" s="974" t="s">
        <v>1948</v>
      </c>
      <c r="AL340" s="775">
        <v>50</v>
      </c>
      <c r="AM340" s="875">
        <v>46138</v>
      </c>
      <c r="AN340" s="875">
        <v>46139</v>
      </c>
      <c r="AO340" s="875">
        <v>46140</v>
      </c>
      <c r="AP340" s="875"/>
      <c r="AQ340" s="875"/>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5"/>
      <c r="E341" s="766" t="str">
        <f>IFERROR(VLOOKUP(C341, 條件!$A:$L, 5, 0), "")</f>
        <v/>
      </c>
      <c r="F341" s="767" t="str">
        <f>IFERROR(VLOOKUP(C341, 條件!$A:$L, 6, 0), "")</f>
        <v/>
      </c>
      <c r="G341" s="948"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65"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6">
        <v>1</v>
      </c>
      <c r="AH341" s="820" t="s">
        <v>1272</v>
      </c>
      <c r="AI341" s="820" t="s">
        <v>1272</v>
      </c>
      <c r="AJ341" s="815" t="s">
        <v>1842</v>
      </c>
      <c r="AK341" s="974" t="s">
        <v>1842</v>
      </c>
      <c r="AL341" s="825"/>
      <c r="AM341" s="875"/>
      <c r="AN341" s="875"/>
      <c r="AO341" s="875"/>
      <c r="AP341" s="875"/>
      <c r="AQ341" s="875"/>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5"/>
      <c r="E342" s="766" t="str">
        <f>IFERROR(VLOOKUP(C342, 條件!$A:$L, 5, 0), "")</f>
        <v/>
      </c>
      <c r="F342" s="767" t="str">
        <f>IFERROR(VLOOKUP(C342, 條件!$A:$L, 6, 0), "")</f>
        <v/>
      </c>
      <c r="G342" s="948"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65"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6">
        <v>1</v>
      </c>
      <c r="AH342" s="820" t="s">
        <v>1272</v>
      </c>
      <c r="AI342" s="820" t="s">
        <v>1272</v>
      </c>
      <c r="AJ342" s="815" t="s">
        <v>1272</v>
      </c>
      <c r="AK342" s="974" t="s">
        <v>1272</v>
      </c>
      <c r="AL342" s="824"/>
      <c r="AM342" s="875"/>
      <c r="AN342" s="875"/>
      <c r="AO342" s="875"/>
      <c r="AP342" s="875"/>
      <c r="AQ342" s="875"/>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5"/>
      <c r="E343" s="766" t="str">
        <f>IFERROR(VLOOKUP(C343, 條件!$A:$L, 5, 0), "")</f>
        <v>150/48/2GY5</v>
      </c>
      <c r="F343" s="767" t="str">
        <f>IFERROR(VLOOKUP(C343, 條件!$A:$L, 6, 0), "")</f>
        <v>FP02422×2</v>
      </c>
      <c r="G343" s="948">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65">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6">
        <v>0.5</v>
      </c>
      <c r="AH343" s="820" t="s">
        <v>1242</v>
      </c>
      <c r="AI343" s="820" t="s">
        <v>1242</v>
      </c>
      <c r="AJ343" s="815" t="s">
        <v>1842</v>
      </c>
      <c r="AK343" s="974" t="s">
        <v>1842</v>
      </c>
      <c r="AL343" s="775">
        <v>52</v>
      </c>
      <c r="AM343" s="875">
        <v>46145</v>
      </c>
      <c r="AN343" s="875">
        <v>46147</v>
      </c>
      <c r="AO343" s="875">
        <v>46149</v>
      </c>
      <c r="AP343" s="875"/>
      <c r="AQ343" s="875"/>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5"/>
      <c r="E344" s="766" t="str">
        <f>IFERROR(VLOOKUP(C344, 條件!$A:$L, 5, 0), "")</f>
        <v/>
      </c>
      <c r="F344" s="767" t="str">
        <f>IFERROR(VLOOKUP(C344, 條件!$A:$L, 6, 0), "")</f>
        <v/>
      </c>
      <c r="G344" s="948"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65"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6">
        <v>1</v>
      </c>
      <c r="AH344" s="820" t="s">
        <v>1272</v>
      </c>
      <c r="AI344" s="820" t="s">
        <v>1272</v>
      </c>
      <c r="AJ344" s="815" t="s">
        <v>1272</v>
      </c>
      <c r="AK344" s="974" t="s">
        <v>1272</v>
      </c>
      <c r="AL344" s="775"/>
      <c r="AM344" s="875"/>
      <c r="AN344" s="875"/>
      <c r="AO344" s="875"/>
      <c r="AP344" s="875"/>
      <c r="AQ344" s="875"/>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5" t="s">
        <v>1945</v>
      </c>
      <c r="E345" s="766" t="str">
        <f>IFERROR(VLOOKUP(C345, 條件!$A:$L, 5, 0), "")</f>
        <v>150/48/2SDr</v>
      </c>
      <c r="F345" s="767" t="str">
        <f>IFERROR(VLOOKUP(C345, 條件!$A:$L, 6, 0), "")</f>
        <v>FP82171R×2</v>
      </c>
      <c r="G345" s="948">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65">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6">
        <v>1</v>
      </c>
      <c r="AH345" s="820" t="s">
        <v>1968</v>
      </c>
      <c r="AI345" s="820" t="s">
        <v>1968</v>
      </c>
      <c r="AJ345" s="815" t="s">
        <v>1948</v>
      </c>
      <c r="AK345" s="974" t="s">
        <v>1948</v>
      </c>
      <c r="AL345" s="775">
        <v>55</v>
      </c>
      <c r="AM345" s="875">
        <v>46146</v>
      </c>
      <c r="AN345" s="875">
        <v>46147</v>
      </c>
      <c r="AO345" s="875">
        <v>46148</v>
      </c>
      <c r="AP345" s="875"/>
      <c r="AQ345" s="875"/>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5"/>
      <c r="E346" s="766" t="str">
        <f>IFERROR(VLOOKUP(C346, 條件!$A:$L, 5, 0), "")</f>
        <v/>
      </c>
      <c r="F346" s="767" t="str">
        <f>IFERROR(VLOOKUP(C346, 條件!$A:$L, 6, 0), "")</f>
        <v/>
      </c>
      <c r="G346" s="948"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65"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6">
        <v>1</v>
      </c>
      <c r="AH346" s="820" t="s">
        <v>1272</v>
      </c>
      <c r="AI346" s="820" t="s">
        <v>1272</v>
      </c>
      <c r="AJ346" s="815" t="s">
        <v>1272</v>
      </c>
      <c r="AK346" s="974" t="s">
        <v>1272</v>
      </c>
      <c r="AL346" s="775"/>
      <c r="AM346" s="875"/>
      <c r="AN346" s="875"/>
      <c r="AO346" s="875"/>
      <c r="AP346" s="875"/>
      <c r="AQ346" s="875"/>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5" t="s">
        <v>1945</v>
      </c>
      <c r="E347" s="766" t="str">
        <f>IFERROR(VLOOKUP(C347, 條件!$A:$L, 5, 0), "")</f>
        <v>150/48/2SDr</v>
      </c>
      <c r="F347" s="767" t="str">
        <f>IFERROR(VLOOKUP(C347, 條件!$A:$L, 6, 0), "")</f>
        <v>FP82173R×2</v>
      </c>
      <c r="G347" s="948">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65">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6">
        <v>1</v>
      </c>
      <c r="AH347" s="820" t="s">
        <v>1430</v>
      </c>
      <c r="AI347" s="820" t="s">
        <v>1430</v>
      </c>
      <c r="AJ347" s="815" t="s">
        <v>1966</v>
      </c>
      <c r="AK347" s="974" t="s">
        <v>1966</v>
      </c>
      <c r="AL347" s="775">
        <v>56</v>
      </c>
      <c r="AM347" s="875">
        <v>46146</v>
      </c>
      <c r="AN347" s="875">
        <v>46147</v>
      </c>
      <c r="AO347" s="875">
        <v>46148</v>
      </c>
      <c r="AP347" s="875"/>
      <c r="AQ347" s="875"/>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5" t="s">
        <v>1945</v>
      </c>
      <c r="E348" s="766" t="str">
        <f>IFERROR(VLOOKUP(C348, 條件!$A:$L, 5, 0), "")</f>
        <v>150/48/2SDr</v>
      </c>
      <c r="F348" s="767" t="str">
        <f>IFERROR(VLOOKUP(C348, 條件!$A:$L, 6, 0), "")</f>
        <v>FP82171R×2</v>
      </c>
      <c r="G348" s="948">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65">
        <f>IFERROR(VLOOKUP(C348, 條件!$A:$L, 3, 0), "")</f>
        <v>5.8536585365853666</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6">
        <v>1</v>
      </c>
      <c r="AH348" s="820" t="s">
        <v>1430</v>
      </c>
      <c r="AI348" s="820" t="s">
        <v>1430</v>
      </c>
      <c r="AJ348" s="815" t="s">
        <v>1966</v>
      </c>
      <c r="AK348" s="974" t="s">
        <v>1966</v>
      </c>
      <c r="AL348" s="775">
        <v>55</v>
      </c>
      <c r="AM348" s="875">
        <v>46145</v>
      </c>
      <c r="AN348" s="875">
        <v>46146</v>
      </c>
      <c r="AO348" s="875">
        <v>46147</v>
      </c>
      <c r="AP348" s="875">
        <v>46148</v>
      </c>
      <c r="AQ348" s="875"/>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5"/>
      <c r="E349" s="766" t="str">
        <f>IFERROR(VLOOKUP(C349, 條件!$A:$L, 5, 0), "")</f>
        <v>150/48/2SDr</v>
      </c>
      <c r="F349" s="767" t="str">
        <f>IFERROR(VLOOKUP(C349, 條件!$A:$L, 6, 0), "")</f>
        <v>FP82169R×2</v>
      </c>
      <c r="G349" s="948">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65">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6">
        <v>2</v>
      </c>
      <c r="AH349" s="820" t="s">
        <v>1430</v>
      </c>
      <c r="AI349" s="820" t="s">
        <v>1430</v>
      </c>
      <c r="AJ349" s="815" t="s">
        <v>1966</v>
      </c>
      <c r="AK349" s="974" t="s">
        <v>1966</v>
      </c>
      <c r="AL349" s="775">
        <v>48</v>
      </c>
      <c r="AM349" s="875">
        <v>46147</v>
      </c>
      <c r="AN349" s="875">
        <v>46148</v>
      </c>
      <c r="AO349" s="875"/>
      <c r="AP349" s="875"/>
      <c r="AQ349" s="875"/>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5"/>
      <c r="E350" s="766" t="str">
        <f>IFERROR(VLOOKUP(C350, 條件!$A:$L, 5, 0), "")</f>
        <v>150/48/2SDr</v>
      </c>
      <c r="F350" s="767" t="str">
        <f>IFERROR(VLOOKUP(C350, 條件!$A:$L, 6, 0), "")</f>
        <v>FP82169R×2</v>
      </c>
      <c r="G350" s="948">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65">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6">
        <v>2</v>
      </c>
      <c r="AH350" s="820" t="s">
        <v>1430</v>
      </c>
      <c r="AI350" s="820" t="s">
        <v>1430</v>
      </c>
      <c r="AJ350" s="815" t="s">
        <v>1966</v>
      </c>
      <c r="AK350" s="974" t="s">
        <v>1966</v>
      </c>
      <c r="AL350" s="775">
        <v>48</v>
      </c>
      <c r="AM350" s="875">
        <v>46146</v>
      </c>
      <c r="AN350" s="875">
        <v>46147</v>
      </c>
      <c r="AO350" s="875">
        <v>46148</v>
      </c>
      <c r="AP350" s="875"/>
      <c r="AQ350" s="875"/>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5"/>
      <c r="E351" s="766" t="str">
        <f>IFERROR(VLOOKUP(C351, 條件!$A:$L, 5, 0), "")</f>
        <v/>
      </c>
      <c r="F351" s="767" t="str">
        <f>IFERROR(VLOOKUP(C351, 條件!$A:$L, 6, 0), "")</f>
        <v/>
      </c>
      <c r="G351" s="948"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65"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6">
        <v>2</v>
      </c>
      <c r="AH351" s="820" t="s">
        <v>1272</v>
      </c>
      <c r="AI351" s="820" t="s">
        <v>1272</v>
      </c>
      <c r="AJ351" s="815" t="s">
        <v>1272</v>
      </c>
      <c r="AK351" s="974" t="s">
        <v>1272</v>
      </c>
      <c r="AL351" s="775"/>
      <c r="AM351" s="875"/>
      <c r="AN351" s="875"/>
      <c r="AO351" s="875"/>
      <c r="AP351" s="875"/>
      <c r="AQ351" s="875"/>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5" t="s">
        <v>1945</v>
      </c>
      <c r="E352" s="766" t="str">
        <f>IFERROR(VLOOKUP(C352, 條件!$A:$L, 5, 0), "")</f>
        <v>225/72/2SDr</v>
      </c>
      <c r="F352" s="767" t="str">
        <f>IFERROR(VLOOKUP(C352, 條件!$A:$L, 6, 0), "")</f>
        <v>FP83024R×2</v>
      </c>
      <c r="G352" s="948">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65">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6">
        <v>2</v>
      </c>
      <c r="AH352" s="820" t="s">
        <v>1964</v>
      </c>
      <c r="AI352" s="820" t="s">
        <v>1964</v>
      </c>
      <c r="AJ352" s="815" t="s">
        <v>1893</v>
      </c>
      <c r="AK352" s="974" t="s">
        <v>1893</v>
      </c>
      <c r="AL352" s="775">
        <v>53</v>
      </c>
      <c r="AM352" s="875">
        <v>46139</v>
      </c>
      <c r="AN352" s="875">
        <v>46140</v>
      </c>
      <c r="AO352" s="875"/>
      <c r="AP352" s="875"/>
      <c r="AQ352" s="875"/>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5" t="s">
        <v>1945</v>
      </c>
      <c r="E353" s="766" t="str">
        <f>IFERROR(VLOOKUP(C353, 條件!$A:$L, 5, 0), "")</f>
        <v>150/48/2SDr</v>
      </c>
      <c r="F353" s="767" t="str">
        <f>IFERROR(VLOOKUP(C353, 條件!$A:$L, 6, 0), "")</f>
        <v>FP82170R×2</v>
      </c>
      <c r="G353" s="948">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65">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6">
        <v>2</v>
      </c>
      <c r="AH353" s="820" t="s">
        <v>1964</v>
      </c>
      <c r="AI353" s="820" t="s">
        <v>1964</v>
      </c>
      <c r="AJ353" s="815" t="s">
        <v>1893</v>
      </c>
      <c r="AK353" s="974" t="s">
        <v>1893</v>
      </c>
      <c r="AL353" s="775">
        <v>56</v>
      </c>
      <c r="AM353" s="875">
        <v>46141</v>
      </c>
      <c r="AN353" s="875">
        <v>46143</v>
      </c>
      <c r="AO353" s="875">
        <v>46144</v>
      </c>
      <c r="AP353" s="875"/>
      <c r="AQ353" s="875"/>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5" t="s">
        <v>1945</v>
      </c>
      <c r="E354" s="766" t="str">
        <f>IFERROR(VLOOKUP(C354, 條件!$A:$L, 5, 0), "")</f>
        <v>150/48/2SDr</v>
      </c>
      <c r="F354" s="767" t="str">
        <f>IFERROR(VLOOKUP(C354, 條件!$A:$L, 6, 0), "")</f>
        <v>FP82173R×2</v>
      </c>
      <c r="G354" s="948">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65">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6">
        <v>1</v>
      </c>
      <c r="AH354" s="820" t="s">
        <v>1964</v>
      </c>
      <c r="AI354" s="820" t="s">
        <v>1964</v>
      </c>
      <c r="AJ354" s="815" t="s">
        <v>1893</v>
      </c>
      <c r="AK354" s="974" t="s">
        <v>1893</v>
      </c>
      <c r="AL354" s="775">
        <v>56</v>
      </c>
      <c r="AM354" s="875">
        <v>46146</v>
      </c>
      <c r="AN354" s="875">
        <v>46147</v>
      </c>
      <c r="AO354" s="875">
        <v>46148</v>
      </c>
      <c r="AP354" s="875">
        <v>46149</v>
      </c>
      <c r="AQ354" s="875"/>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5"/>
      <c r="E355" s="766" t="str">
        <f>IFERROR(VLOOKUP(C355, 條件!$A:$L, 5, 0), "")</f>
        <v/>
      </c>
      <c r="F355" s="767" t="str">
        <f>IFERROR(VLOOKUP(C355, 條件!$A:$L, 6, 0), "")</f>
        <v/>
      </c>
      <c r="G355" s="948"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7"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8">
        <v>12</v>
      </c>
      <c r="AH355" s="820" t="s">
        <v>1272</v>
      </c>
      <c r="AI355" s="820" t="s">
        <v>1272</v>
      </c>
      <c r="AJ355" s="815" t="s">
        <v>1272</v>
      </c>
      <c r="AK355" s="974" t="s">
        <v>1272</v>
      </c>
      <c r="AL355" s="775"/>
      <c r="AM355" s="875"/>
      <c r="AN355" s="875"/>
      <c r="AO355" s="875"/>
      <c r="AP355" s="875"/>
      <c r="AQ355" s="875"/>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5"/>
      <c r="E356" s="766" t="str">
        <f>IFERROR(VLOOKUP(C356, 條件!$A:$L, 5, 0), "")</f>
        <v/>
      </c>
      <c r="F356" s="767" t="str">
        <f>IFERROR(VLOOKUP(C356, 條件!$A:$L, 6, 0), "")</f>
        <v/>
      </c>
      <c r="G356" s="948"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7"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8">
        <v>5</v>
      </c>
      <c r="AH356" s="820" t="s">
        <v>1961</v>
      </c>
      <c r="AI356" s="820" t="s">
        <v>1961</v>
      </c>
      <c r="AJ356" s="815" t="s">
        <v>1185</v>
      </c>
      <c r="AK356" s="974" t="s">
        <v>1185</v>
      </c>
      <c r="AL356" s="775"/>
      <c r="AM356" s="875"/>
      <c r="AN356" s="875"/>
      <c r="AO356" s="875"/>
      <c r="AP356" s="875"/>
      <c r="AQ356" s="875"/>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5"/>
      <c r="E357" s="766" t="str">
        <f>IFERROR(VLOOKUP(C357, 條件!$A:$L, 5, 0), "")</f>
        <v/>
      </c>
      <c r="F357" s="767" t="str">
        <f>IFERROR(VLOOKUP(C357, 條件!$A:$L, 6, 0), "")</f>
        <v/>
      </c>
      <c r="G357" s="948"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65"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6">
        <v>1</v>
      </c>
      <c r="AH357" s="820" t="s">
        <v>1272</v>
      </c>
      <c r="AI357" s="820" t="s">
        <v>1272</v>
      </c>
      <c r="AJ357" s="815" t="s">
        <v>1272</v>
      </c>
      <c r="AK357" s="974" t="s">
        <v>1272</v>
      </c>
      <c r="AL357" s="775"/>
      <c r="AM357" s="875"/>
      <c r="AN357" s="875"/>
      <c r="AO357" s="875"/>
      <c r="AP357" s="875"/>
      <c r="AQ357" s="875"/>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5"/>
      <c r="E358" s="766" t="str">
        <f>IFERROR(VLOOKUP(C358, 條件!$A:$L, 5, 0), "")</f>
        <v/>
      </c>
      <c r="F358" s="767" t="str">
        <f>IFERROR(VLOOKUP(C358, 條件!$A:$L, 6, 0), "")</f>
        <v/>
      </c>
      <c r="G358" s="948"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65"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6">
        <v>1</v>
      </c>
      <c r="AH358" s="820" t="s">
        <v>1272</v>
      </c>
      <c r="AI358" s="820" t="s">
        <v>1272</v>
      </c>
      <c r="AJ358" s="815" t="s">
        <v>1272</v>
      </c>
      <c r="AK358" s="974" t="s">
        <v>1272</v>
      </c>
      <c r="AL358" s="775"/>
      <c r="AM358" s="875"/>
      <c r="AN358" s="875"/>
      <c r="AO358" s="875"/>
      <c r="AP358" s="875"/>
      <c r="AQ358" s="875"/>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5"/>
      <c r="E359" s="766" t="str">
        <f>IFERROR(VLOOKUP(C359, 條件!$A:$L, 5, 0), "")</f>
        <v/>
      </c>
      <c r="F359" s="767" t="str">
        <f>IFERROR(VLOOKUP(C359, 條件!$A:$L, 6, 0), "")</f>
        <v/>
      </c>
      <c r="G359" s="948"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65"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6">
        <v>1</v>
      </c>
      <c r="AH359" s="820" t="s">
        <v>1272</v>
      </c>
      <c r="AI359" s="820" t="s">
        <v>1272</v>
      </c>
      <c r="AJ359" s="815" t="s">
        <v>1272</v>
      </c>
      <c r="AK359" s="974" t="s">
        <v>1272</v>
      </c>
      <c r="AL359" s="775"/>
      <c r="AM359" s="875"/>
      <c r="AN359" s="875"/>
      <c r="AO359" s="875"/>
      <c r="AP359" s="875"/>
      <c r="AQ359" s="875"/>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5"/>
      <c r="E360" s="766" t="str">
        <f>IFERROR(VLOOKUP(C360, 條件!$A:$L, 5, 0), "")</f>
        <v/>
      </c>
      <c r="F360" s="767" t="str">
        <f>IFERROR(VLOOKUP(C360, 條件!$A:$L, 6, 0), "")</f>
        <v/>
      </c>
      <c r="G360" s="948"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65"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6">
        <v>1</v>
      </c>
      <c r="AH360" s="820" t="s">
        <v>1272</v>
      </c>
      <c r="AI360" s="820" t="s">
        <v>1272</v>
      </c>
      <c r="AJ360" s="815" t="s">
        <v>1272</v>
      </c>
      <c r="AK360" s="974" t="s">
        <v>1272</v>
      </c>
      <c r="AL360" s="775"/>
      <c r="AM360" s="875"/>
      <c r="AN360" s="875"/>
      <c r="AO360" s="875"/>
      <c r="AP360" s="875"/>
      <c r="AQ360" s="875"/>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5"/>
      <c r="E361" s="766" t="str">
        <f>IFERROR(VLOOKUP(C361, 條件!$A:$L, 5, 0), "")</f>
        <v/>
      </c>
      <c r="F361" s="767" t="str">
        <f>IFERROR(VLOOKUP(C361, 條件!$A:$L, 6, 0), "")</f>
        <v/>
      </c>
      <c r="G361" s="948"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65"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6">
        <v>1</v>
      </c>
      <c r="AH361" s="820" t="s">
        <v>1272</v>
      </c>
      <c r="AI361" s="820" t="s">
        <v>1272</v>
      </c>
      <c r="AJ361" s="815" t="s">
        <v>1272</v>
      </c>
      <c r="AK361" s="974" t="s">
        <v>1272</v>
      </c>
      <c r="AL361" s="775"/>
      <c r="AM361" s="875"/>
      <c r="AN361" s="875"/>
      <c r="AO361" s="875"/>
      <c r="AP361" s="875"/>
      <c r="AQ361" s="875"/>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5"/>
      <c r="E362" s="766" t="str">
        <f>IFERROR(VLOOKUP(C362, 條件!$A:$L, 5, 0), "")</f>
        <v/>
      </c>
      <c r="F362" s="767" t="str">
        <f>IFERROR(VLOOKUP(C362, 條件!$A:$L, 6, 0), "")</f>
        <v/>
      </c>
      <c r="G362" s="948"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65"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6">
        <v>1</v>
      </c>
      <c r="AH362" s="820" t="s">
        <v>1272</v>
      </c>
      <c r="AI362" s="820" t="s">
        <v>1272</v>
      </c>
      <c r="AJ362" s="815" t="s">
        <v>1272</v>
      </c>
      <c r="AK362" s="974" t="s">
        <v>1272</v>
      </c>
      <c r="AL362" s="775"/>
      <c r="AM362" s="875"/>
      <c r="AN362" s="875"/>
      <c r="AO362" s="875"/>
      <c r="AP362" s="875"/>
      <c r="AQ362" s="875"/>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5"/>
      <c r="E363" s="766" t="str">
        <f>IFERROR(VLOOKUP(C363, 條件!$A:$L, 5, 0), "")</f>
        <v/>
      </c>
      <c r="F363" s="767" t="str">
        <f>IFERROR(VLOOKUP(C363, 條件!$A:$L, 6, 0), "")</f>
        <v/>
      </c>
      <c r="G363" s="948"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65"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6">
        <v>1</v>
      </c>
      <c r="AH363" s="820" t="s">
        <v>1272</v>
      </c>
      <c r="AI363" s="820" t="s">
        <v>1272</v>
      </c>
      <c r="AJ363" s="815" t="s">
        <v>1272</v>
      </c>
      <c r="AK363" s="974" t="s">
        <v>1272</v>
      </c>
      <c r="AL363" s="775"/>
      <c r="AM363" s="875"/>
      <c r="AN363" s="875"/>
      <c r="AO363" s="875"/>
      <c r="AP363" s="875"/>
      <c r="AQ363" s="875"/>
      <c r="AR363" s="777"/>
      <c r="AS363" s="767" t="str">
        <f t="shared" si="60"/>
        <v>單</v>
      </c>
      <c r="AT363" s="767" t="str">
        <f t="shared" si="61"/>
        <v>全</v>
      </c>
      <c r="AU363" s="767" t="str">
        <f t="shared" si="62"/>
        <v/>
      </c>
      <c r="AV363" s="767" t="str">
        <f t="shared" si="63"/>
        <v/>
      </c>
    </row>
    <row r="364" spans="1:48" ht="17.45" customHeight="1" thickBot="1">
      <c r="A364" s="781">
        <f t="shared" si="64"/>
        <v>46151</v>
      </c>
      <c r="B364" s="782" t="s">
        <v>1959</v>
      </c>
      <c r="C364" s="799" t="s">
        <v>1952</v>
      </c>
      <c r="D364" s="946"/>
      <c r="E364" s="784" t="str">
        <f>IFERROR(VLOOKUP(C364, 條件!$A:$L, 5, 0), "")</f>
        <v/>
      </c>
      <c r="F364" s="785" t="str">
        <f>IFERROR(VLOOKUP(C364, 條件!$A:$L, 6, 0), "")</f>
        <v/>
      </c>
      <c r="G364" s="949"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9"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70">
        <v>1</v>
      </c>
      <c r="AH364" s="905" t="s">
        <v>1272</v>
      </c>
      <c r="AI364" s="905" t="s">
        <v>1272</v>
      </c>
      <c r="AJ364" s="816" t="s">
        <v>1272</v>
      </c>
      <c r="AK364" s="975" t="s">
        <v>1272</v>
      </c>
      <c r="AL364" s="793"/>
      <c r="AM364" s="877"/>
      <c r="AN364" s="877"/>
      <c r="AO364" s="877"/>
      <c r="AP364" s="877"/>
      <c r="AQ364" s="877"/>
      <c r="AR364" s="795"/>
      <c r="AS364" s="785" t="str">
        <f t="shared" si="60"/>
        <v>單</v>
      </c>
      <c r="AT364" s="785" t="str">
        <f t="shared" si="61"/>
        <v>全</v>
      </c>
      <c r="AU364" s="785" t="str">
        <f t="shared" si="62"/>
        <v/>
      </c>
      <c r="AV364" s="785" t="str">
        <f t="shared" si="63"/>
        <v/>
      </c>
    </row>
    <row r="365" spans="1:48">
      <c r="A365" s="745">
        <v>46152</v>
      </c>
      <c r="B365" s="746" t="s">
        <v>333</v>
      </c>
      <c r="C365" s="746" t="s">
        <v>942</v>
      </c>
      <c r="D365" s="944"/>
      <c r="E365" s="748" t="str">
        <f>IFERROR(VLOOKUP(C365, 條件!$A:$L, 5, 0), "")</f>
        <v/>
      </c>
      <c r="F365" s="749" t="str">
        <f>IFERROR(VLOOKUP(C365, 條件!$A:$L, 6, 0), "")</f>
        <v/>
      </c>
      <c r="G365" s="947"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63"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64">
        <v>1</v>
      </c>
      <c r="AH365" s="904" t="s">
        <v>1272</v>
      </c>
      <c r="AI365" s="904" t="s">
        <v>1272</v>
      </c>
      <c r="AJ365" s="823" t="s">
        <v>1272</v>
      </c>
      <c r="AK365" s="972" t="s">
        <v>1272</v>
      </c>
      <c r="AL365" s="760"/>
      <c r="AM365" s="874"/>
      <c r="AN365" s="874"/>
      <c r="AO365" s="874"/>
      <c r="AP365" s="874"/>
      <c r="AQ365" s="874"/>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5"/>
      <c r="E366" s="766" t="str">
        <f>IFERROR(VLOOKUP(C366, 條件!$A:$L, 5, 0), "")</f>
        <v>75/36SDR</v>
      </c>
      <c r="F366" s="767" t="str">
        <f>IFERROR(VLOOKUP(C366, 條件!$A:$L, 6, 0), "")</f>
        <v>FP81386R</v>
      </c>
      <c r="G366" s="948">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65">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6">
        <v>1</v>
      </c>
      <c r="AH366" s="820" t="s">
        <v>1369</v>
      </c>
      <c r="AI366" s="820" t="s">
        <v>1369</v>
      </c>
      <c r="AJ366" s="815" t="s">
        <v>1844</v>
      </c>
      <c r="AK366" s="974" t="s">
        <v>1844</v>
      </c>
      <c r="AL366" s="775">
        <v>50</v>
      </c>
      <c r="AM366" s="875">
        <v>46146</v>
      </c>
      <c r="AN366" s="875">
        <v>46147</v>
      </c>
      <c r="AO366" s="875"/>
      <c r="AP366" s="875"/>
      <c r="AQ366" s="875"/>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5" t="s">
        <v>1945</v>
      </c>
      <c r="E367" s="766" t="str">
        <f>IFERROR(VLOOKUP(C367, 條件!$A:$L, 5, 0), "")</f>
        <v>75/24/2SDr</v>
      </c>
      <c r="F367" s="767" t="str">
        <f>IFERROR(VLOOKUP(C367, 條件!$A:$L, 6, 0), "")</f>
        <v>FP81391R×2</v>
      </c>
      <c r="G367" s="948">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65">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6">
        <v>1</v>
      </c>
      <c r="AH367" s="820" t="s">
        <v>1369</v>
      </c>
      <c r="AI367" s="820" t="s">
        <v>1369</v>
      </c>
      <c r="AJ367" s="815" t="s">
        <v>1844</v>
      </c>
      <c r="AK367" s="974" t="s">
        <v>1844</v>
      </c>
      <c r="AL367" s="775">
        <v>53</v>
      </c>
      <c r="AM367" s="875">
        <v>46118</v>
      </c>
      <c r="AN367" s="875">
        <v>46120</v>
      </c>
      <c r="AO367" s="875">
        <v>46121</v>
      </c>
      <c r="AP367" s="875"/>
      <c r="AQ367" s="875"/>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5"/>
      <c r="E368" s="766" t="str">
        <f>IFERROR(VLOOKUP(C368, 條件!$A:$L, 5, 0), "")</f>
        <v>150/48BK42</v>
      </c>
      <c r="F368" s="767" t="str">
        <f>IFERROR(VLOOKUP(C368, 條件!$A:$L, 6, 0), "")</f>
        <v>FP02421</v>
      </c>
      <c r="G368" s="948">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65">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6">
        <v>2</v>
      </c>
      <c r="AH368" s="820" t="s">
        <v>1369</v>
      </c>
      <c r="AI368" s="820" t="s">
        <v>1369</v>
      </c>
      <c r="AJ368" s="815" t="s">
        <v>1842</v>
      </c>
      <c r="AK368" s="974" t="s">
        <v>1842</v>
      </c>
      <c r="AL368" s="775">
        <v>52</v>
      </c>
      <c r="AM368" s="875">
        <v>46149</v>
      </c>
      <c r="AN368" s="875">
        <v>46150</v>
      </c>
      <c r="AO368" s="875"/>
      <c r="AP368" s="875"/>
      <c r="AQ368" s="875"/>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5"/>
      <c r="E369" s="766" t="str">
        <f>IFERROR(VLOOKUP(C369, 條件!$A:$L, 5, 0), "")</f>
        <v>75/36HC</v>
      </c>
      <c r="F369" s="767" t="str">
        <f>IFERROR(VLOOKUP(C369, 條件!$A:$L, 6, 0), "")</f>
        <v>FP81857R</v>
      </c>
      <c r="G369" s="948">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65">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6">
        <v>1</v>
      </c>
      <c r="AH369" s="820" t="s">
        <v>1242</v>
      </c>
      <c r="AI369" s="820" t="s">
        <v>1242</v>
      </c>
      <c r="AJ369" s="815" t="s">
        <v>1842</v>
      </c>
      <c r="AK369" s="974" t="s">
        <v>1842</v>
      </c>
      <c r="AL369" s="775">
        <v>54</v>
      </c>
      <c r="AM369" s="875">
        <v>45945</v>
      </c>
      <c r="AN369" s="875">
        <v>45946</v>
      </c>
      <c r="AO369" s="875">
        <v>45947</v>
      </c>
      <c r="AP369" s="875"/>
      <c r="AQ369" s="875"/>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5" t="s">
        <v>1945</v>
      </c>
      <c r="E370" s="766" t="str">
        <f>IFERROR(VLOOKUP(C370, 條件!$A:$L, 5, 0), "")</f>
        <v>75/24/2SDr</v>
      </c>
      <c r="F370" s="767" t="str">
        <f>IFERROR(VLOOKUP(C370, 條件!$A:$L, 6, 0), "")</f>
        <v>FP81382R×2</v>
      </c>
      <c r="G370" s="948">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65">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6">
        <v>1</v>
      </c>
      <c r="AH370" s="820" t="s">
        <v>1242</v>
      </c>
      <c r="AI370" s="820" t="s">
        <v>1242</v>
      </c>
      <c r="AJ370" s="815" t="s">
        <v>1842</v>
      </c>
      <c r="AK370" s="974" t="s">
        <v>1842</v>
      </c>
      <c r="AL370" s="775"/>
      <c r="AM370" s="875"/>
      <c r="AN370" s="875"/>
      <c r="AO370" s="875"/>
      <c r="AP370" s="875"/>
      <c r="AQ370" s="875"/>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5" t="s">
        <v>1946</v>
      </c>
      <c r="E371" s="766" t="str">
        <f>IFERROR(VLOOKUP(C371, 條件!$A:$L, 5, 0), "")</f>
        <v>50/72BSD3</v>
      </c>
      <c r="F371" s="767" t="str">
        <f>IFERROR(VLOOKUP(C371, 條件!$A:$L, 6, 0), "")</f>
        <v>FP80141</v>
      </c>
      <c r="G371" s="948">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65">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6">
        <v>1</v>
      </c>
      <c r="AH371" s="820" t="s">
        <v>1968</v>
      </c>
      <c r="AI371" s="820" t="s">
        <v>1968</v>
      </c>
      <c r="AJ371" s="815" t="s">
        <v>1844</v>
      </c>
      <c r="AK371" s="974" t="s">
        <v>1844</v>
      </c>
      <c r="AL371" s="775">
        <v>57</v>
      </c>
      <c r="AM371" s="876">
        <v>46088</v>
      </c>
      <c r="AN371" s="875">
        <v>46089</v>
      </c>
      <c r="AO371" s="875"/>
      <c r="AP371" s="875"/>
      <c r="AQ371" s="875"/>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5"/>
      <c r="E372" s="766" t="str">
        <f>IFERROR(VLOOKUP(C372, 條件!$A:$L, 5, 0), "")</f>
        <v/>
      </c>
      <c r="F372" s="767" t="str">
        <f>IFERROR(VLOOKUP(C372, 條件!$A:$L, 6, 0), "")</f>
        <v/>
      </c>
      <c r="G372" s="948"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65"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6">
        <v>1</v>
      </c>
      <c r="AH372" s="820" t="s">
        <v>1272</v>
      </c>
      <c r="AI372" s="820" t="s">
        <v>1272</v>
      </c>
      <c r="AJ372" s="815" t="s">
        <v>1272</v>
      </c>
      <c r="AK372" s="974" t="s">
        <v>1272</v>
      </c>
      <c r="AL372" s="775"/>
      <c r="AM372" s="875"/>
      <c r="AN372" s="875"/>
      <c r="AO372" s="875"/>
      <c r="AP372" s="875"/>
      <c r="AQ372" s="875"/>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5"/>
      <c r="E373" s="766" t="str">
        <f>IFERROR(VLOOKUP(C373, 條件!$A:$L, 5, 0), "")</f>
        <v>150/48CDR</v>
      </c>
      <c r="F373" s="767" t="str">
        <f>IFERROR(VLOOKUP(C373, 條件!$A:$L, 6, 0), "")</f>
        <v>FP82781</v>
      </c>
      <c r="G373" s="948">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65">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6">
        <v>1</v>
      </c>
      <c r="AH373" s="820" t="s">
        <v>1369</v>
      </c>
      <c r="AI373" s="820" t="s">
        <v>1369</v>
      </c>
      <c r="AJ373" s="815" t="s">
        <v>1844</v>
      </c>
      <c r="AK373" s="974" t="s">
        <v>1844</v>
      </c>
      <c r="AL373" s="775">
        <v>54</v>
      </c>
      <c r="AM373" s="875">
        <v>46145</v>
      </c>
      <c r="AN373" s="875">
        <v>46148</v>
      </c>
      <c r="AO373" s="875">
        <v>46149</v>
      </c>
      <c r="AP373" s="875">
        <v>46150</v>
      </c>
      <c r="AQ373" s="875"/>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5"/>
      <c r="E374" s="766" t="str">
        <f>IFERROR(VLOOKUP(C374, 條件!$A:$L, 5, 0), "")</f>
        <v/>
      </c>
      <c r="F374" s="767" t="str">
        <f>IFERROR(VLOOKUP(C374, 條件!$A:$L, 6, 0), "")</f>
        <v/>
      </c>
      <c r="G374" s="948"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65"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6">
        <v>1</v>
      </c>
      <c r="AH374" s="820" t="s">
        <v>1272</v>
      </c>
      <c r="AI374" s="820" t="s">
        <v>1272</v>
      </c>
      <c r="AJ374" s="815" t="s">
        <v>1272</v>
      </c>
      <c r="AK374" s="974" t="s">
        <v>1272</v>
      </c>
      <c r="AL374" s="775"/>
      <c r="AM374" s="875"/>
      <c r="AN374" s="875"/>
      <c r="AO374" s="875"/>
      <c r="AP374" s="875"/>
      <c r="AQ374" s="875"/>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5"/>
      <c r="E375" s="766" t="str">
        <f>IFERROR(VLOOKUP(C375, 條件!$A:$L, 5, 0), "")</f>
        <v/>
      </c>
      <c r="F375" s="767" t="str">
        <f>IFERROR(VLOOKUP(C375, 條件!$A:$L, 6, 0), "")</f>
        <v/>
      </c>
      <c r="G375" s="948"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65"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6">
        <v>1</v>
      </c>
      <c r="AH375" s="820" t="s">
        <v>1272</v>
      </c>
      <c r="AI375" s="820" t="s">
        <v>1272</v>
      </c>
      <c r="AJ375" s="815" t="s">
        <v>1272</v>
      </c>
      <c r="AK375" s="974" t="s">
        <v>1272</v>
      </c>
      <c r="AL375" s="775"/>
      <c r="AM375" s="876"/>
      <c r="AN375" s="875"/>
      <c r="AO375" s="875"/>
      <c r="AP375" s="875"/>
      <c r="AQ375" s="875"/>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5" t="s">
        <v>1945</v>
      </c>
      <c r="E376" s="766" t="str">
        <f>IFERROR(VLOOKUP(C376, 條件!$A:$L, 5, 0), "")</f>
        <v>75/24/2SDr</v>
      </c>
      <c r="F376" s="767" t="str">
        <f>IFERROR(VLOOKUP(C376, 條件!$A:$L, 6, 0), "")</f>
        <v>FP81382R×2</v>
      </c>
      <c r="G376" s="948">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65">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6">
        <v>0.5</v>
      </c>
      <c r="AH376" s="820" t="s">
        <v>1242</v>
      </c>
      <c r="AI376" s="820" t="s">
        <v>1242</v>
      </c>
      <c r="AJ376" s="815" t="s">
        <v>1842</v>
      </c>
      <c r="AK376" s="974" t="s">
        <v>1842</v>
      </c>
      <c r="AL376" s="775">
        <v>50</v>
      </c>
      <c r="AM376" s="875">
        <v>46108</v>
      </c>
      <c r="AN376" s="875">
        <v>46109</v>
      </c>
      <c r="AO376" s="875"/>
      <c r="AP376" s="875"/>
      <c r="AQ376" s="875"/>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5"/>
      <c r="E377" s="766" t="str">
        <f>IFERROR(VLOOKUP(C377, 條件!$A:$L, 5, 0), "")</f>
        <v>150/48SDR</v>
      </c>
      <c r="F377" s="767" t="str">
        <f>IFERROR(VLOOKUP(C377, 條件!$A:$L, 6, 0), "")</f>
        <v>FP82169R</v>
      </c>
      <c r="G377" s="948">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65">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6">
        <v>1</v>
      </c>
      <c r="AH377" s="820" t="s">
        <v>1968</v>
      </c>
      <c r="AI377" s="820" t="s">
        <v>1968</v>
      </c>
      <c r="AJ377" s="815" t="s">
        <v>1947</v>
      </c>
      <c r="AK377" s="974" t="s">
        <v>1947</v>
      </c>
      <c r="AL377" s="775">
        <v>48</v>
      </c>
      <c r="AM377" s="875">
        <v>46149</v>
      </c>
      <c r="AN377" s="875"/>
      <c r="AO377" s="875"/>
      <c r="AP377" s="875"/>
      <c r="AQ377" s="875"/>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5"/>
      <c r="E378" s="766" t="str">
        <f>IFERROR(VLOOKUP(C378, 條件!$A:$L, 5, 0), "")</f>
        <v/>
      </c>
      <c r="F378" s="767" t="str">
        <f>IFERROR(VLOOKUP(C378, 條件!$A:$L, 6, 0), "")</f>
        <v/>
      </c>
      <c r="G378" s="948"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65"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6">
        <v>1</v>
      </c>
      <c r="AH378" s="820" t="s">
        <v>1272</v>
      </c>
      <c r="AI378" s="820" t="s">
        <v>1272</v>
      </c>
      <c r="AJ378" s="815" t="s">
        <v>1272</v>
      </c>
      <c r="AK378" s="974" t="s">
        <v>1272</v>
      </c>
      <c r="AL378" s="775"/>
      <c r="AM378" s="875"/>
      <c r="AN378" s="875"/>
      <c r="AO378" s="875"/>
      <c r="AP378" s="875"/>
      <c r="AQ378" s="875"/>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5"/>
      <c r="E379" s="766" t="str">
        <f>IFERROR(VLOOKUP(C379, 條件!$A:$L, 5, 0), "")</f>
        <v>100/36SDr</v>
      </c>
      <c r="F379" s="767" t="str">
        <f>IFERROR(VLOOKUP(C379, 條件!$A:$L, 6, 0), "")</f>
        <v>FP81384R</v>
      </c>
      <c r="G379" s="948">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65">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6">
        <v>1</v>
      </c>
      <c r="AH379" s="820" t="s">
        <v>1369</v>
      </c>
      <c r="AI379" s="820" t="s">
        <v>1369</v>
      </c>
      <c r="AJ379" s="815" t="s">
        <v>1844</v>
      </c>
      <c r="AK379" s="974" t="s">
        <v>1844</v>
      </c>
      <c r="AL379" s="775">
        <v>50</v>
      </c>
      <c r="AM379" s="875">
        <v>46136</v>
      </c>
      <c r="AN379" s="875">
        <v>46140</v>
      </c>
      <c r="AO379" s="875">
        <v>46141</v>
      </c>
      <c r="AP379" s="875"/>
      <c r="AQ379" s="875"/>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5"/>
      <c r="E380" s="766" t="str">
        <f>IFERROR(VLOOKUP(C380, 條件!$A:$L, 5, 0), "")</f>
        <v/>
      </c>
      <c r="F380" s="767" t="str">
        <f>IFERROR(VLOOKUP(C380, 條件!$A:$L, 6, 0), "")</f>
        <v/>
      </c>
      <c r="G380" s="948"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65"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6">
        <v>1</v>
      </c>
      <c r="AH380" s="820" t="s">
        <v>1272</v>
      </c>
      <c r="AI380" s="820" t="s">
        <v>1272</v>
      </c>
      <c r="AJ380" s="815" t="s">
        <v>1272</v>
      </c>
      <c r="AK380" s="974" t="s">
        <v>1272</v>
      </c>
      <c r="AL380" s="825"/>
      <c r="AM380" s="875"/>
      <c r="AN380" s="875"/>
      <c r="AO380" s="875"/>
      <c r="AP380" s="875"/>
      <c r="AQ380" s="875"/>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5"/>
      <c r="E381" s="766" t="str">
        <f>IFERROR(VLOOKUP(C381, 條件!$A:$L, 5, 0), "")</f>
        <v/>
      </c>
      <c r="F381" s="767" t="str">
        <f>IFERROR(VLOOKUP(C381, 條件!$A:$L, 6, 0), "")</f>
        <v/>
      </c>
      <c r="G381" s="948"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65"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6">
        <v>1</v>
      </c>
      <c r="AH381" s="820" t="s">
        <v>1272</v>
      </c>
      <c r="AI381" s="820" t="s">
        <v>1272</v>
      </c>
      <c r="AJ381" s="815" t="s">
        <v>1272</v>
      </c>
      <c r="AK381" s="974" t="s">
        <v>1272</v>
      </c>
      <c r="AL381" s="824"/>
      <c r="AM381" s="875"/>
      <c r="AN381" s="875"/>
      <c r="AO381" s="875"/>
      <c r="AP381" s="875"/>
      <c r="AQ381" s="875"/>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5"/>
      <c r="E382" s="766" t="str">
        <f>IFERROR(VLOOKUP(C382, 條件!$A:$L, 5, 0), "")</f>
        <v>150/48/2GY5</v>
      </c>
      <c r="F382" s="767" t="str">
        <f>IFERROR(VLOOKUP(C382, 條件!$A:$L, 6, 0), "")</f>
        <v>FP02422×2</v>
      </c>
      <c r="G382" s="948">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65">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6">
        <v>0.5</v>
      </c>
      <c r="AH382" s="820" t="s">
        <v>1242</v>
      </c>
      <c r="AI382" s="820" t="s">
        <v>1242</v>
      </c>
      <c r="AJ382" s="815" t="s">
        <v>1842</v>
      </c>
      <c r="AK382" s="974" t="s">
        <v>1842</v>
      </c>
      <c r="AL382" s="775">
        <v>52</v>
      </c>
      <c r="AM382" s="875">
        <v>46145</v>
      </c>
      <c r="AN382" s="875">
        <v>46146</v>
      </c>
      <c r="AO382" s="875">
        <v>46149</v>
      </c>
      <c r="AP382" s="875">
        <v>46150</v>
      </c>
      <c r="AQ382" s="875"/>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5"/>
      <c r="E383" s="766" t="str">
        <f>IFERROR(VLOOKUP(C383, 條件!$A:$L, 5, 0), "")</f>
        <v/>
      </c>
      <c r="F383" s="767" t="str">
        <f>IFERROR(VLOOKUP(C383, 條件!$A:$L, 6, 0), "")</f>
        <v/>
      </c>
      <c r="G383" s="948"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65"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6">
        <v>1</v>
      </c>
      <c r="AH383" s="820" t="s">
        <v>1272</v>
      </c>
      <c r="AI383" s="820" t="s">
        <v>1272</v>
      </c>
      <c r="AJ383" s="815" t="s">
        <v>1272</v>
      </c>
      <c r="AK383" s="974" t="s">
        <v>1272</v>
      </c>
      <c r="AL383" s="775"/>
      <c r="AM383" s="875"/>
      <c r="AN383" s="875"/>
      <c r="AO383" s="875"/>
      <c r="AP383" s="875"/>
      <c r="AQ383" s="875"/>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5" t="s">
        <v>1945</v>
      </c>
      <c r="E384" s="766" t="str">
        <f>IFERROR(VLOOKUP(C384, 條件!$A:$L, 5, 0), "")</f>
        <v>150/48/2SDr</v>
      </c>
      <c r="F384" s="767" t="str">
        <f>IFERROR(VLOOKUP(C384, 條件!$A:$L, 6, 0), "")</f>
        <v>FP82171R×2</v>
      </c>
      <c r="G384" s="948">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65">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6">
        <v>1</v>
      </c>
      <c r="AH384" s="820" t="s">
        <v>1968</v>
      </c>
      <c r="AI384" s="820" t="s">
        <v>1968</v>
      </c>
      <c r="AJ384" s="815" t="s">
        <v>1947</v>
      </c>
      <c r="AK384" s="974" t="s">
        <v>1947</v>
      </c>
      <c r="AL384" s="775">
        <v>55</v>
      </c>
      <c r="AM384" s="875">
        <v>46148</v>
      </c>
      <c r="AN384" s="875">
        <v>46149</v>
      </c>
      <c r="AO384" s="875"/>
      <c r="AP384" s="875"/>
      <c r="AQ384" s="875"/>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5"/>
      <c r="E385" s="766" t="str">
        <f>IFERROR(VLOOKUP(C385, 條件!$A:$L, 5, 0), "")</f>
        <v/>
      </c>
      <c r="F385" s="767" t="str">
        <f>IFERROR(VLOOKUP(C385, 條件!$A:$L, 6, 0), "")</f>
        <v/>
      </c>
      <c r="G385" s="948"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65"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6">
        <v>1</v>
      </c>
      <c r="AH385" s="820" t="s">
        <v>1272</v>
      </c>
      <c r="AI385" s="820" t="s">
        <v>1272</v>
      </c>
      <c r="AJ385" s="815" t="s">
        <v>1272</v>
      </c>
      <c r="AK385" s="974" t="s">
        <v>1272</v>
      </c>
      <c r="AL385" s="775"/>
      <c r="AM385" s="875"/>
      <c r="AN385" s="875"/>
      <c r="AO385" s="875"/>
      <c r="AP385" s="875"/>
      <c r="AQ385" s="875"/>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5" t="s">
        <v>1945</v>
      </c>
      <c r="E386" s="766" t="str">
        <f>IFERROR(VLOOKUP(C386, 條件!$A:$L, 5, 0), "")</f>
        <v>150/48/2SDr</v>
      </c>
      <c r="F386" s="767" t="str">
        <f>IFERROR(VLOOKUP(C386, 條件!$A:$L, 6, 0), "")</f>
        <v>FP82173R×2</v>
      </c>
      <c r="G386" s="948">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65">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6">
        <v>1</v>
      </c>
      <c r="AH386" s="820" t="s">
        <v>1430</v>
      </c>
      <c r="AI386" s="820" t="s">
        <v>1430</v>
      </c>
      <c r="AJ386" s="815" t="s">
        <v>1966</v>
      </c>
      <c r="AK386" s="974" t="s">
        <v>1966</v>
      </c>
      <c r="AL386" s="775">
        <v>56</v>
      </c>
      <c r="AM386" s="875">
        <v>46148</v>
      </c>
      <c r="AN386" s="875">
        <v>46149</v>
      </c>
      <c r="AO386" s="875">
        <v>46150</v>
      </c>
      <c r="AP386" s="875"/>
      <c r="AQ386" s="875"/>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5" t="s">
        <v>1945</v>
      </c>
      <c r="E387" s="766" t="str">
        <f>IFERROR(VLOOKUP(C387, 條件!$A:$L, 5, 0), "")</f>
        <v>150/48/2SDr</v>
      </c>
      <c r="F387" s="767" t="str">
        <f>IFERROR(VLOOKUP(C387, 條件!$A:$L, 6, 0), "")</f>
        <v>FP82171R×2</v>
      </c>
      <c r="G387" s="948">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65">
        <f>IFERROR(VLOOKUP(C387, 條件!$A:$L, 3, 0), "")</f>
        <v>5.8536585365853666</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6">
        <v>1</v>
      </c>
      <c r="AH387" s="820" t="s">
        <v>1430</v>
      </c>
      <c r="AI387" s="820" t="s">
        <v>1430</v>
      </c>
      <c r="AJ387" s="815" t="s">
        <v>1966</v>
      </c>
      <c r="AK387" s="974" t="s">
        <v>1966</v>
      </c>
      <c r="AL387" s="775">
        <v>55</v>
      </c>
      <c r="AM387" s="875">
        <v>46145</v>
      </c>
      <c r="AN387" s="875">
        <v>46148</v>
      </c>
      <c r="AO387" s="875">
        <v>46149</v>
      </c>
      <c r="AP387" s="875"/>
      <c r="AQ387" s="875"/>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5"/>
      <c r="E388" s="766" t="str">
        <f>IFERROR(VLOOKUP(C388, 條件!$A:$L, 5, 0), "")</f>
        <v>150/48/2SDr</v>
      </c>
      <c r="F388" s="767" t="str">
        <f>IFERROR(VLOOKUP(C388, 條件!$A:$L, 6, 0), "")</f>
        <v>FP82169R×2</v>
      </c>
      <c r="G388" s="948">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65">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6">
        <v>2</v>
      </c>
      <c r="AH388" s="820" t="s">
        <v>1430</v>
      </c>
      <c r="AI388" s="820" t="s">
        <v>1430</v>
      </c>
      <c r="AJ388" s="815" t="s">
        <v>1966</v>
      </c>
      <c r="AK388" s="974" t="s">
        <v>1966</v>
      </c>
      <c r="AL388" s="775">
        <v>48</v>
      </c>
      <c r="AM388" s="875">
        <v>46146</v>
      </c>
      <c r="AN388" s="875">
        <v>46149</v>
      </c>
      <c r="AO388" s="875">
        <v>46150</v>
      </c>
      <c r="AP388" s="875"/>
      <c r="AQ388" s="875"/>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5"/>
      <c r="E389" s="766" t="str">
        <f>IFERROR(VLOOKUP(C389, 條件!$A:$L, 5, 0), "")</f>
        <v>150/48/2SDr</v>
      </c>
      <c r="F389" s="767" t="str">
        <f>IFERROR(VLOOKUP(C389, 條件!$A:$L, 6, 0), "")</f>
        <v>FP82169R×2</v>
      </c>
      <c r="G389" s="948">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65">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6">
        <v>2</v>
      </c>
      <c r="AH389" s="820" t="s">
        <v>1430</v>
      </c>
      <c r="AI389" s="820" t="s">
        <v>1430</v>
      </c>
      <c r="AJ389" s="815" t="s">
        <v>1893</v>
      </c>
      <c r="AK389" s="974" t="s">
        <v>1893</v>
      </c>
      <c r="AL389" s="775">
        <v>48</v>
      </c>
      <c r="AM389" s="875">
        <v>46149</v>
      </c>
      <c r="AN389" s="875">
        <v>46150</v>
      </c>
      <c r="AO389" s="875"/>
      <c r="AP389" s="875"/>
      <c r="AQ389" s="875"/>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5"/>
      <c r="E390" s="766" t="str">
        <f>IFERROR(VLOOKUP(C390, 條件!$A:$L, 5, 0), "")</f>
        <v/>
      </c>
      <c r="F390" s="767" t="str">
        <f>IFERROR(VLOOKUP(C390, 條件!$A:$L, 6, 0), "")</f>
        <v/>
      </c>
      <c r="G390" s="948"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65"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6">
        <v>2</v>
      </c>
      <c r="AH390" s="820" t="s">
        <v>1272</v>
      </c>
      <c r="AI390" s="820" t="s">
        <v>1272</v>
      </c>
      <c r="AJ390" s="815" t="s">
        <v>1272</v>
      </c>
      <c r="AK390" s="974" t="s">
        <v>1272</v>
      </c>
      <c r="AL390" s="775"/>
      <c r="AM390" s="875"/>
      <c r="AN390" s="875"/>
      <c r="AO390" s="875"/>
      <c r="AP390" s="875"/>
      <c r="AQ390" s="875"/>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5" t="s">
        <v>1945</v>
      </c>
      <c r="E391" s="766" t="str">
        <f>IFERROR(VLOOKUP(C391, 條件!$A:$L, 5, 0), "")</f>
        <v>225/72/2SDr</v>
      </c>
      <c r="F391" s="767" t="str">
        <f>IFERROR(VLOOKUP(C391, 條件!$A:$L, 6, 0), "")</f>
        <v>FP83024R×2</v>
      </c>
      <c r="G391" s="948">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65">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6">
        <v>2</v>
      </c>
      <c r="AH391" s="820" t="s">
        <v>1731</v>
      </c>
      <c r="AI391" s="820" t="s">
        <v>1731</v>
      </c>
      <c r="AJ391" s="815" t="s">
        <v>1893</v>
      </c>
      <c r="AK391" s="974" t="s">
        <v>1893</v>
      </c>
      <c r="AL391" s="775">
        <v>53</v>
      </c>
      <c r="AM391" s="875">
        <v>46139</v>
      </c>
      <c r="AN391" s="875">
        <v>46140</v>
      </c>
      <c r="AO391" s="875">
        <v>46142</v>
      </c>
      <c r="AP391" s="875"/>
      <c r="AQ391" s="875"/>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5" t="s">
        <v>1945</v>
      </c>
      <c r="E392" s="766" t="str">
        <f>IFERROR(VLOOKUP(C392, 條件!$A:$L, 5, 0), "")</f>
        <v>150/48/2SDr</v>
      </c>
      <c r="F392" s="767" t="str">
        <f>IFERROR(VLOOKUP(C392, 條件!$A:$L, 6, 0), "")</f>
        <v>FP82170R×2</v>
      </c>
      <c r="G392" s="948">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65">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6">
        <v>2</v>
      </c>
      <c r="AH392" s="820" t="s">
        <v>1731</v>
      </c>
      <c r="AI392" s="820" t="s">
        <v>1731</v>
      </c>
      <c r="AJ392" s="815" t="s">
        <v>1893</v>
      </c>
      <c r="AK392" s="974" t="s">
        <v>1893</v>
      </c>
      <c r="AL392" s="775"/>
      <c r="AM392" s="875"/>
      <c r="AN392" s="875"/>
      <c r="AO392" s="875"/>
      <c r="AP392" s="875"/>
      <c r="AQ392" s="875"/>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5" t="s">
        <v>1945</v>
      </c>
      <c r="E393" s="766" t="str">
        <f>IFERROR(VLOOKUP(C393, 條件!$A:$L, 5, 0), "")</f>
        <v>150/48/2SDr</v>
      </c>
      <c r="F393" s="767" t="str">
        <f>IFERROR(VLOOKUP(C393, 條件!$A:$L, 6, 0), "")</f>
        <v>FP82173R×2</v>
      </c>
      <c r="G393" s="948">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65">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6">
        <v>1</v>
      </c>
      <c r="AH393" s="820" t="s">
        <v>1731</v>
      </c>
      <c r="AI393" s="820" t="s">
        <v>1731</v>
      </c>
      <c r="AJ393" s="815" t="s">
        <v>1893</v>
      </c>
      <c r="AK393" s="974" t="s">
        <v>1893</v>
      </c>
      <c r="AL393" s="775">
        <v>56</v>
      </c>
      <c r="AM393" s="875">
        <v>46148</v>
      </c>
      <c r="AN393" s="875">
        <v>46149</v>
      </c>
      <c r="AO393" s="875"/>
      <c r="AP393" s="875"/>
      <c r="AQ393" s="875"/>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5"/>
      <c r="E394" s="766" t="str">
        <f>IFERROR(VLOOKUP(C394, 條件!$A:$L, 5, 0), "")</f>
        <v/>
      </c>
      <c r="F394" s="767" t="str">
        <f>IFERROR(VLOOKUP(C394, 條件!$A:$L, 6, 0), "")</f>
        <v/>
      </c>
      <c r="G394" s="948"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7"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8">
        <v>12</v>
      </c>
      <c r="AH394" s="820" t="s">
        <v>1272</v>
      </c>
      <c r="AI394" s="820" t="s">
        <v>1272</v>
      </c>
      <c r="AJ394" s="815" t="s">
        <v>1272</v>
      </c>
      <c r="AK394" s="974" t="s">
        <v>1272</v>
      </c>
      <c r="AL394" s="775"/>
      <c r="AM394" s="875"/>
      <c r="AN394" s="875"/>
      <c r="AO394" s="875"/>
      <c r="AP394" s="875"/>
      <c r="AQ394" s="875"/>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5"/>
      <c r="E395" s="766" t="str">
        <f>IFERROR(VLOOKUP(C395, 條件!$A:$L, 5, 0), "")</f>
        <v/>
      </c>
      <c r="F395" s="767" t="str">
        <f>IFERROR(VLOOKUP(C395, 條件!$A:$L, 6, 0), "")</f>
        <v/>
      </c>
      <c r="G395" s="948"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7"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8">
        <v>5</v>
      </c>
      <c r="AH395" s="820" t="s">
        <v>1272</v>
      </c>
      <c r="AI395" s="820" t="s">
        <v>1272</v>
      </c>
      <c r="AJ395" s="815" t="s">
        <v>1185</v>
      </c>
      <c r="AK395" s="974" t="s">
        <v>1185</v>
      </c>
      <c r="AL395" s="775"/>
      <c r="AM395" s="875"/>
      <c r="AN395" s="875"/>
      <c r="AO395" s="875"/>
      <c r="AP395" s="875"/>
      <c r="AQ395" s="875"/>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5"/>
      <c r="E396" s="766" t="str">
        <f>IFERROR(VLOOKUP(C396, 條件!$A:$L, 5, 0), "")</f>
        <v/>
      </c>
      <c r="F396" s="767" t="str">
        <f>IFERROR(VLOOKUP(C396, 條件!$A:$L, 6, 0), "")</f>
        <v/>
      </c>
      <c r="G396" s="948"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65"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6">
        <v>1</v>
      </c>
      <c r="AH396" s="820" t="s">
        <v>1272</v>
      </c>
      <c r="AI396" s="820" t="s">
        <v>1272</v>
      </c>
      <c r="AJ396" s="815" t="s">
        <v>1272</v>
      </c>
      <c r="AK396" s="974" t="s">
        <v>1272</v>
      </c>
      <c r="AL396" s="775"/>
      <c r="AM396" s="875"/>
      <c r="AN396" s="875"/>
      <c r="AO396" s="875"/>
      <c r="AP396" s="875"/>
      <c r="AQ396" s="875"/>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5"/>
      <c r="E397" s="766" t="str">
        <f>IFERROR(VLOOKUP(C397, 條件!$A:$L, 5, 0), "")</f>
        <v/>
      </c>
      <c r="F397" s="767" t="str">
        <f>IFERROR(VLOOKUP(C397, 條件!$A:$L, 6, 0), "")</f>
        <v/>
      </c>
      <c r="G397" s="948"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65"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6">
        <v>1</v>
      </c>
      <c r="AH397" s="820" t="s">
        <v>1272</v>
      </c>
      <c r="AI397" s="820" t="s">
        <v>1272</v>
      </c>
      <c r="AJ397" s="815" t="s">
        <v>1272</v>
      </c>
      <c r="AK397" s="974" t="s">
        <v>1272</v>
      </c>
      <c r="AL397" s="775"/>
      <c r="AM397" s="875"/>
      <c r="AN397" s="875"/>
      <c r="AO397" s="875"/>
      <c r="AP397" s="875"/>
      <c r="AQ397" s="875"/>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5"/>
      <c r="E398" s="766" t="str">
        <f>IFERROR(VLOOKUP(C398, 條件!$A:$L, 5, 0), "")</f>
        <v/>
      </c>
      <c r="F398" s="767" t="str">
        <f>IFERROR(VLOOKUP(C398, 條件!$A:$L, 6, 0), "")</f>
        <v/>
      </c>
      <c r="G398" s="948"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65"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6">
        <v>1</v>
      </c>
      <c r="AH398" s="820" t="s">
        <v>1272</v>
      </c>
      <c r="AI398" s="820" t="s">
        <v>1272</v>
      </c>
      <c r="AJ398" s="815" t="s">
        <v>1272</v>
      </c>
      <c r="AK398" s="974" t="s">
        <v>1272</v>
      </c>
      <c r="AL398" s="775"/>
      <c r="AM398" s="875"/>
      <c r="AN398" s="875"/>
      <c r="AO398" s="875"/>
      <c r="AP398" s="875"/>
      <c r="AQ398" s="875"/>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5"/>
      <c r="E399" s="766" t="str">
        <f>IFERROR(VLOOKUP(C399, 條件!$A:$L, 5, 0), "")</f>
        <v/>
      </c>
      <c r="F399" s="767" t="str">
        <f>IFERROR(VLOOKUP(C399, 條件!$A:$L, 6, 0), "")</f>
        <v/>
      </c>
      <c r="G399" s="948"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65"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6">
        <v>1</v>
      </c>
      <c r="AH399" s="820" t="s">
        <v>1272</v>
      </c>
      <c r="AI399" s="820" t="s">
        <v>1272</v>
      </c>
      <c r="AJ399" s="815" t="s">
        <v>1272</v>
      </c>
      <c r="AK399" s="974" t="s">
        <v>1272</v>
      </c>
      <c r="AL399" s="775"/>
      <c r="AM399" s="875"/>
      <c r="AN399" s="875"/>
      <c r="AO399" s="875"/>
      <c r="AP399" s="875"/>
      <c r="AQ399" s="875"/>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5"/>
      <c r="E400" s="766" t="str">
        <f>IFERROR(VLOOKUP(C400, 條件!$A:$L, 5, 0), "")</f>
        <v/>
      </c>
      <c r="F400" s="767" t="str">
        <f>IFERROR(VLOOKUP(C400, 條件!$A:$L, 6, 0), "")</f>
        <v/>
      </c>
      <c r="G400" s="948"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65"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6">
        <v>1</v>
      </c>
      <c r="AH400" s="820" t="s">
        <v>1272</v>
      </c>
      <c r="AI400" s="820" t="s">
        <v>1272</v>
      </c>
      <c r="AJ400" s="815" t="s">
        <v>1272</v>
      </c>
      <c r="AK400" s="974" t="s">
        <v>1272</v>
      </c>
      <c r="AL400" s="775"/>
      <c r="AM400" s="875"/>
      <c r="AN400" s="875"/>
      <c r="AO400" s="875"/>
      <c r="AP400" s="875"/>
      <c r="AQ400" s="875"/>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5"/>
      <c r="E401" s="766" t="str">
        <f>IFERROR(VLOOKUP(C401, 條件!$A:$L, 5, 0), "")</f>
        <v/>
      </c>
      <c r="F401" s="767" t="str">
        <f>IFERROR(VLOOKUP(C401, 條件!$A:$L, 6, 0), "")</f>
        <v/>
      </c>
      <c r="G401" s="948"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65"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6">
        <v>1</v>
      </c>
      <c r="AH401" s="820" t="s">
        <v>1272</v>
      </c>
      <c r="AI401" s="820" t="s">
        <v>1272</v>
      </c>
      <c r="AJ401" s="815" t="s">
        <v>1272</v>
      </c>
      <c r="AK401" s="974" t="s">
        <v>1272</v>
      </c>
      <c r="AL401" s="775"/>
      <c r="AM401" s="875"/>
      <c r="AN401" s="875"/>
      <c r="AO401" s="875"/>
      <c r="AP401" s="875"/>
      <c r="AQ401" s="875"/>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5"/>
      <c r="E402" s="766" t="str">
        <f>IFERROR(VLOOKUP(C402, 條件!$A:$L, 5, 0), "")</f>
        <v/>
      </c>
      <c r="F402" s="767" t="str">
        <f>IFERROR(VLOOKUP(C402, 條件!$A:$L, 6, 0), "")</f>
        <v/>
      </c>
      <c r="G402" s="948"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65"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6">
        <v>1</v>
      </c>
      <c r="AH402" s="820" t="s">
        <v>1272</v>
      </c>
      <c r="AI402" s="820" t="s">
        <v>1272</v>
      </c>
      <c r="AJ402" s="815" t="s">
        <v>1272</v>
      </c>
      <c r="AK402" s="974" t="s">
        <v>1272</v>
      </c>
      <c r="AL402" s="775"/>
      <c r="AM402" s="875"/>
      <c r="AN402" s="875"/>
      <c r="AO402" s="875"/>
      <c r="AP402" s="875"/>
      <c r="AQ402" s="875"/>
      <c r="AR402" s="777"/>
      <c r="AS402" s="767" t="str">
        <f t="shared" si="70"/>
        <v>單</v>
      </c>
      <c r="AT402" s="767" t="str">
        <f t="shared" si="71"/>
        <v>全</v>
      </c>
      <c r="AU402" s="767" t="str">
        <f t="shared" si="72"/>
        <v/>
      </c>
      <c r="AV402" s="767" t="str">
        <f t="shared" si="73"/>
        <v/>
      </c>
    </row>
    <row r="403" spans="1:48" ht="17.45" customHeight="1" thickBot="1">
      <c r="A403" s="781">
        <f t="shared" si="67"/>
        <v>46152</v>
      </c>
      <c r="B403" s="782" t="s">
        <v>1959</v>
      </c>
      <c r="C403" s="799" t="s">
        <v>1952</v>
      </c>
      <c r="D403" s="946"/>
      <c r="E403" s="784" t="str">
        <f>IFERROR(VLOOKUP(C403, 條件!$A:$L, 5, 0), "")</f>
        <v/>
      </c>
      <c r="F403" s="785" t="str">
        <f>IFERROR(VLOOKUP(C403, 條件!$A:$L, 6, 0), "")</f>
        <v/>
      </c>
      <c r="G403" s="949"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9"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70">
        <v>1</v>
      </c>
      <c r="AH403" s="905" t="s">
        <v>1272</v>
      </c>
      <c r="AI403" s="905" t="s">
        <v>1272</v>
      </c>
      <c r="AJ403" s="816" t="s">
        <v>1272</v>
      </c>
      <c r="AK403" s="975" t="s">
        <v>1272</v>
      </c>
      <c r="AL403" s="793"/>
      <c r="AM403" s="877"/>
      <c r="AN403" s="877"/>
      <c r="AO403" s="877"/>
      <c r="AP403" s="877"/>
      <c r="AQ403" s="877"/>
      <c r="AR403" s="795"/>
      <c r="AS403" s="785" t="str">
        <f t="shared" si="70"/>
        <v>單</v>
      </c>
      <c r="AT403" s="785" t="str">
        <f t="shared" si="71"/>
        <v>全</v>
      </c>
      <c r="AU403" s="785" t="str">
        <f t="shared" si="72"/>
        <v/>
      </c>
      <c r="AV403" s="785" t="str">
        <f t="shared" si="73"/>
        <v/>
      </c>
    </row>
    <row r="404" spans="1:48">
      <c r="A404" s="745">
        <v>46153</v>
      </c>
      <c r="B404" s="746" t="s">
        <v>333</v>
      </c>
      <c r="C404" s="746" t="s">
        <v>942</v>
      </c>
      <c r="D404" s="944"/>
      <c r="E404" s="748" t="str">
        <f>IFERROR(VLOOKUP(C404, 條件!$A:$L, 5, 0), "")</f>
        <v/>
      </c>
      <c r="F404" s="749" t="str">
        <f>IFERROR(VLOOKUP(C404, 條件!$A:$L, 6, 0), "")</f>
        <v/>
      </c>
      <c r="G404" s="947"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63"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64">
        <v>1</v>
      </c>
      <c r="AH404" s="752" t="s">
        <v>1272</v>
      </c>
      <c r="AI404" s="954" t="s">
        <v>1272</v>
      </c>
      <c r="AJ404" s="823" t="s">
        <v>1272</v>
      </c>
      <c r="AK404" s="972" t="s">
        <v>1272</v>
      </c>
      <c r="AL404" s="760"/>
      <c r="AM404" s="874"/>
      <c r="AN404" s="874"/>
      <c r="AO404" s="874"/>
      <c r="AP404" s="874"/>
      <c r="AQ404" s="874"/>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5"/>
      <c r="E405" s="766" t="str">
        <f>IFERROR(VLOOKUP(C405, 條件!$A:$L, 5, 0), "")</f>
        <v>75/36SDR</v>
      </c>
      <c r="F405" s="767" t="str">
        <f>IFERROR(VLOOKUP(C405, 條件!$A:$L, 6, 0), "")</f>
        <v>FP81386R</v>
      </c>
      <c r="G405" s="948">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65">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6">
        <v>1</v>
      </c>
      <c r="AH405" s="382" t="s">
        <v>1650</v>
      </c>
      <c r="AI405" s="815" t="s">
        <v>1650</v>
      </c>
      <c r="AJ405" s="815" t="s">
        <v>1842</v>
      </c>
      <c r="AK405" s="974" t="s">
        <v>1842</v>
      </c>
      <c r="AL405" s="775">
        <v>50</v>
      </c>
      <c r="AM405" s="875">
        <v>46144</v>
      </c>
      <c r="AN405" s="875">
        <v>46145</v>
      </c>
      <c r="AO405" s="875">
        <v>46148</v>
      </c>
      <c r="AP405" s="875">
        <v>46150</v>
      </c>
      <c r="AQ405" s="875"/>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5" t="s">
        <v>1945</v>
      </c>
      <c r="E406" s="766" t="str">
        <f>IFERROR(VLOOKUP(C406, 條件!$A:$L, 5, 0), "")</f>
        <v>75/24/2SDr</v>
      </c>
      <c r="F406" s="767" t="str">
        <f>IFERROR(VLOOKUP(C406, 條件!$A:$L, 6, 0), "")</f>
        <v>FP81391R×2</v>
      </c>
      <c r="G406" s="948">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65">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6">
        <v>1</v>
      </c>
      <c r="AH406" s="382" t="s">
        <v>1650</v>
      </c>
      <c r="AI406" s="815" t="s">
        <v>1650</v>
      </c>
      <c r="AJ406" s="815" t="s">
        <v>1960</v>
      </c>
      <c r="AK406" s="974" t="s">
        <v>1960</v>
      </c>
      <c r="AL406" s="775"/>
      <c r="AM406" s="875"/>
      <c r="AN406" s="875"/>
      <c r="AO406" s="875"/>
      <c r="AP406" s="875"/>
      <c r="AQ406" s="875"/>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5"/>
      <c r="E407" s="766" t="str">
        <f>IFERROR(VLOOKUP(C407, 條件!$A:$L, 5, 0), "")</f>
        <v>150/48BK42</v>
      </c>
      <c r="F407" s="767" t="str">
        <f>IFERROR(VLOOKUP(C407, 條件!$A:$L, 6, 0), "")</f>
        <v>FP02421</v>
      </c>
      <c r="G407" s="948">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65">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6">
        <v>2</v>
      </c>
      <c r="AH407" s="382" t="s">
        <v>1650</v>
      </c>
      <c r="AI407" s="815" t="s">
        <v>1650</v>
      </c>
      <c r="AJ407" s="815" t="s">
        <v>1960</v>
      </c>
      <c r="AK407" s="974" t="s">
        <v>1960</v>
      </c>
      <c r="AL407" s="775">
        <v>58</v>
      </c>
      <c r="AM407" s="875">
        <v>46150</v>
      </c>
      <c r="AN407" s="875">
        <v>46151</v>
      </c>
      <c r="AO407" s="875"/>
      <c r="AP407" s="875"/>
      <c r="AQ407" s="875"/>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5"/>
      <c r="E408" s="766" t="str">
        <f>IFERROR(VLOOKUP(C408, 條件!$A:$L, 5, 0), "")</f>
        <v>75/36HC</v>
      </c>
      <c r="F408" s="767" t="str">
        <f>IFERROR(VLOOKUP(C408, 條件!$A:$L, 6, 0), "")</f>
        <v>FP81857R</v>
      </c>
      <c r="G408" s="948">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65">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6">
        <v>1</v>
      </c>
      <c r="AH408" s="382" t="s">
        <v>1242</v>
      </c>
      <c r="AI408" s="815" t="s">
        <v>1242</v>
      </c>
      <c r="AJ408" s="815" t="s">
        <v>1960</v>
      </c>
      <c r="AK408" s="974" t="s">
        <v>1960</v>
      </c>
      <c r="AL408" s="775">
        <v>54</v>
      </c>
      <c r="AM408" s="875">
        <v>45944</v>
      </c>
      <c r="AN408" s="875">
        <v>45945</v>
      </c>
      <c r="AO408" s="875">
        <v>45946</v>
      </c>
      <c r="AP408" s="875">
        <v>45948</v>
      </c>
      <c r="AQ408" s="875"/>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5"/>
      <c r="E409" s="766" t="str">
        <f>IFERROR(VLOOKUP(C409, 條件!$A:$L, 5, 0), "")</f>
        <v/>
      </c>
      <c r="F409" s="767" t="str">
        <f>IFERROR(VLOOKUP(C409, 條件!$A:$L, 6, 0), "")</f>
        <v/>
      </c>
      <c r="G409" s="948"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65"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6">
        <v>1</v>
      </c>
      <c r="AH409" s="382" t="s">
        <v>1272</v>
      </c>
      <c r="AI409" s="815" t="s">
        <v>1272</v>
      </c>
      <c r="AJ409" s="815" t="s">
        <v>1272</v>
      </c>
      <c r="AK409" s="974" t="s">
        <v>1272</v>
      </c>
      <c r="AL409" s="775"/>
      <c r="AM409" s="875"/>
      <c r="AN409" s="875"/>
      <c r="AO409" s="875"/>
      <c r="AP409" s="875"/>
      <c r="AQ409" s="875"/>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5" t="s">
        <v>1946</v>
      </c>
      <c r="E410" s="766" t="str">
        <f>IFERROR(VLOOKUP(C410, 條件!$A:$L, 5, 0), "")</f>
        <v>50/72BSD3</v>
      </c>
      <c r="F410" s="767" t="str">
        <f>IFERROR(VLOOKUP(C410, 條件!$A:$L, 6, 0), "")</f>
        <v>FP80141</v>
      </c>
      <c r="G410" s="948">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65">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6">
        <v>1</v>
      </c>
      <c r="AH410" s="382" t="s">
        <v>1650</v>
      </c>
      <c r="AI410" s="815" t="s">
        <v>1650</v>
      </c>
      <c r="AJ410" s="815" t="s">
        <v>1842</v>
      </c>
      <c r="AK410" s="974" t="s">
        <v>1842</v>
      </c>
      <c r="AL410" s="775">
        <v>57</v>
      </c>
      <c r="AM410" s="876">
        <v>46087</v>
      </c>
      <c r="AN410" s="875">
        <v>46088</v>
      </c>
      <c r="AO410" s="875">
        <v>46089</v>
      </c>
      <c r="AP410" s="875">
        <v>46090</v>
      </c>
      <c r="AQ410" s="875"/>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5"/>
      <c r="E411" s="766" t="str">
        <f>IFERROR(VLOOKUP(C411, 條件!$A:$L, 5, 0), "")</f>
        <v/>
      </c>
      <c r="F411" s="767" t="str">
        <f>IFERROR(VLOOKUP(C411, 條件!$A:$L, 6, 0), "")</f>
        <v/>
      </c>
      <c r="G411" s="948"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65"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6">
        <v>1</v>
      </c>
      <c r="AH411" s="382" t="s">
        <v>1272</v>
      </c>
      <c r="AI411" s="815" t="s">
        <v>1272</v>
      </c>
      <c r="AJ411" s="815" t="s">
        <v>1272</v>
      </c>
      <c r="AK411" s="974" t="s">
        <v>1272</v>
      </c>
      <c r="AL411" s="775"/>
      <c r="AM411" s="875"/>
      <c r="AN411" s="875"/>
      <c r="AO411" s="875"/>
      <c r="AP411" s="875"/>
      <c r="AQ411" s="875"/>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5"/>
      <c r="E412" s="766" t="str">
        <f>IFERROR(VLOOKUP(C412, 條件!$A:$L, 5, 0), "")</f>
        <v>150/48CDR</v>
      </c>
      <c r="F412" s="767" t="str">
        <f>IFERROR(VLOOKUP(C412, 條件!$A:$L, 6, 0), "")</f>
        <v>FP82781</v>
      </c>
      <c r="G412" s="948">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65">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6">
        <v>1</v>
      </c>
      <c r="AH412" s="382" t="s">
        <v>1650</v>
      </c>
      <c r="AI412" s="815" t="s">
        <v>1650</v>
      </c>
      <c r="AJ412" s="815" t="s">
        <v>1842</v>
      </c>
      <c r="AK412" s="974" t="s">
        <v>1842</v>
      </c>
      <c r="AL412" s="775">
        <v>54</v>
      </c>
      <c r="AM412" s="875">
        <v>46149</v>
      </c>
      <c r="AN412" s="875">
        <v>46150</v>
      </c>
      <c r="AO412" s="875">
        <v>46151</v>
      </c>
      <c r="AP412" s="875">
        <v>46152</v>
      </c>
      <c r="AQ412" s="875"/>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5"/>
      <c r="E413" s="766" t="str">
        <f>IFERROR(VLOOKUP(C413, 條件!$A:$L, 5, 0), "")</f>
        <v/>
      </c>
      <c r="F413" s="767" t="str">
        <f>IFERROR(VLOOKUP(C413, 條件!$A:$L, 6, 0), "")</f>
        <v/>
      </c>
      <c r="G413" s="948"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65"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6">
        <v>1</v>
      </c>
      <c r="AH413" s="382" t="s">
        <v>1272</v>
      </c>
      <c r="AI413" s="815" t="s">
        <v>1272</v>
      </c>
      <c r="AJ413" s="815" t="s">
        <v>1272</v>
      </c>
      <c r="AK413" s="974" t="s">
        <v>1272</v>
      </c>
      <c r="AL413" s="775"/>
      <c r="AM413" s="875"/>
      <c r="AN413" s="875"/>
      <c r="AO413" s="875"/>
      <c r="AP413" s="875"/>
      <c r="AQ413" s="875"/>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5"/>
      <c r="E414" s="766" t="str">
        <f>IFERROR(VLOOKUP(C414, 條件!$A:$L, 5, 0), "")</f>
        <v/>
      </c>
      <c r="F414" s="767" t="str">
        <f>IFERROR(VLOOKUP(C414, 條件!$A:$L, 6, 0), "")</f>
        <v/>
      </c>
      <c r="G414" s="948"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65"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6">
        <v>1</v>
      </c>
      <c r="AH414" s="382" t="s">
        <v>1272</v>
      </c>
      <c r="AI414" s="815" t="s">
        <v>1272</v>
      </c>
      <c r="AJ414" s="815" t="s">
        <v>1272</v>
      </c>
      <c r="AK414" s="974" t="s">
        <v>1272</v>
      </c>
      <c r="AL414" s="775"/>
      <c r="AM414" s="876"/>
      <c r="AN414" s="875"/>
      <c r="AO414" s="875"/>
      <c r="AP414" s="875"/>
      <c r="AQ414" s="875"/>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5" t="s">
        <v>1945</v>
      </c>
      <c r="E415" s="766" t="str">
        <f>IFERROR(VLOOKUP(C415, 條件!$A:$L, 5, 0), "")</f>
        <v>75/24/2SDr</v>
      </c>
      <c r="F415" s="767" t="str">
        <f>IFERROR(VLOOKUP(C415, 條件!$A:$L, 6, 0), "")</f>
        <v>FP81382R×2</v>
      </c>
      <c r="G415" s="948">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65">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6">
        <v>0.5</v>
      </c>
      <c r="AH415" s="382" t="s">
        <v>1242</v>
      </c>
      <c r="AI415" s="815" t="s">
        <v>1242</v>
      </c>
      <c r="AJ415" s="815" t="s">
        <v>1960</v>
      </c>
      <c r="AK415" s="974" t="s">
        <v>1960</v>
      </c>
      <c r="AL415" s="775">
        <v>50</v>
      </c>
      <c r="AM415" s="875">
        <v>46107</v>
      </c>
      <c r="AN415" s="875">
        <v>46108</v>
      </c>
      <c r="AO415" s="875">
        <v>46109</v>
      </c>
      <c r="AP415" s="875"/>
      <c r="AQ415" s="875"/>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5"/>
      <c r="E416" s="766" t="str">
        <f>IFERROR(VLOOKUP(C416, 條件!$A:$L, 5, 0), "")</f>
        <v>150/48SDR</v>
      </c>
      <c r="F416" s="767" t="str">
        <f>IFERROR(VLOOKUP(C416, 條件!$A:$L, 6, 0), "")</f>
        <v>FP82169R</v>
      </c>
      <c r="G416" s="948">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65">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6">
        <v>1</v>
      </c>
      <c r="AH416" s="382" t="s">
        <v>1968</v>
      </c>
      <c r="AI416" s="815" t="s">
        <v>1968</v>
      </c>
      <c r="AJ416" s="815" t="s">
        <v>1947</v>
      </c>
      <c r="AK416" s="974" t="s">
        <v>1947</v>
      </c>
      <c r="AL416" s="775">
        <v>48</v>
      </c>
      <c r="AM416" s="875">
        <v>46149</v>
      </c>
      <c r="AN416" s="875">
        <v>46150</v>
      </c>
      <c r="AO416" s="875">
        <v>46151</v>
      </c>
      <c r="AP416" s="875"/>
      <c r="AQ416" s="875"/>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5"/>
      <c r="E417" s="766" t="str">
        <f>IFERROR(VLOOKUP(C417, 條件!$A:$L, 5, 0), "")</f>
        <v/>
      </c>
      <c r="F417" s="767" t="str">
        <f>IFERROR(VLOOKUP(C417, 條件!$A:$L, 6, 0), "")</f>
        <v/>
      </c>
      <c r="G417" s="948"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65"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6">
        <v>1</v>
      </c>
      <c r="AH417" s="382" t="s">
        <v>1272</v>
      </c>
      <c r="AI417" s="815" t="s">
        <v>1272</v>
      </c>
      <c r="AJ417" s="815" t="s">
        <v>1272</v>
      </c>
      <c r="AK417" s="974" t="s">
        <v>1272</v>
      </c>
      <c r="AL417" s="775"/>
      <c r="AM417" s="875"/>
      <c r="AN417" s="875"/>
      <c r="AO417" s="875"/>
      <c r="AP417" s="875"/>
      <c r="AQ417" s="875"/>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5"/>
      <c r="E418" s="766" t="str">
        <f>IFERROR(VLOOKUP(C418, 條件!$A:$L, 5, 0), "")</f>
        <v>100/36SDr</v>
      </c>
      <c r="F418" s="767" t="str">
        <f>IFERROR(VLOOKUP(C418, 條件!$A:$L, 6, 0), "")</f>
        <v>FP81384R</v>
      </c>
      <c r="G418" s="948">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65">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6">
        <v>1</v>
      </c>
      <c r="AH418" s="382" t="s">
        <v>1242</v>
      </c>
      <c r="AI418" s="815" t="s">
        <v>1242</v>
      </c>
      <c r="AJ418" s="815" t="s">
        <v>1842</v>
      </c>
      <c r="AK418" s="974" t="s">
        <v>1842</v>
      </c>
      <c r="AL418" s="775">
        <v>50</v>
      </c>
      <c r="AM418" s="875">
        <v>46140</v>
      </c>
      <c r="AN418" s="875">
        <v>46141</v>
      </c>
      <c r="AO418" s="875">
        <v>46142</v>
      </c>
      <c r="AP418" s="875"/>
      <c r="AQ418" s="875"/>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5"/>
      <c r="E419" s="766" t="str">
        <f>IFERROR(VLOOKUP(C419, 條件!$A:$L, 5, 0), "")</f>
        <v/>
      </c>
      <c r="F419" s="767" t="str">
        <f>IFERROR(VLOOKUP(C419, 條件!$A:$L, 6, 0), "")</f>
        <v/>
      </c>
      <c r="G419" s="948"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65"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6">
        <v>1</v>
      </c>
      <c r="AH419" s="382" t="s">
        <v>1272</v>
      </c>
      <c r="AI419" s="815" t="s">
        <v>1272</v>
      </c>
      <c r="AJ419" s="815" t="s">
        <v>1272</v>
      </c>
      <c r="AK419" s="974" t="s">
        <v>1272</v>
      </c>
      <c r="AL419" s="825"/>
      <c r="AM419" s="875"/>
      <c r="AN419" s="875"/>
      <c r="AO419" s="875"/>
      <c r="AP419" s="875"/>
      <c r="AQ419" s="875"/>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5"/>
      <c r="E420" s="766" t="str">
        <f>IFERROR(VLOOKUP(C420, 條件!$A:$L, 5, 0), "")</f>
        <v/>
      </c>
      <c r="F420" s="767" t="str">
        <f>IFERROR(VLOOKUP(C420, 條件!$A:$L, 6, 0), "")</f>
        <v/>
      </c>
      <c r="G420" s="948"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65"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6">
        <v>1</v>
      </c>
      <c r="AH420" s="382" t="s">
        <v>1272</v>
      </c>
      <c r="AI420" s="815" t="s">
        <v>1272</v>
      </c>
      <c r="AJ420" s="815" t="s">
        <v>1272</v>
      </c>
      <c r="AK420" s="974" t="s">
        <v>1272</v>
      </c>
      <c r="AL420" s="824"/>
      <c r="AM420" s="875"/>
      <c r="AN420" s="875"/>
      <c r="AO420" s="875"/>
      <c r="AP420" s="875"/>
      <c r="AQ420" s="875"/>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5"/>
      <c r="E421" s="766" t="str">
        <f>IFERROR(VLOOKUP(C421, 條件!$A:$L, 5, 0), "")</f>
        <v>150/48/2GY5</v>
      </c>
      <c r="F421" s="767" t="str">
        <f>IFERROR(VLOOKUP(C421, 條件!$A:$L, 6, 0), "")</f>
        <v>FP02422×2</v>
      </c>
      <c r="G421" s="948">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65">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6">
        <v>0.5</v>
      </c>
      <c r="AH421" s="382" t="s">
        <v>1242</v>
      </c>
      <c r="AI421" s="815" t="s">
        <v>1242</v>
      </c>
      <c r="AJ421" s="815" t="s">
        <v>1960</v>
      </c>
      <c r="AK421" s="974" t="s">
        <v>1960</v>
      </c>
      <c r="AL421" s="775">
        <v>52</v>
      </c>
      <c r="AM421" s="875">
        <v>46148</v>
      </c>
      <c r="AN421" s="875">
        <v>46150</v>
      </c>
      <c r="AO421" s="875">
        <v>46151</v>
      </c>
      <c r="AP421" s="875"/>
      <c r="AQ421" s="875"/>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5"/>
      <c r="E422" s="766" t="str">
        <f>IFERROR(VLOOKUP(C422, 條件!$A:$L, 5, 0), "")</f>
        <v/>
      </c>
      <c r="F422" s="767" t="str">
        <f>IFERROR(VLOOKUP(C422, 條件!$A:$L, 6, 0), "")</f>
        <v/>
      </c>
      <c r="G422" s="948"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65"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6">
        <v>1</v>
      </c>
      <c r="AH422" s="382" t="s">
        <v>1272</v>
      </c>
      <c r="AI422" s="815" t="s">
        <v>1272</v>
      </c>
      <c r="AJ422" s="815" t="s">
        <v>1272</v>
      </c>
      <c r="AK422" s="974" t="s">
        <v>1272</v>
      </c>
      <c r="AL422" s="775"/>
      <c r="AM422" s="875"/>
      <c r="AN422" s="875"/>
      <c r="AO422" s="875"/>
      <c r="AP422" s="875"/>
      <c r="AQ422" s="875"/>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5" t="s">
        <v>1945</v>
      </c>
      <c r="E423" s="766" t="str">
        <f>IFERROR(VLOOKUP(C423, 條件!$A:$L, 5, 0), "")</f>
        <v>150/48/2SDr</v>
      </c>
      <c r="F423" s="767" t="str">
        <f>IFERROR(VLOOKUP(C423, 條件!$A:$L, 6, 0), "")</f>
        <v>FP82171R×2</v>
      </c>
      <c r="G423" s="948">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65">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6">
        <v>1</v>
      </c>
      <c r="AH423" s="382" t="s">
        <v>1968</v>
      </c>
      <c r="AI423" s="815" t="s">
        <v>1968</v>
      </c>
      <c r="AJ423" s="815" t="s">
        <v>1947</v>
      </c>
      <c r="AK423" s="974" t="s">
        <v>1947</v>
      </c>
      <c r="AL423" s="775">
        <v>55</v>
      </c>
      <c r="AM423" s="875">
        <v>46144</v>
      </c>
      <c r="AN423" s="875">
        <v>46145</v>
      </c>
      <c r="AO423" s="875">
        <v>46146</v>
      </c>
      <c r="AP423" s="875">
        <v>46148</v>
      </c>
      <c r="AQ423" s="875">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5"/>
      <c r="E424" s="766" t="str">
        <f>IFERROR(VLOOKUP(C424, 條件!$A:$L, 5, 0), "")</f>
        <v/>
      </c>
      <c r="F424" s="767" t="str">
        <f>IFERROR(VLOOKUP(C424, 條件!$A:$L, 6, 0), "")</f>
        <v/>
      </c>
      <c r="G424" s="948"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65"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6">
        <v>1</v>
      </c>
      <c r="AH424" s="382" t="s">
        <v>1272</v>
      </c>
      <c r="AI424" s="815" t="s">
        <v>1272</v>
      </c>
      <c r="AJ424" s="815" t="s">
        <v>1272</v>
      </c>
      <c r="AK424" s="974" t="s">
        <v>1272</v>
      </c>
      <c r="AL424" s="775"/>
      <c r="AM424" s="875"/>
      <c r="AN424" s="875"/>
      <c r="AO424" s="875"/>
      <c r="AP424" s="875"/>
      <c r="AQ424" s="875"/>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5" t="s">
        <v>1945</v>
      </c>
      <c r="E425" s="766" t="str">
        <f>IFERROR(VLOOKUP(C425, 條件!$A:$L, 5, 0), "")</f>
        <v>150/48/2SDr</v>
      </c>
      <c r="F425" s="767" t="str">
        <f>IFERROR(VLOOKUP(C425, 條件!$A:$L, 6, 0), "")</f>
        <v>FP82173R×2</v>
      </c>
      <c r="G425" s="948">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65">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6">
        <v>1</v>
      </c>
      <c r="AH425" s="382" t="s">
        <v>1731</v>
      </c>
      <c r="AI425" s="815" t="s">
        <v>1731</v>
      </c>
      <c r="AJ425" s="815" t="s">
        <v>1697</v>
      </c>
      <c r="AK425" s="974" t="s">
        <v>1697</v>
      </c>
      <c r="AL425" s="775">
        <v>56</v>
      </c>
      <c r="AM425" s="875">
        <v>46148</v>
      </c>
      <c r="AN425" s="875">
        <v>46149</v>
      </c>
      <c r="AO425" s="875">
        <v>46150</v>
      </c>
      <c r="AP425" s="875">
        <v>46151</v>
      </c>
      <c r="AQ425" s="875"/>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5" t="s">
        <v>1945</v>
      </c>
      <c r="E426" s="766" t="str">
        <f>IFERROR(VLOOKUP(C426, 條件!$A:$L, 5, 0), "")</f>
        <v>150/48/2SDr</v>
      </c>
      <c r="F426" s="767" t="str">
        <f>IFERROR(VLOOKUP(C426, 條件!$A:$L, 6, 0), "")</f>
        <v>FP82171R×2</v>
      </c>
      <c r="G426" s="948">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65">
        <f>IFERROR(VLOOKUP(C426, 條件!$A:$L, 3, 0), "")</f>
        <v>5.8536585365853666</v>
      </c>
      <c r="AA426" s="770">
        <f>IF(OR(L426={"改紡","檢修","了機","清車","FINAL","停機","SAMPLE","TEST","絲開發"}), L426, IFERROR(IF(C426="", "", (SUM(J426, N426, R426, V426)/3 * AG426) * IF(AND(AF426="S", AS426="雙"), 0.5, 1)), ""))</f>
        <v>40</v>
      </c>
      <c r="AB426" s="803">
        <f t="shared" si="74"/>
        <v>0.99507211538461537</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6">
        <v>1</v>
      </c>
      <c r="AH426" s="382" t="s">
        <v>1731</v>
      </c>
      <c r="AI426" s="815" t="s">
        <v>1731</v>
      </c>
      <c r="AJ426" s="815" t="s">
        <v>1697</v>
      </c>
      <c r="AK426" s="974" t="s">
        <v>1697</v>
      </c>
      <c r="AL426" s="775">
        <v>55</v>
      </c>
      <c r="AM426" s="875">
        <v>46148</v>
      </c>
      <c r="AN426" s="875">
        <v>46149</v>
      </c>
      <c r="AO426" s="875">
        <v>46150</v>
      </c>
      <c r="AP426" s="875"/>
      <c r="AQ426" s="875"/>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5"/>
      <c r="E427" s="766" t="str">
        <f>IFERROR(VLOOKUP(C427, 條件!$A:$L, 5, 0), "")</f>
        <v>150/48/2SDr</v>
      </c>
      <c r="F427" s="767" t="str">
        <f>IFERROR(VLOOKUP(C427, 條件!$A:$L, 6, 0), "")</f>
        <v>FP82169R×2</v>
      </c>
      <c r="G427" s="948">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65">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6">
        <v>2</v>
      </c>
      <c r="AH427" s="382" t="s">
        <v>1731</v>
      </c>
      <c r="AI427" s="815" t="s">
        <v>1731</v>
      </c>
      <c r="AJ427" s="815" t="s">
        <v>1697</v>
      </c>
      <c r="AK427" s="974" t="s">
        <v>1966</v>
      </c>
      <c r="AL427" s="775">
        <v>48</v>
      </c>
      <c r="AM427" s="875">
        <v>46149</v>
      </c>
      <c r="AN427" s="875">
        <v>46150</v>
      </c>
      <c r="AO427" s="875">
        <v>46151</v>
      </c>
      <c r="AP427" s="875">
        <v>46152</v>
      </c>
      <c r="AQ427" s="875"/>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5"/>
      <c r="E428" s="766" t="str">
        <f>IFERROR(VLOOKUP(C428, 條件!$A:$L, 5, 0), "")</f>
        <v>150/48/2SDr</v>
      </c>
      <c r="F428" s="767" t="str">
        <f>IFERROR(VLOOKUP(C428, 條件!$A:$L, 6, 0), "")</f>
        <v>FP82169R×2</v>
      </c>
      <c r="G428" s="948">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65">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6">
        <v>2</v>
      </c>
      <c r="AH428" s="382" t="s">
        <v>1731</v>
      </c>
      <c r="AI428" s="815" t="s">
        <v>1731</v>
      </c>
      <c r="AJ428" s="815" t="s">
        <v>1966</v>
      </c>
      <c r="AK428" s="974" t="s">
        <v>1966</v>
      </c>
      <c r="AL428" s="775">
        <v>48</v>
      </c>
      <c r="AM428" s="875">
        <v>46150</v>
      </c>
      <c r="AN428" s="875">
        <v>46151</v>
      </c>
      <c r="AO428" s="875"/>
      <c r="AP428" s="875"/>
      <c r="AQ428" s="875"/>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5"/>
      <c r="E429" s="766" t="str">
        <f>IFERROR(VLOOKUP(C429, 條件!$A:$L, 5, 0), "")</f>
        <v/>
      </c>
      <c r="F429" s="767" t="str">
        <f>IFERROR(VLOOKUP(C429, 條件!$A:$L, 6, 0), "")</f>
        <v/>
      </c>
      <c r="G429" s="948"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65"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6">
        <v>2</v>
      </c>
      <c r="AH429" s="382" t="s">
        <v>1272</v>
      </c>
      <c r="AI429" s="815" t="s">
        <v>1272</v>
      </c>
      <c r="AJ429" s="815" t="s">
        <v>1272</v>
      </c>
      <c r="AK429" s="974" t="s">
        <v>1272</v>
      </c>
      <c r="AL429" s="775"/>
      <c r="AM429" s="875"/>
      <c r="AN429" s="875"/>
      <c r="AO429" s="875"/>
      <c r="AP429" s="875"/>
      <c r="AQ429" s="875"/>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5" t="s">
        <v>1945</v>
      </c>
      <c r="E430" s="766" t="str">
        <f>IFERROR(VLOOKUP(C430, 條件!$A:$L, 5, 0), "")</f>
        <v>225/72/2SDr</v>
      </c>
      <c r="F430" s="767" t="str">
        <f>IFERROR(VLOOKUP(C430, 條件!$A:$L, 6, 0), "")</f>
        <v>FP83024R×2</v>
      </c>
      <c r="G430" s="948">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65">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6">
        <v>2</v>
      </c>
      <c r="AH430" s="382" t="s">
        <v>1026</v>
      </c>
      <c r="AI430" s="815" t="s">
        <v>1026</v>
      </c>
      <c r="AJ430" s="815" t="s">
        <v>1966</v>
      </c>
      <c r="AK430" s="974" t="s">
        <v>1966</v>
      </c>
      <c r="AL430" s="775">
        <v>53</v>
      </c>
      <c r="AM430" s="875">
        <v>46139</v>
      </c>
      <c r="AN430" s="875">
        <v>46140</v>
      </c>
      <c r="AO430" s="875">
        <v>46142</v>
      </c>
      <c r="AP430" s="875">
        <v>46143</v>
      </c>
      <c r="AQ430" s="875"/>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5" t="s">
        <v>1945</v>
      </c>
      <c r="E431" s="766" t="str">
        <f>IFERROR(VLOOKUP(C431, 條件!$A:$L, 5, 0), "")</f>
        <v>150/48/2SDr</v>
      </c>
      <c r="F431" s="767" t="str">
        <f>IFERROR(VLOOKUP(C431, 條件!$A:$L, 6, 0), "")</f>
        <v>FP82173R×2</v>
      </c>
      <c r="G431" s="948">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65">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6">
        <v>2</v>
      </c>
      <c r="AH431" s="382" t="s">
        <v>1026</v>
      </c>
      <c r="AI431" s="815" t="s">
        <v>1026</v>
      </c>
      <c r="AJ431" s="815" t="s">
        <v>1966</v>
      </c>
      <c r="AK431" s="974" t="s">
        <v>1966</v>
      </c>
      <c r="AL431" s="775"/>
      <c r="AM431" s="875"/>
      <c r="AN431" s="875"/>
      <c r="AO431" s="875"/>
      <c r="AP431" s="875"/>
      <c r="AQ431" s="875"/>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5" t="s">
        <v>1945</v>
      </c>
      <c r="E432" s="766" t="str">
        <f>IFERROR(VLOOKUP(C432, 條件!$A:$L, 5, 0), "")</f>
        <v>150/48/2SDr</v>
      </c>
      <c r="F432" s="767" t="str">
        <f>IFERROR(VLOOKUP(C432, 條件!$A:$L, 6, 0), "")</f>
        <v>FP82173R×2</v>
      </c>
      <c r="G432" s="948">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65">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6">
        <v>1</v>
      </c>
      <c r="AH432" s="382" t="s">
        <v>1026</v>
      </c>
      <c r="AI432" s="815" t="s">
        <v>1026</v>
      </c>
      <c r="AJ432" s="815" t="s">
        <v>1966</v>
      </c>
      <c r="AK432" s="974" t="s">
        <v>1966</v>
      </c>
      <c r="AL432" s="775">
        <v>56</v>
      </c>
      <c r="AM432" s="875">
        <v>46149</v>
      </c>
      <c r="AN432" s="875">
        <v>46150</v>
      </c>
      <c r="AO432" s="875"/>
      <c r="AP432" s="875"/>
      <c r="AQ432" s="875"/>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5"/>
      <c r="E433" s="766" t="str">
        <f>IFERROR(VLOOKUP(C433, 條件!$A:$L, 5, 0), "")</f>
        <v>50/72/2SDFFR</v>
      </c>
      <c r="F433" s="767" t="str">
        <f>IFERROR(VLOOKUP(C433, 條件!$A:$L, 6, 0), "")</f>
        <v>FP80099R×2</v>
      </c>
      <c r="G433" s="948">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7">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8">
        <v>3</v>
      </c>
      <c r="AH433" s="382" t="s">
        <v>1968</v>
      </c>
      <c r="AI433" s="815" t="s">
        <v>1968</v>
      </c>
      <c r="AJ433" s="815" t="s">
        <v>1961</v>
      </c>
      <c r="AK433" s="974" t="s">
        <v>1961</v>
      </c>
      <c r="AL433" s="775"/>
      <c r="AM433" s="875"/>
      <c r="AN433" s="875"/>
      <c r="AO433" s="875"/>
      <c r="AP433" s="875"/>
      <c r="AQ433" s="875"/>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5"/>
      <c r="E434" s="766" t="str">
        <f>IFERROR(VLOOKUP(C434, 條件!$A:$L, 5, 0), "")</f>
        <v>75/72/2SDFFR</v>
      </c>
      <c r="F434" s="767" t="str">
        <f>IFERROR(VLOOKUP(C434, 條件!$A:$L, 6, 0), "")</f>
        <v>FP81209R×2</v>
      </c>
      <c r="G434" s="948">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7">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8">
        <v>3</v>
      </c>
      <c r="AH434" s="382" t="s">
        <v>1968</v>
      </c>
      <c r="AI434" s="815" t="s">
        <v>1968</v>
      </c>
      <c r="AJ434" s="815" t="s">
        <v>1961</v>
      </c>
      <c r="AK434" s="974" t="s">
        <v>1961</v>
      </c>
      <c r="AL434" s="775"/>
      <c r="AM434" s="875"/>
      <c r="AN434" s="875"/>
      <c r="AO434" s="875"/>
      <c r="AP434" s="875"/>
      <c r="AQ434" s="875"/>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5"/>
      <c r="E435" s="766" t="str">
        <f>IFERROR(VLOOKUP(C435, 條件!$A:$L, 5, 0), "")</f>
        <v/>
      </c>
      <c r="F435" s="767" t="str">
        <f>IFERROR(VLOOKUP(C435, 條件!$A:$L, 6, 0), "")</f>
        <v/>
      </c>
      <c r="G435" s="948"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7"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8">
        <v>5</v>
      </c>
      <c r="AH435" s="382" t="s">
        <v>1968</v>
      </c>
      <c r="AI435" s="815" t="s">
        <v>1968</v>
      </c>
      <c r="AJ435" s="815" t="s">
        <v>1961</v>
      </c>
      <c r="AK435" s="974" t="s">
        <v>1961</v>
      </c>
      <c r="AL435" s="775"/>
      <c r="AM435" s="875"/>
      <c r="AN435" s="875"/>
      <c r="AO435" s="875"/>
      <c r="AP435" s="875"/>
      <c r="AQ435" s="875"/>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5"/>
      <c r="E436" s="766" t="str">
        <f>IFERROR(VLOOKUP(C436, 條件!$A:$L, 5, 0), "")</f>
        <v/>
      </c>
      <c r="F436" s="767" t="str">
        <f>IFERROR(VLOOKUP(C436, 條件!$A:$L, 6, 0), "")</f>
        <v/>
      </c>
      <c r="G436" s="948"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65"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6">
        <v>1</v>
      </c>
      <c r="AH436" s="382" t="s">
        <v>1272</v>
      </c>
      <c r="AI436" s="815" t="s">
        <v>1272</v>
      </c>
      <c r="AJ436" s="815" t="s">
        <v>1272</v>
      </c>
      <c r="AK436" s="974" t="s">
        <v>1272</v>
      </c>
      <c r="AL436" s="775"/>
      <c r="AM436" s="875"/>
      <c r="AN436" s="875"/>
      <c r="AO436" s="875"/>
      <c r="AP436" s="875"/>
      <c r="AQ436" s="875"/>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5"/>
      <c r="E437" s="766" t="str">
        <f>IFERROR(VLOOKUP(C437, 條件!$A:$L, 5, 0), "")</f>
        <v/>
      </c>
      <c r="F437" s="767" t="str">
        <f>IFERROR(VLOOKUP(C437, 條件!$A:$L, 6, 0), "")</f>
        <v/>
      </c>
      <c r="G437" s="948"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65"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6">
        <v>1</v>
      </c>
      <c r="AH437" s="382" t="s">
        <v>1272</v>
      </c>
      <c r="AI437" s="815" t="s">
        <v>1272</v>
      </c>
      <c r="AJ437" s="815" t="s">
        <v>1272</v>
      </c>
      <c r="AK437" s="974" t="s">
        <v>1272</v>
      </c>
      <c r="AL437" s="775"/>
      <c r="AM437" s="875"/>
      <c r="AN437" s="875"/>
      <c r="AO437" s="875"/>
      <c r="AP437" s="875"/>
      <c r="AQ437" s="875"/>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5"/>
      <c r="E438" s="766" t="str">
        <f>IFERROR(VLOOKUP(C438, 條件!$A:$L, 5, 0), "")</f>
        <v/>
      </c>
      <c r="F438" s="767" t="str">
        <f>IFERROR(VLOOKUP(C438, 條件!$A:$L, 6, 0), "")</f>
        <v/>
      </c>
      <c r="G438" s="948"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65"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6">
        <v>1</v>
      </c>
      <c r="AH438" s="382" t="s">
        <v>1272</v>
      </c>
      <c r="AI438" s="815" t="s">
        <v>1272</v>
      </c>
      <c r="AJ438" s="815" t="s">
        <v>1272</v>
      </c>
      <c r="AK438" s="974" t="s">
        <v>1272</v>
      </c>
      <c r="AL438" s="775"/>
      <c r="AM438" s="875"/>
      <c r="AN438" s="875"/>
      <c r="AO438" s="875"/>
      <c r="AP438" s="875"/>
      <c r="AQ438" s="875"/>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5"/>
      <c r="E439" s="766" t="str">
        <f>IFERROR(VLOOKUP(C439, 條件!$A:$L, 5, 0), "")</f>
        <v/>
      </c>
      <c r="F439" s="767" t="str">
        <f>IFERROR(VLOOKUP(C439, 條件!$A:$L, 6, 0), "")</f>
        <v/>
      </c>
      <c r="G439" s="948"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65"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6">
        <v>1</v>
      </c>
      <c r="AH439" s="382" t="s">
        <v>1272</v>
      </c>
      <c r="AI439" s="815" t="s">
        <v>1272</v>
      </c>
      <c r="AJ439" s="815" t="s">
        <v>1272</v>
      </c>
      <c r="AK439" s="974" t="s">
        <v>1272</v>
      </c>
      <c r="AL439" s="775"/>
      <c r="AM439" s="875"/>
      <c r="AN439" s="875"/>
      <c r="AO439" s="875"/>
      <c r="AP439" s="875"/>
      <c r="AQ439" s="875"/>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5"/>
      <c r="E440" s="766" t="str">
        <f>IFERROR(VLOOKUP(C440, 條件!$A:$L, 5, 0), "")</f>
        <v/>
      </c>
      <c r="F440" s="767" t="str">
        <f>IFERROR(VLOOKUP(C440, 條件!$A:$L, 6, 0), "")</f>
        <v/>
      </c>
      <c r="G440" s="948"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65"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6">
        <v>1</v>
      </c>
      <c r="AH440" s="382" t="s">
        <v>1272</v>
      </c>
      <c r="AI440" s="815" t="s">
        <v>1272</v>
      </c>
      <c r="AJ440" s="815" t="s">
        <v>1272</v>
      </c>
      <c r="AK440" s="974" t="s">
        <v>1272</v>
      </c>
      <c r="AL440" s="775"/>
      <c r="AM440" s="875"/>
      <c r="AN440" s="875"/>
      <c r="AO440" s="875"/>
      <c r="AP440" s="875"/>
      <c r="AQ440" s="875"/>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5"/>
      <c r="E441" s="766" t="str">
        <f>IFERROR(VLOOKUP(C441, 條件!$A:$L, 5, 0), "")</f>
        <v/>
      </c>
      <c r="F441" s="767" t="str">
        <f>IFERROR(VLOOKUP(C441, 條件!$A:$L, 6, 0), "")</f>
        <v/>
      </c>
      <c r="G441" s="948"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65"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6">
        <v>1</v>
      </c>
      <c r="AH441" s="382" t="s">
        <v>1272</v>
      </c>
      <c r="AI441" s="815" t="s">
        <v>1272</v>
      </c>
      <c r="AJ441" s="815" t="s">
        <v>1272</v>
      </c>
      <c r="AK441" s="974" t="s">
        <v>1272</v>
      </c>
      <c r="AL441" s="775"/>
      <c r="AM441" s="875"/>
      <c r="AN441" s="875"/>
      <c r="AO441" s="875"/>
      <c r="AP441" s="875"/>
      <c r="AQ441" s="875"/>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5"/>
      <c r="E442" s="766" t="str">
        <f>IFERROR(VLOOKUP(C442, 條件!$A:$L, 5, 0), "")</f>
        <v/>
      </c>
      <c r="F442" s="767" t="str">
        <f>IFERROR(VLOOKUP(C442, 條件!$A:$L, 6, 0), "")</f>
        <v/>
      </c>
      <c r="G442" s="948"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65"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6">
        <v>1</v>
      </c>
      <c r="AH442" s="382" t="s">
        <v>1272</v>
      </c>
      <c r="AI442" s="815" t="s">
        <v>1272</v>
      </c>
      <c r="AJ442" s="815" t="s">
        <v>1272</v>
      </c>
      <c r="AK442" s="974" t="s">
        <v>1272</v>
      </c>
      <c r="AL442" s="775"/>
      <c r="AM442" s="875"/>
      <c r="AN442" s="875"/>
      <c r="AO442" s="875"/>
      <c r="AP442" s="875"/>
      <c r="AQ442" s="875"/>
      <c r="AR442" s="777"/>
      <c r="AS442" s="767" t="str">
        <f t="shared" si="70"/>
        <v>單</v>
      </c>
      <c r="AT442" s="767" t="str">
        <f t="shared" si="71"/>
        <v>全</v>
      </c>
      <c r="AU442" s="767" t="str">
        <f t="shared" si="72"/>
        <v/>
      </c>
      <c r="AV442" s="767" t="str">
        <f t="shared" si="73"/>
        <v/>
      </c>
    </row>
    <row r="443" spans="1:48" ht="17.45" customHeight="1" thickBot="1">
      <c r="A443" s="781">
        <f t="shared" si="76"/>
        <v>46153</v>
      </c>
      <c r="B443" s="782" t="s">
        <v>1959</v>
      </c>
      <c r="C443" s="799" t="s">
        <v>1952</v>
      </c>
      <c r="D443" s="946"/>
      <c r="E443" s="784" t="str">
        <f>IFERROR(VLOOKUP(C443, 條件!$A:$L, 5, 0), "")</f>
        <v/>
      </c>
      <c r="F443" s="785" t="str">
        <f>IFERROR(VLOOKUP(C443, 條件!$A:$L, 6, 0), "")</f>
        <v/>
      </c>
      <c r="G443" s="949"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9"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70">
        <v>1</v>
      </c>
      <c r="AH443" s="409" t="s">
        <v>1272</v>
      </c>
      <c r="AI443" s="816" t="s">
        <v>1272</v>
      </c>
      <c r="AJ443" s="816" t="s">
        <v>1272</v>
      </c>
      <c r="AK443" s="975" t="s">
        <v>1272</v>
      </c>
      <c r="AL443" s="793"/>
      <c r="AM443" s="877"/>
      <c r="AN443" s="877"/>
      <c r="AO443" s="877"/>
      <c r="AP443" s="877"/>
      <c r="AQ443" s="877"/>
      <c r="AR443" s="795"/>
      <c r="AS443" s="785" t="str">
        <f t="shared" si="70"/>
        <v>單</v>
      </c>
      <c r="AT443" s="785" t="str">
        <f t="shared" si="71"/>
        <v>全</v>
      </c>
      <c r="AU443" s="785" t="str">
        <f t="shared" si="72"/>
        <v/>
      </c>
      <c r="AV443" s="785" t="str">
        <f t="shared" si="73"/>
        <v/>
      </c>
    </row>
    <row r="444" spans="1:48">
      <c r="A444" s="745">
        <v>46154</v>
      </c>
      <c r="B444" s="746" t="s">
        <v>333</v>
      </c>
      <c r="C444" s="746" t="s">
        <v>942</v>
      </c>
      <c r="D444" s="944"/>
      <c r="E444" s="748" t="str">
        <f>IFERROR(VLOOKUP(C444, 條件!$A:$L, 5, 0), "")</f>
        <v/>
      </c>
      <c r="F444" s="749" t="str">
        <f>IFERROR(VLOOKUP(C444, 條件!$A:$L, 6, 0), "")</f>
        <v/>
      </c>
      <c r="G444" s="947"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63"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64">
        <v>1</v>
      </c>
      <c r="AH444" s="752" t="s">
        <v>1272</v>
      </c>
      <c r="AI444" s="954" t="s">
        <v>1272</v>
      </c>
      <c r="AJ444" s="823" t="s">
        <v>1272</v>
      </c>
      <c r="AK444" s="972" t="s">
        <v>1272</v>
      </c>
      <c r="AL444" s="760"/>
      <c r="AM444" s="874"/>
      <c r="AN444" s="874"/>
      <c r="AO444" s="874"/>
      <c r="AP444" s="874"/>
      <c r="AQ444" s="874"/>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5"/>
      <c r="E445" s="766" t="str">
        <f>IFERROR(VLOOKUP(C445, 條件!$A:$L, 5, 0), "")</f>
        <v>75/36SDR</v>
      </c>
      <c r="F445" s="767" t="str">
        <f>IFERROR(VLOOKUP(C445, 條件!$A:$L, 6, 0), "")</f>
        <v>FP81386R</v>
      </c>
      <c r="G445" s="948">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65">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6">
        <v>1</v>
      </c>
      <c r="AH445" s="382" t="s">
        <v>1485</v>
      </c>
      <c r="AI445" s="815" t="s">
        <v>1485</v>
      </c>
      <c r="AJ445" s="815" t="s">
        <v>1842</v>
      </c>
      <c r="AK445" s="974" t="s">
        <v>1842</v>
      </c>
      <c r="AL445" s="775">
        <v>50</v>
      </c>
      <c r="AM445" s="875">
        <v>46150</v>
      </c>
      <c r="AN445" s="875">
        <v>46151</v>
      </c>
      <c r="AO445" s="875"/>
      <c r="AP445" s="875"/>
      <c r="AQ445" s="875"/>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5" t="s">
        <v>1945</v>
      </c>
      <c r="E446" s="766" t="str">
        <f>IFERROR(VLOOKUP(C446, 條件!$A:$L, 5, 0), "")</f>
        <v>75/24/2SDr</v>
      </c>
      <c r="F446" s="767" t="str">
        <f>IFERROR(VLOOKUP(C446, 條件!$A:$L, 6, 0), "")</f>
        <v>FP81391R×2</v>
      </c>
      <c r="G446" s="948">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65">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6">
        <v>1</v>
      </c>
      <c r="AH446" s="382" t="s">
        <v>1485</v>
      </c>
      <c r="AI446" s="815" t="s">
        <v>1485</v>
      </c>
      <c r="AJ446" s="815" t="s">
        <v>1842</v>
      </c>
      <c r="AK446" s="974" t="s">
        <v>1842</v>
      </c>
      <c r="AL446" s="775">
        <v>53</v>
      </c>
      <c r="AM446" s="875">
        <v>46121</v>
      </c>
      <c r="AN446" s="875">
        <v>46122</v>
      </c>
      <c r="AO446" s="875">
        <v>46123</v>
      </c>
      <c r="AP446" s="875"/>
      <c r="AQ446" s="875"/>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5"/>
      <c r="E447" s="766" t="str">
        <f>IFERROR(VLOOKUP(C447, 條件!$A:$L, 5, 0), "")</f>
        <v>150/48BK42</v>
      </c>
      <c r="F447" s="767" t="str">
        <f>IFERROR(VLOOKUP(C447, 條件!$A:$L, 6, 0), "")</f>
        <v>FP02421</v>
      </c>
      <c r="G447" s="948">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65">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6">
        <v>2</v>
      </c>
      <c r="AH447" s="382" t="s">
        <v>1485</v>
      </c>
      <c r="AI447" s="815" t="s">
        <v>1485</v>
      </c>
      <c r="AJ447" s="815" t="s">
        <v>1842</v>
      </c>
      <c r="AK447" s="974" t="s">
        <v>1842</v>
      </c>
      <c r="AL447" s="775">
        <v>52</v>
      </c>
      <c r="AM447" s="875">
        <v>46150</v>
      </c>
      <c r="AN447" s="875">
        <v>46151</v>
      </c>
      <c r="AO447" s="875"/>
      <c r="AP447" s="875"/>
      <c r="AQ447" s="875"/>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5"/>
      <c r="E448" s="766" t="str">
        <f>IFERROR(VLOOKUP(C448, 條件!$A:$L, 5, 0), "")</f>
        <v>75/36HC</v>
      </c>
      <c r="F448" s="767" t="str">
        <f>IFERROR(VLOOKUP(C448, 條件!$A:$L, 6, 0), "")</f>
        <v>FP81857R</v>
      </c>
      <c r="G448" s="948">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65">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6">
        <v>1</v>
      </c>
      <c r="AH448" s="382" t="s">
        <v>1369</v>
      </c>
      <c r="AI448" s="815" t="s">
        <v>1369</v>
      </c>
      <c r="AJ448" s="815" t="s">
        <v>1960</v>
      </c>
      <c r="AK448" s="974" t="s">
        <v>1960</v>
      </c>
      <c r="AL448" s="775">
        <v>54</v>
      </c>
      <c r="AM448" s="875">
        <v>45944</v>
      </c>
      <c r="AN448" s="875">
        <v>45945</v>
      </c>
      <c r="AO448" s="875">
        <v>45946</v>
      </c>
      <c r="AP448" s="875">
        <v>45947</v>
      </c>
      <c r="AQ448" s="875">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5"/>
      <c r="E449" s="766" t="str">
        <f>IFERROR(VLOOKUP(C449, 條件!$A:$L, 5, 0), "")</f>
        <v/>
      </c>
      <c r="F449" s="767" t="str">
        <f>IFERROR(VLOOKUP(C449, 條件!$A:$L, 6, 0), "")</f>
        <v/>
      </c>
      <c r="G449" s="948"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65"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6">
        <v>1</v>
      </c>
      <c r="AH449" s="382" t="s">
        <v>1272</v>
      </c>
      <c r="AI449" s="815" t="s">
        <v>1272</v>
      </c>
      <c r="AJ449" s="815" t="s">
        <v>1272</v>
      </c>
      <c r="AK449" s="974" t="s">
        <v>1272</v>
      </c>
      <c r="AL449" s="775"/>
      <c r="AM449" s="875"/>
      <c r="AN449" s="875"/>
      <c r="AO449" s="875"/>
      <c r="AP449" s="875"/>
      <c r="AQ449" s="875"/>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5" t="s">
        <v>1946</v>
      </c>
      <c r="E450" s="766" t="str">
        <f>IFERROR(VLOOKUP(C450, 條件!$A:$L, 5, 0), "")</f>
        <v>50/72BSD3</v>
      </c>
      <c r="F450" s="767" t="str">
        <f>IFERROR(VLOOKUP(C450, 條件!$A:$L, 6, 0), "")</f>
        <v>FP80141</v>
      </c>
      <c r="G450" s="948">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65">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6">
        <v>1</v>
      </c>
      <c r="AH450" s="382" t="s">
        <v>1485</v>
      </c>
      <c r="AI450" s="815" t="s">
        <v>1485</v>
      </c>
      <c r="AJ450" s="815" t="s">
        <v>1842</v>
      </c>
      <c r="AK450" s="974" t="s">
        <v>1842</v>
      </c>
      <c r="AL450" s="775">
        <v>57</v>
      </c>
      <c r="AM450" s="876">
        <v>46088</v>
      </c>
      <c r="AN450" s="875">
        <v>46089</v>
      </c>
      <c r="AO450" s="875">
        <v>46090</v>
      </c>
      <c r="AP450" s="875">
        <v>46091</v>
      </c>
      <c r="AQ450" s="875"/>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5"/>
      <c r="E451" s="766" t="str">
        <f>IFERROR(VLOOKUP(C451, 條件!$A:$L, 5, 0), "")</f>
        <v/>
      </c>
      <c r="F451" s="767" t="str">
        <f>IFERROR(VLOOKUP(C451, 條件!$A:$L, 6, 0), "")</f>
        <v/>
      </c>
      <c r="G451" s="948"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65"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6">
        <v>1</v>
      </c>
      <c r="AH451" s="382" t="s">
        <v>1272</v>
      </c>
      <c r="AI451" s="815" t="s">
        <v>1272</v>
      </c>
      <c r="AJ451" s="815" t="s">
        <v>1272</v>
      </c>
      <c r="AK451" s="974" t="s">
        <v>1272</v>
      </c>
      <c r="AL451" s="775"/>
      <c r="AM451" s="875"/>
      <c r="AN451" s="875"/>
      <c r="AO451" s="875"/>
      <c r="AP451" s="875"/>
      <c r="AQ451" s="875"/>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5"/>
      <c r="E452" s="766" t="str">
        <f>IFERROR(VLOOKUP(C452, 條件!$A:$L, 5, 0), "")</f>
        <v>150/48CDR</v>
      </c>
      <c r="F452" s="767" t="str">
        <f>IFERROR(VLOOKUP(C452, 條件!$A:$L, 6, 0), "")</f>
        <v>FP82781</v>
      </c>
      <c r="G452" s="948">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65">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6">
        <v>1</v>
      </c>
      <c r="AH452" s="382" t="s">
        <v>1485</v>
      </c>
      <c r="AI452" s="815" t="s">
        <v>1485</v>
      </c>
      <c r="AJ452" s="815" t="s">
        <v>1842</v>
      </c>
      <c r="AK452" s="974" t="s">
        <v>1842</v>
      </c>
      <c r="AL452" s="775">
        <v>54</v>
      </c>
      <c r="AM452" s="875">
        <v>46151</v>
      </c>
      <c r="AN452" s="875">
        <v>46152</v>
      </c>
      <c r="AO452" s="875">
        <v>46153</v>
      </c>
      <c r="AP452" s="875"/>
      <c r="AQ452" s="875"/>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5"/>
      <c r="E453" s="766" t="str">
        <f>IFERROR(VLOOKUP(C453, 條件!$A:$L, 5, 0), "")</f>
        <v/>
      </c>
      <c r="F453" s="767" t="str">
        <f>IFERROR(VLOOKUP(C453, 條件!$A:$L, 6, 0), "")</f>
        <v/>
      </c>
      <c r="G453" s="948"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65"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6">
        <v>1</v>
      </c>
      <c r="AH453" s="382" t="s">
        <v>1272</v>
      </c>
      <c r="AI453" s="815" t="s">
        <v>1272</v>
      </c>
      <c r="AJ453" s="815" t="s">
        <v>1272</v>
      </c>
      <c r="AK453" s="974" t="s">
        <v>1272</v>
      </c>
      <c r="AL453" s="775"/>
      <c r="AM453" s="875"/>
      <c r="AN453" s="875"/>
      <c r="AO453" s="875"/>
      <c r="AP453" s="875"/>
      <c r="AQ453" s="875"/>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5"/>
      <c r="E454" s="766" t="str">
        <f>IFERROR(VLOOKUP(C454, 條件!$A:$L, 5, 0), "")</f>
        <v/>
      </c>
      <c r="F454" s="767" t="str">
        <f>IFERROR(VLOOKUP(C454, 條件!$A:$L, 6, 0), "")</f>
        <v/>
      </c>
      <c r="G454" s="948"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65"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6">
        <v>1</v>
      </c>
      <c r="AH454" s="382" t="s">
        <v>1272</v>
      </c>
      <c r="AI454" s="815" t="s">
        <v>1272</v>
      </c>
      <c r="AJ454" s="815" t="s">
        <v>1272</v>
      </c>
      <c r="AK454" s="974" t="s">
        <v>1272</v>
      </c>
      <c r="AL454" s="775"/>
      <c r="AM454" s="876"/>
      <c r="AN454" s="875"/>
      <c r="AO454" s="875"/>
      <c r="AP454" s="875"/>
      <c r="AQ454" s="875"/>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5" t="s">
        <v>1945</v>
      </c>
      <c r="E455" s="766" t="str">
        <f>IFERROR(VLOOKUP(C455, 條件!$A:$L, 5, 0), "")</f>
        <v>75/24/2SDr</v>
      </c>
      <c r="F455" s="767" t="str">
        <f>IFERROR(VLOOKUP(C455, 條件!$A:$L, 6, 0), "")</f>
        <v>FP81382R×2</v>
      </c>
      <c r="G455" s="948">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65">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6">
        <v>0.5</v>
      </c>
      <c r="AH455" s="382" t="s">
        <v>1369</v>
      </c>
      <c r="AI455" s="815" t="s">
        <v>1369</v>
      </c>
      <c r="AJ455" s="815" t="s">
        <v>1960</v>
      </c>
      <c r="AK455" s="974" t="s">
        <v>1960</v>
      </c>
      <c r="AL455" s="775">
        <v>50</v>
      </c>
      <c r="AM455" s="875">
        <v>46107</v>
      </c>
      <c r="AN455" s="875">
        <v>46108</v>
      </c>
      <c r="AO455" s="875">
        <v>46109</v>
      </c>
      <c r="AP455" s="875"/>
      <c r="AQ455" s="875"/>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5"/>
      <c r="E456" s="766" t="str">
        <f>IFERROR(VLOOKUP(C456, 條件!$A:$L, 5, 0), "")</f>
        <v>150/48SDR</v>
      </c>
      <c r="F456" s="767" t="str">
        <f>IFERROR(VLOOKUP(C456, 條件!$A:$L, 6, 0), "")</f>
        <v>FP82169R</v>
      </c>
      <c r="G456" s="948">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65">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6">
        <v>1</v>
      </c>
      <c r="AH456" s="382" t="s">
        <v>1948</v>
      </c>
      <c r="AI456" s="815" t="s">
        <v>1948</v>
      </c>
      <c r="AJ456" s="815" t="s">
        <v>1947</v>
      </c>
      <c r="AK456" s="974" t="s">
        <v>1947</v>
      </c>
      <c r="AL456" s="775">
        <v>48</v>
      </c>
      <c r="AM456" s="875">
        <v>46151</v>
      </c>
      <c r="AN456" s="875">
        <v>46152</v>
      </c>
      <c r="AO456" s="875"/>
      <c r="AP456" s="875"/>
      <c r="AQ456" s="875"/>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5"/>
      <c r="E457" s="766" t="str">
        <f>IFERROR(VLOOKUP(C457, 條件!$A:$L, 5, 0), "")</f>
        <v/>
      </c>
      <c r="F457" s="767" t="str">
        <f>IFERROR(VLOOKUP(C457, 條件!$A:$L, 6, 0), "")</f>
        <v/>
      </c>
      <c r="G457" s="948"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65"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6">
        <v>1</v>
      </c>
      <c r="AH457" s="382" t="s">
        <v>1272</v>
      </c>
      <c r="AI457" s="815" t="s">
        <v>1272</v>
      </c>
      <c r="AJ457" s="815" t="s">
        <v>1272</v>
      </c>
      <c r="AK457" s="974" t="s">
        <v>1272</v>
      </c>
      <c r="AL457" s="775"/>
      <c r="AM457" s="875"/>
      <c r="AN457" s="875"/>
      <c r="AO457" s="875"/>
      <c r="AP457" s="875"/>
      <c r="AQ457" s="875"/>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5"/>
      <c r="E458" s="766" t="str">
        <f>IFERROR(VLOOKUP(C458, 條件!$A:$L, 5, 0), "")</f>
        <v>100/36SDr</v>
      </c>
      <c r="F458" s="767" t="str">
        <f>IFERROR(VLOOKUP(C458, 條件!$A:$L, 6, 0), "")</f>
        <v>FP81384R</v>
      </c>
      <c r="G458" s="948">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65">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6">
        <v>1</v>
      </c>
      <c r="AH458" s="382" t="s">
        <v>1369</v>
      </c>
      <c r="AI458" s="815" t="s">
        <v>1369</v>
      </c>
      <c r="AJ458" s="815" t="s">
        <v>1960</v>
      </c>
      <c r="AK458" s="974" t="s">
        <v>1960</v>
      </c>
      <c r="AL458" s="775">
        <v>50</v>
      </c>
      <c r="AM458" s="875">
        <v>46140</v>
      </c>
      <c r="AN458" s="875">
        <v>46141</v>
      </c>
      <c r="AO458" s="875">
        <v>46142</v>
      </c>
      <c r="AP458" s="875">
        <v>46143</v>
      </c>
      <c r="AQ458" s="875"/>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5"/>
      <c r="E459" s="766" t="str">
        <f>IFERROR(VLOOKUP(C459, 條件!$A:$L, 5, 0), "")</f>
        <v/>
      </c>
      <c r="F459" s="767" t="str">
        <f>IFERROR(VLOOKUP(C459, 條件!$A:$L, 6, 0), "")</f>
        <v/>
      </c>
      <c r="G459" s="948"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65"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6">
        <v>1</v>
      </c>
      <c r="AH459" s="382" t="s">
        <v>1272</v>
      </c>
      <c r="AI459" s="815" t="s">
        <v>1272</v>
      </c>
      <c r="AJ459" s="815" t="s">
        <v>1272</v>
      </c>
      <c r="AK459" s="974" t="s">
        <v>1272</v>
      </c>
      <c r="AL459" s="825"/>
      <c r="AM459" s="875"/>
      <c r="AN459" s="875"/>
      <c r="AO459" s="875"/>
      <c r="AP459" s="875"/>
      <c r="AQ459" s="875"/>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5"/>
      <c r="E460" s="766" t="str">
        <f>IFERROR(VLOOKUP(C460, 條件!$A:$L, 5, 0), "")</f>
        <v/>
      </c>
      <c r="F460" s="767" t="str">
        <f>IFERROR(VLOOKUP(C460, 條件!$A:$L, 6, 0), "")</f>
        <v/>
      </c>
      <c r="G460" s="948"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65"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6">
        <v>1</v>
      </c>
      <c r="AH460" s="382" t="s">
        <v>1272</v>
      </c>
      <c r="AI460" s="815" t="s">
        <v>1272</v>
      </c>
      <c r="AJ460" s="815" t="s">
        <v>1272</v>
      </c>
      <c r="AK460" s="974" t="s">
        <v>1272</v>
      </c>
      <c r="AL460" s="824"/>
      <c r="AM460" s="875"/>
      <c r="AN460" s="875"/>
      <c r="AO460" s="875"/>
      <c r="AP460" s="875"/>
      <c r="AQ460" s="875"/>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5"/>
      <c r="E461" s="766" t="str">
        <f>IFERROR(VLOOKUP(C461, 條件!$A:$L, 5, 0), "")</f>
        <v>150/48/2GY5</v>
      </c>
      <c r="F461" s="767" t="str">
        <f>IFERROR(VLOOKUP(C461, 條件!$A:$L, 6, 0), "")</f>
        <v>FP02422×2</v>
      </c>
      <c r="G461" s="948">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65">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6">
        <v>0.5</v>
      </c>
      <c r="AH461" s="382" t="s">
        <v>1369</v>
      </c>
      <c r="AI461" s="815" t="s">
        <v>1369</v>
      </c>
      <c r="AJ461" s="815" t="s">
        <v>1960</v>
      </c>
      <c r="AK461" s="974" t="s">
        <v>1960</v>
      </c>
      <c r="AL461" s="775">
        <v>52</v>
      </c>
      <c r="AM461" s="875">
        <v>46148</v>
      </c>
      <c r="AN461" s="875">
        <v>46149</v>
      </c>
      <c r="AO461" s="875">
        <v>46151</v>
      </c>
      <c r="AP461" s="875">
        <v>46152</v>
      </c>
      <c r="AQ461" s="875"/>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5"/>
      <c r="E462" s="766" t="str">
        <f>IFERROR(VLOOKUP(C462, 條件!$A:$L, 5, 0), "")</f>
        <v/>
      </c>
      <c r="F462" s="767" t="str">
        <f>IFERROR(VLOOKUP(C462, 條件!$A:$L, 6, 0), "")</f>
        <v/>
      </c>
      <c r="G462" s="948"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65"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6">
        <v>1</v>
      </c>
      <c r="AH462" s="382" t="s">
        <v>1272</v>
      </c>
      <c r="AI462" s="815" t="s">
        <v>1272</v>
      </c>
      <c r="AJ462" s="815" t="s">
        <v>1272</v>
      </c>
      <c r="AK462" s="974" t="s">
        <v>1272</v>
      </c>
      <c r="AL462" s="775"/>
      <c r="AM462" s="875"/>
      <c r="AN462" s="875"/>
      <c r="AO462" s="875"/>
      <c r="AP462" s="875"/>
      <c r="AQ462" s="875"/>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5" t="s">
        <v>1945</v>
      </c>
      <c r="E463" s="766" t="str">
        <f>IFERROR(VLOOKUP(C463, 條件!$A:$L, 5, 0), "")</f>
        <v>150/48/2SDr</v>
      </c>
      <c r="F463" s="767" t="str">
        <f>IFERROR(VLOOKUP(C463, 條件!$A:$L, 6, 0), "")</f>
        <v>FP82171R×2</v>
      </c>
      <c r="G463" s="948">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65">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6">
        <v>1</v>
      </c>
      <c r="AH463" s="382" t="s">
        <v>1948</v>
      </c>
      <c r="AI463" s="815" t="s">
        <v>1948</v>
      </c>
      <c r="AJ463" s="815" t="s">
        <v>1947</v>
      </c>
      <c r="AK463" s="974" t="s">
        <v>1947</v>
      </c>
      <c r="AL463" s="775">
        <v>55</v>
      </c>
      <c r="AM463" s="875">
        <v>46149</v>
      </c>
      <c r="AN463" s="875">
        <v>46150</v>
      </c>
      <c r="AO463" s="875">
        <v>46151</v>
      </c>
      <c r="AP463" s="875"/>
      <c r="AQ463" s="875"/>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5"/>
      <c r="E464" s="766" t="str">
        <f>IFERROR(VLOOKUP(C464, 條件!$A:$L, 5, 0), "")</f>
        <v/>
      </c>
      <c r="F464" s="767" t="str">
        <f>IFERROR(VLOOKUP(C464, 條件!$A:$L, 6, 0), "")</f>
        <v/>
      </c>
      <c r="G464" s="948"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65"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6">
        <v>1</v>
      </c>
      <c r="AH464" s="382" t="s">
        <v>1272</v>
      </c>
      <c r="AI464" s="815" t="s">
        <v>1272</v>
      </c>
      <c r="AJ464" s="815" t="s">
        <v>1272</v>
      </c>
      <c r="AK464" s="974" t="s">
        <v>1272</v>
      </c>
      <c r="AL464" s="775"/>
      <c r="AM464" s="875"/>
      <c r="AN464" s="875"/>
      <c r="AO464" s="875"/>
      <c r="AP464" s="875"/>
      <c r="AQ464" s="875"/>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5" t="s">
        <v>1945</v>
      </c>
      <c r="E465" s="766" t="str">
        <f>IFERROR(VLOOKUP(C465, 條件!$A:$L, 5, 0), "")</f>
        <v>150/48/2SDr</v>
      </c>
      <c r="F465" s="767" t="str">
        <f>IFERROR(VLOOKUP(C465, 條件!$A:$L, 6, 0), "")</f>
        <v>FP82173R×2</v>
      </c>
      <c r="G465" s="948">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65">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6">
        <v>1</v>
      </c>
      <c r="AH465" s="382" t="s">
        <v>1026</v>
      </c>
      <c r="AI465" s="815" t="s">
        <v>1026</v>
      </c>
      <c r="AJ465" s="815" t="s">
        <v>1966</v>
      </c>
      <c r="AK465" s="974" t="s">
        <v>1966</v>
      </c>
      <c r="AL465" s="775">
        <v>56</v>
      </c>
      <c r="AM465" s="875">
        <v>46150</v>
      </c>
      <c r="AN465" s="875">
        <v>46151</v>
      </c>
      <c r="AO465" s="875"/>
      <c r="AP465" s="875"/>
      <c r="AQ465" s="875"/>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5" t="s">
        <v>1945</v>
      </c>
      <c r="E466" s="766" t="str">
        <f>IFERROR(VLOOKUP(C466, 條件!$A:$L, 5, 0), "")</f>
        <v>150/48/2SDr</v>
      </c>
      <c r="F466" s="767" t="str">
        <f>IFERROR(VLOOKUP(C466, 條件!$A:$L, 6, 0), "")</f>
        <v>FP82171R×2</v>
      </c>
      <c r="G466" s="948">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65">
        <f>IFERROR(VLOOKUP(C466, 條件!$A:$L, 3, 0), "")</f>
        <v>5.8536585365853666</v>
      </c>
      <c r="AA466" s="770">
        <f>IF(OR(L466={"改紡","檢修","了機","清車","FINAL","停機","SAMPLE","TEST","絲開發"}), L466, IFERROR(IF(C466="", "", (SUM(J466, N466, R466, V466)/3 * AG466) * IF(AND(AF466="S", AS466="雙"), 0.5, 1)), ""))</f>
        <v>34.333333333333336</v>
      </c>
      <c r="AB466" s="803">
        <f t="shared" si="77"/>
        <v>0.9934294871794872</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6">
        <v>1</v>
      </c>
      <c r="AH466" s="382" t="s">
        <v>1026</v>
      </c>
      <c r="AI466" s="815" t="s">
        <v>1026</v>
      </c>
      <c r="AJ466" s="815" t="s">
        <v>1966</v>
      </c>
      <c r="AK466" s="974" t="s">
        <v>1966</v>
      </c>
      <c r="AL466" s="775">
        <v>55</v>
      </c>
      <c r="AM466" s="875">
        <v>46150</v>
      </c>
      <c r="AN466" s="875">
        <v>46151</v>
      </c>
      <c r="AO466" s="875">
        <v>46152</v>
      </c>
      <c r="AP466" s="875"/>
      <c r="AQ466" s="875"/>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5"/>
      <c r="E467" s="766" t="str">
        <f>IFERROR(VLOOKUP(C467, 條件!$A:$L, 5, 0), "")</f>
        <v>150/48/2SDr</v>
      </c>
      <c r="F467" s="767" t="str">
        <f>IFERROR(VLOOKUP(C467, 條件!$A:$L, 6, 0), "")</f>
        <v>FP82169R×2</v>
      </c>
      <c r="G467" s="948">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65">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6">
        <v>2</v>
      </c>
      <c r="AH467" s="382" t="s">
        <v>1026</v>
      </c>
      <c r="AI467" s="815" t="s">
        <v>1026</v>
      </c>
      <c r="AJ467" s="815" t="s">
        <v>1697</v>
      </c>
      <c r="AK467" s="974" t="s">
        <v>1697</v>
      </c>
      <c r="AL467" s="775">
        <v>48</v>
      </c>
      <c r="AM467" s="875">
        <v>46149</v>
      </c>
      <c r="AN467" s="875">
        <v>46150</v>
      </c>
      <c r="AO467" s="875">
        <v>46151</v>
      </c>
      <c r="AP467" s="875">
        <v>46152</v>
      </c>
      <c r="AQ467" s="875"/>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5"/>
      <c r="E468" s="766" t="str">
        <f>IFERROR(VLOOKUP(C468, 條件!$A:$L, 5, 0), "")</f>
        <v>150/48/2SDr</v>
      </c>
      <c r="F468" s="767" t="str">
        <f>IFERROR(VLOOKUP(C468, 條件!$A:$L, 6, 0), "")</f>
        <v>FP82169R×2</v>
      </c>
      <c r="G468" s="948">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65">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6">
        <v>2</v>
      </c>
      <c r="AH468" s="382" t="s">
        <v>1026</v>
      </c>
      <c r="AI468" s="815" t="s">
        <v>1026</v>
      </c>
      <c r="AJ468" s="815" t="s">
        <v>1697</v>
      </c>
      <c r="AK468" s="974" t="s">
        <v>1697</v>
      </c>
      <c r="AL468" s="775">
        <v>48</v>
      </c>
      <c r="AM468" s="875">
        <v>46151</v>
      </c>
      <c r="AN468" s="875">
        <v>46152</v>
      </c>
      <c r="AO468" s="875"/>
      <c r="AP468" s="875"/>
      <c r="AQ468" s="875"/>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5"/>
      <c r="E469" s="766" t="str">
        <f>IFERROR(VLOOKUP(C469, 條件!$A:$L, 5, 0), "")</f>
        <v/>
      </c>
      <c r="F469" s="767" t="str">
        <f>IFERROR(VLOOKUP(C469, 條件!$A:$L, 6, 0), "")</f>
        <v/>
      </c>
      <c r="G469" s="948"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65"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6">
        <v>2</v>
      </c>
      <c r="AH469" s="382" t="s">
        <v>1272</v>
      </c>
      <c r="AI469" s="815" t="s">
        <v>1272</v>
      </c>
      <c r="AJ469" s="815" t="s">
        <v>1272</v>
      </c>
      <c r="AK469" s="974" t="s">
        <v>1272</v>
      </c>
      <c r="AL469" s="775"/>
      <c r="AM469" s="875"/>
      <c r="AN469" s="875"/>
      <c r="AO469" s="875"/>
      <c r="AP469" s="875"/>
      <c r="AQ469" s="875"/>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5" t="s">
        <v>1945</v>
      </c>
      <c r="E470" s="766" t="str">
        <f>IFERROR(VLOOKUP(C470, 條件!$A:$L, 5, 0), "")</f>
        <v>225/72/2SDr</v>
      </c>
      <c r="F470" s="767" t="str">
        <f>IFERROR(VLOOKUP(C470, 條件!$A:$L, 6, 0), "")</f>
        <v>FP83024R×2</v>
      </c>
      <c r="G470" s="948">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65">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6">
        <v>2</v>
      </c>
      <c r="AH470" s="382" t="s">
        <v>1430</v>
      </c>
      <c r="AI470" s="815" t="s">
        <v>1430</v>
      </c>
      <c r="AJ470" s="815" t="s">
        <v>1697</v>
      </c>
      <c r="AK470" s="974" t="s">
        <v>1697</v>
      </c>
      <c r="AL470" s="775">
        <v>53</v>
      </c>
      <c r="AM470" s="875">
        <v>46140</v>
      </c>
      <c r="AN470" s="875">
        <v>46142</v>
      </c>
      <c r="AO470" s="875">
        <v>46143</v>
      </c>
      <c r="AP470" s="875">
        <v>46144</v>
      </c>
      <c r="AQ470" s="875"/>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5" t="s">
        <v>1945</v>
      </c>
      <c r="E471" s="766" t="str">
        <f>IFERROR(VLOOKUP(C471, 條件!$A:$L, 5, 0), "")</f>
        <v>150/48/2SDr</v>
      </c>
      <c r="F471" s="767" t="str">
        <f>IFERROR(VLOOKUP(C471, 條件!$A:$L, 6, 0), "")</f>
        <v>FP82173R×2</v>
      </c>
      <c r="G471" s="948">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65">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6">
        <v>2</v>
      </c>
      <c r="AH471" s="382" t="s">
        <v>1430</v>
      </c>
      <c r="AI471" s="815" t="s">
        <v>1430</v>
      </c>
      <c r="AJ471" s="815" t="s">
        <v>1697</v>
      </c>
      <c r="AK471" s="974" t="s">
        <v>1697</v>
      </c>
      <c r="AL471" s="775">
        <v>56</v>
      </c>
      <c r="AM471" s="875">
        <v>46150</v>
      </c>
      <c r="AN471" s="875">
        <v>46151</v>
      </c>
      <c r="AO471" s="875"/>
      <c r="AP471" s="875"/>
      <c r="AQ471" s="875"/>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5" t="s">
        <v>1945</v>
      </c>
      <c r="E472" s="766" t="str">
        <f>IFERROR(VLOOKUP(C472, 條件!$A:$L, 5, 0), "")</f>
        <v>150/48/2SDr</v>
      </c>
      <c r="F472" s="767" t="str">
        <f>IFERROR(VLOOKUP(C472, 條件!$A:$L, 6, 0), "")</f>
        <v>FP82173R×2</v>
      </c>
      <c r="G472" s="948">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65">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6">
        <v>1</v>
      </c>
      <c r="AH472" s="382" t="s">
        <v>1430</v>
      </c>
      <c r="AI472" s="815" t="s">
        <v>1430</v>
      </c>
      <c r="AJ472" s="815" t="s">
        <v>1697</v>
      </c>
      <c r="AK472" s="974" t="s">
        <v>1697</v>
      </c>
      <c r="AL472" s="775">
        <v>56</v>
      </c>
      <c r="AM472" s="875">
        <v>46149</v>
      </c>
      <c r="AN472" s="875">
        <v>46150</v>
      </c>
      <c r="AO472" s="875">
        <v>46151</v>
      </c>
      <c r="AP472" s="875"/>
      <c r="AQ472" s="875"/>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5"/>
      <c r="E473" s="766" t="str">
        <f>IFERROR(VLOOKUP(C473, 條件!$A:$L, 5, 0), "")</f>
        <v>50/72/2SDFFR</v>
      </c>
      <c r="F473" s="767" t="str">
        <f>IFERROR(VLOOKUP(C473, 條件!$A:$L, 6, 0), "")</f>
        <v>FP80099R×2</v>
      </c>
      <c r="G473" s="948">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7">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8">
        <v>3</v>
      </c>
      <c r="AH473" s="382" t="s">
        <v>1185</v>
      </c>
      <c r="AI473" s="815" t="s">
        <v>1185</v>
      </c>
      <c r="AJ473" s="815" t="s">
        <v>1961</v>
      </c>
      <c r="AK473" s="974" t="s">
        <v>1961</v>
      </c>
      <c r="AL473" s="775">
        <v>50</v>
      </c>
      <c r="AM473" s="875">
        <v>46041</v>
      </c>
      <c r="AN473" s="875">
        <v>46043</v>
      </c>
      <c r="AO473" s="875">
        <v>46044</v>
      </c>
      <c r="AP473" s="875"/>
      <c r="AQ473" s="875"/>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5"/>
      <c r="E474" s="766" t="str">
        <f>IFERROR(VLOOKUP(C474, 條件!$A:$L, 5, 0), "")</f>
        <v>75/72/2SDFFR</v>
      </c>
      <c r="F474" s="767" t="str">
        <f>IFERROR(VLOOKUP(C474, 條件!$A:$L, 6, 0), "")</f>
        <v>FP81209R×2</v>
      </c>
      <c r="G474" s="948">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7">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8">
        <v>3</v>
      </c>
      <c r="AH474" s="382" t="s">
        <v>1185</v>
      </c>
      <c r="AI474" s="815" t="s">
        <v>1185</v>
      </c>
      <c r="AJ474" s="815" t="s">
        <v>1961</v>
      </c>
      <c r="AK474" s="974" t="s">
        <v>1961</v>
      </c>
      <c r="AL474" s="775">
        <v>50</v>
      </c>
      <c r="AM474" s="875">
        <v>46086</v>
      </c>
      <c r="AN474" s="875"/>
      <c r="AO474" s="875"/>
      <c r="AP474" s="875"/>
      <c r="AQ474" s="875"/>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5"/>
      <c r="E475" s="766" t="str">
        <f>IFERROR(VLOOKUP(C475, 條件!$A:$L, 5, 0), "")</f>
        <v/>
      </c>
      <c r="F475" s="767" t="str">
        <f>IFERROR(VLOOKUP(C475, 條件!$A:$L, 6, 0), "")</f>
        <v/>
      </c>
      <c r="G475" s="948"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7"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8">
        <v>5</v>
      </c>
      <c r="AH475" s="382" t="s">
        <v>1185</v>
      </c>
      <c r="AI475" s="815" t="s">
        <v>1185</v>
      </c>
      <c r="AJ475" s="815" t="s">
        <v>1961</v>
      </c>
      <c r="AK475" s="974" t="s">
        <v>1961</v>
      </c>
      <c r="AL475" s="775"/>
      <c r="AM475" s="875"/>
      <c r="AN475" s="875"/>
      <c r="AO475" s="875"/>
      <c r="AP475" s="875"/>
      <c r="AQ475" s="875"/>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5"/>
      <c r="E476" s="766" t="str">
        <f>IFERROR(VLOOKUP(C476, 條件!$A:$L, 5, 0), "")</f>
        <v/>
      </c>
      <c r="F476" s="767" t="str">
        <f>IFERROR(VLOOKUP(C476, 條件!$A:$L, 6, 0), "")</f>
        <v/>
      </c>
      <c r="G476" s="948"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65"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6">
        <v>1</v>
      </c>
      <c r="AH476" s="382" t="s">
        <v>1272</v>
      </c>
      <c r="AI476" s="815" t="s">
        <v>1272</v>
      </c>
      <c r="AJ476" s="815" t="s">
        <v>1272</v>
      </c>
      <c r="AK476" s="974" t="s">
        <v>1272</v>
      </c>
      <c r="AL476" s="775"/>
      <c r="AM476" s="875"/>
      <c r="AN476" s="875"/>
      <c r="AO476" s="875"/>
      <c r="AP476" s="875"/>
      <c r="AQ476" s="875"/>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5"/>
      <c r="E477" s="766" t="str">
        <f>IFERROR(VLOOKUP(C477, 條件!$A:$L, 5, 0), "")</f>
        <v/>
      </c>
      <c r="F477" s="767" t="str">
        <f>IFERROR(VLOOKUP(C477, 條件!$A:$L, 6, 0), "")</f>
        <v/>
      </c>
      <c r="G477" s="948"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65"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6">
        <v>1</v>
      </c>
      <c r="AH477" s="382" t="s">
        <v>1272</v>
      </c>
      <c r="AI477" s="815" t="s">
        <v>1272</v>
      </c>
      <c r="AJ477" s="815" t="s">
        <v>1272</v>
      </c>
      <c r="AK477" s="974" t="s">
        <v>1272</v>
      </c>
      <c r="AL477" s="775"/>
      <c r="AM477" s="875"/>
      <c r="AN477" s="875"/>
      <c r="AO477" s="875"/>
      <c r="AP477" s="875"/>
      <c r="AQ477" s="875"/>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5"/>
      <c r="E478" s="766" t="str">
        <f>IFERROR(VLOOKUP(C478, 條件!$A:$L, 5, 0), "")</f>
        <v/>
      </c>
      <c r="F478" s="767" t="str">
        <f>IFERROR(VLOOKUP(C478, 條件!$A:$L, 6, 0), "")</f>
        <v/>
      </c>
      <c r="G478" s="948"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65"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6">
        <v>1</v>
      </c>
      <c r="AH478" s="382" t="s">
        <v>1272</v>
      </c>
      <c r="AI478" s="815" t="s">
        <v>1272</v>
      </c>
      <c r="AJ478" s="815" t="s">
        <v>1272</v>
      </c>
      <c r="AK478" s="974" t="s">
        <v>1272</v>
      </c>
      <c r="AL478" s="775"/>
      <c r="AM478" s="875"/>
      <c r="AN478" s="875"/>
      <c r="AO478" s="875"/>
      <c r="AP478" s="875"/>
      <c r="AQ478" s="875"/>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5"/>
      <c r="E479" s="766" t="str">
        <f>IFERROR(VLOOKUP(C479, 條件!$A:$L, 5, 0), "")</f>
        <v/>
      </c>
      <c r="F479" s="767" t="str">
        <f>IFERROR(VLOOKUP(C479, 條件!$A:$L, 6, 0), "")</f>
        <v/>
      </c>
      <c r="G479" s="948"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65"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6">
        <v>1</v>
      </c>
      <c r="AH479" s="382" t="s">
        <v>1272</v>
      </c>
      <c r="AI479" s="815" t="s">
        <v>1272</v>
      </c>
      <c r="AJ479" s="815" t="s">
        <v>1272</v>
      </c>
      <c r="AK479" s="974" t="s">
        <v>1272</v>
      </c>
      <c r="AL479" s="775"/>
      <c r="AM479" s="875"/>
      <c r="AN479" s="875"/>
      <c r="AO479" s="875"/>
      <c r="AP479" s="875"/>
      <c r="AQ479" s="875"/>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5"/>
      <c r="E480" s="766" t="str">
        <f>IFERROR(VLOOKUP(C480, 條件!$A:$L, 5, 0), "")</f>
        <v/>
      </c>
      <c r="F480" s="767" t="str">
        <f>IFERROR(VLOOKUP(C480, 條件!$A:$L, 6, 0), "")</f>
        <v/>
      </c>
      <c r="G480" s="948"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65"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6">
        <v>1</v>
      </c>
      <c r="AH480" s="382" t="s">
        <v>1272</v>
      </c>
      <c r="AI480" s="815" t="s">
        <v>1272</v>
      </c>
      <c r="AJ480" s="815" t="s">
        <v>1272</v>
      </c>
      <c r="AK480" s="974" t="s">
        <v>1272</v>
      </c>
      <c r="AL480" s="775"/>
      <c r="AM480" s="875"/>
      <c r="AN480" s="875"/>
      <c r="AO480" s="875"/>
      <c r="AP480" s="875"/>
      <c r="AQ480" s="875"/>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5"/>
      <c r="E481" s="766" t="str">
        <f>IFERROR(VLOOKUP(C481, 條件!$A:$L, 5, 0), "")</f>
        <v/>
      </c>
      <c r="F481" s="767" t="str">
        <f>IFERROR(VLOOKUP(C481, 條件!$A:$L, 6, 0), "")</f>
        <v/>
      </c>
      <c r="G481" s="948"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65"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6">
        <v>1</v>
      </c>
      <c r="AH481" s="382" t="s">
        <v>1272</v>
      </c>
      <c r="AI481" s="815" t="s">
        <v>1272</v>
      </c>
      <c r="AJ481" s="815" t="s">
        <v>1272</v>
      </c>
      <c r="AK481" s="974" t="s">
        <v>1272</v>
      </c>
      <c r="AL481" s="775"/>
      <c r="AM481" s="875"/>
      <c r="AN481" s="875"/>
      <c r="AO481" s="875"/>
      <c r="AP481" s="875"/>
      <c r="AQ481" s="875"/>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5"/>
      <c r="E482" s="766" t="str">
        <f>IFERROR(VLOOKUP(C482, 條件!$A:$L, 5, 0), "")</f>
        <v/>
      </c>
      <c r="F482" s="767" t="str">
        <f>IFERROR(VLOOKUP(C482, 條件!$A:$L, 6, 0), "")</f>
        <v/>
      </c>
      <c r="G482" s="948"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65"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6">
        <v>1</v>
      </c>
      <c r="AH482" s="382" t="s">
        <v>1272</v>
      </c>
      <c r="AI482" s="815" t="s">
        <v>1272</v>
      </c>
      <c r="AJ482" s="815" t="s">
        <v>1272</v>
      </c>
      <c r="AK482" s="974" t="s">
        <v>1272</v>
      </c>
      <c r="AL482" s="775"/>
      <c r="AM482" s="875"/>
      <c r="AN482" s="875"/>
      <c r="AO482" s="875"/>
      <c r="AP482" s="875"/>
      <c r="AQ482" s="875"/>
      <c r="AR482" s="777"/>
      <c r="AS482" s="767" t="str">
        <f t="shared" si="82"/>
        <v>單</v>
      </c>
      <c r="AT482" s="767" t="str">
        <f t="shared" si="83"/>
        <v>全</v>
      </c>
      <c r="AU482" s="767" t="str">
        <f t="shared" si="84"/>
        <v/>
      </c>
      <c r="AV482" s="767" t="str">
        <f t="shared" si="85"/>
        <v/>
      </c>
    </row>
    <row r="483" spans="1:48" ht="17.45" customHeight="1" thickBot="1">
      <c r="A483" s="781">
        <f t="shared" si="79"/>
        <v>46154</v>
      </c>
      <c r="B483" s="782" t="s">
        <v>1959</v>
      </c>
      <c r="C483" s="799" t="s">
        <v>1952</v>
      </c>
      <c r="D483" s="946"/>
      <c r="E483" s="784" t="str">
        <f>IFERROR(VLOOKUP(C483, 條件!$A:$L, 5, 0), "")</f>
        <v/>
      </c>
      <c r="F483" s="785" t="str">
        <f>IFERROR(VLOOKUP(C483, 條件!$A:$L, 6, 0), "")</f>
        <v/>
      </c>
      <c r="G483" s="949"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9"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70">
        <v>1</v>
      </c>
      <c r="AH483" s="409" t="s">
        <v>1272</v>
      </c>
      <c r="AI483" s="816" t="s">
        <v>1272</v>
      </c>
      <c r="AJ483" s="816" t="s">
        <v>1272</v>
      </c>
      <c r="AK483" s="975" t="s">
        <v>1272</v>
      </c>
      <c r="AL483" s="793"/>
      <c r="AM483" s="877"/>
      <c r="AN483" s="877"/>
      <c r="AO483" s="877"/>
      <c r="AP483" s="877"/>
      <c r="AQ483" s="877"/>
      <c r="AR483" s="795"/>
      <c r="AS483" s="785" t="str">
        <f t="shared" si="82"/>
        <v>單</v>
      </c>
      <c r="AT483" s="785" t="str">
        <f t="shared" si="83"/>
        <v>全</v>
      </c>
      <c r="AU483" s="785" t="str">
        <f t="shared" si="84"/>
        <v/>
      </c>
      <c r="AV483" s="785" t="str">
        <f t="shared" si="85"/>
        <v/>
      </c>
    </row>
    <row r="484" spans="1:48">
      <c r="A484" s="745">
        <v>46155</v>
      </c>
      <c r="B484" s="746" t="s">
        <v>333</v>
      </c>
      <c r="C484" s="746" t="s">
        <v>942</v>
      </c>
      <c r="D484" s="944"/>
      <c r="E484" s="748" t="str">
        <f>IFERROR(VLOOKUP(C484, 條件!$A:$L, 5, 0), "")</f>
        <v/>
      </c>
      <c r="F484" s="749" t="str">
        <f>IFERROR(VLOOKUP(C484, 條件!$A:$L, 6, 0), "")</f>
        <v/>
      </c>
      <c r="G484" s="947"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63"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64">
        <v>1</v>
      </c>
      <c r="AH484" s="752" t="s">
        <v>1272</v>
      </c>
      <c r="AI484" s="954" t="s">
        <v>1272</v>
      </c>
      <c r="AJ484" s="823" t="s">
        <v>1272</v>
      </c>
      <c r="AK484" s="972" t="s">
        <v>1272</v>
      </c>
      <c r="AL484" s="760"/>
      <c r="AM484" s="874"/>
      <c r="AN484" s="874"/>
      <c r="AO484" s="874"/>
      <c r="AP484" s="874"/>
      <c r="AQ484" s="874"/>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5"/>
      <c r="E485" s="766" t="str">
        <f>IFERROR(VLOOKUP(C485, 條件!$A:$L, 5, 0), "")</f>
        <v>75/36SDR</v>
      </c>
      <c r="F485" s="767" t="str">
        <f>IFERROR(VLOOKUP(C485, 條件!$A:$L, 6, 0), "")</f>
        <v>FP81386R</v>
      </c>
      <c r="G485" s="948">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65">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6">
        <v>1</v>
      </c>
      <c r="AH485" s="382" t="s">
        <v>1242</v>
      </c>
      <c r="AI485" s="815" t="s">
        <v>1650</v>
      </c>
      <c r="AJ485" s="815" t="s">
        <v>1844</v>
      </c>
      <c r="AK485" s="974" t="s">
        <v>1844</v>
      </c>
      <c r="AL485" s="775">
        <v>50</v>
      </c>
      <c r="AM485" s="875">
        <v>46150</v>
      </c>
      <c r="AN485" s="875">
        <v>46151</v>
      </c>
      <c r="AO485" s="875"/>
      <c r="AP485" s="875"/>
      <c r="AQ485" s="875"/>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5" t="s">
        <v>1945</v>
      </c>
      <c r="E486" s="766" t="str">
        <f>IFERROR(VLOOKUP(C486, 條件!$A:$L, 5, 0), "")</f>
        <v>75/24/2SDr</v>
      </c>
      <c r="F486" s="767" t="str">
        <f>IFERROR(VLOOKUP(C486, 條件!$A:$L, 6, 0), "")</f>
        <v>FP81391R×2</v>
      </c>
      <c r="G486" s="948">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65">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6">
        <v>1</v>
      </c>
      <c r="AH486" s="382" t="s">
        <v>1242</v>
      </c>
      <c r="AI486" s="815" t="s">
        <v>1650</v>
      </c>
      <c r="AJ486" s="815" t="s">
        <v>1844</v>
      </c>
      <c r="AK486" s="974" t="s">
        <v>1844</v>
      </c>
      <c r="AL486" s="775">
        <v>53</v>
      </c>
      <c r="AM486" s="875">
        <v>46118</v>
      </c>
      <c r="AN486" s="875">
        <v>46119</v>
      </c>
      <c r="AO486" s="875">
        <v>46120</v>
      </c>
      <c r="AP486" s="875"/>
      <c r="AQ486" s="875"/>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5"/>
      <c r="E487" s="766" t="str">
        <f>IFERROR(VLOOKUP(C487, 條件!$A:$L, 5, 0), "")</f>
        <v>150/48BK42</v>
      </c>
      <c r="F487" s="767" t="str">
        <f>IFERROR(VLOOKUP(C487, 條件!$A:$L, 6, 0), "")</f>
        <v>FP02421</v>
      </c>
      <c r="G487" s="948">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65">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6">
        <v>2</v>
      </c>
      <c r="AH487" s="382" t="s">
        <v>1242</v>
      </c>
      <c r="AI487" s="815" t="s">
        <v>1650</v>
      </c>
      <c r="AJ487" s="815" t="s">
        <v>1844</v>
      </c>
      <c r="AK487" s="974" t="s">
        <v>1844</v>
      </c>
      <c r="AL487" s="775">
        <v>52</v>
      </c>
      <c r="AM487" s="875">
        <v>46151</v>
      </c>
      <c r="AN487" s="875">
        <v>46152</v>
      </c>
      <c r="AO487" s="875"/>
      <c r="AP487" s="875"/>
      <c r="AQ487" s="875"/>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5"/>
      <c r="E488" s="766" t="str">
        <f>IFERROR(VLOOKUP(C488, 條件!$A:$L, 5, 0), "")</f>
        <v>75/36HC</v>
      </c>
      <c r="F488" s="767" t="str">
        <f>IFERROR(VLOOKUP(C488, 條件!$A:$L, 6, 0), "")</f>
        <v>FP81857R</v>
      </c>
      <c r="G488" s="948">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65">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6">
        <v>1</v>
      </c>
      <c r="AH488" s="382" t="s">
        <v>1369</v>
      </c>
      <c r="AI488" s="815" t="s">
        <v>1369</v>
      </c>
      <c r="AJ488" s="815" t="s">
        <v>1960</v>
      </c>
      <c r="AK488" s="974" t="s">
        <v>1960</v>
      </c>
      <c r="AL488" s="775">
        <v>54</v>
      </c>
      <c r="AM488" s="875">
        <v>45942</v>
      </c>
      <c r="AN488" s="875">
        <v>46004</v>
      </c>
      <c r="AO488" s="875">
        <v>45944</v>
      </c>
      <c r="AP488" s="875"/>
      <c r="AQ488" s="875"/>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5"/>
      <c r="E489" s="766" t="str">
        <f>IFERROR(VLOOKUP(C489, 條件!$A:$L, 5, 0), "")</f>
        <v/>
      </c>
      <c r="F489" s="767" t="str">
        <f>IFERROR(VLOOKUP(C489, 條件!$A:$L, 6, 0), "")</f>
        <v/>
      </c>
      <c r="G489" s="948"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65"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6">
        <v>1</v>
      </c>
      <c r="AH489" s="382" t="s">
        <v>1272</v>
      </c>
      <c r="AI489" s="815" t="s">
        <v>1272</v>
      </c>
      <c r="AJ489" s="815" t="s">
        <v>1272</v>
      </c>
      <c r="AK489" s="974" t="s">
        <v>1272</v>
      </c>
      <c r="AL489" s="775"/>
      <c r="AM489" s="875"/>
      <c r="AN489" s="875"/>
      <c r="AO489" s="875"/>
      <c r="AP489" s="875"/>
      <c r="AQ489" s="875"/>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5" t="s">
        <v>1946</v>
      </c>
      <c r="E490" s="766" t="str">
        <f>IFERROR(VLOOKUP(C490, 條件!$A:$L, 5, 0), "")</f>
        <v>50/72BSD3</v>
      </c>
      <c r="F490" s="767" t="str">
        <f>IFERROR(VLOOKUP(C490, 條件!$A:$L, 6, 0), "")</f>
        <v>FP80141</v>
      </c>
      <c r="G490" s="948">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65">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6">
        <v>1</v>
      </c>
      <c r="AH490" s="382" t="s">
        <v>1242</v>
      </c>
      <c r="AI490" s="815" t="s">
        <v>1650</v>
      </c>
      <c r="AJ490" s="815" t="s">
        <v>1844</v>
      </c>
      <c r="AK490" s="974" t="s">
        <v>1844</v>
      </c>
      <c r="AL490" s="775">
        <v>57</v>
      </c>
      <c r="AM490" s="876">
        <v>46089</v>
      </c>
      <c r="AN490" s="875">
        <v>46090</v>
      </c>
      <c r="AO490" s="875"/>
      <c r="AP490" s="875"/>
      <c r="AQ490" s="875"/>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5"/>
      <c r="E491" s="766" t="str">
        <f>IFERROR(VLOOKUP(C491, 條件!$A:$L, 5, 0), "")</f>
        <v/>
      </c>
      <c r="F491" s="767" t="str">
        <f>IFERROR(VLOOKUP(C491, 條件!$A:$L, 6, 0), "")</f>
        <v/>
      </c>
      <c r="G491" s="948"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65"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6">
        <v>1</v>
      </c>
      <c r="AH491" s="382" t="s">
        <v>1272</v>
      </c>
      <c r="AI491" s="815" t="s">
        <v>1272</v>
      </c>
      <c r="AJ491" s="815" t="s">
        <v>1272</v>
      </c>
      <c r="AK491" s="974" t="s">
        <v>1272</v>
      </c>
      <c r="AL491" s="775"/>
      <c r="AM491" s="875"/>
      <c r="AN491" s="875"/>
      <c r="AO491" s="875"/>
      <c r="AP491" s="875"/>
      <c r="AQ491" s="875"/>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5"/>
      <c r="E492" s="766" t="str">
        <f>IFERROR(VLOOKUP(C492, 條件!$A:$L, 5, 0), "")</f>
        <v>150/48CDR</v>
      </c>
      <c r="F492" s="767" t="str">
        <f>IFERROR(VLOOKUP(C492, 條件!$A:$L, 6, 0), "")</f>
        <v>FP82781</v>
      </c>
      <c r="G492" s="948">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65">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6">
        <v>1</v>
      </c>
      <c r="AH492" s="382" t="s">
        <v>1242</v>
      </c>
      <c r="AI492" s="815" t="s">
        <v>1650</v>
      </c>
      <c r="AJ492" s="815" t="s">
        <v>1844</v>
      </c>
      <c r="AK492" s="974" t="s">
        <v>1844</v>
      </c>
      <c r="AL492" s="775">
        <v>54</v>
      </c>
      <c r="AM492" s="875">
        <v>46152</v>
      </c>
      <c r="AN492" s="875">
        <v>46153</v>
      </c>
      <c r="AO492" s="875">
        <v>46154</v>
      </c>
      <c r="AP492" s="875"/>
      <c r="AQ492" s="875"/>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5"/>
      <c r="E493" s="766" t="str">
        <f>IFERROR(VLOOKUP(C493, 條件!$A:$L, 5, 0), "")</f>
        <v/>
      </c>
      <c r="F493" s="767" t="str">
        <f>IFERROR(VLOOKUP(C493, 條件!$A:$L, 6, 0), "")</f>
        <v/>
      </c>
      <c r="G493" s="948"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65"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6">
        <v>1</v>
      </c>
      <c r="AH493" s="382" t="s">
        <v>1272</v>
      </c>
      <c r="AI493" s="815" t="s">
        <v>1272</v>
      </c>
      <c r="AJ493" s="815" t="s">
        <v>1272</v>
      </c>
      <c r="AK493" s="974" t="s">
        <v>1272</v>
      </c>
      <c r="AL493" s="775"/>
      <c r="AM493" s="875"/>
      <c r="AN493" s="875"/>
      <c r="AO493" s="875"/>
      <c r="AP493" s="875"/>
      <c r="AQ493" s="875"/>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5"/>
      <c r="E494" s="766" t="str">
        <f>IFERROR(VLOOKUP(C494, 條件!$A:$L, 5, 0), "")</f>
        <v/>
      </c>
      <c r="F494" s="767" t="str">
        <f>IFERROR(VLOOKUP(C494, 條件!$A:$L, 6, 0), "")</f>
        <v/>
      </c>
      <c r="G494" s="948"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65"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6">
        <v>1</v>
      </c>
      <c r="AH494" s="382" t="s">
        <v>1272</v>
      </c>
      <c r="AI494" s="815" t="s">
        <v>1272</v>
      </c>
      <c r="AJ494" s="815" t="s">
        <v>1272</v>
      </c>
      <c r="AK494" s="974" t="s">
        <v>1272</v>
      </c>
      <c r="AL494" s="775"/>
      <c r="AM494" s="876"/>
      <c r="AN494" s="875"/>
      <c r="AO494" s="875"/>
      <c r="AP494" s="875"/>
      <c r="AQ494" s="875"/>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5" t="s">
        <v>1945</v>
      </c>
      <c r="E495" s="766" t="str">
        <f>IFERROR(VLOOKUP(C495, 條件!$A:$L, 5, 0), "")</f>
        <v>75/24/2SDr</v>
      </c>
      <c r="F495" s="767" t="str">
        <f>IFERROR(VLOOKUP(C495, 條件!$A:$L, 6, 0), "")</f>
        <v>FP81382R×2</v>
      </c>
      <c r="G495" s="948">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65">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6">
        <v>0.5</v>
      </c>
      <c r="AH495" s="382" t="s">
        <v>1369</v>
      </c>
      <c r="AI495" s="815" t="s">
        <v>1369</v>
      </c>
      <c r="AJ495" s="815" t="s">
        <v>1960</v>
      </c>
      <c r="AK495" s="974" t="s">
        <v>1960</v>
      </c>
      <c r="AL495" s="775">
        <v>50</v>
      </c>
      <c r="AM495" s="875">
        <v>46104</v>
      </c>
      <c r="AN495" s="875">
        <v>46105</v>
      </c>
      <c r="AO495" s="875">
        <v>46109</v>
      </c>
      <c r="AP495" s="875">
        <v>46110</v>
      </c>
      <c r="AQ495" s="875"/>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5"/>
      <c r="E496" s="766" t="str">
        <f>IFERROR(VLOOKUP(C496, 條件!$A:$L, 5, 0), "")</f>
        <v>150/48SDR</v>
      </c>
      <c r="F496" s="767" t="str">
        <f>IFERROR(VLOOKUP(C496, 條件!$A:$L, 6, 0), "")</f>
        <v>FP82169R</v>
      </c>
      <c r="G496" s="948">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65">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6">
        <v>1</v>
      </c>
      <c r="AH496" s="382" t="s">
        <v>1948</v>
      </c>
      <c r="AI496" s="815" t="s">
        <v>1948</v>
      </c>
      <c r="AJ496" s="815" t="s">
        <v>1947</v>
      </c>
      <c r="AK496" s="974" t="s">
        <v>1947</v>
      </c>
      <c r="AL496" s="775">
        <v>48</v>
      </c>
      <c r="AM496" s="875">
        <v>46151</v>
      </c>
      <c r="AN496" s="875">
        <v>46152</v>
      </c>
      <c r="AO496" s="875"/>
      <c r="AP496" s="875"/>
      <c r="AQ496" s="875"/>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5"/>
      <c r="E497" s="766" t="str">
        <f>IFERROR(VLOOKUP(C497, 條件!$A:$L, 5, 0), "")</f>
        <v/>
      </c>
      <c r="F497" s="767" t="str">
        <f>IFERROR(VLOOKUP(C497, 條件!$A:$L, 6, 0), "")</f>
        <v/>
      </c>
      <c r="G497" s="948"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65"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6">
        <v>1</v>
      </c>
      <c r="AH497" s="382" t="s">
        <v>1272</v>
      </c>
      <c r="AI497" s="815" t="s">
        <v>1272</v>
      </c>
      <c r="AJ497" s="815" t="s">
        <v>1272</v>
      </c>
      <c r="AK497" s="974" t="s">
        <v>1272</v>
      </c>
      <c r="AL497" s="775"/>
      <c r="AM497" s="875"/>
      <c r="AN497" s="875"/>
      <c r="AO497" s="875"/>
      <c r="AP497" s="875"/>
      <c r="AQ497" s="875"/>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5"/>
      <c r="E498" s="766" t="str">
        <f>IFERROR(VLOOKUP(C498, 條件!$A:$L, 5, 0), "")</f>
        <v>100/36SDr</v>
      </c>
      <c r="F498" s="767" t="str">
        <f>IFERROR(VLOOKUP(C498, 條件!$A:$L, 6, 0), "")</f>
        <v>FP81384R</v>
      </c>
      <c r="G498" s="948">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65">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6">
        <v>1</v>
      </c>
      <c r="AH498" s="382" t="s">
        <v>1369</v>
      </c>
      <c r="AI498" s="815" t="s">
        <v>1369</v>
      </c>
      <c r="AJ498" s="815" t="s">
        <v>1960</v>
      </c>
      <c r="AK498" s="974" t="s">
        <v>1960</v>
      </c>
      <c r="AL498" s="775">
        <v>50</v>
      </c>
      <c r="AM498" s="875">
        <v>46140</v>
      </c>
      <c r="AN498" s="875">
        <v>46141</v>
      </c>
      <c r="AO498" s="875">
        <v>46142</v>
      </c>
      <c r="AP498" s="875">
        <v>46143</v>
      </c>
      <c r="AQ498" s="875">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5"/>
      <c r="E499" s="766" t="str">
        <f>IFERROR(VLOOKUP(C499, 條件!$A:$L, 5, 0), "")</f>
        <v/>
      </c>
      <c r="F499" s="767" t="str">
        <f>IFERROR(VLOOKUP(C499, 條件!$A:$L, 6, 0), "")</f>
        <v/>
      </c>
      <c r="G499" s="948"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65"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6">
        <v>1</v>
      </c>
      <c r="AH499" s="382" t="s">
        <v>1272</v>
      </c>
      <c r="AI499" s="815" t="s">
        <v>1272</v>
      </c>
      <c r="AJ499" s="815" t="s">
        <v>1272</v>
      </c>
      <c r="AK499" s="974" t="s">
        <v>1272</v>
      </c>
      <c r="AL499" s="825"/>
      <c r="AM499" s="875"/>
      <c r="AN499" s="875"/>
      <c r="AO499" s="875"/>
      <c r="AP499" s="875"/>
      <c r="AQ499" s="875"/>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5"/>
      <c r="E500" s="766" t="str">
        <f>IFERROR(VLOOKUP(C500, 條件!$A:$L, 5, 0), "")</f>
        <v/>
      </c>
      <c r="F500" s="767" t="str">
        <f>IFERROR(VLOOKUP(C500, 條件!$A:$L, 6, 0), "")</f>
        <v/>
      </c>
      <c r="G500" s="948"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65"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6">
        <v>1</v>
      </c>
      <c r="AH500" s="382" t="s">
        <v>1272</v>
      </c>
      <c r="AI500" s="815" t="s">
        <v>1272</v>
      </c>
      <c r="AJ500" s="815" t="s">
        <v>1272</v>
      </c>
      <c r="AK500" s="974" t="s">
        <v>1272</v>
      </c>
      <c r="AL500" s="824"/>
      <c r="AM500" s="875"/>
      <c r="AN500" s="875"/>
      <c r="AO500" s="875"/>
      <c r="AP500" s="875"/>
      <c r="AQ500" s="875"/>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5"/>
      <c r="E501" s="766" t="str">
        <f>IFERROR(VLOOKUP(C501, 條件!$A:$L, 5, 0), "")</f>
        <v>150/48/2GY5</v>
      </c>
      <c r="F501" s="767" t="str">
        <f>IFERROR(VLOOKUP(C501, 條件!$A:$L, 6, 0), "")</f>
        <v>FP02422×2</v>
      </c>
      <c r="G501" s="948">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65">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6">
        <v>0.5</v>
      </c>
      <c r="AH501" s="382" t="s">
        <v>1369</v>
      </c>
      <c r="AI501" s="815" t="s">
        <v>1369</v>
      </c>
      <c r="AJ501" s="815" t="s">
        <v>1960</v>
      </c>
      <c r="AK501" s="974" t="s">
        <v>1960</v>
      </c>
      <c r="AL501" s="775">
        <v>52</v>
      </c>
      <c r="AM501" s="875">
        <v>46150</v>
      </c>
      <c r="AN501" s="875">
        <v>46151</v>
      </c>
      <c r="AO501" s="875"/>
      <c r="AP501" s="875"/>
      <c r="AQ501" s="875"/>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5"/>
      <c r="E502" s="766" t="str">
        <f>IFERROR(VLOOKUP(C502, 條件!$A:$L, 5, 0), "")</f>
        <v/>
      </c>
      <c r="F502" s="767" t="str">
        <f>IFERROR(VLOOKUP(C502, 條件!$A:$L, 6, 0), "")</f>
        <v/>
      </c>
      <c r="G502" s="948"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65"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6">
        <v>1</v>
      </c>
      <c r="AH502" s="382" t="s">
        <v>1272</v>
      </c>
      <c r="AI502" s="815" t="s">
        <v>1272</v>
      </c>
      <c r="AJ502" s="815" t="s">
        <v>1272</v>
      </c>
      <c r="AK502" s="974" t="s">
        <v>1272</v>
      </c>
      <c r="AL502" s="775"/>
      <c r="AM502" s="875"/>
      <c r="AN502" s="875"/>
      <c r="AO502" s="875"/>
      <c r="AP502" s="875"/>
      <c r="AQ502" s="875"/>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5" t="s">
        <v>1945</v>
      </c>
      <c r="E503" s="766" t="str">
        <f>IFERROR(VLOOKUP(C503, 條件!$A:$L, 5, 0), "")</f>
        <v>150/48/2SDr</v>
      </c>
      <c r="F503" s="767" t="str">
        <f>IFERROR(VLOOKUP(C503, 條件!$A:$L, 6, 0), "")</f>
        <v>FP82171R×2</v>
      </c>
      <c r="G503" s="948">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65">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6">
        <v>1</v>
      </c>
      <c r="AH503" s="382" t="s">
        <v>1948</v>
      </c>
      <c r="AI503" s="815" t="s">
        <v>1948</v>
      </c>
      <c r="AJ503" s="815" t="s">
        <v>1947</v>
      </c>
      <c r="AK503" s="974" t="s">
        <v>1947</v>
      </c>
      <c r="AL503" s="775">
        <v>55</v>
      </c>
      <c r="AM503" s="875">
        <v>46150</v>
      </c>
      <c r="AN503" s="875">
        <v>46151</v>
      </c>
      <c r="AO503" s="875">
        <v>46152</v>
      </c>
      <c r="AP503" s="875"/>
      <c r="AQ503" s="875"/>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5"/>
      <c r="E504" s="766" t="str">
        <f>IFERROR(VLOOKUP(C504, 條件!$A:$L, 5, 0), "")</f>
        <v/>
      </c>
      <c r="F504" s="767" t="str">
        <f>IFERROR(VLOOKUP(C504, 條件!$A:$L, 6, 0), "")</f>
        <v/>
      </c>
      <c r="G504" s="948"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65"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6">
        <v>1</v>
      </c>
      <c r="AH504" s="382" t="s">
        <v>1272</v>
      </c>
      <c r="AI504" s="815" t="s">
        <v>1272</v>
      </c>
      <c r="AJ504" s="815" t="s">
        <v>1272</v>
      </c>
      <c r="AK504" s="974" t="s">
        <v>1272</v>
      </c>
      <c r="AL504" s="775"/>
      <c r="AM504" s="875"/>
      <c r="AN504" s="875"/>
      <c r="AO504" s="875"/>
      <c r="AP504" s="875"/>
      <c r="AQ504" s="875"/>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5" t="s">
        <v>1945</v>
      </c>
      <c r="E505" s="766" t="str">
        <f>IFERROR(VLOOKUP(C505, 條件!$A:$L, 5, 0), "")</f>
        <v>150/48/2SDr</v>
      </c>
      <c r="F505" s="767" t="str">
        <f>IFERROR(VLOOKUP(C505, 條件!$A:$L, 6, 0), "")</f>
        <v>FP82173R×2</v>
      </c>
      <c r="G505" s="948">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65">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6">
        <v>1</v>
      </c>
      <c r="AH505" s="382" t="s">
        <v>1026</v>
      </c>
      <c r="AI505" s="815" t="s">
        <v>1026</v>
      </c>
      <c r="AJ505" s="815" t="s">
        <v>1966</v>
      </c>
      <c r="AK505" s="974" t="s">
        <v>1966</v>
      </c>
      <c r="AL505" s="775">
        <v>56</v>
      </c>
      <c r="AM505" s="875">
        <v>46149</v>
      </c>
      <c r="AN505" s="875">
        <v>46151</v>
      </c>
      <c r="AO505" s="875">
        <v>46152</v>
      </c>
      <c r="AP505" s="875"/>
      <c r="AQ505" s="875"/>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5" t="s">
        <v>1945</v>
      </c>
      <c r="E506" s="766" t="str">
        <f>IFERROR(VLOOKUP(C506, 條件!$A:$L, 5, 0), "")</f>
        <v>150/48/2SDr</v>
      </c>
      <c r="F506" s="767" t="str">
        <f>IFERROR(VLOOKUP(C506, 條件!$A:$L, 6, 0), "")</f>
        <v>FP82171R×2</v>
      </c>
      <c r="G506" s="948">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65">
        <f>IFERROR(VLOOKUP(C506, 條件!$A:$L, 3, 0), "")</f>
        <v>5.8536585365853666</v>
      </c>
      <c r="AA506" s="770">
        <f>IF(OR(L506={"改紡","檢修","了機","清車","FINAL","停機","SAMPLE","TEST","絲開發"}), L506, IFERROR(IF(C506="", "", (SUM(J506, N506, R506, V506)/3 * AG506) * IF(AND(AF506="S", AS506="雙"), 0.5, 1)), ""))</f>
        <v>33.333333333333336</v>
      </c>
      <c r="AB506" s="803">
        <f t="shared" si="86"/>
        <v>0.99835737179487183</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6">
        <v>1</v>
      </c>
      <c r="AH506" s="382" t="s">
        <v>1026</v>
      </c>
      <c r="AI506" s="815" t="s">
        <v>1026</v>
      </c>
      <c r="AJ506" s="815" t="s">
        <v>1966</v>
      </c>
      <c r="AK506" s="974" t="s">
        <v>1966</v>
      </c>
      <c r="AL506" s="775">
        <v>55</v>
      </c>
      <c r="AM506" s="875">
        <v>46150</v>
      </c>
      <c r="AN506" s="875">
        <v>46151</v>
      </c>
      <c r="AO506" s="875">
        <v>46152</v>
      </c>
      <c r="AP506" s="875"/>
      <c r="AQ506" s="875"/>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5"/>
      <c r="E507" s="766" t="str">
        <f>IFERROR(VLOOKUP(C507, 條件!$A:$L, 5, 0), "")</f>
        <v>150/48/2SDr</v>
      </c>
      <c r="F507" s="767" t="str">
        <f>IFERROR(VLOOKUP(C507, 條件!$A:$L, 6, 0), "")</f>
        <v>FP82169R×2</v>
      </c>
      <c r="G507" s="948">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65">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6">
        <v>2</v>
      </c>
      <c r="AH507" s="382" t="s">
        <v>1026</v>
      </c>
      <c r="AI507" s="815" t="s">
        <v>1026</v>
      </c>
      <c r="AJ507" s="815" t="s">
        <v>1966</v>
      </c>
      <c r="AK507" s="974" t="s">
        <v>1966</v>
      </c>
      <c r="AL507" s="775">
        <v>48</v>
      </c>
      <c r="AM507" s="875">
        <v>46151</v>
      </c>
      <c r="AN507" s="875">
        <v>46152</v>
      </c>
      <c r="AO507" s="875"/>
      <c r="AP507" s="875"/>
      <c r="AQ507" s="875"/>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5"/>
      <c r="E508" s="766" t="str">
        <f>IFERROR(VLOOKUP(C508, 條件!$A:$L, 5, 0), "")</f>
        <v>150/48/2SDr</v>
      </c>
      <c r="F508" s="767" t="str">
        <f>IFERROR(VLOOKUP(C508, 條件!$A:$L, 6, 0), "")</f>
        <v>FP82169R×2</v>
      </c>
      <c r="G508" s="948">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65">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6">
        <v>2</v>
      </c>
      <c r="AH508" s="382" t="s">
        <v>1026</v>
      </c>
      <c r="AI508" s="815" t="s">
        <v>1026</v>
      </c>
      <c r="AJ508" s="815" t="s">
        <v>1697</v>
      </c>
      <c r="AK508" s="974" t="s">
        <v>1697</v>
      </c>
      <c r="AL508" s="775">
        <v>48</v>
      </c>
      <c r="AM508" s="875">
        <v>46151</v>
      </c>
      <c r="AN508" s="875">
        <v>46152</v>
      </c>
      <c r="AO508" s="875"/>
      <c r="AP508" s="875"/>
      <c r="AQ508" s="875"/>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5"/>
      <c r="E509" s="766" t="str">
        <f>IFERROR(VLOOKUP(C509, 條件!$A:$L, 5, 0), "")</f>
        <v/>
      </c>
      <c r="F509" s="767" t="str">
        <f>IFERROR(VLOOKUP(C509, 條件!$A:$L, 6, 0), "")</f>
        <v/>
      </c>
      <c r="G509" s="948"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65"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6">
        <v>2</v>
      </c>
      <c r="AH509" s="382" t="s">
        <v>1272</v>
      </c>
      <c r="AI509" s="815" t="s">
        <v>1272</v>
      </c>
      <c r="AJ509" s="815" t="s">
        <v>1272</v>
      </c>
      <c r="AK509" s="974" t="s">
        <v>1272</v>
      </c>
      <c r="AL509" s="775"/>
      <c r="AM509" s="875"/>
      <c r="AN509" s="875"/>
      <c r="AO509" s="875"/>
      <c r="AP509" s="875"/>
      <c r="AQ509" s="875"/>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5" t="s">
        <v>1945</v>
      </c>
      <c r="E510" s="766" t="str">
        <f>IFERROR(VLOOKUP(C510, 條件!$A:$L, 5, 0), "")</f>
        <v>225/72/2SDr</v>
      </c>
      <c r="F510" s="767" t="str">
        <f>IFERROR(VLOOKUP(C510, 條件!$A:$L, 6, 0), "")</f>
        <v>FP83024R×2</v>
      </c>
      <c r="G510" s="948">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65">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6">
        <v>2</v>
      </c>
      <c r="AH510" s="382" t="s">
        <v>1949</v>
      </c>
      <c r="AI510" s="815" t="s">
        <v>1949</v>
      </c>
      <c r="AJ510" s="815" t="s">
        <v>1697</v>
      </c>
      <c r="AK510" s="974" t="s">
        <v>1697</v>
      </c>
      <c r="AL510" s="775">
        <v>53</v>
      </c>
      <c r="AM510" s="875">
        <v>46143</v>
      </c>
      <c r="AN510" s="875"/>
      <c r="AO510" s="875"/>
      <c r="AP510" s="875"/>
      <c r="AQ510" s="875"/>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5" t="s">
        <v>1945</v>
      </c>
      <c r="E511" s="766" t="str">
        <f>IFERROR(VLOOKUP(C511, 條件!$A:$L, 5, 0), "")</f>
        <v>150/48/2SDr</v>
      </c>
      <c r="F511" s="767" t="str">
        <f>IFERROR(VLOOKUP(C511, 條件!$A:$L, 6, 0), "")</f>
        <v>FP82173R×2</v>
      </c>
      <c r="G511" s="948">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65">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6">
        <v>2</v>
      </c>
      <c r="AH511" s="382" t="s">
        <v>1949</v>
      </c>
      <c r="AI511" s="815" t="s">
        <v>1949</v>
      </c>
      <c r="AJ511" s="815" t="s">
        <v>1697</v>
      </c>
      <c r="AK511" s="974" t="s">
        <v>1697</v>
      </c>
      <c r="AL511" s="775">
        <v>56</v>
      </c>
      <c r="AM511" s="875">
        <v>46151</v>
      </c>
      <c r="AN511" s="875">
        <v>46152</v>
      </c>
      <c r="AO511" s="875"/>
      <c r="AP511" s="875"/>
      <c r="AQ511" s="875"/>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5" t="s">
        <v>1945</v>
      </c>
      <c r="E512" s="766" t="str">
        <f>IFERROR(VLOOKUP(C512, 條件!$A:$L, 5, 0), "")</f>
        <v>150/48/2SDr</v>
      </c>
      <c r="F512" s="767" t="str">
        <f>IFERROR(VLOOKUP(C512, 條件!$A:$L, 6, 0), "")</f>
        <v>FP82173R×2</v>
      </c>
      <c r="G512" s="948">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65">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6">
        <v>1</v>
      </c>
      <c r="AH512" s="382" t="s">
        <v>1949</v>
      </c>
      <c r="AI512" s="815" t="s">
        <v>1949</v>
      </c>
      <c r="AJ512" s="815" t="s">
        <v>1697</v>
      </c>
      <c r="AK512" s="974" t="s">
        <v>1697</v>
      </c>
      <c r="AL512" s="775">
        <v>56</v>
      </c>
      <c r="AM512" s="875">
        <v>46150</v>
      </c>
      <c r="AN512" s="875">
        <v>46151</v>
      </c>
      <c r="AO512" s="875">
        <v>46152</v>
      </c>
      <c r="AP512" s="875"/>
      <c r="AQ512" s="875"/>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5"/>
      <c r="E513" s="766" t="str">
        <f>IFERROR(VLOOKUP(C513, 條件!$A:$L, 5, 0), "")</f>
        <v>50/72/2SDFFR</v>
      </c>
      <c r="F513" s="767" t="str">
        <f>IFERROR(VLOOKUP(C513, 條件!$A:$L, 6, 0), "")</f>
        <v>FP80099R×2</v>
      </c>
      <c r="G513" s="948">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7">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8">
        <v>3</v>
      </c>
      <c r="AH513" s="382" t="s">
        <v>1185</v>
      </c>
      <c r="AI513" s="815" t="s">
        <v>1185</v>
      </c>
      <c r="AJ513" s="815" t="s">
        <v>1961</v>
      </c>
      <c r="AK513" s="974" t="s">
        <v>1961</v>
      </c>
      <c r="AL513" s="775">
        <v>50</v>
      </c>
      <c r="AM513" s="875">
        <v>46041</v>
      </c>
      <c r="AN513" s="875">
        <v>46043</v>
      </c>
      <c r="AO513" s="875"/>
      <c r="AP513" s="875"/>
      <c r="AQ513" s="875"/>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5"/>
      <c r="E514" s="766" t="str">
        <f>IFERROR(VLOOKUP(C514, 條件!$A:$L, 5, 0), "")</f>
        <v>75/72/2SDFFR</v>
      </c>
      <c r="F514" s="767" t="str">
        <f>IFERROR(VLOOKUP(C514, 條件!$A:$L, 6, 0), "")</f>
        <v>FP81209R×2</v>
      </c>
      <c r="G514" s="948">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7">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8">
        <v>3</v>
      </c>
      <c r="AH514" s="382" t="s">
        <v>1185</v>
      </c>
      <c r="AI514" s="815" t="s">
        <v>1185</v>
      </c>
      <c r="AJ514" s="815" t="s">
        <v>1961</v>
      </c>
      <c r="AK514" s="974" t="s">
        <v>1961</v>
      </c>
      <c r="AL514" s="775">
        <v>50</v>
      </c>
      <c r="AM514" s="875">
        <v>46087</v>
      </c>
      <c r="AN514" s="875">
        <v>46089</v>
      </c>
      <c r="AO514" s="875"/>
      <c r="AP514" s="875"/>
      <c r="AQ514" s="875"/>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5"/>
      <c r="E515" s="766" t="str">
        <f>IFERROR(VLOOKUP(C515, 條件!$A:$L, 5, 0), "")</f>
        <v/>
      </c>
      <c r="F515" s="767" t="str">
        <f>IFERROR(VLOOKUP(C515, 條件!$A:$L, 6, 0), "")</f>
        <v/>
      </c>
      <c r="G515" s="948"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7"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8">
        <v>5</v>
      </c>
      <c r="AH515" s="382" t="s">
        <v>1185</v>
      </c>
      <c r="AI515" s="815" t="s">
        <v>1185</v>
      </c>
      <c r="AJ515" s="815" t="s">
        <v>1961</v>
      </c>
      <c r="AK515" s="974" t="s">
        <v>1961</v>
      </c>
      <c r="AL515" s="775"/>
      <c r="AM515" s="875"/>
      <c r="AN515" s="875"/>
      <c r="AO515" s="875"/>
      <c r="AP515" s="875"/>
      <c r="AQ515" s="875"/>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5"/>
      <c r="E516" s="766" t="str">
        <f>IFERROR(VLOOKUP(C516, 條件!$A:$L, 5, 0), "")</f>
        <v/>
      </c>
      <c r="F516" s="767" t="str">
        <f>IFERROR(VLOOKUP(C516, 條件!$A:$L, 6, 0), "")</f>
        <v/>
      </c>
      <c r="G516" s="948"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65"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6">
        <v>1</v>
      </c>
      <c r="AH516" s="382" t="s">
        <v>1272</v>
      </c>
      <c r="AI516" s="815" t="s">
        <v>1272</v>
      </c>
      <c r="AJ516" s="815" t="s">
        <v>1272</v>
      </c>
      <c r="AK516" s="974" t="s">
        <v>1272</v>
      </c>
      <c r="AL516" s="775"/>
      <c r="AM516" s="875"/>
      <c r="AN516" s="875"/>
      <c r="AO516" s="875"/>
      <c r="AP516" s="875"/>
      <c r="AQ516" s="875"/>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5"/>
      <c r="E517" s="766" t="str">
        <f>IFERROR(VLOOKUP(C517, 條件!$A:$L, 5, 0), "")</f>
        <v/>
      </c>
      <c r="F517" s="767" t="str">
        <f>IFERROR(VLOOKUP(C517, 條件!$A:$L, 6, 0), "")</f>
        <v/>
      </c>
      <c r="G517" s="948"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65"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6">
        <v>1</v>
      </c>
      <c r="AH517" s="382" t="s">
        <v>1272</v>
      </c>
      <c r="AI517" s="815" t="s">
        <v>1272</v>
      </c>
      <c r="AJ517" s="815" t="s">
        <v>1272</v>
      </c>
      <c r="AK517" s="974" t="s">
        <v>1272</v>
      </c>
      <c r="AL517" s="775"/>
      <c r="AM517" s="875"/>
      <c r="AN517" s="875"/>
      <c r="AO517" s="875"/>
      <c r="AP517" s="875"/>
      <c r="AQ517" s="875"/>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5"/>
      <c r="E518" s="766" t="str">
        <f>IFERROR(VLOOKUP(C518, 條件!$A:$L, 5, 0), "")</f>
        <v/>
      </c>
      <c r="F518" s="767" t="str">
        <f>IFERROR(VLOOKUP(C518, 條件!$A:$L, 6, 0), "")</f>
        <v/>
      </c>
      <c r="G518" s="948"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65"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6">
        <v>1</v>
      </c>
      <c r="AH518" s="382" t="s">
        <v>1272</v>
      </c>
      <c r="AI518" s="815" t="s">
        <v>1272</v>
      </c>
      <c r="AJ518" s="815" t="s">
        <v>1272</v>
      </c>
      <c r="AK518" s="974" t="s">
        <v>1272</v>
      </c>
      <c r="AL518" s="775"/>
      <c r="AM518" s="875"/>
      <c r="AN518" s="875"/>
      <c r="AO518" s="875"/>
      <c r="AP518" s="875"/>
      <c r="AQ518" s="875"/>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5"/>
      <c r="E519" s="766" t="str">
        <f>IFERROR(VLOOKUP(C519, 條件!$A:$L, 5, 0), "")</f>
        <v/>
      </c>
      <c r="F519" s="767" t="str">
        <f>IFERROR(VLOOKUP(C519, 條件!$A:$L, 6, 0), "")</f>
        <v/>
      </c>
      <c r="G519" s="948"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65"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6">
        <v>1</v>
      </c>
      <c r="AH519" s="382" t="s">
        <v>1272</v>
      </c>
      <c r="AI519" s="815" t="s">
        <v>1272</v>
      </c>
      <c r="AJ519" s="815" t="s">
        <v>1272</v>
      </c>
      <c r="AK519" s="974" t="s">
        <v>1272</v>
      </c>
      <c r="AL519" s="775"/>
      <c r="AM519" s="875"/>
      <c r="AN519" s="875"/>
      <c r="AO519" s="875"/>
      <c r="AP519" s="875"/>
      <c r="AQ519" s="875"/>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5"/>
      <c r="E520" s="766" t="str">
        <f>IFERROR(VLOOKUP(C520, 條件!$A:$L, 5, 0), "")</f>
        <v/>
      </c>
      <c r="F520" s="767" t="str">
        <f>IFERROR(VLOOKUP(C520, 條件!$A:$L, 6, 0), "")</f>
        <v/>
      </c>
      <c r="G520" s="948"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65"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6">
        <v>1</v>
      </c>
      <c r="AH520" s="382" t="s">
        <v>1272</v>
      </c>
      <c r="AI520" s="815" t="s">
        <v>1272</v>
      </c>
      <c r="AJ520" s="815" t="s">
        <v>1272</v>
      </c>
      <c r="AK520" s="974" t="s">
        <v>1272</v>
      </c>
      <c r="AL520" s="775"/>
      <c r="AM520" s="875"/>
      <c r="AN520" s="875"/>
      <c r="AO520" s="875"/>
      <c r="AP520" s="875"/>
      <c r="AQ520" s="875"/>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5"/>
      <c r="E521" s="766" t="str">
        <f>IFERROR(VLOOKUP(C521, 條件!$A:$L, 5, 0), "")</f>
        <v/>
      </c>
      <c r="F521" s="767" t="str">
        <f>IFERROR(VLOOKUP(C521, 條件!$A:$L, 6, 0), "")</f>
        <v/>
      </c>
      <c r="G521" s="948"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65"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6">
        <v>1</v>
      </c>
      <c r="AH521" s="382" t="s">
        <v>1272</v>
      </c>
      <c r="AI521" s="815" t="s">
        <v>1272</v>
      </c>
      <c r="AJ521" s="815" t="s">
        <v>1272</v>
      </c>
      <c r="AK521" s="974" t="s">
        <v>1272</v>
      </c>
      <c r="AL521" s="775"/>
      <c r="AM521" s="875"/>
      <c r="AN521" s="875"/>
      <c r="AO521" s="875"/>
      <c r="AP521" s="875"/>
      <c r="AQ521" s="875"/>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5"/>
      <c r="E522" s="766" t="str">
        <f>IFERROR(VLOOKUP(C522, 條件!$A:$L, 5, 0), "")</f>
        <v/>
      </c>
      <c r="F522" s="767" t="str">
        <f>IFERROR(VLOOKUP(C522, 條件!$A:$L, 6, 0), "")</f>
        <v/>
      </c>
      <c r="G522" s="948"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65"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6">
        <v>1</v>
      </c>
      <c r="AH522" s="382" t="s">
        <v>1272</v>
      </c>
      <c r="AI522" s="815" t="s">
        <v>1272</v>
      </c>
      <c r="AJ522" s="815" t="s">
        <v>1272</v>
      </c>
      <c r="AK522" s="974" t="s">
        <v>1272</v>
      </c>
      <c r="AL522" s="775"/>
      <c r="AM522" s="875"/>
      <c r="AN522" s="875"/>
      <c r="AO522" s="875"/>
      <c r="AP522" s="875"/>
      <c r="AQ522" s="875"/>
      <c r="AR522" s="777"/>
      <c r="AS522" s="767" t="str">
        <f t="shared" si="91"/>
        <v>單</v>
      </c>
      <c r="AT522" s="767" t="str">
        <f t="shared" si="92"/>
        <v>全</v>
      </c>
      <c r="AU522" s="767" t="str">
        <f t="shared" si="93"/>
        <v/>
      </c>
      <c r="AV522" s="767" t="str">
        <f t="shared" si="94"/>
        <v/>
      </c>
    </row>
    <row r="523" spans="1:48" ht="17.45" customHeight="1" thickBot="1">
      <c r="A523" s="781">
        <f t="shared" si="88"/>
        <v>46155</v>
      </c>
      <c r="B523" s="782" t="s">
        <v>1959</v>
      </c>
      <c r="C523" s="799" t="s">
        <v>1952</v>
      </c>
      <c r="D523" s="946"/>
      <c r="E523" s="784" t="str">
        <f>IFERROR(VLOOKUP(C523, 條件!$A:$L, 5, 0), "")</f>
        <v/>
      </c>
      <c r="F523" s="785" t="str">
        <f>IFERROR(VLOOKUP(C523, 條件!$A:$L, 6, 0), "")</f>
        <v/>
      </c>
      <c r="G523" s="949"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9"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70">
        <v>1</v>
      </c>
      <c r="AH523" s="409" t="s">
        <v>1272</v>
      </c>
      <c r="AI523" s="816" t="s">
        <v>1272</v>
      </c>
      <c r="AJ523" s="816" t="s">
        <v>1272</v>
      </c>
      <c r="AK523" s="975" t="s">
        <v>1272</v>
      </c>
      <c r="AL523" s="793"/>
      <c r="AM523" s="877"/>
      <c r="AN523" s="877"/>
      <c r="AO523" s="877"/>
      <c r="AP523" s="877"/>
      <c r="AQ523" s="877"/>
      <c r="AR523" s="795"/>
      <c r="AS523" s="785" t="str">
        <f t="shared" si="91"/>
        <v>單</v>
      </c>
      <c r="AT523" s="785" t="str">
        <f t="shared" si="92"/>
        <v>全</v>
      </c>
      <c r="AU523" s="785" t="str">
        <f t="shared" si="93"/>
        <v/>
      </c>
      <c r="AV523" s="785" t="str">
        <f t="shared" si="94"/>
        <v/>
      </c>
    </row>
    <row r="524" spans="1:48">
      <c r="A524" s="745">
        <v>46156</v>
      </c>
      <c r="B524" s="746" t="s">
        <v>333</v>
      </c>
      <c r="C524" s="746" t="s">
        <v>942</v>
      </c>
      <c r="D524" s="944"/>
      <c r="E524" s="748" t="str">
        <f>IFERROR(VLOOKUP(C524, 條件!$A:$L, 5, 0), "")</f>
        <v/>
      </c>
      <c r="F524" s="749" t="str">
        <f>IFERROR(VLOOKUP(C524, 條件!$A:$L, 6, 0), "")</f>
        <v/>
      </c>
      <c r="G524" s="947"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63"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64">
        <v>1</v>
      </c>
      <c r="AH524" s="752" t="s">
        <v>1272</v>
      </c>
      <c r="AI524" s="954" t="s">
        <v>1272</v>
      </c>
      <c r="AJ524" s="823" t="s">
        <v>1272</v>
      </c>
      <c r="AK524" s="972" t="s">
        <v>1272</v>
      </c>
      <c r="AL524" s="760"/>
      <c r="AM524" s="874"/>
      <c r="AN524" s="874"/>
      <c r="AO524" s="874"/>
      <c r="AP524" s="874"/>
      <c r="AQ524" s="874"/>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5"/>
      <c r="E525" s="766" t="str">
        <f>IFERROR(VLOOKUP(C525, 條件!$A:$L, 5, 0), "")</f>
        <v>75/36SDR</v>
      </c>
      <c r="F525" s="767" t="str">
        <f>IFERROR(VLOOKUP(C525, 條件!$A:$L, 6, 0), "")</f>
        <v>FP81386R</v>
      </c>
      <c r="G525" s="948">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65">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6">
        <v>1</v>
      </c>
      <c r="AH525" s="382" t="s">
        <v>1242</v>
      </c>
      <c r="AI525" s="815" t="s">
        <v>1242</v>
      </c>
      <c r="AJ525" s="815" t="s">
        <v>1970</v>
      </c>
      <c r="AK525" s="974" t="s">
        <v>1970</v>
      </c>
      <c r="AL525" s="775">
        <v>50</v>
      </c>
      <c r="AM525" s="875">
        <v>46152</v>
      </c>
      <c r="AN525" s="875">
        <v>46153</v>
      </c>
      <c r="AO525" s="875"/>
      <c r="AP525" s="875"/>
      <c r="AQ525" s="875"/>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5" t="s">
        <v>1945</v>
      </c>
      <c r="E526" s="766" t="str">
        <f>IFERROR(VLOOKUP(C526, 條件!$A:$L, 5, 0), "")</f>
        <v>75/24/2SDr</v>
      </c>
      <c r="F526" s="767" t="str">
        <f>IFERROR(VLOOKUP(C526, 條件!$A:$L, 6, 0), "")</f>
        <v>FP81391R×2</v>
      </c>
      <c r="G526" s="948">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65">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6">
        <v>1</v>
      </c>
      <c r="AH526" s="382" t="s">
        <v>1242</v>
      </c>
      <c r="AI526" s="815" t="s">
        <v>1242</v>
      </c>
      <c r="AJ526" s="815" t="s">
        <v>1970</v>
      </c>
      <c r="AK526" s="974" t="s">
        <v>1970</v>
      </c>
      <c r="AL526" s="775">
        <v>53</v>
      </c>
      <c r="AM526" s="875">
        <v>46121</v>
      </c>
      <c r="AN526" s="875">
        <v>46122</v>
      </c>
      <c r="AO526" s="875"/>
      <c r="AP526" s="875"/>
      <c r="AQ526" s="875"/>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5"/>
      <c r="E527" s="766" t="str">
        <f>IFERROR(VLOOKUP(C527, 條件!$A:$L, 5, 0), "")</f>
        <v>150/48BK42</v>
      </c>
      <c r="F527" s="767" t="str">
        <f>IFERROR(VLOOKUP(C527, 條件!$A:$L, 6, 0), "")</f>
        <v>FP02421</v>
      </c>
      <c r="G527" s="948">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65">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6">
        <v>2</v>
      </c>
      <c r="AH527" s="382" t="s">
        <v>1485</v>
      </c>
      <c r="AI527" s="815" t="s">
        <v>1485</v>
      </c>
      <c r="AJ527" s="815" t="s">
        <v>1842</v>
      </c>
      <c r="AK527" s="974" t="s">
        <v>1842</v>
      </c>
      <c r="AL527" s="775">
        <v>52</v>
      </c>
      <c r="AM527" s="875">
        <v>46147</v>
      </c>
      <c r="AN527" s="875">
        <v>46148</v>
      </c>
      <c r="AO527" s="875">
        <v>46152</v>
      </c>
      <c r="AP527" s="875"/>
      <c r="AQ527" s="875"/>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5"/>
      <c r="E528" s="766" t="str">
        <f>IFERROR(VLOOKUP(C528, 條件!$A:$L, 5, 0), "")</f>
        <v>75/36HC</v>
      </c>
      <c r="F528" s="767" t="str">
        <f>IFERROR(VLOOKUP(C528, 條件!$A:$L, 6, 0), "")</f>
        <v>FP81857R</v>
      </c>
      <c r="G528" s="948">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65">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6">
        <v>1</v>
      </c>
      <c r="AH528" s="382" t="s">
        <v>1485</v>
      </c>
      <c r="AI528" s="815" t="s">
        <v>1485</v>
      </c>
      <c r="AJ528" s="815" t="s">
        <v>1842</v>
      </c>
      <c r="AK528" s="974" t="s">
        <v>1842</v>
      </c>
      <c r="AL528" s="775">
        <v>54</v>
      </c>
      <c r="AM528" s="875">
        <v>45938</v>
      </c>
      <c r="AN528" s="875">
        <v>45939</v>
      </c>
      <c r="AO528" s="875">
        <v>45940</v>
      </c>
      <c r="AP528" s="875">
        <v>45943</v>
      </c>
      <c r="AQ528" s="875">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5"/>
      <c r="E529" s="766" t="str">
        <f>IFERROR(VLOOKUP(C529, 條件!$A:$L, 5, 0), "")</f>
        <v/>
      </c>
      <c r="F529" s="767" t="str">
        <f>IFERROR(VLOOKUP(C529, 條件!$A:$L, 6, 0), "")</f>
        <v/>
      </c>
      <c r="G529" s="948"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65"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6">
        <v>1</v>
      </c>
      <c r="AH529" s="382" t="s">
        <v>1272</v>
      </c>
      <c r="AI529" s="815" t="s">
        <v>1272</v>
      </c>
      <c r="AJ529" s="815" t="s">
        <v>1272</v>
      </c>
      <c r="AK529" s="974" t="s">
        <v>1272</v>
      </c>
      <c r="AL529" s="775"/>
      <c r="AM529" s="875"/>
      <c r="AN529" s="875"/>
      <c r="AO529" s="875"/>
      <c r="AP529" s="875"/>
      <c r="AQ529" s="875"/>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5" t="s">
        <v>1946</v>
      </c>
      <c r="E530" s="766" t="str">
        <f>IFERROR(VLOOKUP(C530, 條件!$A:$L, 5, 0), "")</f>
        <v>50/72BSD3</v>
      </c>
      <c r="F530" s="767" t="str">
        <f>IFERROR(VLOOKUP(C530, 條件!$A:$L, 6, 0), "")</f>
        <v>FP80141</v>
      </c>
      <c r="G530" s="948">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65">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6">
        <v>1</v>
      </c>
      <c r="AH530" s="382" t="s">
        <v>1242</v>
      </c>
      <c r="AI530" s="815" t="s">
        <v>1242</v>
      </c>
      <c r="AJ530" s="815" t="s">
        <v>1970</v>
      </c>
      <c r="AK530" s="974" t="s">
        <v>1970</v>
      </c>
      <c r="AL530" s="775">
        <v>57</v>
      </c>
      <c r="AM530" s="876">
        <v>46089</v>
      </c>
      <c r="AN530" s="875">
        <v>46090</v>
      </c>
      <c r="AO530" s="875"/>
      <c r="AP530" s="875"/>
      <c r="AQ530" s="875"/>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5"/>
      <c r="E531" s="766" t="str">
        <f>IFERROR(VLOOKUP(C531, 條件!$A:$L, 5, 0), "")</f>
        <v/>
      </c>
      <c r="F531" s="767" t="str">
        <f>IFERROR(VLOOKUP(C531, 條件!$A:$L, 6, 0), "")</f>
        <v/>
      </c>
      <c r="G531" s="948"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65"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6">
        <v>1</v>
      </c>
      <c r="AH531" s="382" t="s">
        <v>1272</v>
      </c>
      <c r="AI531" s="815" t="s">
        <v>1272</v>
      </c>
      <c r="AJ531" s="815" t="s">
        <v>1272</v>
      </c>
      <c r="AK531" s="974" t="s">
        <v>1272</v>
      </c>
      <c r="AL531" s="775"/>
      <c r="AM531" s="875"/>
      <c r="AN531" s="875"/>
      <c r="AO531" s="875"/>
      <c r="AP531" s="875"/>
      <c r="AQ531" s="875"/>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5"/>
      <c r="E532" s="766" t="str">
        <f>IFERROR(VLOOKUP(C532, 條件!$A:$L, 5, 0), "")</f>
        <v>150/48CDR</v>
      </c>
      <c r="F532" s="767" t="str">
        <f>IFERROR(VLOOKUP(C532, 條件!$A:$L, 6, 0), "")</f>
        <v>FP82781</v>
      </c>
      <c r="G532" s="948">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65">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6">
        <v>1</v>
      </c>
      <c r="AH532" s="382" t="s">
        <v>1242</v>
      </c>
      <c r="AI532" s="815" t="s">
        <v>1242</v>
      </c>
      <c r="AJ532" s="815" t="s">
        <v>1970</v>
      </c>
      <c r="AK532" s="974" t="s">
        <v>1970</v>
      </c>
      <c r="AL532" s="775">
        <v>54</v>
      </c>
      <c r="AM532" s="875">
        <v>46153</v>
      </c>
      <c r="AN532" s="875">
        <v>46154</v>
      </c>
      <c r="AO532" s="875"/>
      <c r="AP532" s="875"/>
      <c r="AQ532" s="875"/>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5"/>
      <c r="E533" s="766" t="str">
        <f>IFERROR(VLOOKUP(C533, 條件!$A:$L, 5, 0), "")</f>
        <v/>
      </c>
      <c r="F533" s="767" t="str">
        <f>IFERROR(VLOOKUP(C533, 條件!$A:$L, 6, 0), "")</f>
        <v/>
      </c>
      <c r="G533" s="948"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65"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6">
        <v>1</v>
      </c>
      <c r="AH533" s="382" t="s">
        <v>1272</v>
      </c>
      <c r="AI533" s="815" t="s">
        <v>1272</v>
      </c>
      <c r="AJ533" s="815" t="s">
        <v>1272</v>
      </c>
      <c r="AK533" s="974" t="s">
        <v>1272</v>
      </c>
      <c r="AL533" s="775"/>
      <c r="AM533" s="875"/>
      <c r="AN533" s="875"/>
      <c r="AO533" s="875"/>
      <c r="AP533" s="875"/>
      <c r="AQ533" s="875"/>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5"/>
      <c r="E534" s="766" t="str">
        <f>IFERROR(VLOOKUP(C534, 條件!$A:$L, 5, 0), "")</f>
        <v/>
      </c>
      <c r="F534" s="767" t="str">
        <f>IFERROR(VLOOKUP(C534, 條件!$A:$L, 6, 0), "")</f>
        <v/>
      </c>
      <c r="G534" s="948"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65"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6">
        <v>1</v>
      </c>
      <c r="AH534" s="382" t="s">
        <v>1272</v>
      </c>
      <c r="AI534" s="815" t="s">
        <v>1272</v>
      </c>
      <c r="AJ534" s="815" t="s">
        <v>1272</v>
      </c>
      <c r="AK534" s="974" t="s">
        <v>1272</v>
      </c>
      <c r="AL534" s="775"/>
      <c r="AM534" s="876"/>
      <c r="AN534" s="875"/>
      <c r="AO534" s="875"/>
      <c r="AP534" s="875"/>
      <c r="AQ534" s="875"/>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5" t="s">
        <v>1945</v>
      </c>
      <c r="E535" s="766" t="str">
        <f>IFERROR(VLOOKUP(C535, 條件!$A:$L, 5, 0), "")</f>
        <v>75/24/2SDr</v>
      </c>
      <c r="F535" s="767" t="str">
        <f>IFERROR(VLOOKUP(C535, 條件!$A:$L, 6, 0), "")</f>
        <v>FP81382R×2</v>
      </c>
      <c r="G535" s="948">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65">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6">
        <v>0.5</v>
      </c>
      <c r="AH535" s="382" t="s">
        <v>1485</v>
      </c>
      <c r="AI535" s="815" t="s">
        <v>1485</v>
      </c>
      <c r="AJ535" s="815" t="s">
        <v>1842</v>
      </c>
      <c r="AK535" s="974" t="s">
        <v>1842</v>
      </c>
      <c r="AL535" s="775">
        <v>50</v>
      </c>
      <c r="AM535" s="875">
        <v>46109</v>
      </c>
      <c r="AN535" s="875">
        <v>46110</v>
      </c>
      <c r="AO535" s="875">
        <v>46111</v>
      </c>
      <c r="AP535" s="875"/>
      <c r="AQ535" s="875"/>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5"/>
      <c r="E536" s="766" t="str">
        <f>IFERROR(VLOOKUP(C536, 條件!$A:$L, 5, 0), "")</f>
        <v>150/48SDR</v>
      </c>
      <c r="F536" s="767" t="str">
        <f>IFERROR(VLOOKUP(C536, 條件!$A:$L, 6, 0), "")</f>
        <v>FP82169R</v>
      </c>
      <c r="G536" s="948">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65">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6">
        <v>1</v>
      </c>
      <c r="AH536" s="382" t="s">
        <v>1948</v>
      </c>
      <c r="AI536" s="815" t="s">
        <v>1948</v>
      </c>
      <c r="AJ536" s="815" t="s">
        <v>1970</v>
      </c>
      <c r="AK536" s="974" t="s">
        <v>1970</v>
      </c>
      <c r="AL536" s="775">
        <v>48</v>
      </c>
      <c r="AM536" s="875">
        <v>46151</v>
      </c>
      <c r="AN536" s="875">
        <v>46152</v>
      </c>
      <c r="AO536" s="875">
        <v>46153</v>
      </c>
      <c r="AP536" s="875">
        <v>46154</v>
      </c>
      <c r="AQ536" s="875"/>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5"/>
      <c r="E537" s="766" t="str">
        <f>IFERROR(VLOOKUP(C537, 條件!$A:$L, 5, 0), "")</f>
        <v/>
      </c>
      <c r="F537" s="767" t="str">
        <f>IFERROR(VLOOKUP(C537, 條件!$A:$L, 6, 0), "")</f>
        <v/>
      </c>
      <c r="G537" s="948"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65"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6">
        <v>1</v>
      </c>
      <c r="AH537" s="382" t="s">
        <v>1272</v>
      </c>
      <c r="AI537" s="815" t="s">
        <v>1272</v>
      </c>
      <c r="AJ537" s="815" t="s">
        <v>1272</v>
      </c>
      <c r="AK537" s="974" t="s">
        <v>1272</v>
      </c>
      <c r="AL537" s="775"/>
      <c r="AM537" s="875"/>
      <c r="AN537" s="875"/>
      <c r="AO537" s="875"/>
      <c r="AP537" s="875"/>
      <c r="AQ537" s="875"/>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5"/>
      <c r="E538" s="766" t="str">
        <f>IFERROR(VLOOKUP(C538, 條件!$A:$L, 5, 0), "")</f>
        <v>100/36SDr</v>
      </c>
      <c r="F538" s="767" t="str">
        <f>IFERROR(VLOOKUP(C538, 條件!$A:$L, 6, 0), "")</f>
        <v>FP81384R</v>
      </c>
      <c r="G538" s="948">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65">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6">
        <v>1</v>
      </c>
      <c r="AH538" s="382" t="s">
        <v>1185</v>
      </c>
      <c r="AI538" s="815" t="s">
        <v>1185</v>
      </c>
      <c r="AJ538" s="815" t="s">
        <v>1842</v>
      </c>
      <c r="AK538" s="974" t="s">
        <v>1842</v>
      </c>
      <c r="AL538" s="775">
        <v>50</v>
      </c>
      <c r="AM538" s="875">
        <v>46142</v>
      </c>
      <c r="AN538" s="875">
        <v>46143</v>
      </c>
      <c r="AO538" s="875">
        <v>46144</v>
      </c>
      <c r="AP538" s="875"/>
      <c r="AQ538" s="875"/>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5"/>
      <c r="E539" s="766" t="str">
        <f>IFERROR(VLOOKUP(C539, 條件!$A:$L, 5, 0), "")</f>
        <v/>
      </c>
      <c r="F539" s="767" t="str">
        <f>IFERROR(VLOOKUP(C539, 條件!$A:$L, 6, 0), "")</f>
        <v/>
      </c>
      <c r="G539" s="948"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65"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6">
        <v>1</v>
      </c>
      <c r="AH539" s="382" t="s">
        <v>1272</v>
      </c>
      <c r="AI539" s="815" t="s">
        <v>1272</v>
      </c>
      <c r="AJ539" s="815" t="s">
        <v>1272</v>
      </c>
      <c r="AK539" s="974" t="s">
        <v>1272</v>
      </c>
      <c r="AL539" s="825"/>
      <c r="AM539" s="875"/>
      <c r="AN539" s="875"/>
      <c r="AO539" s="875"/>
      <c r="AP539" s="875"/>
      <c r="AQ539" s="875"/>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5"/>
      <c r="E540" s="766" t="str">
        <f>IFERROR(VLOOKUP(C540, 條件!$A:$L, 5, 0), "")</f>
        <v/>
      </c>
      <c r="F540" s="767" t="str">
        <f>IFERROR(VLOOKUP(C540, 條件!$A:$L, 6, 0), "")</f>
        <v/>
      </c>
      <c r="G540" s="948"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65"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6">
        <v>1</v>
      </c>
      <c r="AH540" s="382" t="s">
        <v>1272</v>
      </c>
      <c r="AI540" s="815" t="s">
        <v>1272</v>
      </c>
      <c r="AJ540" s="815" t="s">
        <v>1272</v>
      </c>
      <c r="AK540" s="974" t="s">
        <v>1272</v>
      </c>
      <c r="AL540" s="824"/>
      <c r="AM540" s="875"/>
      <c r="AN540" s="875"/>
      <c r="AO540" s="875"/>
      <c r="AP540" s="875"/>
      <c r="AQ540" s="875"/>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5"/>
      <c r="E541" s="766" t="str">
        <f>IFERROR(VLOOKUP(C541, 條件!$A:$L, 5, 0), "")</f>
        <v>150/48/2GY5</v>
      </c>
      <c r="F541" s="767" t="str">
        <f>IFERROR(VLOOKUP(C541, 條件!$A:$L, 6, 0), "")</f>
        <v>FP02422×2</v>
      </c>
      <c r="G541" s="948">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65">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6">
        <v>0.5</v>
      </c>
      <c r="AH541" s="382" t="s">
        <v>1485</v>
      </c>
      <c r="AI541" s="815" t="s">
        <v>1485</v>
      </c>
      <c r="AJ541" s="815" t="s">
        <v>1842</v>
      </c>
      <c r="AK541" s="974" t="s">
        <v>1842</v>
      </c>
      <c r="AL541" s="775">
        <v>52</v>
      </c>
      <c r="AM541" s="875">
        <v>46152</v>
      </c>
      <c r="AN541" s="875">
        <v>46153</v>
      </c>
      <c r="AO541" s="875"/>
      <c r="AP541" s="875"/>
      <c r="AQ541" s="875"/>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5"/>
      <c r="E542" s="766" t="str">
        <f>IFERROR(VLOOKUP(C542, 條件!$A:$L, 5, 0), "")</f>
        <v/>
      </c>
      <c r="F542" s="767" t="str">
        <f>IFERROR(VLOOKUP(C542, 條件!$A:$L, 6, 0), "")</f>
        <v/>
      </c>
      <c r="G542" s="948"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65"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6">
        <v>1</v>
      </c>
      <c r="AH542" s="382" t="s">
        <v>1272</v>
      </c>
      <c r="AI542" s="815" t="s">
        <v>1272</v>
      </c>
      <c r="AJ542" s="815" t="s">
        <v>1272</v>
      </c>
      <c r="AK542" s="974" t="s">
        <v>1272</v>
      </c>
      <c r="AL542" s="775"/>
      <c r="AM542" s="875"/>
      <c r="AN542" s="875"/>
      <c r="AO542" s="875"/>
      <c r="AP542" s="875"/>
      <c r="AQ542" s="875"/>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5" t="s">
        <v>1945</v>
      </c>
      <c r="E543" s="766" t="str">
        <f>IFERROR(VLOOKUP(C543, 條件!$A:$L, 5, 0), "")</f>
        <v>150/48/2SDr</v>
      </c>
      <c r="F543" s="767" t="str">
        <f>IFERROR(VLOOKUP(C543, 條件!$A:$L, 6, 0), "")</f>
        <v>FP82171R×2</v>
      </c>
      <c r="G543" s="948">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65">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6">
        <v>1</v>
      </c>
      <c r="AH543" s="382" t="s">
        <v>1948</v>
      </c>
      <c r="AI543" s="815" t="s">
        <v>1948</v>
      </c>
      <c r="AJ543" s="815" t="s">
        <v>1968</v>
      </c>
      <c r="AK543" s="974" t="s">
        <v>1968</v>
      </c>
      <c r="AL543" s="775">
        <v>55</v>
      </c>
      <c r="AM543" s="875">
        <v>46152</v>
      </c>
      <c r="AN543" s="875">
        <v>46153</v>
      </c>
      <c r="AO543" s="875">
        <v>46155</v>
      </c>
      <c r="AP543" s="875"/>
      <c r="AQ543" s="875"/>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5"/>
      <c r="E544" s="766" t="str">
        <f>IFERROR(VLOOKUP(C544, 條件!$A:$L, 5, 0), "")</f>
        <v/>
      </c>
      <c r="F544" s="767" t="str">
        <f>IFERROR(VLOOKUP(C544, 條件!$A:$L, 6, 0), "")</f>
        <v/>
      </c>
      <c r="G544" s="948"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65"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6">
        <v>1</v>
      </c>
      <c r="AH544" s="382" t="s">
        <v>1272</v>
      </c>
      <c r="AI544" s="815" t="s">
        <v>1272</v>
      </c>
      <c r="AJ544" s="815" t="s">
        <v>1272</v>
      </c>
      <c r="AK544" s="974" t="s">
        <v>1272</v>
      </c>
      <c r="AL544" s="775"/>
      <c r="AM544" s="875"/>
      <c r="AN544" s="875"/>
      <c r="AO544" s="875"/>
      <c r="AP544" s="875"/>
      <c r="AQ544" s="875"/>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5" t="s">
        <v>1945</v>
      </c>
      <c r="E545" s="766" t="str">
        <f>IFERROR(VLOOKUP(C545, 條件!$A:$L, 5, 0), "")</f>
        <v>150/48/2SDr</v>
      </c>
      <c r="F545" s="767" t="str">
        <f>IFERROR(VLOOKUP(C545, 條件!$A:$L, 6, 0), "")</f>
        <v>FP82173R×2</v>
      </c>
      <c r="G545" s="948">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65">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6">
        <v>1</v>
      </c>
      <c r="AH545" s="382" t="s">
        <v>1026</v>
      </c>
      <c r="AI545" s="815" t="s">
        <v>1026</v>
      </c>
      <c r="AJ545" s="815" t="s">
        <v>1697</v>
      </c>
      <c r="AK545" s="974" t="s">
        <v>1697</v>
      </c>
      <c r="AL545" s="775">
        <v>56</v>
      </c>
      <c r="AM545" s="875">
        <v>46150</v>
      </c>
      <c r="AN545" s="875">
        <v>46151</v>
      </c>
      <c r="AO545" s="875">
        <v>46152</v>
      </c>
      <c r="AP545" s="875">
        <v>46153</v>
      </c>
      <c r="AQ545" s="875">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5" t="s">
        <v>1945</v>
      </c>
      <c r="E546" s="766" t="str">
        <f>IFERROR(VLOOKUP(C546, 條件!$A:$L, 5, 0), "")</f>
        <v>150/48/2SDr</v>
      </c>
      <c r="F546" s="767" t="str">
        <f>IFERROR(VLOOKUP(C546, 條件!$A:$L, 6, 0), "")</f>
        <v>FP82171R×2</v>
      </c>
      <c r="G546" s="948">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65">
        <f>IFERROR(VLOOKUP(C546, 條件!$A:$L, 3, 0), "")</f>
        <v>5.8536585365853666</v>
      </c>
      <c r="AA546" s="770">
        <f>IF(OR(L546={"改紡","檢修","了機","清車","FINAL","停機","SAMPLE","TEST","絲開發"}), L546, IFERROR(IF(C546="", "", (SUM(J546, N546, R546, V546)/3 * AG546) * IF(AND(AF546="S", AS546="雙"), 0.5, 1)), ""))</f>
        <v>28.666666666666668</v>
      </c>
      <c r="AB546" s="803">
        <f t="shared" si="95"/>
        <v>0.99917868589743586</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6">
        <v>1</v>
      </c>
      <c r="AH546" s="382" t="s">
        <v>1026</v>
      </c>
      <c r="AI546" s="815" t="s">
        <v>1026</v>
      </c>
      <c r="AJ546" s="815" t="s">
        <v>1697</v>
      </c>
      <c r="AK546" s="974" t="s">
        <v>1697</v>
      </c>
      <c r="AL546" s="775">
        <v>55</v>
      </c>
      <c r="AM546" s="875">
        <v>46151</v>
      </c>
      <c r="AN546" s="875">
        <v>46152</v>
      </c>
      <c r="AO546" s="875">
        <v>46153</v>
      </c>
      <c r="AP546" s="875">
        <v>46154</v>
      </c>
      <c r="AQ546" s="875">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5"/>
      <c r="E547" s="766" t="str">
        <f>IFERROR(VLOOKUP(C547, 條件!$A:$L, 5, 0), "")</f>
        <v>150/48/2SDr</v>
      </c>
      <c r="F547" s="767" t="str">
        <f>IFERROR(VLOOKUP(C547, 條件!$A:$L, 6, 0), "")</f>
        <v>FP82169R×2</v>
      </c>
      <c r="G547" s="948">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65">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6">
        <v>2</v>
      </c>
      <c r="AH547" s="382" t="s">
        <v>1026</v>
      </c>
      <c r="AI547" s="815" t="s">
        <v>1026</v>
      </c>
      <c r="AJ547" s="815" t="s">
        <v>1697</v>
      </c>
      <c r="AK547" s="974" t="s">
        <v>1697</v>
      </c>
      <c r="AL547" s="775">
        <v>48</v>
      </c>
      <c r="AM547" s="875">
        <v>46152</v>
      </c>
      <c r="AN547" s="875">
        <v>46153</v>
      </c>
      <c r="AO547" s="875">
        <v>46154</v>
      </c>
      <c r="AP547" s="875">
        <v>46160</v>
      </c>
      <c r="AQ547" s="875"/>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5"/>
      <c r="E548" s="766" t="str">
        <f>IFERROR(VLOOKUP(C548, 條件!$A:$L, 5, 0), "")</f>
        <v>150/48/2SDr</v>
      </c>
      <c r="F548" s="767" t="str">
        <f>IFERROR(VLOOKUP(C548, 條件!$A:$L, 6, 0), "")</f>
        <v>FP82169R×2</v>
      </c>
      <c r="G548" s="948">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65">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6">
        <v>2</v>
      </c>
      <c r="AH548" s="382" t="s">
        <v>1026</v>
      </c>
      <c r="AI548" s="815" t="s">
        <v>1026</v>
      </c>
      <c r="AJ548" s="815" t="s">
        <v>1893</v>
      </c>
      <c r="AK548" s="974" t="s">
        <v>1893</v>
      </c>
      <c r="AL548" s="775">
        <v>48</v>
      </c>
      <c r="AM548" s="875">
        <v>46152</v>
      </c>
      <c r="AN548" s="875">
        <v>46153</v>
      </c>
      <c r="AO548" s="875">
        <v>46155</v>
      </c>
      <c r="AP548" s="875"/>
      <c r="AQ548" s="875"/>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5"/>
      <c r="E549" s="766" t="str">
        <f>IFERROR(VLOOKUP(C549, 條件!$A:$L, 5, 0), "")</f>
        <v/>
      </c>
      <c r="F549" s="767" t="str">
        <f>IFERROR(VLOOKUP(C549, 條件!$A:$L, 6, 0), "")</f>
        <v/>
      </c>
      <c r="G549" s="948"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65"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6">
        <v>2</v>
      </c>
      <c r="AH549" s="382" t="s">
        <v>1272</v>
      </c>
      <c r="AI549" s="815" t="s">
        <v>1272</v>
      </c>
      <c r="AJ549" s="815" t="s">
        <v>1272</v>
      </c>
      <c r="AK549" s="974" t="s">
        <v>1272</v>
      </c>
      <c r="AL549" s="775"/>
      <c r="AM549" s="875"/>
      <c r="AN549" s="875"/>
      <c r="AO549" s="875"/>
      <c r="AP549" s="875"/>
      <c r="AQ549" s="875"/>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5" t="s">
        <v>1945</v>
      </c>
      <c r="E550" s="766" t="str">
        <f>IFERROR(VLOOKUP(C550, 條件!$A:$L, 5, 0), "")</f>
        <v>225/72/2SDr</v>
      </c>
      <c r="F550" s="767" t="str">
        <f>IFERROR(VLOOKUP(C550, 條件!$A:$L, 6, 0), "")</f>
        <v>FP83024R×2</v>
      </c>
      <c r="G550" s="948">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65">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6">
        <v>2</v>
      </c>
      <c r="AH550" s="382" t="s">
        <v>1949</v>
      </c>
      <c r="AI550" s="815" t="s">
        <v>1949</v>
      </c>
      <c r="AJ550" s="815" t="s">
        <v>1893</v>
      </c>
      <c r="AK550" s="974" t="s">
        <v>1893</v>
      </c>
      <c r="AL550" s="775">
        <v>53</v>
      </c>
      <c r="AM550" s="875">
        <v>46143</v>
      </c>
      <c r="AN550" s="875">
        <v>46144</v>
      </c>
      <c r="AO550" s="875"/>
      <c r="AP550" s="875"/>
      <c r="AQ550" s="875"/>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5" t="s">
        <v>1945</v>
      </c>
      <c r="E551" s="766" t="str">
        <f>IFERROR(VLOOKUP(C551, 條件!$A:$L, 5, 0), "")</f>
        <v>150/48/2SDr</v>
      </c>
      <c r="F551" s="767" t="str">
        <f>IFERROR(VLOOKUP(C551, 條件!$A:$L, 6, 0), "")</f>
        <v>FP82173R×2</v>
      </c>
      <c r="G551" s="948">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65">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6">
        <v>2</v>
      </c>
      <c r="AH551" s="382" t="s">
        <v>1949</v>
      </c>
      <c r="AI551" s="815" t="s">
        <v>1949</v>
      </c>
      <c r="AJ551" s="815" t="s">
        <v>1893</v>
      </c>
      <c r="AK551" s="974" t="s">
        <v>1893</v>
      </c>
      <c r="AL551" s="775">
        <v>56</v>
      </c>
      <c r="AM551" s="875">
        <v>46151</v>
      </c>
      <c r="AN551" s="875">
        <v>46152</v>
      </c>
      <c r="AO551" s="875"/>
      <c r="AP551" s="875"/>
      <c r="AQ551" s="875"/>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5" t="s">
        <v>1945</v>
      </c>
      <c r="E552" s="766" t="str">
        <f>IFERROR(VLOOKUP(C552, 條件!$A:$L, 5, 0), "")</f>
        <v>150/48/2SDr</v>
      </c>
      <c r="F552" s="767" t="str">
        <f>IFERROR(VLOOKUP(C552, 條件!$A:$L, 6, 0), "")</f>
        <v>FP82173R×2</v>
      </c>
      <c r="G552" s="948">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65">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6">
        <v>1</v>
      </c>
      <c r="AH552" s="382" t="s">
        <v>1949</v>
      </c>
      <c r="AI552" s="815" t="s">
        <v>1949</v>
      </c>
      <c r="AJ552" s="815" t="s">
        <v>1893</v>
      </c>
      <c r="AK552" s="974" t="s">
        <v>1893</v>
      </c>
      <c r="AL552" s="775">
        <v>56</v>
      </c>
      <c r="AM552" s="875">
        <v>46150</v>
      </c>
      <c r="AN552" s="875">
        <v>46151</v>
      </c>
      <c r="AO552" s="875">
        <v>46152</v>
      </c>
      <c r="AP552" s="875">
        <v>46153</v>
      </c>
      <c r="AQ552" s="875"/>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5"/>
      <c r="E553" s="766" t="str">
        <f>IFERROR(VLOOKUP(C553, 條件!$A:$L, 5, 0), "")</f>
        <v>50/72/2SDFFR</v>
      </c>
      <c r="F553" s="767" t="str">
        <f>IFERROR(VLOOKUP(C553, 條件!$A:$L, 6, 0), "")</f>
        <v>FP80099R×2</v>
      </c>
      <c r="G553" s="948">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7">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8">
        <v>3</v>
      </c>
      <c r="AH553" s="382" t="s">
        <v>1185</v>
      </c>
      <c r="AI553" s="815" t="s">
        <v>1185</v>
      </c>
      <c r="AJ553" s="815" t="s">
        <v>1961</v>
      </c>
      <c r="AK553" s="974" t="s">
        <v>1961</v>
      </c>
      <c r="AL553" s="775">
        <v>50</v>
      </c>
      <c r="AM553" s="875">
        <v>46086</v>
      </c>
      <c r="AN553" s="875">
        <v>46089</v>
      </c>
      <c r="AO553" s="875"/>
      <c r="AP553" s="875"/>
      <c r="AQ553" s="875"/>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5"/>
      <c r="E554" s="766" t="str">
        <f>IFERROR(VLOOKUP(C554, 條件!$A:$L, 5, 0), "")</f>
        <v>75/72/2SDFFR</v>
      </c>
      <c r="F554" s="767" t="str">
        <f>IFERROR(VLOOKUP(C554, 條件!$A:$L, 6, 0), "")</f>
        <v>FP81209R×2</v>
      </c>
      <c r="G554" s="948">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7">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8">
        <v>3</v>
      </c>
      <c r="AH554" s="382" t="s">
        <v>1185</v>
      </c>
      <c r="AI554" s="815" t="s">
        <v>1185</v>
      </c>
      <c r="AJ554" s="815" t="s">
        <v>1961</v>
      </c>
      <c r="AK554" s="974" t="s">
        <v>1961</v>
      </c>
      <c r="AL554" s="775">
        <v>50</v>
      </c>
      <c r="AM554" s="875">
        <v>46043</v>
      </c>
      <c r="AN554" s="875"/>
      <c r="AO554" s="875"/>
      <c r="AP554" s="875"/>
      <c r="AQ554" s="875"/>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5"/>
      <c r="E555" s="766" t="str">
        <f>IFERROR(VLOOKUP(C555, 條件!$A:$L, 5, 0), "")</f>
        <v/>
      </c>
      <c r="F555" s="767" t="str">
        <f>IFERROR(VLOOKUP(C555, 條件!$A:$L, 6, 0), "")</f>
        <v/>
      </c>
      <c r="G555" s="948"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7"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8">
        <v>5</v>
      </c>
      <c r="AH555" s="382" t="s">
        <v>1185</v>
      </c>
      <c r="AI555" s="815" t="s">
        <v>1185</v>
      </c>
      <c r="AJ555" s="815" t="s">
        <v>1961</v>
      </c>
      <c r="AK555" s="974" t="s">
        <v>1961</v>
      </c>
      <c r="AL555" s="775"/>
      <c r="AM555" s="875"/>
      <c r="AN555" s="875"/>
      <c r="AO555" s="875"/>
      <c r="AP555" s="875"/>
      <c r="AQ555" s="875"/>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5"/>
      <c r="E556" s="766" t="str">
        <f>IFERROR(VLOOKUP(C556, 條件!$A:$L, 5, 0), "")</f>
        <v/>
      </c>
      <c r="F556" s="767" t="str">
        <f>IFERROR(VLOOKUP(C556, 條件!$A:$L, 6, 0), "")</f>
        <v/>
      </c>
      <c r="G556" s="948"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65"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6">
        <v>1</v>
      </c>
      <c r="AH556" s="382" t="s">
        <v>1272</v>
      </c>
      <c r="AI556" s="815" t="s">
        <v>1272</v>
      </c>
      <c r="AJ556" s="815" t="s">
        <v>1272</v>
      </c>
      <c r="AK556" s="974" t="s">
        <v>1272</v>
      </c>
      <c r="AL556" s="775"/>
      <c r="AM556" s="875"/>
      <c r="AN556" s="875"/>
      <c r="AO556" s="875"/>
      <c r="AP556" s="875"/>
      <c r="AQ556" s="875"/>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5"/>
      <c r="E557" s="766" t="str">
        <f>IFERROR(VLOOKUP(C557, 條件!$A:$L, 5, 0), "")</f>
        <v/>
      </c>
      <c r="F557" s="767" t="str">
        <f>IFERROR(VLOOKUP(C557, 條件!$A:$L, 6, 0), "")</f>
        <v/>
      </c>
      <c r="G557" s="948"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65"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6">
        <v>1</v>
      </c>
      <c r="AH557" s="382" t="s">
        <v>1272</v>
      </c>
      <c r="AI557" s="815" t="s">
        <v>1272</v>
      </c>
      <c r="AJ557" s="815" t="s">
        <v>1272</v>
      </c>
      <c r="AK557" s="974" t="s">
        <v>1272</v>
      </c>
      <c r="AL557" s="775"/>
      <c r="AM557" s="875"/>
      <c r="AN557" s="875"/>
      <c r="AO557" s="875"/>
      <c r="AP557" s="875"/>
      <c r="AQ557" s="875"/>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5"/>
      <c r="E558" s="766" t="str">
        <f>IFERROR(VLOOKUP(C558, 條件!$A:$L, 5, 0), "")</f>
        <v/>
      </c>
      <c r="F558" s="767" t="str">
        <f>IFERROR(VLOOKUP(C558, 條件!$A:$L, 6, 0), "")</f>
        <v/>
      </c>
      <c r="G558" s="948"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65"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6">
        <v>1</v>
      </c>
      <c r="AH558" s="382" t="s">
        <v>1272</v>
      </c>
      <c r="AI558" s="815" t="s">
        <v>1272</v>
      </c>
      <c r="AJ558" s="815" t="s">
        <v>1272</v>
      </c>
      <c r="AK558" s="974" t="s">
        <v>1272</v>
      </c>
      <c r="AL558" s="775"/>
      <c r="AM558" s="875"/>
      <c r="AN558" s="875"/>
      <c r="AO558" s="875"/>
      <c r="AP558" s="875"/>
      <c r="AQ558" s="875"/>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5"/>
      <c r="E559" s="766" t="str">
        <f>IFERROR(VLOOKUP(C559, 條件!$A:$L, 5, 0), "")</f>
        <v/>
      </c>
      <c r="F559" s="767" t="str">
        <f>IFERROR(VLOOKUP(C559, 條件!$A:$L, 6, 0), "")</f>
        <v/>
      </c>
      <c r="G559" s="948"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65"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6">
        <v>1</v>
      </c>
      <c r="AH559" s="382" t="s">
        <v>1272</v>
      </c>
      <c r="AI559" s="815" t="s">
        <v>1272</v>
      </c>
      <c r="AJ559" s="815" t="s">
        <v>1272</v>
      </c>
      <c r="AK559" s="974" t="s">
        <v>1272</v>
      </c>
      <c r="AL559" s="775"/>
      <c r="AM559" s="875"/>
      <c r="AN559" s="875"/>
      <c r="AO559" s="875"/>
      <c r="AP559" s="875"/>
      <c r="AQ559" s="875"/>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5"/>
      <c r="E560" s="766" t="str">
        <f>IFERROR(VLOOKUP(C560, 條件!$A:$L, 5, 0), "")</f>
        <v/>
      </c>
      <c r="F560" s="767" t="str">
        <f>IFERROR(VLOOKUP(C560, 條件!$A:$L, 6, 0), "")</f>
        <v/>
      </c>
      <c r="G560" s="948"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65"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6">
        <v>1</v>
      </c>
      <c r="AH560" s="382" t="s">
        <v>1272</v>
      </c>
      <c r="AI560" s="815" t="s">
        <v>1272</v>
      </c>
      <c r="AJ560" s="815" t="s">
        <v>1272</v>
      </c>
      <c r="AK560" s="974" t="s">
        <v>1272</v>
      </c>
      <c r="AL560" s="775"/>
      <c r="AM560" s="875"/>
      <c r="AN560" s="875"/>
      <c r="AO560" s="875"/>
      <c r="AP560" s="875"/>
      <c r="AQ560" s="875"/>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5"/>
      <c r="E561" s="766" t="str">
        <f>IFERROR(VLOOKUP(C561, 條件!$A:$L, 5, 0), "")</f>
        <v/>
      </c>
      <c r="F561" s="767" t="str">
        <f>IFERROR(VLOOKUP(C561, 條件!$A:$L, 6, 0), "")</f>
        <v/>
      </c>
      <c r="G561" s="948"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65"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6">
        <v>1</v>
      </c>
      <c r="AH561" s="382" t="s">
        <v>1272</v>
      </c>
      <c r="AI561" s="815" t="s">
        <v>1272</v>
      </c>
      <c r="AJ561" s="815" t="s">
        <v>1272</v>
      </c>
      <c r="AK561" s="974" t="s">
        <v>1272</v>
      </c>
      <c r="AL561" s="775"/>
      <c r="AM561" s="875"/>
      <c r="AN561" s="875"/>
      <c r="AO561" s="875"/>
      <c r="AP561" s="875"/>
      <c r="AQ561" s="875"/>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5"/>
      <c r="E562" s="766" t="str">
        <f>IFERROR(VLOOKUP(C562, 條件!$A:$L, 5, 0), "")</f>
        <v/>
      </c>
      <c r="F562" s="767" t="str">
        <f>IFERROR(VLOOKUP(C562, 條件!$A:$L, 6, 0), "")</f>
        <v/>
      </c>
      <c r="G562" s="948"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65"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6">
        <v>1</v>
      </c>
      <c r="AH562" s="382" t="s">
        <v>1272</v>
      </c>
      <c r="AI562" s="815" t="s">
        <v>1272</v>
      </c>
      <c r="AJ562" s="815" t="s">
        <v>1272</v>
      </c>
      <c r="AK562" s="974" t="s">
        <v>1272</v>
      </c>
      <c r="AL562" s="775"/>
      <c r="AM562" s="875"/>
      <c r="AN562" s="875"/>
      <c r="AO562" s="875"/>
      <c r="AP562" s="875"/>
      <c r="AQ562" s="875"/>
      <c r="AR562" s="777"/>
      <c r="AS562" s="767" t="str">
        <f t="shared" si="91"/>
        <v>單</v>
      </c>
      <c r="AT562" s="767" t="str">
        <f t="shared" si="92"/>
        <v>全</v>
      </c>
      <c r="AU562" s="767" t="str">
        <f t="shared" si="93"/>
        <v/>
      </c>
      <c r="AV562" s="767" t="str">
        <f t="shared" si="94"/>
        <v/>
      </c>
    </row>
    <row r="563" spans="1:48" ht="17.45" customHeight="1" thickBot="1">
      <c r="A563" s="781">
        <f t="shared" si="97"/>
        <v>46156</v>
      </c>
      <c r="B563" s="782" t="s">
        <v>1959</v>
      </c>
      <c r="C563" s="799" t="s">
        <v>1952</v>
      </c>
      <c r="D563" s="946"/>
      <c r="E563" s="784" t="str">
        <f>IFERROR(VLOOKUP(C563, 條件!$A:$L, 5, 0), "")</f>
        <v/>
      </c>
      <c r="F563" s="785" t="str">
        <f>IFERROR(VLOOKUP(C563, 條件!$A:$L, 6, 0), "")</f>
        <v/>
      </c>
      <c r="G563" s="949"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9"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70">
        <v>1</v>
      </c>
      <c r="AH563" s="409" t="s">
        <v>1272</v>
      </c>
      <c r="AI563" s="816" t="s">
        <v>1272</v>
      </c>
      <c r="AJ563" s="816" t="s">
        <v>1272</v>
      </c>
      <c r="AK563" s="975" t="s">
        <v>1272</v>
      </c>
      <c r="AL563" s="793"/>
      <c r="AM563" s="877"/>
      <c r="AN563" s="877"/>
      <c r="AO563" s="877"/>
      <c r="AP563" s="877"/>
      <c r="AQ563" s="877"/>
      <c r="AR563" s="795"/>
      <c r="AS563" s="785" t="str">
        <f t="shared" si="91"/>
        <v>單</v>
      </c>
      <c r="AT563" s="785" t="str">
        <f t="shared" si="92"/>
        <v>全</v>
      </c>
      <c r="AU563" s="785" t="str">
        <f t="shared" si="93"/>
        <v/>
      </c>
      <c r="AV563" s="785" t="str">
        <f t="shared" si="94"/>
        <v/>
      </c>
    </row>
    <row r="564" spans="1:48">
      <c r="A564" s="745">
        <v>46157</v>
      </c>
      <c r="B564" s="746" t="s">
        <v>333</v>
      </c>
      <c r="C564" s="746" t="s">
        <v>942</v>
      </c>
      <c r="D564" s="944"/>
      <c r="E564" s="748" t="str">
        <f>IFERROR(VLOOKUP(C564, 條件!$A:$L, 5, 0), "")</f>
        <v/>
      </c>
      <c r="F564" s="749" t="str">
        <f>IFERROR(VLOOKUP(C564, 條件!$A:$L, 6, 0), "")</f>
        <v/>
      </c>
      <c r="G564" s="947"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63"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64">
        <v>1</v>
      </c>
      <c r="AH564" s="752" t="s">
        <v>1272</v>
      </c>
      <c r="AI564" s="954" t="s">
        <v>1272</v>
      </c>
      <c r="AJ564" s="823" t="s">
        <v>1272</v>
      </c>
      <c r="AK564" s="972" t="s">
        <v>1272</v>
      </c>
      <c r="AL564" s="760"/>
      <c r="AM564" s="874"/>
      <c r="AN564" s="874"/>
      <c r="AO564" s="874"/>
      <c r="AP564" s="874"/>
      <c r="AQ564" s="874"/>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5"/>
      <c r="E565" s="766" t="str">
        <f>IFERROR(VLOOKUP(C565, 條件!$A:$L, 5, 0), "")</f>
        <v>75/36SDR</v>
      </c>
      <c r="F565" s="767" t="str">
        <f>IFERROR(VLOOKUP(C565, 條件!$A:$L, 6, 0), "")</f>
        <v>FP81386R</v>
      </c>
      <c r="G565" s="948">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65">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6">
        <v>1</v>
      </c>
      <c r="AH565" s="382" t="s">
        <v>1242</v>
      </c>
      <c r="AI565" s="815" t="s">
        <v>1242</v>
      </c>
      <c r="AJ565" s="815" t="s">
        <v>1960</v>
      </c>
      <c r="AK565" s="974" t="s">
        <v>1960</v>
      </c>
      <c r="AL565" s="775">
        <v>50</v>
      </c>
      <c r="AM565" s="875">
        <v>46151</v>
      </c>
      <c r="AN565" s="875">
        <v>46152</v>
      </c>
      <c r="AO565" s="875"/>
      <c r="AP565" s="875"/>
      <c r="AQ565" s="875"/>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5" t="s">
        <v>1945</v>
      </c>
      <c r="E566" s="766" t="str">
        <f>IFERROR(VLOOKUP(C566, 條件!$A:$L, 5, 0), "")</f>
        <v>75/24/2SDr</v>
      </c>
      <c r="F566" s="767" t="str">
        <f>IFERROR(VLOOKUP(C566, 條件!$A:$L, 6, 0), "")</f>
        <v>FP81391R×2</v>
      </c>
      <c r="G566" s="948">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65">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6">
        <v>1</v>
      </c>
      <c r="AH566" s="382" t="s">
        <v>1242</v>
      </c>
      <c r="AI566" s="815" t="s">
        <v>1242</v>
      </c>
      <c r="AJ566" s="815" t="s">
        <v>1960</v>
      </c>
      <c r="AK566" s="974" t="s">
        <v>1960</v>
      </c>
      <c r="AL566" s="775">
        <v>53</v>
      </c>
      <c r="AM566" s="875">
        <v>46121</v>
      </c>
      <c r="AN566" s="875">
        <v>46123</v>
      </c>
      <c r="AO566" s="875"/>
      <c r="AP566" s="875"/>
      <c r="AQ566" s="875"/>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5"/>
      <c r="E567" s="766" t="str">
        <f>IFERROR(VLOOKUP(C567, 條件!$A:$L, 5, 0), "")</f>
        <v>150/48BK42</v>
      </c>
      <c r="F567" s="767" t="str">
        <f>IFERROR(VLOOKUP(C567, 條件!$A:$L, 6, 0), "")</f>
        <v>FP02421</v>
      </c>
      <c r="G567" s="948">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65">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6">
        <v>2</v>
      </c>
      <c r="AH567" s="382" t="s">
        <v>1485</v>
      </c>
      <c r="AI567" s="815" t="s">
        <v>1485</v>
      </c>
      <c r="AJ567" s="815" t="s">
        <v>1842</v>
      </c>
      <c r="AK567" s="974" t="s">
        <v>1842</v>
      </c>
      <c r="AL567" s="775">
        <v>52</v>
      </c>
      <c r="AM567" s="875">
        <v>46151</v>
      </c>
      <c r="AN567" s="875">
        <v>46152</v>
      </c>
      <c r="AO567" s="875">
        <v>46153</v>
      </c>
      <c r="AP567" s="875"/>
      <c r="AQ567" s="875"/>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5"/>
      <c r="E568" s="766" t="str">
        <f>IFERROR(VLOOKUP(C568, 條件!$A:$L, 5, 0), "")</f>
        <v>75/36HC</v>
      </c>
      <c r="F568" s="767" t="str">
        <f>IFERROR(VLOOKUP(C568, 條件!$A:$L, 6, 0), "")</f>
        <v>FP81857R</v>
      </c>
      <c r="G568" s="948">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65">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6">
        <v>1</v>
      </c>
      <c r="AH568" s="382" t="s">
        <v>1485</v>
      </c>
      <c r="AI568" s="815" t="s">
        <v>1485</v>
      </c>
      <c r="AJ568" s="815" t="s">
        <v>1842</v>
      </c>
      <c r="AK568" s="974" t="s">
        <v>1842</v>
      </c>
      <c r="AL568" s="775">
        <v>54</v>
      </c>
      <c r="AM568" s="875">
        <v>45939</v>
      </c>
      <c r="AN568" s="875">
        <v>45940</v>
      </c>
      <c r="AO568" s="875">
        <v>45942</v>
      </c>
      <c r="AP568" s="875">
        <v>45943</v>
      </c>
      <c r="AQ568" s="875">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5"/>
      <c r="E569" s="766" t="str">
        <f>IFERROR(VLOOKUP(C569, 條件!$A:$L, 5, 0), "")</f>
        <v/>
      </c>
      <c r="F569" s="767" t="str">
        <f>IFERROR(VLOOKUP(C569, 條件!$A:$L, 6, 0), "")</f>
        <v/>
      </c>
      <c r="G569" s="948"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65"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6">
        <v>1</v>
      </c>
      <c r="AH569" s="382" t="s">
        <v>1272</v>
      </c>
      <c r="AI569" s="815" t="s">
        <v>1272</v>
      </c>
      <c r="AJ569" s="815" t="s">
        <v>1960</v>
      </c>
      <c r="AK569" s="974" t="s">
        <v>1960</v>
      </c>
      <c r="AL569" s="775"/>
      <c r="AM569" s="875"/>
      <c r="AN569" s="875"/>
      <c r="AO569" s="875"/>
      <c r="AP569" s="875"/>
      <c r="AQ569" s="875"/>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5" t="s">
        <v>1946</v>
      </c>
      <c r="E570" s="766" t="str">
        <f>IFERROR(VLOOKUP(C570, 條件!$A:$L, 5, 0), "")</f>
        <v>50/72BSD3</v>
      </c>
      <c r="F570" s="767" t="str">
        <f>IFERROR(VLOOKUP(C570, 條件!$A:$L, 6, 0), "")</f>
        <v>FP80141</v>
      </c>
      <c r="G570" s="948">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65">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6">
        <v>1</v>
      </c>
      <c r="AH570" s="382" t="s">
        <v>1242</v>
      </c>
      <c r="AI570" s="815" t="s">
        <v>1242</v>
      </c>
      <c r="AJ570" s="815" t="s">
        <v>1960</v>
      </c>
      <c r="AK570" s="974" t="s">
        <v>1960</v>
      </c>
      <c r="AL570" s="775">
        <v>57</v>
      </c>
      <c r="AM570" s="876">
        <v>46089</v>
      </c>
      <c r="AN570" s="875">
        <v>46090</v>
      </c>
      <c r="AO570" s="875"/>
      <c r="AP570" s="875"/>
      <c r="AQ570" s="875"/>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5"/>
      <c r="E571" s="766" t="str">
        <f>IFERROR(VLOOKUP(C571, 條件!$A:$L, 5, 0), "")</f>
        <v/>
      </c>
      <c r="F571" s="767" t="str">
        <f>IFERROR(VLOOKUP(C571, 條件!$A:$L, 6, 0), "")</f>
        <v/>
      </c>
      <c r="G571" s="948"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65"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6">
        <v>1</v>
      </c>
      <c r="AH571" s="382" t="s">
        <v>1272</v>
      </c>
      <c r="AI571" s="815" t="s">
        <v>1272</v>
      </c>
      <c r="AJ571" s="815" t="s">
        <v>1272</v>
      </c>
      <c r="AK571" s="974" t="s">
        <v>1272</v>
      </c>
      <c r="AL571" s="775"/>
      <c r="AM571" s="875"/>
      <c r="AN571" s="875"/>
      <c r="AO571" s="875"/>
      <c r="AP571" s="875"/>
      <c r="AQ571" s="875"/>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5"/>
      <c r="E572" s="766" t="str">
        <f>IFERROR(VLOOKUP(C572, 條件!$A:$L, 5, 0), "")</f>
        <v>150/48CDR</v>
      </c>
      <c r="F572" s="767" t="str">
        <f>IFERROR(VLOOKUP(C572, 條件!$A:$L, 6, 0), "")</f>
        <v>FP82781</v>
      </c>
      <c r="G572" s="948">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65">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6">
        <v>1</v>
      </c>
      <c r="AH572" s="382" t="s">
        <v>1242</v>
      </c>
      <c r="AI572" s="815" t="s">
        <v>1242</v>
      </c>
      <c r="AJ572" s="815" t="s">
        <v>1960</v>
      </c>
      <c r="AK572" s="974" t="s">
        <v>1960</v>
      </c>
      <c r="AL572" s="775">
        <v>54</v>
      </c>
      <c r="AM572" s="875">
        <v>46152</v>
      </c>
      <c r="AN572" s="875">
        <v>46154</v>
      </c>
      <c r="AO572" s="875">
        <v>46155</v>
      </c>
      <c r="AP572" s="875">
        <v>46156</v>
      </c>
      <c r="AQ572" s="875"/>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5"/>
      <c r="E573" s="766" t="str">
        <f>IFERROR(VLOOKUP(C573, 條件!$A:$L, 5, 0), "")</f>
        <v/>
      </c>
      <c r="F573" s="767" t="str">
        <f>IFERROR(VLOOKUP(C573, 條件!$A:$L, 6, 0), "")</f>
        <v/>
      </c>
      <c r="G573" s="948"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65"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6">
        <v>1</v>
      </c>
      <c r="AH573" s="382" t="s">
        <v>1272</v>
      </c>
      <c r="AI573" s="815" t="s">
        <v>1272</v>
      </c>
      <c r="AJ573" s="815" t="s">
        <v>1272</v>
      </c>
      <c r="AK573" s="974" t="s">
        <v>1272</v>
      </c>
      <c r="AL573" s="775"/>
      <c r="AM573" s="875"/>
      <c r="AN573" s="875"/>
      <c r="AO573" s="875"/>
      <c r="AP573" s="875"/>
      <c r="AQ573" s="875"/>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5"/>
      <c r="E574" s="766" t="str">
        <f>IFERROR(VLOOKUP(C574, 條件!$A:$L, 5, 0), "")</f>
        <v/>
      </c>
      <c r="F574" s="767" t="str">
        <f>IFERROR(VLOOKUP(C574, 條件!$A:$L, 6, 0), "")</f>
        <v/>
      </c>
      <c r="G574" s="948"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65"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6">
        <v>1</v>
      </c>
      <c r="AH574" s="382" t="s">
        <v>1272</v>
      </c>
      <c r="AI574" s="815" t="s">
        <v>1272</v>
      </c>
      <c r="AJ574" s="815" t="s">
        <v>1272</v>
      </c>
      <c r="AK574" s="974" t="s">
        <v>1272</v>
      </c>
      <c r="AL574" s="775"/>
      <c r="AM574" s="876"/>
      <c r="AN574" s="875"/>
      <c r="AO574" s="875"/>
      <c r="AP574" s="875"/>
      <c r="AQ574" s="875"/>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5" t="s">
        <v>1945</v>
      </c>
      <c r="E575" s="766" t="str">
        <f>IFERROR(VLOOKUP(C575, 條件!$A:$L, 5, 0), "")</f>
        <v>75/24/2SDr</v>
      </c>
      <c r="F575" s="767" t="str">
        <f>IFERROR(VLOOKUP(C575, 條件!$A:$L, 6, 0), "")</f>
        <v>FP81382R×2</v>
      </c>
      <c r="G575" s="948">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65">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6">
        <v>0.5</v>
      </c>
      <c r="AH575" s="382" t="s">
        <v>1485</v>
      </c>
      <c r="AI575" s="815" t="s">
        <v>1485</v>
      </c>
      <c r="AJ575" s="815" t="s">
        <v>1842</v>
      </c>
      <c r="AK575" s="974" t="s">
        <v>1842</v>
      </c>
      <c r="AL575" s="775">
        <v>50</v>
      </c>
      <c r="AM575" s="875">
        <v>46110</v>
      </c>
      <c r="AN575" s="875">
        <v>46111</v>
      </c>
      <c r="AO575" s="875"/>
      <c r="AP575" s="875"/>
      <c r="AQ575" s="875"/>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5"/>
      <c r="E576" s="766" t="str">
        <f>IFERROR(VLOOKUP(C576, 條件!$A:$L, 5, 0), "")</f>
        <v>150/48SDR</v>
      </c>
      <c r="F576" s="767" t="str">
        <f>IFERROR(VLOOKUP(C576, 條件!$A:$L, 6, 0), "")</f>
        <v>FP82169R</v>
      </c>
      <c r="G576" s="948">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65">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6">
        <v>1</v>
      </c>
      <c r="AH576" s="382" t="s">
        <v>1948</v>
      </c>
      <c r="AI576" s="815" t="s">
        <v>1948</v>
      </c>
      <c r="AJ576" s="815" t="s">
        <v>1960</v>
      </c>
      <c r="AK576" s="974" t="s">
        <v>1960</v>
      </c>
      <c r="AL576" s="775">
        <v>48</v>
      </c>
      <c r="AM576" s="875">
        <v>46153</v>
      </c>
      <c r="AN576" s="875">
        <v>46154</v>
      </c>
      <c r="AO576" s="875"/>
      <c r="AP576" s="875"/>
      <c r="AQ576" s="875"/>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5"/>
      <c r="E577" s="766" t="str">
        <f>IFERROR(VLOOKUP(C577, 條件!$A:$L, 5, 0), "")</f>
        <v/>
      </c>
      <c r="F577" s="767" t="str">
        <f>IFERROR(VLOOKUP(C577, 條件!$A:$L, 6, 0), "")</f>
        <v/>
      </c>
      <c r="G577" s="948"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65"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6">
        <v>1</v>
      </c>
      <c r="AH577" s="382" t="s">
        <v>1272</v>
      </c>
      <c r="AI577" s="815" t="s">
        <v>1272</v>
      </c>
      <c r="AJ577" s="815" t="s">
        <v>1272</v>
      </c>
      <c r="AK577" s="974" t="s">
        <v>1272</v>
      </c>
      <c r="AL577" s="775"/>
      <c r="AM577" s="875"/>
      <c r="AN577" s="875"/>
      <c r="AO577" s="875"/>
      <c r="AP577" s="875"/>
      <c r="AQ577" s="875"/>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5"/>
      <c r="E578" s="766" t="str">
        <f>IFERROR(VLOOKUP(C578, 條件!$A:$L, 5, 0), "")</f>
        <v>100/36SDr</v>
      </c>
      <c r="F578" s="767" t="str">
        <f>IFERROR(VLOOKUP(C578, 條件!$A:$L, 6, 0), "")</f>
        <v>FP81384R</v>
      </c>
      <c r="G578" s="948">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65">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6">
        <v>1</v>
      </c>
      <c r="AH578" s="382" t="s">
        <v>1185</v>
      </c>
      <c r="AI578" s="815" t="s">
        <v>1185</v>
      </c>
      <c r="AJ578" s="815" t="s">
        <v>1842</v>
      </c>
      <c r="AK578" s="974" t="s">
        <v>1842</v>
      </c>
      <c r="AL578" s="775">
        <v>50</v>
      </c>
      <c r="AM578" s="875">
        <v>46140</v>
      </c>
      <c r="AN578" s="875">
        <v>46143</v>
      </c>
      <c r="AO578" s="875"/>
      <c r="AP578" s="875"/>
      <c r="AQ578" s="875"/>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5"/>
      <c r="E579" s="766" t="str">
        <f>IFERROR(VLOOKUP(C579, 條件!$A:$L, 5, 0), "")</f>
        <v/>
      </c>
      <c r="F579" s="767" t="str">
        <f>IFERROR(VLOOKUP(C579, 條件!$A:$L, 6, 0), "")</f>
        <v/>
      </c>
      <c r="G579" s="948"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65"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6">
        <v>1</v>
      </c>
      <c r="AH579" s="382" t="s">
        <v>1272</v>
      </c>
      <c r="AI579" s="815" t="s">
        <v>1272</v>
      </c>
      <c r="AJ579" s="815" t="s">
        <v>1272</v>
      </c>
      <c r="AK579" s="974" t="s">
        <v>1272</v>
      </c>
      <c r="AL579" s="825"/>
      <c r="AM579" s="875"/>
      <c r="AN579" s="875"/>
      <c r="AO579" s="875"/>
      <c r="AP579" s="875"/>
      <c r="AQ579" s="875"/>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5"/>
      <c r="E580" s="766" t="str">
        <f>IFERROR(VLOOKUP(C580, 條件!$A:$L, 5, 0), "")</f>
        <v/>
      </c>
      <c r="F580" s="767" t="str">
        <f>IFERROR(VLOOKUP(C580, 條件!$A:$L, 6, 0), "")</f>
        <v/>
      </c>
      <c r="G580" s="948"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65"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6">
        <v>1</v>
      </c>
      <c r="AH580" s="382" t="s">
        <v>1272</v>
      </c>
      <c r="AI580" s="815" t="s">
        <v>1272</v>
      </c>
      <c r="AJ580" s="815" t="s">
        <v>1272</v>
      </c>
      <c r="AK580" s="974" t="s">
        <v>1272</v>
      </c>
      <c r="AL580" s="824"/>
      <c r="AM580" s="875"/>
      <c r="AN580" s="875"/>
      <c r="AO580" s="875"/>
      <c r="AP580" s="875"/>
      <c r="AQ580" s="875"/>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5"/>
      <c r="E581" s="766" t="str">
        <f>IFERROR(VLOOKUP(C581, 條件!$A:$L, 5, 0), "")</f>
        <v>150/48/2GY5</v>
      </c>
      <c r="F581" s="767" t="str">
        <f>IFERROR(VLOOKUP(C581, 條件!$A:$L, 6, 0), "")</f>
        <v>FP02422×2</v>
      </c>
      <c r="G581" s="948">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65">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6">
        <v>0.5</v>
      </c>
      <c r="AH581" s="382" t="s">
        <v>1485</v>
      </c>
      <c r="AI581" s="815" t="s">
        <v>1485</v>
      </c>
      <c r="AJ581" s="815" t="s">
        <v>1842</v>
      </c>
      <c r="AK581" s="974" t="s">
        <v>1842</v>
      </c>
      <c r="AL581" s="775">
        <v>52</v>
      </c>
      <c r="AM581" s="875">
        <v>46153</v>
      </c>
      <c r="AN581" s="875">
        <v>46154</v>
      </c>
      <c r="AO581" s="875"/>
      <c r="AP581" s="875"/>
      <c r="AQ581" s="875"/>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5"/>
      <c r="E582" s="766" t="str">
        <f>IFERROR(VLOOKUP(C582, 條件!$A:$L, 5, 0), "")</f>
        <v/>
      </c>
      <c r="F582" s="767" t="str">
        <f>IFERROR(VLOOKUP(C582, 條件!$A:$L, 6, 0), "")</f>
        <v/>
      </c>
      <c r="G582" s="948"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65"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6">
        <v>1</v>
      </c>
      <c r="AH582" s="382" t="s">
        <v>1272</v>
      </c>
      <c r="AI582" s="815" t="s">
        <v>1272</v>
      </c>
      <c r="AJ582" s="815" t="s">
        <v>1272</v>
      </c>
      <c r="AK582" s="974" t="s">
        <v>1272</v>
      </c>
      <c r="AL582" s="775"/>
      <c r="AM582" s="875"/>
      <c r="AN582" s="875"/>
      <c r="AO582" s="875"/>
      <c r="AP582" s="875"/>
      <c r="AQ582" s="875"/>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5" t="s">
        <v>1945</v>
      </c>
      <c r="E583" s="766" t="str">
        <f>IFERROR(VLOOKUP(C583, 條件!$A:$L, 5, 0), "")</f>
        <v>150/48/2SDr</v>
      </c>
      <c r="F583" s="767" t="str">
        <f>IFERROR(VLOOKUP(C583, 條件!$A:$L, 6, 0), "")</f>
        <v>FP82171R×2</v>
      </c>
      <c r="G583" s="948">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65">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6">
        <v>1</v>
      </c>
      <c r="AH583" s="382" t="s">
        <v>1948</v>
      </c>
      <c r="AI583" s="815" t="s">
        <v>1948</v>
      </c>
      <c r="AJ583" s="815" t="s">
        <v>1968</v>
      </c>
      <c r="AK583" s="974" t="s">
        <v>1968</v>
      </c>
      <c r="AL583" s="775">
        <v>55</v>
      </c>
      <c r="AM583" s="875">
        <v>46151</v>
      </c>
      <c r="AN583" s="875">
        <v>46152</v>
      </c>
      <c r="AO583" s="875">
        <v>46153</v>
      </c>
      <c r="AP583" s="875">
        <v>46155</v>
      </c>
      <c r="AQ583" s="875"/>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5"/>
      <c r="E584" s="766" t="str">
        <f>IFERROR(VLOOKUP(C584, 條件!$A:$L, 5, 0), "")</f>
        <v/>
      </c>
      <c r="F584" s="767" t="str">
        <f>IFERROR(VLOOKUP(C584, 條件!$A:$L, 6, 0), "")</f>
        <v/>
      </c>
      <c r="G584" s="948"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65"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6">
        <v>1</v>
      </c>
      <c r="AH584" s="382" t="s">
        <v>1272</v>
      </c>
      <c r="AI584" s="815" t="s">
        <v>1272</v>
      </c>
      <c r="AJ584" s="815" t="s">
        <v>1272</v>
      </c>
      <c r="AK584" s="974" t="s">
        <v>1272</v>
      </c>
      <c r="AL584" s="775"/>
      <c r="AM584" s="875"/>
      <c r="AN584" s="875"/>
      <c r="AO584" s="875"/>
      <c r="AP584" s="875"/>
      <c r="AQ584" s="875"/>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5" t="s">
        <v>1945</v>
      </c>
      <c r="E585" s="766" t="str">
        <f>IFERROR(VLOOKUP(C585, 條件!$A:$L, 5, 0), "")</f>
        <v>150/48/2SDr</v>
      </c>
      <c r="F585" s="767" t="str">
        <f>IFERROR(VLOOKUP(C585, 條件!$A:$L, 6, 0), "")</f>
        <v>FP82173R×2</v>
      </c>
      <c r="G585" s="948">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65">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6">
        <v>1</v>
      </c>
      <c r="AH585" s="382" t="s">
        <v>1430</v>
      </c>
      <c r="AI585" s="815" t="s">
        <v>1430</v>
      </c>
      <c r="AJ585" s="815" t="s">
        <v>1893</v>
      </c>
      <c r="AK585" s="974" t="s">
        <v>1893</v>
      </c>
      <c r="AL585" s="775">
        <v>56</v>
      </c>
      <c r="AM585" s="875">
        <v>46152</v>
      </c>
      <c r="AN585" s="875">
        <v>46153</v>
      </c>
      <c r="AO585" s="875">
        <v>46154</v>
      </c>
      <c r="AP585" s="875"/>
      <c r="AQ585" s="875"/>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5" t="s">
        <v>1945</v>
      </c>
      <c r="E586" s="766" t="str">
        <f>IFERROR(VLOOKUP(C586, 條件!$A:$L, 5, 0), "")</f>
        <v>150/48/2SDr</v>
      </c>
      <c r="F586" s="767" t="str">
        <f>IFERROR(VLOOKUP(C586, 條件!$A:$L, 6, 0), "")</f>
        <v>FP82171R×2</v>
      </c>
      <c r="G586" s="948">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65">
        <f>IFERROR(VLOOKUP(C586, 條件!$A:$L, 3, 0), "")</f>
        <v>5.8536585365853666</v>
      </c>
      <c r="AA586" s="770">
        <f>IF(OR(L586={"改紡","檢修","了機","清車","FINAL","停機","SAMPLE","TEST","絲開發"}), L586, IFERROR(IF(C586="", "", (SUM(J586, N586, R586, V586)/3 * AG586) * IF(AND(AF586="S", AS586="雙"), 0.5, 1)), ""))</f>
        <v>33</v>
      </c>
      <c r="AB586" s="803">
        <f t="shared" si="98"/>
        <v>0.99835737179487183</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6">
        <v>1</v>
      </c>
      <c r="AH586" s="382" t="s">
        <v>1430</v>
      </c>
      <c r="AI586" s="815" t="s">
        <v>1430</v>
      </c>
      <c r="AJ586" s="815" t="s">
        <v>1893</v>
      </c>
      <c r="AK586" s="974" t="s">
        <v>1893</v>
      </c>
      <c r="AL586" s="775">
        <v>55</v>
      </c>
      <c r="AM586" s="875">
        <v>46153</v>
      </c>
      <c r="AN586" s="875">
        <v>46154</v>
      </c>
      <c r="AO586" s="875">
        <v>46155</v>
      </c>
      <c r="AP586" s="875"/>
      <c r="AQ586" s="875"/>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5"/>
      <c r="E587" s="766" t="str">
        <f>IFERROR(VLOOKUP(C587, 條件!$A:$L, 5, 0), "")</f>
        <v>150/48/2SDr</v>
      </c>
      <c r="F587" s="767" t="str">
        <f>IFERROR(VLOOKUP(C587, 條件!$A:$L, 6, 0), "")</f>
        <v>FP82169R×2</v>
      </c>
      <c r="G587" s="948">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65">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6">
        <v>2</v>
      </c>
      <c r="AH587" s="382" t="s">
        <v>1430</v>
      </c>
      <c r="AI587" s="815" t="s">
        <v>1430</v>
      </c>
      <c r="AJ587" s="815" t="s">
        <v>1893</v>
      </c>
      <c r="AK587" s="974" t="s">
        <v>1893</v>
      </c>
      <c r="AL587" s="775">
        <v>48</v>
      </c>
      <c r="AM587" s="875">
        <v>46153</v>
      </c>
      <c r="AN587" s="875">
        <v>46154</v>
      </c>
      <c r="AO587" s="875"/>
      <c r="AP587" s="875"/>
      <c r="AQ587" s="875"/>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5"/>
      <c r="E588" s="766" t="str">
        <f>IFERROR(VLOOKUP(C588, 條件!$A:$L, 5, 0), "")</f>
        <v>150/48/2SDr</v>
      </c>
      <c r="F588" s="767" t="str">
        <f>IFERROR(VLOOKUP(C588, 條件!$A:$L, 6, 0), "")</f>
        <v>FP82169R×2</v>
      </c>
      <c r="G588" s="948">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65">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6">
        <v>2</v>
      </c>
      <c r="AH588" s="382" t="s">
        <v>1430</v>
      </c>
      <c r="AI588" s="815" t="s">
        <v>1430</v>
      </c>
      <c r="AJ588" s="815" t="s">
        <v>1966</v>
      </c>
      <c r="AK588" s="974" t="s">
        <v>1966</v>
      </c>
      <c r="AL588" s="775">
        <v>48</v>
      </c>
      <c r="AM588" s="875">
        <v>46153</v>
      </c>
      <c r="AN588" s="875">
        <v>46154</v>
      </c>
      <c r="AO588" s="875"/>
      <c r="AP588" s="875"/>
      <c r="AQ588" s="875"/>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5"/>
      <c r="E589" s="766" t="str">
        <f>IFERROR(VLOOKUP(C589, 條件!$A:$L, 5, 0), "")</f>
        <v/>
      </c>
      <c r="F589" s="767" t="str">
        <f>IFERROR(VLOOKUP(C589, 條件!$A:$L, 6, 0), "")</f>
        <v/>
      </c>
      <c r="G589" s="948"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65"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6">
        <v>2</v>
      </c>
      <c r="AH589" s="382" t="s">
        <v>1272</v>
      </c>
      <c r="AI589" s="815" t="s">
        <v>1272</v>
      </c>
      <c r="AJ589" s="815" t="s">
        <v>1272</v>
      </c>
      <c r="AK589" s="974" t="s">
        <v>1272</v>
      </c>
      <c r="AL589" s="775"/>
      <c r="AM589" s="875"/>
      <c r="AN589" s="875"/>
      <c r="AO589" s="875"/>
      <c r="AP589" s="875"/>
      <c r="AQ589" s="875"/>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5" t="s">
        <v>1945</v>
      </c>
      <c r="E590" s="766" t="str">
        <f>IFERROR(VLOOKUP(C590, 條件!$A:$L, 5, 0), "")</f>
        <v>150/48/2SDr</v>
      </c>
      <c r="F590" s="767" t="str">
        <f>IFERROR(VLOOKUP(C590, 條件!$A:$L, 6, 0), "")</f>
        <v>FP82173R×2</v>
      </c>
      <c r="G590" s="948">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65">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6">
        <v>1</v>
      </c>
      <c r="AH590" s="382" t="s">
        <v>1949</v>
      </c>
      <c r="AI590" s="815" t="s">
        <v>1949</v>
      </c>
      <c r="AJ590" s="815" t="s">
        <v>1966</v>
      </c>
      <c r="AK590" s="974" t="s">
        <v>1966</v>
      </c>
      <c r="AL590" s="775">
        <v>56</v>
      </c>
      <c r="AM590" s="875">
        <v>46152</v>
      </c>
      <c r="AN590" s="875">
        <v>46153</v>
      </c>
      <c r="AO590" s="875">
        <v>46154</v>
      </c>
      <c r="AP590" s="875"/>
      <c r="AQ590" s="875"/>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5" t="s">
        <v>1945</v>
      </c>
      <c r="E591" s="766" t="str">
        <f>IFERROR(VLOOKUP(C591, 條件!$A:$L, 5, 0), "")</f>
        <v>150/48/2SDr</v>
      </c>
      <c r="F591" s="767" t="str">
        <f>IFERROR(VLOOKUP(C591, 條件!$A:$L, 6, 0), "")</f>
        <v>FP82173R×2</v>
      </c>
      <c r="G591" s="948">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65">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6">
        <v>1</v>
      </c>
      <c r="AH591" s="382" t="s">
        <v>1949</v>
      </c>
      <c r="AI591" s="815" t="s">
        <v>1949</v>
      </c>
      <c r="AJ591" s="815" t="s">
        <v>1966</v>
      </c>
      <c r="AK591" s="974" t="s">
        <v>1966</v>
      </c>
      <c r="AL591" s="775">
        <v>56</v>
      </c>
      <c r="AM591" s="875">
        <v>46146</v>
      </c>
      <c r="AN591" s="875">
        <v>46151</v>
      </c>
      <c r="AO591" s="875">
        <v>46152</v>
      </c>
      <c r="AP591" s="875">
        <v>46153</v>
      </c>
      <c r="AQ591" s="875">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5"/>
      <c r="E592" s="766" t="str">
        <f>IFERROR(VLOOKUP(C592, 條件!$A:$L, 5, 0), "")</f>
        <v>50/72/2SDFFR</v>
      </c>
      <c r="F592" s="767" t="str">
        <f>IFERROR(VLOOKUP(C592, 條件!$A:$L, 6, 0), "")</f>
        <v>FP80099R×2</v>
      </c>
      <c r="G592" s="948">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7">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8">
        <v>3</v>
      </c>
      <c r="AH592" s="382" t="s">
        <v>1021</v>
      </c>
      <c r="AI592" s="815" t="s">
        <v>1272</v>
      </c>
      <c r="AJ592" s="815" t="s">
        <v>1961</v>
      </c>
      <c r="AK592" s="974" t="s">
        <v>1961</v>
      </c>
      <c r="AL592" s="775">
        <v>50</v>
      </c>
      <c r="AM592" s="875">
        <v>46013</v>
      </c>
      <c r="AN592" s="875">
        <v>46030</v>
      </c>
      <c r="AO592" s="875"/>
      <c r="AP592" s="875"/>
      <c r="AQ592" s="875"/>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5"/>
      <c r="E593" s="766" t="str">
        <f>IFERROR(VLOOKUP(C593, 條件!$A:$L, 5, 0), "")</f>
        <v>75/72/2SDFFR</v>
      </c>
      <c r="F593" s="767" t="str">
        <f>IFERROR(VLOOKUP(C593, 條件!$A:$L, 6, 0), "")</f>
        <v>FP81209R×2</v>
      </c>
      <c r="G593" s="948">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7">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8">
        <v>3</v>
      </c>
      <c r="AH593" s="382" t="s">
        <v>1021</v>
      </c>
      <c r="AI593" s="815" t="s">
        <v>1272</v>
      </c>
      <c r="AJ593" s="815" t="s">
        <v>1961</v>
      </c>
      <c r="AK593" s="974" t="s">
        <v>1961</v>
      </c>
      <c r="AL593" s="775">
        <v>50</v>
      </c>
      <c r="AM593" s="875">
        <v>46086</v>
      </c>
      <c r="AN593" s="875">
        <v>46089</v>
      </c>
      <c r="AO593" s="875"/>
      <c r="AP593" s="875"/>
      <c r="AQ593" s="875"/>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5"/>
      <c r="E594" s="766" t="str">
        <f>IFERROR(VLOOKUP(C594, 條件!$A:$L, 5, 0), "")</f>
        <v/>
      </c>
      <c r="F594" s="767" t="str">
        <f>IFERROR(VLOOKUP(C594, 條件!$A:$L, 6, 0), "")</f>
        <v/>
      </c>
      <c r="G594" s="948"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7"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8">
        <v>5</v>
      </c>
      <c r="AH594" s="382" t="s">
        <v>1021</v>
      </c>
      <c r="AI594" s="815" t="s">
        <v>1272</v>
      </c>
      <c r="AJ594" s="815" t="s">
        <v>1961</v>
      </c>
      <c r="AK594" s="974" t="s">
        <v>1961</v>
      </c>
      <c r="AL594" s="775"/>
      <c r="AM594" s="875"/>
      <c r="AN594" s="875"/>
      <c r="AO594" s="875"/>
      <c r="AP594" s="875"/>
      <c r="AQ594" s="875"/>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5"/>
      <c r="E595" s="766" t="str">
        <f>IFERROR(VLOOKUP(C595, 條件!$A:$L, 5, 0), "")</f>
        <v/>
      </c>
      <c r="F595" s="767" t="str">
        <f>IFERROR(VLOOKUP(C595, 條件!$A:$L, 6, 0), "")</f>
        <v/>
      </c>
      <c r="G595" s="948"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65"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6">
        <v>1</v>
      </c>
      <c r="AH595" s="382" t="s">
        <v>1272</v>
      </c>
      <c r="AI595" s="815" t="s">
        <v>1272</v>
      </c>
      <c r="AJ595" s="815" t="s">
        <v>1272</v>
      </c>
      <c r="AK595" s="974" t="s">
        <v>1272</v>
      </c>
      <c r="AL595" s="775"/>
      <c r="AM595" s="875"/>
      <c r="AN595" s="875"/>
      <c r="AO595" s="875"/>
      <c r="AP595" s="875"/>
      <c r="AQ595" s="875"/>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5"/>
      <c r="E596" s="766" t="str">
        <f>IFERROR(VLOOKUP(C596, 條件!$A:$L, 5, 0), "")</f>
        <v/>
      </c>
      <c r="F596" s="767" t="str">
        <f>IFERROR(VLOOKUP(C596, 條件!$A:$L, 6, 0), "")</f>
        <v/>
      </c>
      <c r="G596" s="948"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65"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6">
        <v>1</v>
      </c>
      <c r="AH596" s="382" t="s">
        <v>1272</v>
      </c>
      <c r="AI596" s="815" t="s">
        <v>1272</v>
      </c>
      <c r="AJ596" s="815" t="s">
        <v>1272</v>
      </c>
      <c r="AK596" s="974" t="s">
        <v>1272</v>
      </c>
      <c r="AL596" s="775"/>
      <c r="AM596" s="875"/>
      <c r="AN596" s="875"/>
      <c r="AO596" s="875"/>
      <c r="AP596" s="875"/>
      <c r="AQ596" s="875"/>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5"/>
      <c r="E597" s="766" t="str">
        <f>IFERROR(VLOOKUP(C597, 條件!$A:$L, 5, 0), "")</f>
        <v/>
      </c>
      <c r="F597" s="767" t="str">
        <f>IFERROR(VLOOKUP(C597, 條件!$A:$L, 6, 0), "")</f>
        <v/>
      </c>
      <c r="G597" s="948"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65"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6">
        <v>1</v>
      </c>
      <c r="AH597" s="382" t="s">
        <v>1272</v>
      </c>
      <c r="AI597" s="815" t="s">
        <v>1272</v>
      </c>
      <c r="AJ597" s="815" t="s">
        <v>1272</v>
      </c>
      <c r="AK597" s="974" t="s">
        <v>1272</v>
      </c>
      <c r="AL597" s="775"/>
      <c r="AM597" s="875"/>
      <c r="AN597" s="875"/>
      <c r="AO597" s="875"/>
      <c r="AP597" s="875"/>
      <c r="AQ597" s="875"/>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5"/>
      <c r="E598" s="766" t="str">
        <f>IFERROR(VLOOKUP(C598, 條件!$A:$L, 5, 0), "")</f>
        <v/>
      </c>
      <c r="F598" s="767" t="str">
        <f>IFERROR(VLOOKUP(C598, 條件!$A:$L, 6, 0), "")</f>
        <v/>
      </c>
      <c r="G598" s="948"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65"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6">
        <v>1</v>
      </c>
      <c r="AH598" s="382" t="s">
        <v>1272</v>
      </c>
      <c r="AI598" s="815" t="s">
        <v>1272</v>
      </c>
      <c r="AJ598" s="815" t="s">
        <v>1272</v>
      </c>
      <c r="AK598" s="974" t="s">
        <v>1272</v>
      </c>
      <c r="AL598" s="775"/>
      <c r="AM598" s="875"/>
      <c r="AN598" s="875"/>
      <c r="AO598" s="875"/>
      <c r="AP598" s="875"/>
      <c r="AQ598" s="875"/>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5"/>
      <c r="E599" s="766" t="str">
        <f>IFERROR(VLOOKUP(C599, 條件!$A:$L, 5, 0), "")</f>
        <v/>
      </c>
      <c r="F599" s="767" t="str">
        <f>IFERROR(VLOOKUP(C599, 條件!$A:$L, 6, 0), "")</f>
        <v/>
      </c>
      <c r="G599" s="948"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65"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6">
        <v>1</v>
      </c>
      <c r="AH599" s="382" t="s">
        <v>1272</v>
      </c>
      <c r="AI599" s="815" t="s">
        <v>1272</v>
      </c>
      <c r="AJ599" s="815" t="s">
        <v>1272</v>
      </c>
      <c r="AK599" s="974" t="s">
        <v>1272</v>
      </c>
      <c r="AL599" s="775"/>
      <c r="AM599" s="875"/>
      <c r="AN599" s="875"/>
      <c r="AO599" s="875"/>
      <c r="AP599" s="875"/>
      <c r="AQ599" s="875"/>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5"/>
      <c r="E600" s="766" t="str">
        <f>IFERROR(VLOOKUP(C600, 條件!$A:$L, 5, 0), "")</f>
        <v/>
      </c>
      <c r="F600" s="767" t="str">
        <f>IFERROR(VLOOKUP(C600, 條件!$A:$L, 6, 0), "")</f>
        <v/>
      </c>
      <c r="G600" s="948"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65"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6">
        <v>1</v>
      </c>
      <c r="AH600" s="382" t="s">
        <v>1272</v>
      </c>
      <c r="AI600" s="815" t="s">
        <v>1272</v>
      </c>
      <c r="AJ600" s="815" t="s">
        <v>1272</v>
      </c>
      <c r="AK600" s="974" t="s">
        <v>1272</v>
      </c>
      <c r="AL600" s="775"/>
      <c r="AM600" s="875"/>
      <c r="AN600" s="875"/>
      <c r="AO600" s="875"/>
      <c r="AP600" s="875"/>
      <c r="AQ600" s="875"/>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5"/>
      <c r="E601" s="766" t="str">
        <f>IFERROR(VLOOKUP(C601, 條件!$A:$L, 5, 0), "")</f>
        <v/>
      </c>
      <c r="F601" s="767" t="str">
        <f>IFERROR(VLOOKUP(C601, 條件!$A:$L, 6, 0), "")</f>
        <v/>
      </c>
      <c r="G601" s="948"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65"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6">
        <v>1</v>
      </c>
      <c r="AH601" s="382" t="s">
        <v>1272</v>
      </c>
      <c r="AI601" s="815" t="s">
        <v>1272</v>
      </c>
      <c r="AJ601" s="815" t="s">
        <v>1272</v>
      </c>
      <c r="AK601" s="974" t="s">
        <v>1272</v>
      </c>
      <c r="AL601" s="775"/>
      <c r="AM601" s="875"/>
      <c r="AN601" s="875"/>
      <c r="AO601" s="875"/>
      <c r="AP601" s="875"/>
      <c r="AQ601" s="875"/>
      <c r="AR601" s="777"/>
      <c r="AS601" s="767" t="str">
        <f t="shared" si="103"/>
        <v>單</v>
      </c>
      <c r="AT601" s="767" t="str">
        <f t="shared" si="104"/>
        <v>全</v>
      </c>
      <c r="AU601" s="767" t="str">
        <f t="shared" si="105"/>
        <v/>
      </c>
      <c r="AV601" s="767" t="str">
        <f t="shared" si="106"/>
        <v/>
      </c>
    </row>
    <row r="602" spans="1:48" ht="17.45" customHeight="1" thickBot="1">
      <c r="A602" s="781">
        <f t="shared" si="100"/>
        <v>46157</v>
      </c>
      <c r="B602" s="782" t="s">
        <v>1959</v>
      </c>
      <c r="C602" s="799" t="s">
        <v>1952</v>
      </c>
      <c r="D602" s="946"/>
      <c r="E602" s="784" t="str">
        <f>IFERROR(VLOOKUP(C602, 條件!$A:$L, 5, 0), "")</f>
        <v/>
      </c>
      <c r="F602" s="785" t="str">
        <f>IFERROR(VLOOKUP(C602, 條件!$A:$L, 6, 0), "")</f>
        <v/>
      </c>
      <c r="G602" s="949"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9"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70">
        <v>1</v>
      </c>
      <c r="AH602" s="409" t="s">
        <v>1272</v>
      </c>
      <c r="AI602" s="816" t="s">
        <v>1272</v>
      </c>
      <c r="AJ602" s="816" t="s">
        <v>1272</v>
      </c>
      <c r="AK602" s="975" t="s">
        <v>1272</v>
      </c>
      <c r="AL602" s="793"/>
      <c r="AM602" s="877"/>
      <c r="AN602" s="877"/>
      <c r="AO602" s="877"/>
      <c r="AP602" s="877"/>
      <c r="AQ602" s="877"/>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4"/>
      <c r="E603" s="748" t="str">
        <f>IFERROR(VLOOKUP(C603, 條件!$A:$L, 5, 0), "")</f>
        <v/>
      </c>
      <c r="F603" s="749" t="str">
        <f>IFERROR(VLOOKUP(C603, 條件!$A:$L, 6, 0), "")</f>
        <v/>
      </c>
      <c r="G603" s="947"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63"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64">
        <v>1</v>
      </c>
      <c r="AH603" s="752" t="s">
        <v>1272</v>
      </c>
      <c r="AI603" s="953" t="s">
        <v>1272</v>
      </c>
      <c r="AJ603" s="823" t="s">
        <v>1272</v>
      </c>
      <c r="AK603" s="972" t="s">
        <v>1272</v>
      </c>
      <c r="AL603" s="760"/>
      <c r="AM603" s="874"/>
      <c r="AN603" s="874"/>
      <c r="AO603" s="874"/>
      <c r="AP603" s="874"/>
      <c r="AQ603" s="874"/>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5"/>
      <c r="E604" s="766" t="str">
        <f>IFERROR(VLOOKUP(C604, 條件!$A:$L, 5, 0), "")</f>
        <v>75/36SDR</v>
      </c>
      <c r="F604" s="767" t="str">
        <f>IFERROR(VLOOKUP(C604, 條件!$A:$L, 6, 0), "")</f>
        <v>FP81386R</v>
      </c>
      <c r="G604" s="948">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65">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6">
        <v>1</v>
      </c>
      <c r="AH604" s="382" t="s">
        <v>1242</v>
      </c>
      <c r="AI604" s="384" t="s">
        <v>1242</v>
      </c>
      <c r="AJ604" s="815" t="s">
        <v>1960</v>
      </c>
      <c r="AK604" s="974" t="s">
        <v>1960</v>
      </c>
      <c r="AL604" s="775">
        <v>50</v>
      </c>
      <c r="AM604" s="875">
        <v>46153</v>
      </c>
      <c r="AN604" s="875">
        <v>46154</v>
      </c>
      <c r="AO604" s="875">
        <v>46156</v>
      </c>
      <c r="AP604" s="875"/>
      <c r="AQ604" s="875"/>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5" t="s">
        <v>1945</v>
      </c>
      <c r="E605" s="766" t="str">
        <f>IFERROR(VLOOKUP(C605, 條件!$A:$L, 5, 0), "")</f>
        <v>75/24/2SDr</v>
      </c>
      <c r="F605" s="767" t="str">
        <f>IFERROR(VLOOKUP(C605, 條件!$A:$L, 6, 0), "")</f>
        <v>FP81391R×2</v>
      </c>
      <c r="G605" s="948">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65">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6">
        <v>1</v>
      </c>
      <c r="AH605" s="382" t="s">
        <v>1242</v>
      </c>
      <c r="AI605" s="384" t="s">
        <v>1242</v>
      </c>
      <c r="AJ605" s="815" t="s">
        <v>1960</v>
      </c>
      <c r="AK605" s="974" t="s">
        <v>1369</v>
      </c>
      <c r="AL605" s="775">
        <v>53</v>
      </c>
      <c r="AM605" s="875">
        <v>46120</v>
      </c>
      <c r="AN605" s="875">
        <v>46122</v>
      </c>
      <c r="AO605" s="875">
        <v>46123</v>
      </c>
      <c r="AP605" s="875"/>
      <c r="AQ605" s="875"/>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5"/>
      <c r="E606" s="766" t="str">
        <f>IFERROR(VLOOKUP(C606, 條件!$A:$L, 5, 0), "")</f>
        <v>150/48BK42</v>
      </c>
      <c r="F606" s="767" t="str">
        <f>IFERROR(VLOOKUP(C606, 條件!$A:$L, 6, 0), "")</f>
        <v>FP02421</v>
      </c>
      <c r="G606" s="948">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65">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6">
        <v>2</v>
      </c>
      <c r="AH606" s="382" t="s">
        <v>1485</v>
      </c>
      <c r="AI606" s="384" t="s">
        <v>1485</v>
      </c>
      <c r="AJ606" s="815" t="s">
        <v>1369</v>
      </c>
      <c r="AK606" s="974" t="s">
        <v>1369</v>
      </c>
      <c r="AL606" s="775">
        <v>52</v>
      </c>
      <c r="AM606" s="875">
        <v>46151</v>
      </c>
      <c r="AN606" s="875">
        <v>46152</v>
      </c>
      <c r="AO606" s="875"/>
      <c r="AP606" s="875"/>
      <c r="AQ606" s="875"/>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5"/>
      <c r="E607" s="766" t="str">
        <f>IFERROR(VLOOKUP(C607, 條件!$A:$L, 5, 0), "")</f>
        <v>75/36HC</v>
      </c>
      <c r="F607" s="767" t="str">
        <f>IFERROR(VLOOKUP(C607, 條件!$A:$L, 6, 0), "")</f>
        <v>FP81857R</v>
      </c>
      <c r="G607" s="948">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65">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6">
        <v>1</v>
      </c>
      <c r="AH607" s="382" t="s">
        <v>1485</v>
      </c>
      <c r="AI607" s="384" t="s">
        <v>1485</v>
      </c>
      <c r="AJ607" s="815" t="s">
        <v>1369</v>
      </c>
      <c r="AK607" s="974" t="s">
        <v>1369</v>
      </c>
      <c r="AL607" s="775">
        <v>54</v>
      </c>
      <c r="AM607" s="875">
        <v>46122</v>
      </c>
      <c r="AN607" s="875">
        <v>46123</v>
      </c>
      <c r="AO607" s="875">
        <v>46125</v>
      </c>
      <c r="AP607" s="875"/>
      <c r="AQ607" s="875"/>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5"/>
      <c r="E608" s="766" t="str">
        <f>IFERROR(VLOOKUP(C608, 條件!$A:$L, 5, 0), "")</f>
        <v/>
      </c>
      <c r="F608" s="767" t="str">
        <f>IFERROR(VLOOKUP(C608, 條件!$A:$L, 6, 0), "")</f>
        <v/>
      </c>
      <c r="G608" s="948"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65"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6">
        <v>1</v>
      </c>
      <c r="AH608" s="382" t="s">
        <v>1272</v>
      </c>
      <c r="AI608" s="384" t="s">
        <v>1272</v>
      </c>
      <c r="AJ608" s="815" t="s">
        <v>1272</v>
      </c>
      <c r="AK608" s="974" t="s">
        <v>1272</v>
      </c>
      <c r="AL608" s="775"/>
      <c r="AM608" s="875"/>
      <c r="AN608" s="875"/>
      <c r="AO608" s="875"/>
      <c r="AP608" s="875"/>
      <c r="AQ608" s="875"/>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5" t="s">
        <v>1946</v>
      </c>
      <c r="E609" s="766" t="str">
        <f>IFERROR(VLOOKUP(C609, 條件!$A:$L, 5, 0), "")</f>
        <v>50/72BSD3</v>
      </c>
      <c r="F609" s="767" t="str">
        <f>IFERROR(VLOOKUP(C609, 條件!$A:$L, 6, 0), "")</f>
        <v>FP80141</v>
      </c>
      <c r="G609" s="948">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65">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6">
        <v>1</v>
      </c>
      <c r="AH609" s="382" t="s">
        <v>1242</v>
      </c>
      <c r="AI609" s="384" t="s">
        <v>1242</v>
      </c>
      <c r="AJ609" s="815" t="s">
        <v>1960</v>
      </c>
      <c r="AK609" s="974" t="s">
        <v>1960</v>
      </c>
      <c r="AL609" s="775">
        <v>57</v>
      </c>
      <c r="AM609" s="876">
        <v>46090</v>
      </c>
      <c r="AN609" s="875"/>
      <c r="AO609" s="875"/>
      <c r="AP609" s="875"/>
      <c r="AQ609" s="875"/>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5"/>
      <c r="E610" s="766" t="str">
        <f>IFERROR(VLOOKUP(C610, 條件!$A:$L, 5, 0), "")</f>
        <v/>
      </c>
      <c r="F610" s="767" t="str">
        <f>IFERROR(VLOOKUP(C610, 條件!$A:$L, 6, 0), "")</f>
        <v/>
      </c>
      <c r="G610" s="948"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65"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6">
        <v>1</v>
      </c>
      <c r="AH610" s="382" t="s">
        <v>1272</v>
      </c>
      <c r="AI610" s="384" t="s">
        <v>1272</v>
      </c>
      <c r="AJ610" s="815" t="s">
        <v>1272</v>
      </c>
      <c r="AK610" s="974" t="s">
        <v>1272</v>
      </c>
      <c r="AL610" s="775"/>
      <c r="AM610" s="875"/>
      <c r="AN610" s="875"/>
      <c r="AO610" s="875"/>
      <c r="AP610" s="875"/>
      <c r="AQ610" s="875"/>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5"/>
      <c r="E611" s="766" t="str">
        <f>IFERROR(VLOOKUP(C611, 條件!$A:$L, 5, 0), "")</f>
        <v>150/48CDR</v>
      </c>
      <c r="F611" s="767" t="str">
        <f>IFERROR(VLOOKUP(C611, 條件!$A:$L, 6, 0), "")</f>
        <v>FP82781</v>
      </c>
      <c r="G611" s="948">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65">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6">
        <v>1</v>
      </c>
      <c r="AH611" s="382" t="s">
        <v>1242</v>
      </c>
      <c r="AI611" s="384" t="s">
        <v>1242</v>
      </c>
      <c r="AJ611" s="815" t="s">
        <v>1960</v>
      </c>
      <c r="AK611" s="974" t="s">
        <v>1960</v>
      </c>
      <c r="AL611" s="775">
        <v>54</v>
      </c>
      <c r="AM611" s="875">
        <v>46154</v>
      </c>
      <c r="AN611" s="875">
        <v>46155</v>
      </c>
      <c r="AO611" s="875">
        <v>46156</v>
      </c>
      <c r="AP611" s="875"/>
      <c r="AQ611" s="875"/>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5"/>
      <c r="E612" s="766" t="str">
        <f>IFERROR(VLOOKUP(C612, 條件!$A:$L, 5, 0), "")</f>
        <v/>
      </c>
      <c r="F612" s="767" t="str">
        <f>IFERROR(VLOOKUP(C612, 條件!$A:$L, 6, 0), "")</f>
        <v/>
      </c>
      <c r="G612" s="948"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65"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6">
        <v>1</v>
      </c>
      <c r="AH612" s="382" t="s">
        <v>1272</v>
      </c>
      <c r="AI612" s="384" t="s">
        <v>1272</v>
      </c>
      <c r="AJ612" s="815" t="s">
        <v>1272</v>
      </c>
      <c r="AK612" s="974" t="s">
        <v>1272</v>
      </c>
      <c r="AL612" s="775"/>
      <c r="AM612" s="875"/>
      <c r="AN612" s="875"/>
      <c r="AO612" s="875"/>
      <c r="AP612" s="875"/>
      <c r="AQ612" s="875"/>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5"/>
      <c r="E613" s="766" t="str">
        <f>IFERROR(VLOOKUP(C613, 條件!$A:$L, 5, 0), "")</f>
        <v/>
      </c>
      <c r="F613" s="767" t="str">
        <f>IFERROR(VLOOKUP(C613, 條件!$A:$L, 6, 0), "")</f>
        <v/>
      </c>
      <c r="G613" s="948"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65"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6">
        <v>1</v>
      </c>
      <c r="AH613" s="382" t="s">
        <v>1272</v>
      </c>
      <c r="AI613" s="384" t="s">
        <v>1272</v>
      </c>
      <c r="AJ613" s="815" t="s">
        <v>1272</v>
      </c>
      <c r="AK613" s="974" t="s">
        <v>1272</v>
      </c>
      <c r="AL613" s="775"/>
      <c r="AM613" s="876"/>
      <c r="AN613" s="875"/>
      <c r="AO613" s="875"/>
      <c r="AP613" s="875"/>
      <c r="AQ613" s="875"/>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5" t="s">
        <v>1945</v>
      </c>
      <c r="E614" s="766" t="str">
        <f>IFERROR(VLOOKUP(C614, 條件!$A:$L, 5, 0), "")</f>
        <v>75/24/2SDr</v>
      </c>
      <c r="F614" s="767" t="str">
        <f>IFERROR(VLOOKUP(C614, 條件!$A:$L, 6, 0), "")</f>
        <v>FP81382R×2</v>
      </c>
      <c r="G614" s="948">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65">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6">
        <v>0.5</v>
      </c>
      <c r="AH614" s="382" t="s">
        <v>1485</v>
      </c>
      <c r="AI614" s="384" t="s">
        <v>1485</v>
      </c>
      <c r="AJ614" s="815" t="s">
        <v>1369</v>
      </c>
      <c r="AK614" s="974" t="s">
        <v>1369</v>
      </c>
      <c r="AL614" s="775">
        <v>50</v>
      </c>
      <c r="AM614" s="875">
        <v>46109</v>
      </c>
      <c r="AN614" s="875">
        <v>46110</v>
      </c>
      <c r="AO614" s="875">
        <v>46111</v>
      </c>
      <c r="AP614" s="875"/>
      <c r="AQ614" s="875"/>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5"/>
      <c r="E615" s="766" t="str">
        <f>IFERROR(VLOOKUP(C615, 條件!$A:$L, 5, 0), "")</f>
        <v>150/48SDR</v>
      </c>
      <c r="F615" s="767" t="str">
        <f>IFERROR(VLOOKUP(C615, 條件!$A:$L, 6, 0), "")</f>
        <v>FP82169R</v>
      </c>
      <c r="G615" s="948">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65">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6">
        <v>1</v>
      </c>
      <c r="AH615" s="382" t="s">
        <v>1021</v>
      </c>
      <c r="AI615" s="384" t="s">
        <v>1242</v>
      </c>
      <c r="AJ615" s="815" t="s">
        <v>1960</v>
      </c>
      <c r="AK615" s="974" t="s">
        <v>1960</v>
      </c>
      <c r="AL615" s="775">
        <v>48</v>
      </c>
      <c r="AM615" s="875">
        <v>46153</v>
      </c>
      <c r="AN615" s="875">
        <v>46154</v>
      </c>
      <c r="AO615" s="875"/>
      <c r="AP615" s="875"/>
      <c r="AQ615" s="875"/>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5"/>
      <c r="E616" s="766" t="str">
        <f>IFERROR(VLOOKUP(C616, 條件!$A:$L, 5, 0), "")</f>
        <v/>
      </c>
      <c r="F616" s="767" t="str">
        <f>IFERROR(VLOOKUP(C616, 條件!$A:$L, 6, 0), "")</f>
        <v/>
      </c>
      <c r="G616" s="948"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65"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6">
        <v>1</v>
      </c>
      <c r="AH616" s="382" t="s">
        <v>1272</v>
      </c>
      <c r="AI616" s="384" t="s">
        <v>1272</v>
      </c>
      <c r="AJ616" s="815" t="s">
        <v>1272</v>
      </c>
      <c r="AK616" s="974" t="s">
        <v>1272</v>
      </c>
      <c r="AL616" s="775"/>
      <c r="AM616" s="875"/>
      <c r="AN616" s="875"/>
      <c r="AO616" s="875"/>
      <c r="AP616" s="875"/>
      <c r="AQ616" s="875"/>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5"/>
      <c r="E617" s="766" t="str">
        <f>IFERROR(VLOOKUP(C617, 條件!$A:$L, 5, 0), "")</f>
        <v>100/36SDr</v>
      </c>
      <c r="F617" s="767" t="str">
        <f>IFERROR(VLOOKUP(C617, 條件!$A:$L, 6, 0), "")</f>
        <v>FP81384R</v>
      </c>
      <c r="G617" s="948">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65">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6">
        <v>1</v>
      </c>
      <c r="AH617" s="382" t="s">
        <v>1021</v>
      </c>
      <c r="AI617" s="384" t="s">
        <v>1485</v>
      </c>
      <c r="AJ617" s="815" t="s">
        <v>1963</v>
      </c>
      <c r="AK617" s="974" t="s">
        <v>1963</v>
      </c>
      <c r="AL617" s="775">
        <v>50</v>
      </c>
      <c r="AM617" s="875">
        <v>46140</v>
      </c>
      <c r="AN617" s="875">
        <v>46143</v>
      </c>
      <c r="AO617" s="875"/>
      <c r="AP617" s="875"/>
      <c r="AQ617" s="875"/>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5"/>
      <c r="E618" s="766" t="str">
        <f>IFERROR(VLOOKUP(C618, 條件!$A:$L, 5, 0), "")</f>
        <v/>
      </c>
      <c r="F618" s="767" t="str">
        <f>IFERROR(VLOOKUP(C618, 條件!$A:$L, 6, 0), "")</f>
        <v/>
      </c>
      <c r="G618" s="948"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65"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6">
        <v>1</v>
      </c>
      <c r="AH618" s="382" t="s">
        <v>1272</v>
      </c>
      <c r="AI618" s="384" t="s">
        <v>1272</v>
      </c>
      <c r="AJ618" s="815" t="s">
        <v>1272</v>
      </c>
      <c r="AK618" s="974" t="s">
        <v>1272</v>
      </c>
      <c r="AL618" s="825"/>
      <c r="AM618" s="875"/>
      <c r="AN618" s="875"/>
      <c r="AO618" s="875"/>
      <c r="AP618" s="875"/>
      <c r="AQ618" s="875"/>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5"/>
      <c r="E619" s="766" t="str">
        <f>IFERROR(VLOOKUP(C619, 條件!$A:$L, 5, 0), "")</f>
        <v/>
      </c>
      <c r="F619" s="767" t="str">
        <f>IFERROR(VLOOKUP(C619, 條件!$A:$L, 6, 0), "")</f>
        <v/>
      </c>
      <c r="G619" s="948"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65"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6">
        <v>1</v>
      </c>
      <c r="AH619" s="382" t="s">
        <v>1272</v>
      </c>
      <c r="AI619" s="384" t="s">
        <v>1272</v>
      </c>
      <c r="AJ619" s="815" t="s">
        <v>1272</v>
      </c>
      <c r="AK619" s="974" t="s">
        <v>1272</v>
      </c>
      <c r="AL619" s="824"/>
      <c r="AM619" s="875"/>
      <c r="AN619" s="875"/>
      <c r="AO619" s="875"/>
      <c r="AP619" s="875"/>
      <c r="AQ619" s="875"/>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5"/>
      <c r="E620" s="766" t="str">
        <f>IFERROR(VLOOKUP(C620, 條件!$A:$L, 5, 0), "")</f>
        <v>150/48/2GY5</v>
      </c>
      <c r="F620" s="767" t="str">
        <f>IFERROR(VLOOKUP(C620, 條件!$A:$L, 6, 0), "")</f>
        <v>FP02422×2</v>
      </c>
      <c r="G620" s="948">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65">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6">
        <v>0.5</v>
      </c>
      <c r="AH620" s="382" t="s">
        <v>1485</v>
      </c>
      <c r="AI620" s="384" t="s">
        <v>1485</v>
      </c>
      <c r="AJ620" s="815" t="s">
        <v>1369</v>
      </c>
      <c r="AK620" s="974" t="s">
        <v>1369</v>
      </c>
      <c r="AL620" s="775">
        <v>52</v>
      </c>
      <c r="AM620" s="875">
        <v>46152</v>
      </c>
      <c r="AN620" s="875">
        <v>46153</v>
      </c>
      <c r="AO620" s="875">
        <v>46154</v>
      </c>
      <c r="AP620" s="875"/>
      <c r="AQ620" s="875"/>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5"/>
      <c r="E621" s="766" t="str">
        <f>IFERROR(VLOOKUP(C621, 條件!$A:$L, 5, 0), "")</f>
        <v/>
      </c>
      <c r="F621" s="767" t="str">
        <f>IFERROR(VLOOKUP(C621, 條件!$A:$L, 6, 0), "")</f>
        <v/>
      </c>
      <c r="G621" s="948"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65"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6">
        <v>1</v>
      </c>
      <c r="AH621" s="382" t="s">
        <v>1272</v>
      </c>
      <c r="AI621" s="384" t="s">
        <v>1272</v>
      </c>
      <c r="AJ621" s="815" t="s">
        <v>1272</v>
      </c>
      <c r="AK621" s="974" t="s">
        <v>1272</v>
      </c>
      <c r="AL621" s="775"/>
      <c r="AM621" s="875"/>
      <c r="AN621" s="875"/>
      <c r="AO621" s="875"/>
      <c r="AP621" s="875"/>
      <c r="AQ621" s="875"/>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5" t="s">
        <v>1945</v>
      </c>
      <c r="E622" s="766" t="str">
        <f>IFERROR(VLOOKUP(C622, 條件!$A:$L, 5, 0), "")</f>
        <v>150/48/2SDr</v>
      </c>
      <c r="F622" s="767" t="str">
        <f>IFERROR(VLOOKUP(C622, 條件!$A:$L, 6, 0), "")</f>
        <v>FP82171R×2</v>
      </c>
      <c r="G622" s="948">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65">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6">
        <v>1</v>
      </c>
      <c r="AH622" s="382" t="s">
        <v>1948</v>
      </c>
      <c r="AI622" s="384" t="s">
        <v>1948</v>
      </c>
      <c r="AJ622" s="815" t="s">
        <v>1963</v>
      </c>
      <c r="AK622" s="974" t="s">
        <v>1963</v>
      </c>
      <c r="AL622" s="775">
        <v>55</v>
      </c>
      <c r="AM622" s="875">
        <v>46153</v>
      </c>
      <c r="AN622" s="875">
        <v>46154</v>
      </c>
      <c r="AO622" s="875">
        <v>46155</v>
      </c>
      <c r="AP622" s="875">
        <v>46156</v>
      </c>
      <c r="AQ622" s="875"/>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5"/>
      <c r="E623" s="766" t="str">
        <f>IFERROR(VLOOKUP(C623, 條件!$A:$L, 5, 0), "")</f>
        <v/>
      </c>
      <c r="F623" s="767" t="str">
        <f>IFERROR(VLOOKUP(C623, 條件!$A:$L, 6, 0), "")</f>
        <v/>
      </c>
      <c r="G623" s="948"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65"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6">
        <v>1</v>
      </c>
      <c r="AH623" s="382" t="s">
        <v>1272</v>
      </c>
      <c r="AI623" s="384" t="s">
        <v>1272</v>
      </c>
      <c r="AJ623" s="815" t="s">
        <v>1272</v>
      </c>
      <c r="AK623" s="974" t="s">
        <v>1272</v>
      </c>
      <c r="AL623" s="775"/>
      <c r="AM623" s="875"/>
      <c r="AN623" s="875"/>
      <c r="AO623" s="875"/>
      <c r="AP623" s="875"/>
      <c r="AQ623" s="875"/>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5" t="s">
        <v>1945</v>
      </c>
      <c r="E624" s="766" t="str">
        <f>IFERROR(VLOOKUP(C624, 條件!$A:$L, 5, 0), "")</f>
        <v>150/48/2SDr</v>
      </c>
      <c r="F624" s="767" t="str">
        <f>IFERROR(VLOOKUP(C624, 條件!$A:$L, 6, 0), "")</f>
        <v>FP82173R×2</v>
      </c>
      <c r="G624" s="948">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65">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6">
        <v>1</v>
      </c>
      <c r="AH624" s="382" t="s">
        <v>1430</v>
      </c>
      <c r="AI624" s="384" t="s">
        <v>1430</v>
      </c>
      <c r="AJ624" s="815" t="s">
        <v>1966</v>
      </c>
      <c r="AK624" s="974" t="s">
        <v>1966</v>
      </c>
      <c r="AL624" s="775">
        <v>56</v>
      </c>
      <c r="AM624" s="875">
        <v>46153</v>
      </c>
      <c r="AN624" s="875">
        <v>46154</v>
      </c>
      <c r="AO624" s="875">
        <v>46155</v>
      </c>
      <c r="AP624" s="875"/>
      <c r="AQ624" s="875"/>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5" t="s">
        <v>1945</v>
      </c>
      <c r="E625" s="766" t="str">
        <f>IFERROR(VLOOKUP(C625, 條件!$A:$L, 5, 0), "")</f>
        <v>150/48/2SDr</v>
      </c>
      <c r="F625" s="767" t="str">
        <f>IFERROR(VLOOKUP(C625, 條件!$A:$L, 6, 0), "")</f>
        <v>FP82171R×2</v>
      </c>
      <c r="G625" s="948">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65">
        <f>IFERROR(VLOOKUP(C625, 條件!$A:$L, 3, 0), "")</f>
        <v>5.8536585365853666</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6">
        <v>1</v>
      </c>
      <c r="AH625" s="382" t="s">
        <v>1430</v>
      </c>
      <c r="AI625" s="384" t="s">
        <v>1430</v>
      </c>
      <c r="AJ625" s="815" t="s">
        <v>1966</v>
      </c>
      <c r="AK625" s="974" t="s">
        <v>1966</v>
      </c>
      <c r="AL625" s="775">
        <v>55</v>
      </c>
      <c r="AM625" s="875">
        <v>46153</v>
      </c>
      <c r="AN625" s="875">
        <v>46154</v>
      </c>
      <c r="AO625" s="875">
        <v>46155</v>
      </c>
      <c r="AP625" s="875">
        <v>46156</v>
      </c>
      <c r="AQ625" s="875"/>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5"/>
      <c r="E626" s="766" t="str">
        <f>IFERROR(VLOOKUP(C626, 條件!$A:$L, 5, 0), "")</f>
        <v>150/48/2SDr</v>
      </c>
      <c r="F626" s="767" t="str">
        <f>IFERROR(VLOOKUP(C626, 條件!$A:$L, 6, 0), "")</f>
        <v>FP82169R×2</v>
      </c>
      <c r="G626" s="948">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65">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6">
        <v>2</v>
      </c>
      <c r="AH626" s="382" t="s">
        <v>1430</v>
      </c>
      <c r="AI626" s="384" t="s">
        <v>1430</v>
      </c>
      <c r="AJ626" s="815" t="s">
        <v>1966</v>
      </c>
      <c r="AK626" s="974" t="s">
        <v>1966</v>
      </c>
      <c r="AL626" s="775">
        <v>48</v>
      </c>
      <c r="AM626" s="875">
        <v>46153</v>
      </c>
      <c r="AN626" s="875">
        <v>46155</v>
      </c>
      <c r="AO626" s="875"/>
      <c r="AP626" s="875"/>
      <c r="AQ626" s="875"/>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5"/>
      <c r="E627" s="766" t="str">
        <f>IFERROR(VLOOKUP(C627, 條件!$A:$L, 5, 0), "")</f>
        <v>150/48/2SDr</v>
      </c>
      <c r="F627" s="767" t="str">
        <f>IFERROR(VLOOKUP(C627, 條件!$A:$L, 6, 0), "")</f>
        <v>FP82169R×2</v>
      </c>
      <c r="G627" s="948">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65">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6">
        <v>2</v>
      </c>
      <c r="AH627" s="382" t="s">
        <v>1430</v>
      </c>
      <c r="AI627" s="384" t="s">
        <v>1430</v>
      </c>
      <c r="AJ627" s="815" t="s">
        <v>1893</v>
      </c>
      <c r="AK627" s="974" t="s">
        <v>1893</v>
      </c>
      <c r="AL627" s="775">
        <v>48</v>
      </c>
      <c r="AM627" s="875">
        <v>46154</v>
      </c>
      <c r="AN627" s="875">
        <v>46155</v>
      </c>
      <c r="AO627" s="875"/>
      <c r="AP627" s="875"/>
      <c r="AQ627" s="875"/>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5"/>
      <c r="E628" s="766" t="str">
        <f>IFERROR(VLOOKUP(C628, 條件!$A:$L, 5, 0), "")</f>
        <v/>
      </c>
      <c r="F628" s="767" t="str">
        <f>IFERROR(VLOOKUP(C628, 條件!$A:$L, 6, 0), "")</f>
        <v/>
      </c>
      <c r="G628" s="948"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65"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6">
        <v>1</v>
      </c>
      <c r="AH628" s="382" t="s">
        <v>1272</v>
      </c>
      <c r="AI628" s="384" t="s">
        <v>1272</v>
      </c>
      <c r="AJ628" s="815" t="s">
        <v>1272</v>
      </c>
      <c r="AK628" s="974" t="s">
        <v>1272</v>
      </c>
      <c r="AL628" s="775"/>
      <c r="AM628" s="875"/>
      <c r="AN628" s="875"/>
      <c r="AO628" s="875"/>
      <c r="AP628" s="875"/>
      <c r="AQ628" s="875"/>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5" t="s">
        <v>1945</v>
      </c>
      <c r="E629" s="766" t="str">
        <f>IFERROR(VLOOKUP(C629, 條件!$A:$L, 5, 0), "")</f>
        <v>150/48/2SDr</v>
      </c>
      <c r="F629" s="767" t="str">
        <f>IFERROR(VLOOKUP(C629, 條件!$A:$L, 6, 0), "")</f>
        <v>FP82173R×2</v>
      </c>
      <c r="G629" s="948">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65">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6">
        <v>1</v>
      </c>
      <c r="AH629" s="382" t="s">
        <v>1949</v>
      </c>
      <c r="AI629" s="384" t="s">
        <v>1949</v>
      </c>
      <c r="AJ629" s="815" t="s">
        <v>1893</v>
      </c>
      <c r="AK629" s="974" t="s">
        <v>1893</v>
      </c>
      <c r="AL629" s="775">
        <v>56</v>
      </c>
      <c r="AM629" s="875">
        <v>46152</v>
      </c>
      <c r="AN629" s="875">
        <v>46153</v>
      </c>
      <c r="AO629" s="875">
        <v>46154</v>
      </c>
      <c r="AP629" s="875"/>
      <c r="AQ629" s="875"/>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5" t="s">
        <v>1945</v>
      </c>
      <c r="E630" s="766" t="str">
        <f>IFERROR(VLOOKUP(C630, 條件!$A:$L, 5, 0), "")</f>
        <v>150/48/2SDr</v>
      </c>
      <c r="F630" s="767" t="str">
        <f>IFERROR(VLOOKUP(C630, 條件!$A:$L, 6, 0), "")</f>
        <v>FP82173R×2</v>
      </c>
      <c r="G630" s="948">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65">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6">
        <v>1</v>
      </c>
      <c r="AH630" s="382" t="s">
        <v>1949</v>
      </c>
      <c r="AI630" s="384" t="s">
        <v>1949</v>
      </c>
      <c r="AJ630" s="815" t="s">
        <v>1893</v>
      </c>
      <c r="AK630" s="974" t="s">
        <v>1893</v>
      </c>
      <c r="AL630" s="775">
        <v>56</v>
      </c>
      <c r="AM630" s="875">
        <v>46062</v>
      </c>
      <c r="AN630" s="875">
        <v>46153</v>
      </c>
      <c r="AO630" s="875">
        <v>46154</v>
      </c>
      <c r="AP630" s="875"/>
      <c r="AQ630" s="875"/>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5"/>
      <c r="E631" s="766" t="str">
        <f>IFERROR(VLOOKUP(C631, 條件!$A:$L, 5, 0), "")</f>
        <v>50/72/2SDFFR</v>
      </c>
      <c r="F631" s="767" t="str">
        <f>IFERROR(VLOOKUP(C631, 條件!$A:$L, 6, 0), "")</f>
        <v>FP80099R×2</v>
      </c>
      <c r="G631" s="948">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7">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8">
        <v>3</v>
      </c>
      <c r="AH631" s="382" t="s">
        <v>1021</v>
      </c>
      <c r="AI631" s="815" t="s">
        <v>1272</v>
      </c>
      <c r="AJ631" s="815" t="s">
        <v>1971</v>
      </c>
      <c r="AK631" s="974" t="s">
        <v>1971</v>
      </c>
      <c r="AL631" s="775">
        <v>50</v>
      </c>
      <c r="AM631" s="875">
        <v>46030</v>
      </c>
      <c r="AN631" s="875">
        <v>46044</v>
      </c>
      <c r="AO631" s="875"/>
      <c r="AP631" s="875"/>
      <c r="AQ631" s="875"/>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5"/>
      <c r="E632" s="766" t="str">
        <f>IFERROR(VLOOKUP(C632, 條件!$A:$L, 5, 0), "")</f>
        <v>75/72/2SDFFR</v>
      </c>
      <c r="F632" s="767" t="str">
        <f>IFERROR(VLOOKUP(C632, 條件!$A:$L, 6, 0), "")</f>
        <v>FP81209R×2</v>
      </c>
      <c r="G632" s="948">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7">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8">
        <v>3</v>
      </c>
      <c r="AH632" s="382" t="s">
        <v>1021</v>
      </c>
      <c r="AI632" s="815" t="s">
        <v>1272</v>
      </c>
      <c r="AJ632" s="815" t="s">
        <v>1971</v>
      </c>
      <c r="AK632" s="974" t="s">
        <v>1971</v>
      </c>
      <c r="AL632" s="775">
        <v>50</v>
      </c>
      <c r="AM632" s="875">
        <v>46089</v>
      </c>
      <c r="AN632" s="875"/>
      <c r="AO632" s="875"/>
      <c r="AP632" s="875"/>
      <c r="AQ632" s="875"/>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5"/>
      <c r="E633" s="766" t="str">
        <f>IFERROR(VLOOKUP(C633, 條件!$A:$L, 5, 0), "")</f>
        <v/>
      </c>
      <c r="F633" s="767" t="str">
        <f>IFERROR(VLOOKUP(C633, 條件!$A:$L, 6, 0), "")</f>
        <v/>
      </c>
      <c r="G633" s="948"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7"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8">
        <v>5</v>
      </c>
      <c r="AH633" s="382" t="s">
        <v>1021</v>
      </c>
      <c r="AI633" s="815" t="s">
        <v>1272</v>
      </c>
      <c r="AJ633" s="815" t="s">
        <v>1971</v>
      </c>
      <c r="AK633" s="974" t="s">
        <v>1971</v>
      </c>
      <c r="AL633" s="775"/>
      <c r="AM633" s="875"/>
      <c r="AN633" s="875"/>
      <c r="AO633" s="875"/>
      <c r="AP633" s="875"/>
      <c r="AQ633" s="875"/>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5"/>
      <c r="E634" s="766" t="str">
        <f>IFERROR(VLOOKUP(C634, 條件!$A:$L, 5, 0), "")</f>
        <v/>
      </c>
      <c r="F634" s="767" t="str">
        <f>IFERROR(VLOOKUP(C634, 條件!$A:$L, 6, 0), "")</f>
        <v/>
      </c>
      <c r="G634" s="948"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65"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6">
        <v>1</v>
      </c>
      <c r="AH634" s="382" t="s">
        <v>1272</v>
      </c>
      <c r="AI634" s="815" t="s">
        <v>1272</v>
      </c>
      <c r="AJ634" s="815" t="s">
        <v>1272</v>
      </c>
      <c r="AK634" s="974" t="s">
        <v>1272</v>
      </c>
      <c r="AL634" s="775"/>
      <c r="AM634" s="875"/>
      <c r="AN634" s="875"/>
      <c r="AO634" s="875"/>
      <c r="AP634" s="875"/>
      <c r="AQ634" s="875"/>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5"/>
      <c r="E635" s="766" t="str">
        <f>IFERROR(VLOOKUP(C635, 條件!$A:$L, 5, 0), "")</f>
        <v/>
      </c>
      <c r="F635" s="767" t="str">
        <f>IFERROR(VLOOKUP(C635, 條件!$A:$L, 6, 0), "")</f>
        <v/>
      </c>
      <c r="G635" s="948"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65"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6">
        <v>1</v>
      </c>
      <c r="AH635" s="382" t="s">
        <v>1272</v>
      </c>
      <c r="AI635" s="815" t="s">
        <v>1272</v>
      </c>
      <c r="AJ635" s="815" t="s">
        <v>1272</v>
      </c>
      <c r="AK635" s="974" t="s">
        <v>1272</v>
      </c>
      <c r="AL635" s="775"/>
      <c r="AM635" s="875"/>
      <c r="AN635" s="875"/>
      <c r="AO635" s="875"/>
      <c r="AP635" s="875"/>
      <c r="AQ635" s="875"/>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5"/>
      <c r="E636" s="766" t="str">
        <f>IFERROR(VLOOKUP(C636, 條件!$A:$L, 5, 0), "")</f>
        <v/>
      </c>
      <c r="F636" s="767" t="str">
        <f>IFERROR(VLOOKUP(C636, 條件!$A:$L, 6, 0), "")</f>
        <v/>
      </c>
      <c r="G636" s="948"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65"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6">
        <v>1</v>
      </c>
      <c r="AH636" s="382" t="s">
        <v>1272</v>
      </c>
      <c r="AI636" s="815" t="s">
        <v>1272</v>
      </c>
      <c r="AJ636" s="815" t="s">
        <v>1272</v>
      </c>
      <c r="AK636" s="974" t="s">
        <v>1272</v>
      </c>
      <c r="AL636" s="775"/>
      <c r="AM636" s="875"/>
      <c r="AN636" s="875"/>
      <c r="AO636" s="875"/>
      <c r="AP636" s="875"/>
      <c r="AQ636" s="875"/>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5"/>
      <c r="E637" s="766" t="str">
        <f>IFERROR(VLOOKUP(C637, 條件!$A:$L, 5, 0), "")</f>
        <v/>
      </c>
      <c r="F637" s="767" t="str">
        <f>IFERROR(VLOOKUP(C637, 條件!$A:$L, 6, 0), "")</f>
        <v/>
      </c>
      <c r="G637" s="948"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65"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6">
        <v>1</v>
      </c>
      <c r="AH637" s="382" t="s">
        <v>1272</v>
      </c>
      <c r="AI637" s="815" t="s">
        <v>1272</v>
      </c>
      <c r="AJ637" s="815" t="s">
        <v>1272</v>
      </c>
      <c r="AK637" s="974" t="s">
        <v>1272</v>
      </c>
      <c r="AL637" s="775"/>
      <c r="AM637" s="875"/>
      <c r="AN637" s="875"/>
      <c r="AO637" s="875"/>
      <c r="AP637" s="875"/>
      <c r="AQ637" s="875"/>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5"/>
      <c r="E638" s="766" t="str">
        <f>IFERROR(VLOOKUP(C638, 條件!$A:$L, 5, 0), "")</f>
        <v/>
      </c>
      <c r="F638" s="767" t="str">
        <f>IFERROR(VLOOKUP(C638, 條件!$A:$L, 6, 0), "")</f>
        <v/>
      </c>
      <c r="G638" s="948"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65"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6">
        <v>1</v>
      </c>
      <c r="AH638" s="382" t="s">
        <v>1272</v>
      </c>
      <c r="AI638" s="815" t="s">
        <v>1272</v>
      </c>
      <c r="AJ638" s="815" t="s">
        <v>1272</v>
      </c>
      <c r="AK638" s="974" t="s">
        <v>1272</v>
      </c>
      <c r="AL638" s="775"/>
      <c r="AM638" s="875"/>
      <c r="AN638" s="875"/>
      <c r="AO638" s="875"/>
      <c r="AP638" s="875"/>
      <c r="AQ638" s="875"/>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5"/>
      <c r="E639" s="766" t="str">
        <f>IFERROR(VLOOKUP(C639, 條件!$A:$L, 5, 0), "")</f>
        <v/>
      </c>
      <c r="F639" s="767" t="str">
        <f>IFERROR(VLOOKUP(C639, 條件!$A:$L, 6, 0), "")</f>
        <v/>
      </c>
      <c r="G639" s="948"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65"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6">
        <v>1</v>
      </c>
      <c r="AH639" s="382" t="s">
        <v>1272</v>
      </c>
      <c r="AI639" s="815" t="s">
        <v>1272</v>
      </c>
      <c r="AJ639" s="815" t="s">
        <v>1272</v>
      </c>
      <c r="AK639" s="974" t="s">
        <v>1272</v>
      </c>
      <c r="AL639" s="775"/>
      <c r="AM639" s="875"/>
      <c r="AN639" s="875"/>
      <c r="AO639" s="875"/>
      <c r="AP639" s="875"/>
      <c r="AQ639" s="875"/>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5"/>
      <c r="E640" s="766" t="str">
        <f>IFERROR(VLOOKUP(C640, 條件!$A:$L, 5, 0), "")</f>
        <v/>
      </c>
      <c r="F640" s="767" t="str">
        <f>IFERROR(VLOOKUP(C640, 條件!$A:$L, 6, 0), "")</f>
        <v/>
      </c>
      <c r="G640" s="948"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65"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6">
        <v>1</v>
      </c>
      <c r="AH640" s="382" t="s">
        <v>1272</v>
      </c>
      <c r="AI640" s="815" t="s">
        <v>1272</v>
      </c>
      <c r="AJ640" s="815" t="s">
        <v>1272</v>
      </c>
      <c r="AK640" s="974" t="s">
        <v>1272</v>
      </c>
      <c r="AL640" s="775"/>
      <c r="AM640" s="875"/>
      <c r="AN640" s="875"/>
      <c r="AO640" s="875"/>
      <c r="AP640" s="875"/>
      <c r="AQ640" s="875"/>
      <c r="AR640" s="777"/>
      <c r="AS640" s="767" t="str">
        <f t="shared" si="103"/>
        <v>單</v>
      </c>
      <c r="AT640" s="767" t="str">
        <f t="shared" si="104"/>
        <v>全</v>
      </c>
      <c r="AU640" s="767" t="str">
        <f t="shared" si="105"/>
        <v/>
      </c>
      <c r="AV640" s="767" t="str">
        <f t="shared" si="106"/>
        <v/>
      </c>
    </row>
    <row r="641" spans="1:48" ht="17.45" customHeight="1" thickBot="1">
      <c r="A641" s="781">
        <f t="shared" si="109"/>
        <v>46158</v>
      </c>
      <c r="B641" s="782" t="s">
        <v>1959</v>
      </c>
      <c r="C641" s="799" t="s">
        <v>1952</v>
      </c>
      <c r="D641" s="946"/>
      <c r="E641" s="784" t="str">
        <f>IFERROR(VLOOKUP(C641, 條件!$A:$L, 5, 0), "")</f>
        <v/>
      </c>
      <c r="F641" s="785" t="str">
        <f>IFERROR(VLOOKUP(C641, 條件!$A:$L, 6, 0), "")</f>
        <v/>
      </c>
      <c r="G641" s="949"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9"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70">
        <v>1</v>
      </c>
      <c r="AH641" s="409" t="s">
        <v>1272</v>
      </c>
      <c r="AI641" s="816" t="s">
        <v>1272</v>
      </c>
      <c r="AJ641" s="816" t="s">
        <v>1272</v>
      </c>
      <c r="AK641" s="975" t="s">
        <v>1272</v>
      </c>
      <c r="AL641" s="793"/>
      <c r="AM641" s="877"/>
      <c r="AN641" s="877"/>
      <c r="AO641" s="877"/>
      <c r="AP641" s="877"/>
      <c r="AQ641" s="877"/>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4"/>
      <c r="E642" s="748" t="str">
        <f>IFERROR(VLOOKUP(C642, 條件!$A:$L, 5, 0), "")</f>
        <v/>
      </c>
      <c r="F642" s="749" t="str">
        <f>IFERROR(VLOOKUP(C642, 條件!$A:$L, 6, 0), "")</f>
        <v/>
      </c>
      <c r="G642" s="947"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63"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64">
        <v>1</v>
      </c>
      <c r="AH642" s="752" t="s">
        <v>1272</v>
      </c>
      <c r="AI642" s="953" t="s">
        <v>1272</v>
      </c>
      <c r="AJ642" s="823" t="s">
        <v>1272</v>
      </c>
      <c r="AK642" s="972" t="s">
        <v>1272</v>
      </c>
      <c r="AL642" s="760"/>
      <c r="AM642" s="874"/>
      <c r="AN642" s="874"/>
      <c r="AO642" s="874"/>
      <c r="AP642" s="874"/>
      <c r="AQ642" s="874"/>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5"/>
      <c r="E643" s="766" t="str">
        <f>IFERROR(VLOOKUP(C643, 條件!$A:$L, 5, 0), "")</f>
        <v>75/36SDR</v>
      </c>
      <c r="F643" s="767" t="str">
        <f>IFERROR(VLOOKUP(C643, 條件!$A:$L, 6, 0), "")</f>
        <v>FP81386R</v>
      </c>
      <c r="G643" s="948">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65">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6">
        <v>1</v>
      </c>
      <c r="AH643" s="382" t="s">
        <v>1242</v>
      </c>
      <c r="AI643" s="384" t="s">
        <v>1242</v>
      </c>
      <c r="AJ643" s="815" t="s">
        <v>1963</v>
      </c>
      <c r="AK643" s="974" t="s">
        <v>1963</v>
      </c>
      <c r="AL643" s="775">
        <v>50</v>
      </c>
      <c r="AM643" s="875">
        <v>46154</v>
      </c>
      <c r="AN643" s="875">
        <v>46155</v>
      </c>
      <c r="AO643" s="875">
        <v>46156</v>
      </c>
      <c r="AP643" s="875"/>
      <c r="AQ643" s="875"/>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5" t="s">
        <v>1945</v>
      </c>
      <c r="E644" s="766" t="str">
        <f>IFERROR(VLOOKUP(C644, 條件!$A:$L, 5, 0), "")</f>
        <v>75/24/2SDr</v>
      </c>
      <c r="F644" s="767" t="str">
        <f>IFERROR(VLOOKUP(C644, 條件!$A:$L, 6, 0), "")</f>
        <v>FP81391R×2</v>
      </c>
      <c r="G644" s="948">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65">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6">
        <v>1</v>
      </c>
      <c r="AH644" s="382" t="s">
        <v>1242</v>
      </c>
      <c r="AI644" s="384" t="s">
        <v>1242</v>
      </c>
      <c r="AJ644" s="815" t="s">
        <v>1185</v>
      </c>
      <c r="AK644" s="974" t="s">
        <v>1185</v>
      </c>
      <c r="AL644" s="775">
        <v>53</v>
      </c>
      <c r="AM644" s="875">
        <v>46118</v>
      </c>
      <c r="AN644" s="875">
        <v>46119</v>
      </c>
      <c r="AO644" s="875">
        <v>46120</v>
      </c>
      <c r="AP644" s="875"/>
      <c r="AQ644" s="875"/>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5"/>
      <c r="E645" s="766" t="str">
        <f>IFERROR(VLOOKUP(C645, 條件!$A:$L, 5, 0), "")</f>
        <v>150/48BK42</v>
      </c>
      <c r="F645" s="767" t="str">
        <f>IFERROR(VLOOKUP(C645, 條件!$A:$L, 6, 0), "")</f>
        <v>FP02421</v>
      </c>
      <c r="G645" s="948">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65">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6">
        <v>2</v>
      </c>
      <c r="AH645" s="382" t="s">
        <v>1650</v>
      </c>
      <c r="AI645" s="384" t="s">
        <v>1650</v>
      </c>
      <c r="AJ645" s="815" t="s">
        <v>1369</v>
      </c>
      <c r="AK645" s="974" t="s">
        <v>1369</v>
      </c>
      <c r="AL645" s="775">
        <v>52</v>
      </c>
      <c r="AM645" s="875">
        <v>46152</v>
      </c>
      <c r="AN645" s="875">
        <v>46153</v>
      </c>
      <c r="AO645" s="875"/>
      <c r="AP645" s="875"/>
      <c r="AQ645" s="875"/>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5"/>
      <c r="E646" s="766" t="str">
        <f>IFERROR(VLOOKUP(C646, 條件!$A:$L, 5, 0), "")</f>
        <v>75/36HC</v>
      </c>
      <c r="F646" s="767" t="str">
        <f>IFERROR(VLOOKUP(C646, 條件!$A:$L, 6, 0), "")</f>
        <v>FP81857R</v>
      </c>
      <c r="G646" s="948">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65">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6">
        <v>1</v>
      </c>
      <c r="AH646" s="382" t="s">
        <v>1650</v>
      </c>
      <c r="AI646" s="384" t="s">
        <v>1650</v>
      </c>
      <c r="AJ646" s="815" t="s">
        <v>1369</v>
      </c>
      <c r="AK646" s="974" t="s">
        <v>1369</v>
      </c>
      <c r="AL646" s="775">
        <v>54</v>
      </c>
      <c r="AM646" s="875">
        <v>45942</v>
      </c>
      <c r="AN646" s="875">
        <v>45943</v>
      </c>
      <c r="AO646" s="875"/>
      <c r="AP646" s="875"/>
      <c r="AQ646" s="875"/>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5"/>
      <c r="E647" s="766" t="str">
        <f>IFERROR(VLOOKUP(C647, 條件!$A:$L, 5, 0), "")</f>
        <v/>
      </c>
      <c r="F647" s="767" t="str">
        <f>IFERROR(VLOOKUP(C647, 條件!$A:$L, 6, 0), "")</f>
        <v/>
      </c>
      <c r="G647" s="948"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65"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6">
        <v>1</v>
      </c>
      <c r="AH647" s="382" t="s">
        <v>1272</v>
      </c>
      <c r="AI647" s="384" t="s">
        <v>1272</v>
      </c>
      <c r="AJ647" s="815" t="s">
        <v>1272</v>
      </c>
      <c r="AK647" s="974" t="s">
        <v>1272</v>
      </c>
      <c r="AL647" s="775"/>
      <c r="AM647" s="875"/>
      <c r="AN647" s="875"/>
      <c r="AO647" s="875"/>
      <c r="AP647" s="875"/>
      <c r="AQ647" s="875"/>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5" t="s">
        <v>1946</v>
      </c>
      <c r="E648" s="766" t="str">
        <f>IFERROR(VLOOKUP(C648, 條件!$A:$L, 5, 0), "")</f>
        <v>50/72BSD3</v>
      </c>
      <c r="F648" s="767" t="str">
        <f>IFERROR(VLOOKUP(C648, 條件!$A:$L, 6, 0), "")</f>
        <v>FP80141</v>
      </c>
      <c r="G648" s="948">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65">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6">
        <v>1</v>
      </c>
      <c r="AH648" s="382" t="s">
        <v>1242</v>
      </c>
      <c r="AI648" s="384" t="s">
        <v>1242</v>
      </c>
      <c r="AJ648" s="815" t="s">
        <v>1185</v>
      </c>
      <c r="AK648" s="974" t="s">
        <v>1185</v>
      </c>
      <c r="AL648" s="775">
        <v>57</v>
      </c>
      <c r="AM648" s="876">
        <v>46090</v>
      </c>
      <c r="AN648" s="875">
        <v>46091</v>
      </c>
      <c r="AO648" s="875"/>
      <c r="AP648" s="875"/>
      <c r="AQ648" s="875"/>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5"/>
      <c r="E649" s="766" t="str">
        <f>IFERROR(VLOOKUP(C649, 條件!$A:$L, 5, 0), "")</f>
        <v/>
      </c>
      <c r="F649" s="767" t="str">
        <f>IFERROR(VLOOKUP(C649, 條件!$A:$L, 6, 0), "")</f>
        <v/>
      </c>
      <c r="G649" s="948"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65"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6">
        <v>1</v>
      </c>
      <c r="AH649" s="382" t="s">
        <v>1272</v>
      </c>
      <c r="AI649" s="384" t="s">
        <v>1272</v>
      </c>
      <c r="AJ649" s="815" t="s">
        <v>1272</v>
      </c>
      <c r="AK649" s="974" t="s">
        <v>1272</v>
      </c>
      <c r="AL649" s="775"/>
      <c r="AM649" s="875"/>
      <c r="AN649" s="875"/>
      <c r="AO649" s="875"/>
      <c r="AP649" s="875"/>
      <c r="AQ649" s="875"/>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5"/>
      <c r="E650" s="766" t="str">
        <f>IFERROR(VLOOKUP(C650, 條件!$A:$L, 5, 0), "")</f>
        <v>150/48CDR</v>
      </c>
      <c r="F650" s="767" t="str">
        <f>IFERROR(VLOOKUP(C650, 條件!$A:$L, 6, 0), "")</f>
        <v>FP82781</v>
      </c>
      <c r="G650" s="948">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65">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6">
        <v>1</v>
      </c>
      <c r="AH650" s="382" t="s">
        <v>1242</v>
      </c>
      <c r="AI650" s="384" t="s">
        <v>1242</v>
      </c>
      <c r="AJ650" s="815" t="s">
        <v>1369</v>
      </c>
      <c r="AK650" s="974" t="s">
        <v>1369</v>
      </c>
      <c r="AL650" s="775">
        <v>54</v>
      </c>
      <c r="AM650" s="875">
        <v>46155</v>
      </c>
      <c r="AN650" s="875">
        <v>46156</v>
      </c>
      <c r="AO650" s="875">
        <v>46157</v>
      </c>
      <c r="AP650" s="875"/>
      <c r="AQ650" s="875"/>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5"/>
      <c r="E651" s="766" t="str">
        <f>IFERROR(VLOOKUP(C651, 條件!$A:$L, 5, 0), "")</f>
        <v/>
      </c>
      <c r="F651" s="767" t="str">
        <f>IFERROR(VLOOKUP(C651, 條件!$A:$L, 6, 0), "")</f>
        <v/>
      </c>
      <c r="G651" s="948"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65"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6">
        <v>1</v>
      </c>
      <c r="AH651" s="382" t="s">
        <v>1272</v>
      </c>
      <c r="AI651" s="384" t="s">
        <v>1272</v>
      </c>
      <c r="AJ651" s="815" t="s">
        <v>1272</v>
      </c>
      <c r="AK651" s="974" t="s">
        <v>1272</v>
      </c>
      <c r="AL651" s="775"/>
      <c r="AM651" s="875"/>
      <c r="AN651" s="875"/>
      <c r="AO651" s="875"/>
      <c r="AP651" s="875"/>
      <c r="AQ651" s="875"/>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5"/>
      <c r="E652" s="766" t="str">
        <f>IFERROR(VLOOKUP(C652, 條件!$A:$L, 5, 0), "")</f>
        <v/>
      </c>
      <c r="F652" s="767" t="str">
        <f>IFERROR(VLOOKUP(C652, 條件!$A:$L, 6, 0), "")</f>
        <v/>
      </c>
      <c r="G652" s="948"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65"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6">
        <v>1</v>
      </c>
      <c r="AH652" s="382" t="s">
        <v>1272</v>
      </c>
      <c r="AI652" s="384" t="s">
        <v>1272</v>
      </c>
      <c r="AJ652" s="815" t="s">
        <v>1272</v>
      </c>
      <c r="AK652" s="974" t="s">
        <v>1272</v>
      </c>
      <c r="AL652" s="775"/>
      <c r="AM652" s="876"/>
      <c r="AN652" s="875"/>
      <c r="AO652" s="875"/>
      <c r="AP652" s="875"/>
      <c r="AQ652" s="875"/>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5" t="s">
        <v>1945</v>
      </c>
      <c r="E653" s="766" t="str">
        <f>IFERROR(VLOOKUP(C653, 條件!$A:$L, 5, 0), "")</f>
        <v>75/24/2SDr</v>
      </c>
      <c r="F653" s="767" t="str">
        <f>IFERROR(VLOOKUP(C653, 條件!$A:$L, 6, 0), "")</f>
        <v>FP81382R×2</v>
      </c>
      <c r="G653" s="948">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65">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6">
        <v>0.5</v>
      </c>
      <c r="AH653" s="382" t="s">
        <v>1650</v>
      </c>
      <c r="AI653" s="384" t="s">
        <v>1650</v>
      </c>
      <c r="AJ653" s="815" t="s">
        <v>1369</v>
      </c>
      <c r="AK653" s="974" t="s">
        <v>1369</v>
      </c>
      <c r="AL653" s="775">
        <v>50</v>
      </c>
      <c r="AM653" s="875">
        <v>46110</v>
      </c>
      <c r="AN653" s="875">
        <v>46111</v>
      </c>
      <c r="AO653" s="875"/>
      <c r="AP653" s="875"/>
      <c r="AQ653" s="875"/>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5"/>
      <c r="E654" s="766" t="str">
        <f>IFERROR(VLOOKUP(C654, 條件!$A:$L, 5, 0), "")</f>
        <v>150/48SDR</v>
      </c>
      <c r="F654" s="767" t="str">
        <f>IFERROR(VLOOKUP(C654, 條件!$A:$L, 6, 0), "")</f>
        <v>FP82169R</v>
      </c>
      <c r="G654" s="948">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65">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6">
        <v>1</v>
      </c>
      <c r="AH654" s="382" t="s">
        <v>1021</v>
      </c>
      <c r="AI654" s="384" t="s">
        <v>1947</v>
      </c>
      <c r="AJ654" s="815" t="s">
        <v>1272</v>
      </c>
      <c r="AK654" s="974" t="s">
        <v>1272</v>
      </c>
      <c r="AL654" s="775">
        <v>48</v>
      </c>
      <c r="AM654" s="875">
        <v>46152</v>
      </c>
      <c r="AN654" s="875">
        <v>46153</v>
      </c>
      <c r="AO654" s="875">
        <v>46154</v>
      </c>
      <c r="AP654" s="875"/>
      <c r="AQ654" s="875"/>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5"/>
      <c r="E655" s="766" t="str">
        <f>IFERROR(VLOOKUP(C655, 條件!$A:$L, 5, 0), "")</f>
        <v/>
      </c>
      <c r="F655" s="767" t="str">
        <f>IFERROR(VLOOKUP(C655, 條件!$A:$L, 6, 0), "")</f>
        <v/>
      </c>
      <c r="G655" s="948"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65"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6">
        <v>1</v>
      </c>
      <c r="AH655" s="382" t="s">
        <v>1272</v>
      </c>
      <c r="AI655" s="384" t="s">
        <v>1272</v>
      </c>
      <c r="AJ655" s="815" t="s">
        <v>1272</v>
      </c>
      <c r="AK655" s="974" t="s">
        <v>1272</v>
      </c>
      <c r="AL655" s="775"/>
      <c r="AM655" s="875"/>
      <c r="AN655" s="875"/>
      <c r="AO655" s="875"/>
      <c r="AP655" s="875"/>
      <c r="AQ655" s="875"/>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5"/>
      <c r="E656" s="766" t="str">
        <f>IFERROR(VLOOKUP(C656, 條件!$A:$L, 5, 0), "")</f>
        <v/>
      </c>
      <c r="F656" s="767" t="str">
        <f>IFERROR(VLOOKUP(C656, 條件!$A:$L, 6, 0), "")</f>
        <v/>
      </c>
      <c r="G656" s="948"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65"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6">
        <v>1</v>
      </c>
      <c r="AH656" s="382" t="s">
        <v>1272</v>
      </c>
      <c r="AI656" s="384" t="s">
        <v>1272</v>
      </c>
      <c r="AJ656" s="815" t="s">
        <v>1272</v>
      </c>
      <c r="AK656" s="974" t="s">
        <v>1272</v>
      </c>
      <c r="AL656" s="775"/>
      <c r="AM656" s="875"/>
      <c r="AN656" s="875"/>
      <c r="AO656" s="875"/>
      <c r="AP656" s="875"/>
      <c r="AQ656" s="875"/>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5"/>
      <c r="E657" s="766" t="str">
        <f>IFERROR(VLOOKUP(C657, 條件!$A:$L, 5, 0), "")</f>
        <v/>
      </c>
      <c r="F657" s="767" t="str">
        <f>IFERROR(VLOOKUP(C657, 條件!$A:$L, 6, 0), "")</f>
        <v/>
      </c>
      <c r="G657" s="948"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65"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6">
        <v>1</v>
      </c>
      <c r="AH657" s="382" t="s">
        <v>1272</v>
      </c>
      <c r="AI657" s="384" t="s">
        <v>1272</v>
      </c>
      <c r="AJ657" s="815" t="s">
        <v>1272</v>
      </c>
      <c r="AK657" s="974" t="s">
        <v>1272</v>
      </c>
      <c r="AL657" s="825"/>
      <c r="AM657" s="875"/>
      <c r="AN657" s="875"/>
      <c r="AO657" s="875"/>
      <c r="AP657" s="875"/>
      <c r="AQ657" s="875"/>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5"/>
      <c r="E658" s="766" t="str">
        <f>IFERROR(VLOOKUP(C658, 條件!$A:$L, 5, 0), "")</f>
        <v/>
      </c>
      <c r="F658" s="767" t="str">
        <f>IFERROR(VLOOKUP(C658, 條件!$A:$L, 6, 0), "")</f>
        <v/>
      </c>
      <c r="G658" s="948"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65"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6">
        <v>1</v>
      </c>
      <c r="AH658" s="382" t="s">
        <v>1272</v>
      </c>
      <c r="AI658" s="384" t="s">
        <v>1272</v>
      </c>
      <c r="AJ658" s="815" t="s">
        <v>1272</v>
      </c>
      <c r="AK658" s="974" t="s">
        <v>1272</v>
      </c>
      <c r="AL658" s="824"/>
      <c r="AM658" s="875"/>
      <c r="AN658" s="875"/>
      <c r="AO658" s="875"/>
      <c r="AP658" s="875"/>
      <c r="AQ658" s="875"/>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5"/>
      <c r="E659" s="766" t="str">
        <f>IFERROR(VLOOKUP(C659, 條件!$A:$L, 5, 0), "")</f>
        <v>150/48/2GY5</v>
      </c>
      <c r="F659" s="767" t="str">
        <f>IFERROR(VLOOKUP(C659, 條件!$A:$L, 6, 0), "")</f>
        <v>FP02422×2</v>
      </c>
      <c r="G659" s="948">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65">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6">
        <v>0.5</v>
      </c>
      <c r="AH659" s="382" t="s">
        <v>1650</v>
      </c>
      <c r="AI659" s="384" t="s">
        <v>1650</v>
      </c>
      <c r="AJ659" s="815" t="s">
        <v>1369</v>
      </c>
      <c r="AK659" s="974" t="s">
        <v>1369</v>
      </c>
      <c r="AL659" s="775">
        <v>52</v>
      </c>
      <c r="AM659" s="875">
        <v>46151</v>
      </c>
      <c r="AN659" s="875">
        <v>46152</v>
      </c>
      <c r="AO659" s="875">
        <v>46153</v>
      </c>
      <c r="AP659" s="875"/>
      <c r="AQ659" s="875"/>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5"/>
      <c r="E660" s="766" t="str">
        <f>IFERROR(VLOOKUP(C660, 條件!$A:$L, 5, 0), "")</f>
        <v/>
      </c>
      <c r="F660" s="767" t="str">
        <f>IFERROR(VLOOKUP(C660, 條件!$A:$L, 6, 0), "")</f>
        <v/>
      </c>
      <c r="G660" s="948"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65"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6">
        <v>1</v>
      </c>
      <c r="AH660" s="382" t="s">
        <v>1272</v>
      </c>
      <c r="AI660" s="384" t="s">
        <v>1272</v>
      </c>
      <c r="AJ660" s="815" t="s">
        <v>1272</v>
      </c>
      <c r="AK660" s="974" t="s">
        <v>1272</v>
      </c>
      <c r="AL660" s="775"/>
      <c r="AM660" s="875"/>
      <c r="AN660" s="875"/>
      <c r="AO660" s="875"/>
      <c r="AP660" s="875"/>
      <c r="AQ660" s="875"/>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5" t="s">
        <v>1945</v>
      </c>
      <c r="E661" s="766" t="str">
        <f>IFERROR(VLOOKUP(C661, 條件!$A:$L, 5, 0), "")</f>
        <v>150/48/2SDr</v>
      </c>
      <c r="F661" s="767" t="str">
        <f>IFERROR(VLOOKUP(C661, 條件!$A:$L, 6, 0), "")</f>
        <v>FP82171R×2</v>
      </c>
      <c r="G661" s="948">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65">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6">
        <v>1</v>
      </c>
      <c r="AH661" s="382" t="s">
        <v>1947</v>
      </c>
      <c r="AI661" s="384" t="s">
        <v>1947</v>
      </c>
      <c r="AJ661" s="815" t="s">
        <v>1963</v>
      </c>
      <c r="AK661" s="974" t="s">
        <v>1963</v>
      </c>
      <c r="AL661" s="775">
        <v>55</v>
      </c>
      <c r="AM661" s="875">
        <v>46153</v>
      </c>
      <c r="AN661" s="875">
        <v>46155</v>
      </c>
      <c r="AO661" s="875">
        <v>46156</v>
      </c>
      <c r="AP661" s="875"/>
      <c r="AQ661" s="875"/>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5"/>
      <c r="E662" s="766" t="str">
        <f>IFERROR(VLOOKUP(C662, 條件!$A:$L, 5, 0), "")</f>
        <v/>
      </c>
      <c r="F662" s="767" t="str">
        <f>IFERROR(VLOOKUP(C662, 條件!$A:$L, 6, 0), "")</f>
        <v/>
      </c>
      <c r="G662" s="948"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65"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6">
        <v>1</v>
      </c>
      <c r="AH662" s="382" t="s">
        <v>1272</v>
      </c>
      <c r="AI662" s="384" t="s">
        <v>1272</v>
      </c>
      <c r="AJ662" s="815" t="s">
        <v>1272</v>
      </c>
      <c r="AK662" s="974" t="s">
        <v>1272</v>
      </c>
      <c r="AL662" s="775"/>
      <c r="AM662" s="875"/>
      <c r="AN662" s="875"/>
      <c r="AO662" s="875"/>
      <c r="AP662" s="875"/>
      <c r="AQ662" s="875"/>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5" t="s">
        <v>1945</v>
      </c>
      <c r="E663" s="766" t="str">
        <f>IFERROR(VLOOKUP(C663, 條件!$A:$L, 5, 0), "")</f>
        <v>150/48/2SDr</v>
      </c>
      <c r="F663" s="767" t="str">
        <f>IFERROR(VLOOKUP(C663, 條件!$A:$L, 6, 0), "")</f>
        <v>FP82173R×2</v>
      </c>
      <c r="G663" s="948">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65">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6">
        <v>1</v>
      </c>
      <c r="AH663" s="382" t="s">
        <v>1430</v>
      </c>
      <c r="AI663" s="384" t="s">
        <v>1430</v>
      </c>
      <c r="AJ663" s="815" t="s">
        <v>1697</v>
      </c>
      <c r="AK663" s="974" t="s">
        <v>1697</v>
      </c>
      <c r="AL663" s="775">
        <v>56</v>
      </c>
      <c r="AM663" s="875">
        <v>46153</v>
      </c>
      <c r="AN663" s="875">
        <v>46154</v>
      </c>
      <c r="AO663" s="875">
        <v>46155</v>
      </c>
      <c r="AP663" s="875"/>
      <c r="AQ663" s="875"/>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5" t="s">
        <v>1945</v>
      </c>
      <c r="E664" s="766" t="str">
        <f>IFERROR(VLOOKUP(C664, 條件!$A:$L, 5, 0), "")</f>
        <v>150/48/2SDr</v>
      </c>
      <c r="F664" s="767" t="str">
        <f>IFERROR(VLOOKUP(C664, 條件!$A:$L, 6, 0), "")</f>
        <v>FP82171R×2</v>
      </c>
      <c r="G664" s="948">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65">
        <f>IFERROR(VLOOKUP(C664, 條件!$A:$L, 3, 0), "")</f>
        <v>5.8536585365853666</v>
      </c>
      <c r="AA664" s="770">
        <f>IF(OR(L664={"改紡","檢修","了機","清車","FINAL","停機","SAMPLE","TEST","絲開發"}), L664, IFERROR(IF(C664="", "", (SUM(J664, N664, R664, V664)/3 * AG664) * IF(AND(AF664="S", AS664="雙"), 0.5, 1)), ""))</f>
        <v>32</v>
      </c>
      <c r="AB664" s="803">
        <f t="shared" si="110"/>
        <v>0.99917868589743586</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6">
        <v>1</v>
      </c>
      <c r="AH664" s="382" t="s">
        <v>1430</v>
      </c>
      <c r="AI664" s="384" t="s">
        <v>1430</v>
      </c>
      <c r="AJ664" s="815" t="s">
        <v>1697</v>
      </c>
      <c r="AK664" s="974" t="s">
        <v>1697</v>
      </c>
      <c r="AL664" s="775">
        <v>55</v>
      </c>
      <c r="AM664" s="875">
        <v>46155</v>
      </c>
      <c r="AN664" s="875">
        <v>46156</v>
      </c>
      <c r="AO664" s="875">
        <v>46157</v>
      </c>
      <c r="AP664" s="875"/>
      <c r="AQ664" s="875"/>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5"/>
      <c r="E665" s="766" t="str">
        <f>IFERROR(VLOOKUP(C665, 條件!$A:$L, 5, 0), "")</f>
        <v>150/48/2SDr</v>
      </c>
      <c r="F665" s="767" t="str">
        <f>IFERROR(VLOOKUP(C665, 條件!$A:$L, 6, 0), "")</f>
        <v>FP82169R×2</v>
      </c>
      <c r="G665" s="948">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65">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6">
        <v>2</v>
      </c>
      <c r="AH665" s="382" t="s">
        <v>1430</v>
      </c>
      <c r="AI665" s="384" t="s">
        <v>1430</v>
      </c>
      <c r="AJ665" s="815" t="s">
        <v>1697</v>
      </c>
      <c r="AK665" s="974" t="s">
        <v>1697</v>
      </c>
      <c r="AL665" s="775">
        <v>48</v>
      </c>
      <c r="AM665" s="875">
        <v>46152</v>
      </c>
      <c r="AN665" s="875">
        <v>46153</v>
      </c>
      <c r="AO665" s="875">
        <v>46154</v>
      </c>
      <c r="AP665" s="875"/>
      <c r="AQ665" s="875"/>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5"/>
      <c r="E666" s="766" t="str">
        <f>IFERROR(VLOOKUP(C666, 條件!$A:$L, 5, 0), "")</f>
        <v>150/48/2SDr</v>
      </c>
      <c r="F666" s="767" t="str">
        <f>IFERROR(VLOOKUP(C666, 條件!$A:$L, 6, 0), "")</f>
        <v>FP82169R×2</v>
      </c>
      <c r="G666" s="948">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65">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6">
        <v>2</v>
      </c>
      <c r="AH666" s="382" t="s">
        <v>1026</v>
      </c>
      <c r="AI666" s="384" t="s">
        <v>1026</v>
      </c>
      <c r="AJ666" s="815" t="s">
        <v>1893</v>
      </c>
      <c r="AK666" s="974" t="s">
        <v>1893</v>
      </c>
      <c r="AL666" s="775">
        <v>48</v>
      </c>
      <c r="AM666" s="875">
        <v>46153</v>
      </c>
      <c r="AN666" s="875">
        <v>46155</v>
      </c>
      <c r="AO666" s="875">
        <v>46156</v>
      </c>
      <c r="AP666" s="875"/>
      <c r="AQ666" s="875"/>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5"/>
      <c r="E667" s="766" t="str">
        <f>IFERROR(VLOOKUP(C667, 條件!$A:$L, 5, 0), "")</f>
        <v/>
      </c>
      <c r="F667" s="767" t="str">
        <f>IFERROR(VLOOKUP(C667, 條件!$A:$L, 6, 0), "")</f>
        <v/>
      </c>
      <c r="G667" s="948"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65"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6">
        <v>1</v>
      </c>
      <c r="AH667" s="382" t="s">
        <v>1272</v>
      </c>
      <c r="AI667" s="384" t="s">
        <v>1272</v>
      </c>
      <c r="AJ667" s="815" t="s">
        <v>1272</v>
      </c>
      <c r="AK667" s="974" t="s">
        <v>1272</v>
      </c>
      <c r="AL667" s="775"/>
      <c r="AM667" s="875"/>
      <c r="AN667" s="875"/>
      <c r="AO667" s="875"/>
      <c r="AP667" s="875"/>
      <c r="AQ667" s="875"/>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5" t="s">
        <v>1945</v>
      </c>
      <c r="E668" s="766" t="str">
        <f>IFERROR(VLOOKUP(C668, 條件!$A:$L, 5, 0), "")</f>
        <v>150/48/2SDr</v>
      </c>
      <c r="F668" s="767" t="str">
        <f>IFERROR(VLOOKUP(C668, 條件!$A:$L, 6, 0), "")</f>
        <v>FP82173R×2</v>
      </c>
      <c r="G668" s="948">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65">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6">
        <v>1</v>
      </c>
      <c r="AH668" s="382" t="s">
        <v>1026</v>
      </c>
      <c r="AI668" s="384" t="s">
        <v>1026</v>
      </c>
      <c r="AJ668" s="815" t="s">
        <v>1893</v>
      </c>
      <c r="AK668" s="974" t="s">
        <v>1893</v>
      </c>
      <c r="AL668" s="775">
        <v>56</v>
      </c>
      <c r="AM668" s="875">
        <v>46154</v>
      </c>
      <c r="AN668" s="875">
        <v>46155</v>
      </c>
      <c r="AO668" s="875">
        <v>46156</v>
      </c>
      <c r="AP668" s="875"/>
      <c r="AQ668" s="875"/>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5" t="s">
        <v>1945</v>
      </c>
      <c r="E669" s="766" t="str">
        <f>IFERROR(VLOOKUP(C669, 條件!$A:$L, 5, 0), "")</f>
        <v>150/48/2SDr</v>
      </c>
      <c r="F669" s="767" t="str">
        <f>IFERROR(VLOOKUP(C669, 條件!$A:$L, 6, 0), "")</f>
        <v>FP82173R×2</v>
      </c>
      <c r="G669" s="948">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65">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6">
        <v>1</v>
      </c>
      <c r="AH669" s="382" t="s">
        <v>1026</v>
      </c>
      <c r="AI669" s="384" t="s">
        <v>1026</v>
      </c>
      <c r="AJ669" s="815" t="s">
        <v>1893</v>
      </c>
      <c r="AK669" s="974" t="s">
        <v>1893</v>
      </c>
      <c r="AL669" s="775">
        <v>56</v>
      </c>
      <c r="AM669" s="875">
        <v>46154</v>
      </c>
      <c r="AN669" s="875">
        <v>46155</v>
      </c>
      <c r="AO669" s="875"/>
      <c r="AP669" s="875"/>
      <c r="AQ669" s="875"/>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5"/>
      <c r="E670" s="766" t="str">
        <f>IFERROR(VLOOKUP(C670, 條件!$A:$L, 5, 0), "")</f>
        <v>50/72/2SDFFR</v>
      </c>
      <c r="F670" s="767" t="str">
        <f>IFERROR(VLOOKUP(C670, 條件!$A:$L, 6, 0), "")</f>
        <v>FP80099R×2</v>
      </c>
      <c r="G670" s="948">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7">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8">
        <v>3</v>
      </c>
      <c r="AH670" s="382" t="s">
        <v>1021</v>
      </c>
      <c r="AI670" s="384" t="s">
        <v>1947</v>
      </c>
      <c r="AJ670" s="815" t="s">
        <v>1185</v>
      </c>
      <c r="AK670" s="974" t="s">
        <v>1185</v>
      </c>
      <c r="AL670" s="775">
        <v>50</v>
      </c>
      <c r="AM670" s="875">
        <v>46043</v>
      </c>
      <c r="AN670" s="875">
        <v>46044</v>
      </c>
      <c r="AO670" s="875"/>
      <c r="AP670" s="875"/>
      <c r="AQ670" s="875"/>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5"/>
      <c r="E671" s="766" t="str">
        <f>IFERROR(VLOOKUP(C671, 條件!$A:$L, 5, 0), "")</f>
        <v>75/72/2SDFFR</v>
      </c>
      <c r="F671" s="767" t="str">
        <f>IFERROR(VLOOKUP(C671, 條件!$A:$L, 6, 0), "")</f>
        <v>FP81209R×2</v>
      </c>
      <c r="G671" s="948">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7">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8">
        <v>3</v>
      </c>
      <c r="AH671" s="382" t="s">
        <v>1021</v>
      </c>
      <c r="AI671" s="384" t="s">
        <v>1947</v>
      </c>
      <c r="AJ671" s="815" t="s">
        <v>1185</v>
      </c>
      <c r="AK671" s="974" t="s">
        <v>1185</v>
      </c>
      <c r="AL671" s="775">
        <v>50</v>
      </c>
      <c r="AM671" s="875">
        <v>46087</v>
      </c>
      <c r="AN671" s="875">
        <v>46089</v>
      </c>
      <c r="AO671" s="875"/>
      <c r="AP671" s="875"/>
      <c r="AQ671" s="875"/>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5"/>
      <c r="E672" s="766" t="str">
        <f>IFERROR(VLOOKUP(C672, 條件!$A:$L, 5, 0), "")</f>
        <v/>
      </c>
      <c r="F672" s="767" t="str">
        <f>IFERROR(VLOOKUP(C672, 條件!$A:$L, 6, 0), "")</f>
        <v/>
      </c>
      <c r="G672" s="948"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7"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8">
        <v>5</v>
      </c>
      <c r="AH672" s="382" t="s">
        <v>1021</v>
      </c>
      <c r="AI672" s="384" t="s">
        <v>1947</v>
      </c>
      <c r="AJ672" s="815" t="s">
        <v>1185</v>
      </c>
      <c r="AK672" s="974" t="s">
        <v>1185</v>
      </c>
      <c r="AL672" s="775"/>
      <c r="AM672" s="875"/>
      <c r="AN672" s="875"/>
      <c r="AO672" s="875"/>
      <c r="AP672" s="875"/>
      <c r="AQ672" s="875"/>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5"/>
      <c r="E673" s="766" t="str">
        <f>IFERROR(VLOOKUP(C673, 條件!$A:$L, 5, 0), "")</f>
        <v/>
      </c>
      <c r="F673" s="767" t="str">
        <f>IFERROR(VLOOKUP(C673, 條件!$A:$L, 6, 0), "")</f>
        <v/>
      </c>
      <c r="G673" s="948"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65"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6">
        <v>1</v>
      </c>
      <c r="AH673" s="382" t="s">
        <v>1272</v>
      </c>
      <c r="AI673" s="815" t="s">
        <v>1272</v>
      </c>
      <c r="AJ673" s="815" t="s">
        <v>1272</v>
      </c>
      <c r="AK673" s="974" t="s">
        <v>1272</v>
      </c>
      <c r="AL673" s="775"/>
      <c r="AM673" s="875"/>
      <c r="AN673" s="875"/>
      <c r="AO673" s="875"/>
      <c r="AP673" s="875"/>
      <c r="AQ673" s="875"/>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5"/>
      <c r="E674" s="766" t="str">
        <f>IFERROR(VLOOKUP(C674, 條件!$A:$L, 5, 0), "")</f>
        <v/>
      </c>
      <c r="F674" s="767" t="str">
        <f>IFERROR(VLOOKUP(C674, 條件!$A:$L, 6, 0), "")</f>
        <v/>
      </c>
      <c r="G674" s="948"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65"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6">
        <v>1</v>
      </c>
      <c r="AH674" s="382" t="s">
        <v>1272</v>
      </c>
      <c r="AI674" s="815" t="s">
        <v>1272</v>
      </c>
      <c r="AJ674" s="815" t="s">
        <v>1272</v>
      </c>
      <c r="AK674" s="974" t="s">
        <v>1272</v>
      </c>
      <c r="AL674" s="775"/>
      <c r="AM674" s="875"/>
      <c r="AN674" s="875"/>
      <c r="AO674" s="875"/>
      <c r="AP674" s="875"/>
      <c r="AQ674" s="875"/>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5"/>
      <c r="E675" s="766" t="str">
        <f>IFERROR(VLOOKUP(C675, 條件!$A:$L, 5, 0), "")</f>
        <v/>
      </c>
      <c r="F675" s="767" t="str">
        <f>IFERROR(VLOOKUP(C675, 條件!$A:$L, 6, 0), "")</f>
        <v/>
      </c>
      <c r="G675" s="948"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65"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6">
        <v>1</v>
      </c>
      <c r="AH675" s="382" t="s">
        <v>1272</v>
      </c>
      <c r="AI675" s="815" t="s">
        <v>1272</v>
      </c>
      <c r="AJ675" s="815" t="s">
        <v>1272</v>
      </c>
      <c r="AK675" s="974" t="s">
        <v>1272</v>
      </c>
      <c r="AL675" s="775"/>
      <c r="AM675" s="875"/>
      <c r="AN675" s="875"/>
      <c r="AO675" s="875"/>
      <c r="AP675" s="875"/>
      <c r="AQ675" s="875"/>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5"/>
      <c r="E676" s="766" t="str">
        <f>IFERROR(VLOOKUP(C676, 條件!$A:$L, 5, 0), "")</f>
        <v/>
      </c>
      <c r="F676" s="767" t="str">
        <f>IFERROR(VLOOKUP(C676, 條件!$A:$L, 6, 0), "")</f>
        <v/>
      </c>
      <c r="G676" s="948"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65"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6">
        <v>1</v>
      </c>
      <c r="AH676" s="382" t="s">
        <v>1272</v>
      </c>
      <c r="AI676" s="815" t="s">
        <v>1272</v>
      </c>
      <c r="AJ676" s="815" t="s">
        <v>1272</v>
      </c>
      <c r="AK676" s="974" t="s">
        <v>1272</v>
      </c>
      <c r="AL676" s="775"/>
      <c r="AM676" s="875"/>
      <c r="AN676" s="875"/>
      <c r="AO676" s="875"/>
      <c r="AP676" s="875"/>
      <c r="AQ676" s="875"/>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5"/>
      <c r="E677" s="766" t="str">
        <f>IFERROR(VLOOKUP(C677, 條件!$A:$L, 5, 0), "")</f>
        <v/>
      </c>
      <c r="F677" s="767" t="str">
        <f>IFERROR(VLOOKUP(C677, 條件!$A:$L, 6, 0), "")</f>
        <v/>
      </c>
      <c r="G677" s="948"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65"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6">
        <v>1</v>
      </c>
      <c r="AH677" s="382" t="s">
        <v>1272</v>
      </c>
      <c r="AI677" s="815" t="s">
        <v>1272</v>
      </c>
      <c r="AJ677" s="815" t="s">
        <v>1272</v>
      </c>
      <c r="AK677" s="974" t="s">
        <v>1272</v>
      </c>
      <c r="AL677" s="775"/>
      <c r="AM677" s="875"/>
      <c r="AN677" s="875"/>
      <c r="AO677" s="875"/>
      <c r="AP677" s="875"/>
      <c r="AQ677" s="875"/>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5"/>
      <c r="E678" s="766" t="str">
        <f>IFERROR(VLOOKUP(C678, 條件!$A:$L, 5, 0), "")</f>
        <v/>
      </c>
      <c r="F678" s="767" t="str">
        <f>IFERROR(VLOOKUP(C678, 條件!$A:$L, 6, 0), "")</f>
        <v/>
      </c>
      <c r="G678" s="948"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65"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6">
        <v>1</v>
      </c>
      <c r="AH678" s="382" t="s">
        <v>1272</v>
      </c>
      <c r="AI678" s="815" t="s">
        <v>1272</v>
      </c>
      <c r="AJ678" s="815" t="s">
        <v>1272</v>
      </c>
      <c r="AK678" s="974" t="s">
        <v>1272</v>
      </c>
      <c r="AL678" s="775"/>
      <c r="AM678" s="875"/>
      <c r="AN678" s="875"/>
      <c r="AO678" s="875"/>
      <c r="AP678" s="875"/>
      <c r="AQ678" s="875"/>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5"/>
      <c r="E679" s="766" t="str">
        <f>IFERROR(VLOOKUP(C679, 條件!$A:$L, 5, 0), "")</f>
        <v/>
      </c>
      <c r="F679" s="767" t="str">
        <f>IFERROR(VLOOKUP(C679, 條件!$A:$L, 6, 0), "")</f>
        <v/>
      </c>
      <c r="G679" s="948"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65"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6">
        <v>1</v>
      </c>
      <c r="AH679" s="382" t="s">
        <v>1272</v>
      </c>
      <c r="AI679" s="815" t="s">
        <v>1272</v>
      </c>
      <c r="AJ679" s="815" t="s">
        <v>1272</v>
      </c>
      <c r="AK679" s="974" t="s">
        <v>1272</v>
      </c>
      <c r="AL679" s="775"/>
      <c r="AM679" s="875"/>
      <c r="AN679" s="875"/>
      <c r="AO679" s="875"/>
      <c r="AP679" s="875"/>
      <c r="AQ679" s="875"/>
      <c r="AR679" s="777"/>
      <c r="AS679" s="767" t="str">
        <f t="shared" si="114"/>
        <v>單</v>
      </c>
      <c r="AT679" s="767" t="str">
        <f t="shared" si="115"/>
        <v>全</v>
      </c>
      <c r="AU679" s="767" t="str">
        <f t="shared" si="116"/>
        <v/>
      </c>
      <c r="AV679" s="767" t="str">
        <f t="shared" si="117"/>
        <v/>
      </c>
    </row>
    <row r="680" spans="1:48" ht="17.45" customHeight="1" thickBot="1">
      <c r="A680" s="781">
        <f t="shared" si="118"/>
        <v>46159</v>
      </c>
      <c r="B680" s="782" t="s">
        <v>1959</v>
      </c>
      <c r="C680" s="799" t="s">
        <v>1952</v>
      </c>
      <c r="D680" s="946"/>
      <c r="E680" s="784" t="str">
        <f>IFERROR(VLOOKUP(C680, 條件!$A:$L, 5, 0), "")</f>
        <v/>
      </c>
      <c r="F680" s="785" t="str">
        <f>IFERROR(VLOOKUP(C680, 條件!$A:$L, 6, 0), "")</f>
        <v/>
      </c>
      <c r="G680" s="949"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9"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70">
        <v>1</v>
      </c>
      <c r="AH680" s="409" t="s">
        <v>1272</v>
      </c>
      <c r="AI680" s="816" t="s">
        <v>1272</v>
      </c>
      <c r="AJ680" s="816" t="s">
        <v>1272</v>
      </c>
      <c r="AK680" s="975" t="s">
        <v>1272</v>
      </c>
      <c r="AL680" s="793"/>
      <c r="AM680" s="877"/>
      <c r="AN680" s="877"/>
      <c r="AO680" s="877"/>
      <c r="AP680" s="877"/>
      <c r="AQ680" s="877"/>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4"/>
      <c r="E681" s="748" t="str">
        <f>IFERROR(VLOOKUP(C681, 條件!$A:$L, 5, 0), "")</f>
        <v/>
      </c>
      <c r="F681" s="749" t="str">
        <f>IFERROR(VLOOKUP(C681, 條件!$A:$L, 6, 0), "")</f>
        <v/>
      </c>
      <c r="G681" s="947"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63"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64">
        <v>1</v>
      </c>
      <c r="AH681" s="904" t="s">
        <v>1272</v>
      </c>
      <c r="AI681" s="954" t="s">
        <v>1272</v>
      </c>
      <c r="AJ681" s="957" t="s">
        <v>1272</v>
      </c>
      <c r="AK681" s="980" t="s">
        <v>1272</v>
      </c>
      <c r="AL681" s="760"/>
      <c r="AM681" s="874"/>
      <c r="AN681" s="874"/>
      <c r="AO681" s="874"/>
      <c r="AP681" s="874"/>
      <c r="AQ681" s="874"/>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5"/>
      <c r="E682" s="766" t="str">
        <f>IFERROR(VLOOKUP(C682, 條件!$A:$L, 5, 0), "")</f>
        <v>75/36SDR</v>
      </c>
      <c r="F682" s="767" t="str">
        <f>IFERROR(VLOOKUP(C682, 條件!$A:$L, 6, 0), "")</f>
        <v>FP81386R</v>
      </c>
      <c r="G682" s="948">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65">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6">
        <v>1</v>
      </c>
      <c r="AH682" s="820" t="s">
        <v>1242</v>
      </c>
      <c r="AI682" s="815" t="s">
        <v>1242</v>
      </c>
      <c r="AJ682" s="815" t="s">
        <v>1948</v>
      </c>
      <c r="AK682" s="974" t="s">
        <v>1948</v>
      </c>
      <c r="AL682" s="775">
        <v>50</v>
      </c>
      <c r="AM682" s="875">
        <v>46156</v>
      </c>
      <c r="AN682" s="875"/>
      <c r="AO682" s="875"/>
      <c r="AP682" s="875"/>
      <c r="AQ682" s="875"/>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5" t="s">
        <v>1945</v>
      </c>
      <c r="E683" s="766" t="str">
        <f>IFERROR(VLOOKUP(C683, 條件!$A:$L, 5, 0), "")</f>
        <v>75/24/2SDr</v>
      </c>
      <c r="F683" s="767" t="str">
        <f>IFERROR(VLOOKUP(C683, 條件!$A:$L, 6, 0), "")</f>
        <v>FP81391R×2</v>
      </c>
      <c r="G683" s="948">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65">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6">
        <v>1</v>
      </c>
      <c r="AH683" s="820" t="s">
        <v>1242</v>
      </c>
      <c r="AI683" s="815" t="s">
        <v>1242</v>
      </c>
      <c r="AJ683" s="815" t="s">
        <v>1948</v>
      </c>
      <c r="AK683" s="974" t="s">
        <v>1948</v>
      </c>
      <c r="AL683" s="775">
        <v>53</v>
      </c>
      <c r="AM683" s="875">
        <v>46118</v>
      </c>
      <c r="AN683" s="875">
        <v>46120</v>
      </c>
      <c r="AO683" s="875">
        <v>46122</v>
      </c>
      <c r="AP683" s="875"/>
      <c r="AQ683" s="875"/>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5"/>
      <c r="E684" s="766" t="str">
        <f>IFERROR(VLOOKUP(C684, 條件!$A:$L, 5, 0), "")</f>
        <v>150/48BK42</v>
      </c>
      <c r="F684" s="767" t="str">
        <f>IFERROR(VLOOKUP(C684, 條件!$A:$L, 6, 0), "")</f>
        <v>FP02421</v>
      </c>
      <c r="G684" s="948">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65">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6">
        <v>2</v>
      </c>
      <c r="AH684" s="820" t="s">
        <v>1650</v>
      </c>
      <c r="AI684" s="815" t="s">
        <v>1650</v>
      </c>
      <c r="AJ684" s="815" t="s">
        <v>1960</v>
      </c>
      <c r="AK684" s="974" t="s">
        <v>1960</v>
      </c>
      <c r="AL684" s="775">
        <v>52</v>
      </c>
      <c r="AM684" s="875">
        <v>46152</v>
      </c>
      <c r="AN684" s="875">
        <v>46153</v>
      </c>
      <c r="AO684" s="875"/>
      <c r="AP684" s="875"/>
      <c r="AQ684" s="875"/>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5"/>
      <c r="E685" s="766" t="str">
        <f>IFERROR(VLOOKUP(C685, 條件!$A:$L, 5, 0), "")</f>
        <v>75/36HC</v>
      </c>
      <c r="F685" s="767" t="str">
        <f>IFERROR(VLOOKUP(C685, 條件!$A:$L, 6, 0), "")</f>
        <v>FP81857R</v>
      </c>
      <c r="G685" s="948">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65">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6">
        <v>1</v>
      </c>
      <c r="AH685" s="820" t="s">
        <v>1650</v>
      </c>
      <c r="AI685" s="815" t="s">
        <v>1650</v>
      </c>
      <c r="AJ685" s="815" t="s">
        <v>1960</v>
      </c>
      <c r="AK685" s="974" t="s">
        <v>1960</v>
      </c>
      <c r="AL685" s="775">
        <v>54</v>
      </c>
      <c r="AM685" s="875">
        <v>45935</v>
      </c>
      <c r="AN685" s="875">
        <v>45937</v>
      </c>
      <c r="AO685" s="875">
        <v>45939</v>
      </c>
      <c r="AP685" s="875">
        <v>45942</v>
      </c>
      <c r="AQ685" s="875">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5"/>
      <c r="E686" s="766" t="str">
        <f>IFERROR(VLOOKUP(C686, 條件!$A:$L, 5, 0), "")</f>
        <v/>
      </c>
      <c r="F686" s="767" t="str">
        <f>IFERROR(VLOOKUP(C686, 條件!$A:$L, 6, 0), "")</f>
        <v/>
      </c>
      <c r="G686" s="948"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65"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6">
        <v>1</v>
      </c>
      <c r="AH686" s="820" t="s">
        <v>1272</v>
      </c>
      <c r="AI686" s="815" t="s">
        <v>1272</v>
      </c>
      <c r="AJ686" s="815" t="s">
        <v>1272</v>
      </c>
      <c r="AK686" s="974" t="s">
        <v>1272</v>
      </c>
      <c r="AL686" s="775"/>
      <c r="AM686" s="875"/>
      <c r="AN686" s="875"/>
      <c r="AO686" s="875"/>
      <c r="AP686" s="875"/>
      <c r="AQ686" s="875"/>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5" t="s">
        <v>1946</v>
      </c>
      <c r="E687" s="766" t="str">
        <f>IFERROR(VLOOKUP(C687, 條件!$A:$L, 5, 0), "")</f>
        <v>50/72BSD3</v>
      </c>
      <c r="F687" s="767" t="str">
        <f>IFERROR(VLOOKUP(C687, 條件!$A:$L, 6, 0), "")</f>
        <v>FP80141</v>
      </c>
      <c r="G687" s="948">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65">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6">
        <v>1</v>
      </c>
      <c r="AH687" s="820" t="s">
        <v>1242</v>
      </c>
      <c r="AI687" s="815" t="s">
        <v>1242</v>
      </c>
      <c r="AJ687" s="815" t="s">
        <v>1948</v>
      </c>
      <c r="AK687" s="974" t="s">
        <v>1948</v>
      </c>
      <c r="AL687" s="775">
        <v>57</v>
      </c>
      <c r="AM687" s="876">
        <v>46090</v>
      </c>
      <c r="AN687" s="875">
        <v>46091</v>
      </c>
      <c r="AO687" s="875"/>
      <c r="AP687" s="875"/>
      <c r="AQ687" s="875"/>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5"/>
      <c r="E688" s="766" t="str">
        <f>IFERROR(VLOOKUP(C688, 條件!$A:$L, 5, 0), "")</f>
        <v/>
      </c>
      <c r="F688" s="767" t="str">
        <f>IFERROR(VLOOKUP(C688, 條件!$A:$L, 6, 0), "")</f>
        <v/>
      </c>
      <c r="G688" s="948"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65"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6">
        <v>1</v>
      </c>
      <c r="AH688" s="820" t="s">
        <v>1272</v>
      </c>
      <c r="AI688" s="815" t="s">
        <v>1272</v>
      </c>
      <c r="AJ688" s="815" t="s">
        <v>1272</v>
      </c>
      <c r="AK688" s="974" t="s">
        <v>1272</v>
      </c>
      <c r="AL688" s="775"/>
      <c r="AM688" s="875"/>
      <c r="AN688" s="875"/>
      <c r="AO688" s="875"/>
      <c r="AP688" s="875"/>
      <c r="AQ688" s="875"/>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5"/>
      <c r="E689" s="766" t="str">
        <f>IFERROR(VLOOKUP(C689, 條件!$A:$L, 5, 0), "")</f>
        <v>150/48CDR</v>
      </c>
      <c r="F689" s="767" t="str">
        <f>IFERROR(VLOOKUP(C689, 條件!$A:$L, 6, 0), "")</f>
        <v>FP82781</v>
      </c>
      <c r="G689" s="948">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65">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6">
        <v>1</v>
      </c>
      <c r="AH689" s="820" t="s">
        <v>1242</v>
      </c>
      <c r="AI689" s="815" t="s">
        <v>1242</v>
      </c>
      <c r="AJ689" s="815" t="s">
        <v>1960</v>
      </c>
      <c r="AK689" s="974" t="s">
        <v>1960</v>
      </c>
      <c r="AL689" s="775">
        <v>54</v>
      </c>
      <c r="AM689" s="875">
        <v>46158</v>
      </c>
      <c r="AN689" s="875">
        <v>46159</v>
      </c>
      <c r="AO689" s="875"/>
      <c r="AP689" s="875"/>
      <c r="AQ689" s="875"/>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5"/>
      <c r="E690" s="766" t="str">
        <f>IFERROR(VLOOKUP(C690, 條件!$A:$L, 5, 0), "")</f>
        <v/>
      </c>
      <c r="F690" s="767" t="str">
        <f>IFERROR(VLOOKUP(C690, 條件!$A:$L, 6, 0), "")</f>
        <v/>
      </c>
      <c r="G690" s="948"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65"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6">
        <v>1</v>
      </c>
      <c r="AH690" s="820" t="s">
        <v>1272</v>
      </c>
      <c r="AI690" s="815" t="s">
        <v>1272</v>
      </c>
      <c r="AJ690" s="815" t="s">
        <v>1272</v>
      </c>
      <c r="AK690" s="974" t="s">
        <v>1272</v>
      </c>
      <c r="AL690" s="775"/>
      <c r="AM690" s="875"/>
      <c r="AN690" s="875"/>
      <c r="AO690" s="875"/>
      <c r="AP690" s="875"/>
      <c r="AQ690" s="875"/>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5"/>
      <c r="E691" s="766" t="str">
        <f>IFERROR(VLOOKUP(C691, 條件!$A:$L, 5, 0), "")</f>
        <v/>
      </c>
      <c r="F691" s="767" t="str">
        <f>IFERROR(VLOOKUP(C691, 條件!$A:$L, 6, 0), "")</f>
        <v/>
      </c>
      <c r="G691" s="948"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65"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6">
        <v>1</v>
      </c>
      <c r="AH691" s="820" t="s">
        <v>1272</v>
      </c>
      <c r="AI691" s="815" t="s">
        <v>1272</v>
      </c>
      <c r="AJ691" s="815" t="s">
        <v>1272</v>
      </c>
      <c r="AK691" s="974" t="s">
        <v>1272</v>
      </c>
      <c r="AL691" s="775"/>
      <c r="AM691" s="876"/>
      <c r="AN691" s="875"/>
      <c r="AO691" s="875"/>
      <c r="AP691" s="875"/>
      <c r="AQ691" s="875"/>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5" t="s">
        <v>1945</v>
      </c>
      <c r="E692" s="766" t="str">
        <f>IFERROR(VLOOKUP(C692, 條件!$A:$L, 5, 0), "")</f>
        <v>75/24/2SDr</v>
      </c>
      <c r="F692" s="767" t="str">
        <f>IFERROR(VLOOKUP(C692, 條件!$A:$L, 6, 0), "")</f>
        <v>FP81382R×2</v>
      </c>
      <c r="G692" s="948">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65">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6">
        <v>0.5</v>
      </c>
      <c r="AH692" s="820" t="s">
        <v>1650</v>
      </c>
      <c r="AI692" s="815" t="s">
        <v>1650</v>
      </c>
      <c r="AJ692" s="815" t="s">
        <v>1960</v>
      </c>
      <c r="AK692" s="974" t="s">
        <v>1960</v>
      </c>
      <c r="AL692" s="775">
        <v>50</v>
      </c>
      <c r="AM692" s="875">
        <v>46110</v>
      </c>
      <c r="AN692" s="875">
        <v>46111</v>
      </c>
      <c r="AO692" s="875"/>
      <c r="AP692" s="875"/>
      <c r="AQ692" s="875"/>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5"/>
      <c r="E693" s="766" t="str">
        <f>IFERROR(VLOOKUP(C693, 條件!$A:$L, 5, 0), "")</f>
        <v/>
      </c>
      <c r="F693" s="767" t="str">
        <f>IFERROR(VLOOKUP(C693, 條件!$A:$L, 6, 0), "")</f>
        <v/>
      </c>
      <c r="G693" s="948"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65"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6">
        <v>1</v>
      </c>
      <c r="AH693" s="820" t="s">
        <v>1272</v>
      </c>
      <c r="AI693" s="815" t="s">
        <v>1272</v>
      </c>
      <c r="AJ693" s="815" t="s">
        <v>1272</v>
      </c>
      <c r="AK693" s="974" t="s">
        <v>1272</v>
      </c>
      <c r="AL693" s="775"/>
      <c r="AM693" s="875"/>
      <c r="AN693" s="875"/>
      <c r="AO693" s="875"/>
      <c r="AP693" s="875"/>
      <c r="AQ693" s="875"/>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5"/>
      <c r="E694" s="766" t="str">
        <f>IFERROR(VLOOKUP(C694, 條件!$A:$L, 5, 0), "")</f>
        <v/>
      </c>
      <c r="F694" s="767" t="str">
        <f>IFERROR(VLOOKUP(C694, 條件!$A:$L, 6, 0), "")</f>
        <v/>
      </c>
      <c r="G694" s="948"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65"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6">
        <v>1</v>
      </c>
      <c r="AH694" s="820" t="s">
        <v>1272</v>
      </c>
      <c r="AI694" s="815" t="s">
        <v>1272</v>
      </c>
      <c r="AJ694" s="815" t="s">
        <v>1272</v>
      </c>
      <c r="AK694" s="974" t="s">
        <v>1272</v>
      </c>
      <c r="AL694" s="775"/>
      <c r="AM694" s="875"/>
      <c r="AN694" s="875"/>
      <c r="AO694" s="875"/>
      <c r="AP694" s="875"/>
      <c r="AQ694" s="875"/>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5"/>
      <c r="E695" s="766" t="str">
        <f>IFERROR(VLOOKUP(C695, 條件!$A:$L, 5, 0), "")</f>
        <v/>
      </c>
      <c r="F695" s="767" t="str">
        <f>IFERROR(VLOOKUP(C695, 條件!$A:$L, 6, 0), "")</f>
        <v/>
      </c>
      <c r="G695" s="948"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65"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6">
        <v>1</v>
      </c>
      <c r="AH695" s="820" t="s">
        <v>1272</v>
      </c>
      <c r="AI695" s="815" t="s">
        <v>1272</v>
      </c>
      <c r="AJ695" s="815" t="s">
        <v>1272</v>
      </c>
      <c r="AK695" s="974" t="s">
        <v>1272</v>
      </c>
      <c r="AL695" s="775"/>
      <c r="AM695" s="875"/>
      <c r="AN695" s="875"/>
      <c r="AO695" s="875"/>
      <c r="AP695" s="875"/>
      <c r="AQ695" s="875"/>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5"/>
      <c r="E696" s="766" t="str">
        <f>IFERROR(VLOOKUP(C696, 條件!$A:$L, 5, 0), "")</f>
        <v/>
      </c>
      <c r="F696" s="767" t="str">
        <f>IFERROR(VLOOKUP(C696, 條件!$A:$L, 6, 0), "")</f>
        <v/>
      </c>
      <c r="G696" s="948"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65"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6">
        <v>1</v>
      </c>
      <c r="AH696" s="820" t="s">
        <v>1272</v>
      </c>
      <c r="AI696" s="815" t="s">
        <v>1272</v>
      </c>
      <c r="AJ696" s="815" t="s">
        <v>1272</v>
      </c>
      <c r="AK696" s="974" t="s">
        <v>1272</v>
      </c>
      <c r="AL696" s="825"/>
      <c r="AM696" s="875"/>
      <c r="AN696" s="875"/>
      <c r="AO696" s="875"/>
      <c r="AP696" s="875"/>
      <c r="AQ696" s="875"/>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5"/>
      <c r="E697" s="766" t="str">
        <f>IFERROR(VLOOKUP(C697, 條件!$A:$L, 5, 0), "")</f>
        <v/>
      </c>
      <c r="F697" s="767" t="str">
        <f>IFERROR(VLOOKUP(C697, 條件!$A:$L, 6, 0), "")</f>
        <v/>
      </c>
      <c r="G697" s="948"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65"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6">
        <v>1</v>
      </c>
      <c r="AH697" s="820" t="s">
        <v>1272</v>
      </c>
      <c r="AI697" s="815" t="s">
        <v>1272</v>
      </c>
      <c r="AJ697" s="815" t="s">
        <v>1272</v>
      </c>
      <c r="AK697" s="974" t="s">
        <v>1272</v>
      </c>
      <c r="AL697" s="824"/>
      <c r="AM697" s="875"/>
      <c r="AN697" s="875"/>
      <c r="AO697" s="875"/>
      <c r="AP697" s="875"/>
      <c r="AQ697" s="875"/>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5"/>
      <c r="E698" s="766" t="str">
        <f>IFERROR(VLOOKUP(C698, 條件!$A:$L, 5, 0), "")</f>
        <v>150/48/2GY5</v>
      </c>
      <c r="F698" s="767" t="str">
        <f>IFERROR(VLOOKUP(C698, 條件!$A:$L, 6, 0), "")</f>
        <v>FP02422×2</v>
      </c>
      <c r="G698" s="948">
        <f>IFERROR(VLOOKUP(C698, 條件!$A:$L, 7, 0), "")</f>
        <v>600</v>
      </c>
      <c r="H698" s="767" t="str">
        <f>IF(ISNA(VLOOKUP(C698,條件!$A$1:$K$932,11,0)),"",(VLOOKUP(C698,條件!$A$1:$K$932,11,0)))</f>
        <v>白底紅星</v>
      </c>
      <c r="I698" s="768">
        <f>IF(ISNA(VLOOKUP(C698,條件!$A$1:$L$932,12,0)),"",(VLOOKUP(C698,條件!$A$1:$L$932,12,0)))</f>
        <v>4</v>
      </c>
      <c r="J698" s="769"/>
      <c r="K698" s="404"/>
      <c r="L698" s="382" t="s">
        <v>3438</v>
      </c>
      <c r="M698" s="383"/>
      <c r="N698" s="769"/>
      <c r="O698" s="404"/>
      <c r="P698" s="382" t="s">
        <v>951</v>
      </c>
      <c r="Q698" s="383"/>
      <c r="R698" s="769"/>
      <c r="S698" s="404"/>
      <c r="T698" s="382" t="s">
        <v>951</v>
      </c>
      <c r="U698" s="383"/>
      <c r="V698" s="769">
        <v>4</v>
      </c>
      <c r="W698" s="404">
        <v>0</v>
      </c>
      <c r="X698" s="382" t="s">
        <v>942</v>
      </c>
      <c r="Y698" s="383">
        <v>1013</v>
      </c>
      <c r="Z698" s="965">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6">
        <v>0.5</v>
      </c>
      <c r="AH698" s="820" t="s">
        <v>1650</v>
      </c>
      <c r="AI698" s="815" t="s">
        <v>1650</v>
      </c>
      <c r="AJ698" s="815" t="s">
        <v>1960</v>
      </c>
      <c r="AK698" s="974" t="s">
        <v>1960</v>
      </c>
      <c r="AL698" s="775">
        <v>52</v>
      </c>
      <c r="AM698" s="875">
        <v>46152</v>
      </c>
      <c r="AN698" s="875">
        <v>46153</v>
      </c>
      <c r="AO698" s="875">
        <v>46154</v>
      </c>
      <c r="AP698" s="875"/>
      <c r="AQ698" s="875"/>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5"/>
      <c r="E699" s="766" t="str">
        <f>IFERROR(VLOOKUP(C699, 條件!$A:$L, 5, 0), "")</f>
        <v/>
      </c>
      <c r="F699" s="767" t="str">
        <f>IFERROR(VLOOKUP(C699, 條件!$A:$L, 6, 0), "")</f>
        <v/>
      </c>
      <c r="G699" s="948"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65"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6">
        <v>1</v>
      </c>
      <c r="AH699" s="820" t="s">
        <v>1272</v>
      </c>
      <c r="AI699" s="815" t="s">
        <v>1272</v>
      </c>
      <c r="AJ699" s="815" t="s">
        <v>1272</v>
      </c>
      <c r="AK699" s="974" t="s">
        <v>1272</v>
      </c>
      <c r="AL699" s="775"/>
      <c r="AM699" s="875"/>
      <c r="AN699" s="875"/>
      <c r="AO699" s="875"/>
      <c r="AP699" s="875"/>
      <c r="AQ699" s="875"/>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5" t="s">
        <v>1945</v>
      </c>
      <c r="E700" s="766" t="str">
        <f>IFERROR(VLOOKUP(C700, 條件!$A:$L, 5, 0), "")</f>
        <v>150/48/2SDr</v>
      </c>
      <c r="F700" s="767" t="str">
        <f>IFERROR(VLOOKUP(C700, 條件!$A:$L, 6, 0), "")</f>
        <v>FP82171R×2</v>
      </c>
      <c r="G700" s="948">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65">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6">
        <v>1</v>
      </c>
      <c r="AH700" s="820" t="s">
        <v>1021</v>
      </c>
      <c r="AI700" s="815" t="s">
        <v>1947</v>
      </c>
      <c r="AJ700" s="815" t="s">
        <v>1948</v>
      </c>
      <c r="AK700" s="974" t="s">
        <v>1948</v>
      </c>
      <c r="AL700" s="775">
        <v>55</v>
      </c>
      <c r="AM700" s="875">
        <v>46157</v>
      </c>
      <c r="AN700" s="875">
        <v>46158</v>
      </c>
      <c r="AO700" s="875">
        <v>46159</v>
      </c>
      <c r="AP700" s="875"/>
      <c r="AQ700" s="875"/>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5"/>
      <c r="E701" s="766" t="str">
        <f>IFERROR(VLOOKUP(C701, 條件!$A:$L, 5, 0), "")</f>
        <v/>
      </c>
      <c r="F701" s="767" t="str">
        <f>IFERROR(VLOOKUP(C701, 條件!$A:$L, 6, 0), "")</f>
        <v/>
      </c>
      <c r="G701" s="948"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65"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6">
        <v>1</v>
      </c>
      <c r="AH701" s="820" t="s">
        <v>1272</v>
      </c>
      <c r="AI701" s="815" t="s">
        <v>1272</v>
      </c>
      <c r="AJ701" s="815" t="s">
        <v>1272</v>
      </c>
      <c r="AK701" s="974" t="s">
        <v>1272</v>
      </c>
      <c r="AL701" s="775"/>
      <c r="AM701" s="875"/>
      <c r="AN701" s="875"/>
      <c r="AO701" s="875"/>
      <c r="AP701" s="875"/>
      <c r="AQ701" s="875"/>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5" t="s">
        <v>1945</v>
      </c>
      <c r="E702" s="766" t="str">
        <f>IFERROR(VLOOKUP(C702, 條件!$A:$L, 5, 0), "")</f>
        <v>150/48/2SDr</v>
      </c>
      <c r="F702" s="767" t="str">
        <f>IFERROR(VLOOKUP(C702, 條件!$A:$L, 6, 0), "")</f>
        <v>FP82173R×2</v>
      </c>
      <c r="G702" s="948">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65">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6">
        <v>1</v>
      </c>
      <c r="AH702" s="820" t="s">
        <v>1430</v>
      </c>
      <c r="AI702" s="815" t="s">
        <v>1430</v>
      </c>
      <c r="AJ702" s="815" t="s">
        <v>1697</v>
      </c>
      <c r="AK702" s="974" t="s">
        <v>1697</v>
      </c>
      <c r="AL702" s="775">
        <v>56</v>
      </c>
      <c r="AM702" s="875">
        <v>46155</v>
      </c>
      <c r="AN702" s="875">
        <v>46156</v>
      </c>
      <c r="AO702" s="875">
        <v>46157</v>
      </c>
      <c r="AP702" s="875"/>
      <c r="AQ702" s="875"/>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5" t="s">
        <v>1945</v>
      </c>
      <c r="E703" s="766" t="str">
        <f>IFERROR(VLOOKUP(C703, 條件!$A:$L, 5, 0), "")</f>
        <v>150/48/2SDr</v>
      </c>
      <c r="F703" s="767" t="str">
        <f>IFERROR(VLOOKUP(C703, 條件!$A:$L, 6, 0), "")</f>
        <v>FP82171R×2</v>
      </c>
      <c r="G703" s="948">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65">
        <f>IFERROR(VLOOKUP(C703, 條件!$A:$L, 3, 0), "")</f>
        <v>5.8536585365853666</v>
      </c>
      <c r="AA703" s="770">
        <f>IF(OR(L703={"改紡","檢修","了機","清車","FINAL","停機","SAMPLE","TEST","絲開發"}), L703, IFERROR(IF(C703="", "", (SUM(J703, N703, R703, V703)/3 * AG703) * IF(AND(AF703="S", AS703="雙"), 0.5, 1)), ""))</f>
        <v>41.333333333333336</v>
      </c>
      <c r="AB703" s="803">
        <f t="shared" si="119"/>
        <v>0.96961137820512822</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6">
        <v>1</v>
      </c>
      <c r="AH703" s="820" t="s">
        <v>1430</v>
      </c>
      <c r="AI703" s="815" t="s">
        <v>1430</v>
      </c>
      <c r="AJ703" s="815" t="s">
        <v>1697</v>
      </c>
      <c r="AK703" s="974" t="s">
        <v>1697</v>
      </c>
      <c r="AL703" s="775">
        <v>55</v>
      </c>
      <c r="AM703" s="875">
        <v>46157</v>
      </c>
      <c r="AN703" s="875">
        <v>46158</v>
      </c>
      <c r="AO703" s="875">
        <v>46159</v>
      </c>
      <c r="AP703" s="875"/>
      <c r="AQ703" s="875"/>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5"/>
      <c r="E704" s="766" t="str">
        <f>IFERROR(VLOOKUP(C704, 條件!$A:$L, 5, 0), "")</f>
        <v>150/48/2SDr</v>
      </c>
      <c r="F704" s="767" t="str">
        <f>IFERROR(VLOOKUP(C704, 條件!$A:$L, 6, 0), "")</f>
        <v>FP82169R×2</v>
      </c>
      <c r="G704" s="948">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65">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6">
        <v>2</v>
      </c>
      <c r="AH704" s="820" t="s">
        <v>1430</v>
      </c>
      <c r="AI704" s="815" t="s">
        <v>1430</v>
      </c>
      <c r="AJ704" s="815" t="s">
        <v>1697</v>
      </c>
      <c r="AK704" s="974" t="s">
        <v>1697</v>
      </c>
      <c r="AL704" s="775">
        <v>48</v>
      </c>
      <c r="AM704" s="875">
        <v>46153</v>
      </c>
      <c r="AN704" s="875">
        <v>46155</v>
      </c>
      <c r="AO704" s="875">
        <v>46156</v>
      </c>
      <c r="AP704" s="875"/>
      <c r="AQ704" s="875"/>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5"/>
      <c r="E705" s="766" t="str">
        <f>IFERROR(VLOOKUP(C705, 條件!$A:$L, 5, 0), "")</f>
        <v>150/48/2SDr</v>
      </c>
      <c r="F705" s="767" t="str">
        <f>IFERROR(VLOOKUP(C705, 條件!$A:$L, 6, 0), "")</f>
        <v>FP82169R×2</v>
      </c>
      <c r="G705" s="948">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65">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6">
        <v>2</v>
      </c>
      <c r="AH705" s="820" t="s">
        <v>1026</v>
      </c>
      <c r="AI705" s="815" t="s">
        <v>1731</v>
      </c>
      <c r="AJ705" s="815" t="s">
        <v>1964</v>
      </c>
      <c r="AK705" s="974" t="s">
        <v>1964</v>
      </c>
      <c r="AL705" s="775">
        <v>48</v>
      </c>
      <c r="AM705" s="875">
        <v>46155</v>
      </c>
      <c r="AN705" s="875">
        <v>46156</v>
      </c>
      <c r="AO705" s="875">
        <v>46157</v>
      </c>
      <c r="AP705" s="875"/>
      <c r="AQ705" s="875"/>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5"/>
      <c r="E706" s="766" t="str">
        <f>IFERROR(VLOOKUP(C706, 條件!$A:$L, 5, 0), "")</f>
        <v/>
      </c>
      <c r="F706" s="767" t="str">
        <f>IFERROR(VLOOKUP(C706, 條件!$A:$L, 6, 0), "")</f>
        <v/>
      </c>
      <c r="G706" s="948"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65"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6">
        <v>1</v>
      </c>
      <c r="AH706" s="820" t="s">
        <v>1272</v>
      </c>
      <c r="AI706" s="815" t="s">
        <v>1272</v>
      </c>
      <c r="AJ706" s="815" t="s">
        <v>1272</v>
      </c>
      <c r="AK706" s="974" t="s">
        <v>1272</v>
      </c>
      <c r="AL706" s="775"/>
      <c r="AM706" s="875"/>
      <c r="AN706" s="875"/>
      <c r="AO706" s="875"/>
      <c r="AP706" s="875"/>
      <c r="AQ706" s="875"/>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5" t="s">
        <v>1945</v>
      </c>
      <c r="E707" s="766" t="str">
        <f>IFERROR(VLOOKUP(C707, 條件!$A:$L, 5, 0), "")</f>
        <v>150/48/2SDr</v>
      </c>
      <c r="F707" s="767" t="str">
        <f>IFERROR(VLOOKUP(C707, 條件!$A:$L, 6, 0), "")</f>
        <v>FP82173R×2</v>
      </c>
      <c r="G707" s="948">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65">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6">
        <v>1</v>
      </c>
      <c r="AH707" s="820" t="s">
        <v>1026</v>
      </c>
      <c r="AI707" s="815" t="s">
        <v>1731</v>
      </c>
      <c r="AJ707" s="815" t="s">
        <v>1964</v>
      </c>
      <c r="AK707" s="974" t="s">
        <v>1964</v>
      </c>
      <c r="AL707" s="775">
        <v>56</v>
      </c>
      <c r="AM707" s="875">
        <v>46156</v>
      </c>
      <c r="AN707" s="875">
        <v>46157</v>
      </c>
      <c r="AO707" s="875"/>
      <c r="AP707" s="875"/>
      <c r="AQ707" s="875"/>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5" t="s">
        <v>1945</v>
      </c>
      <c r="E708" s="766" t="str">
        <f>IFERROR(VLOOKUP(C708, 條件!$A:$L, 5, 0), "")</f>
        <v>150/48/2SDr</v>
      </c>
      <c r="F708" s="767" t="str">
        <f>IFERROR(VLOOKUP(C708, 條件!$A:$L, 6, 0), "")</f>
        <v>FP82173R×2</v>
      </c>
      <c r="G708" s="948">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65">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6">
        <v>1</v>
      </c>
      <c r="AH708" s="820" t="s">
        <v>1026</v>
      </c>
      <c r="AI708" s="815" t="s">
        <v>1731</v>
      </c>
      <c r="AJ708" s="815" t="s">
        <v>1964</v>
      </c>
      <c r="AK708" s="974" t="s">
        <v>1964</v>
      </c>
      <c r="AL708" s="775">
        <v>56</v>
      </c>
      <c r="AM708" s="875">
        <v>46156</v>
      </c>
      <c r="AN708" s="875">
        <v>46157</v>
      </c>
      <c r="AO708" s="875"/>
      <c r="AP708" s="875"/>
      <c r="AQ708" s="875"/>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5"/>
      <c r="E709" s="766" t="str">
        <f>IFERROR(VLOOKUP(C709, 條件!$A:$L, 5, 0), "")</f>
        <v>50/72/2SDFFR</v>
      </c>
      <c r="F709" s="767" t="str">
        <f>IFERROR(VLOOKUP(C709, 條件!$A:$L, 6, 0), "")</f>
        <v>FP80099R×2</v>
      </c>
      <c r="G709" s="948">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7">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8">
        <v>3</v>
      </c>
      <c r="AH709" s="820" t="s">
        <v>1021</v>
      </c>
      <c r="AI709" s="815" t="s">
        <v>1947</v>
      </c>
      <c r="AJ709" s="815" t="s">
        <v>1891</v>
      </c>
      <c r="AK709" s="974" t="s">
        <v>1891</v>
      </c>
      <c r="AL709" s="775">
        <v>50</v>
      </c>
      <c r="AM709" s="875">
        <v>46044</v>
      </c>
      <c r="AN709" s="875"/>
      <c r="AO709" s="875"/>
      <c r="AP709" s="875"/>
      <c r="AQ709" s="875"/>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5"/>
      <c r="E710" s="766" t="str">
        <f>IFERROR(VLOOKUP(C710, 條件!$A:$L, 5, 0), "")</f>
        <v>75/72/2SDFFR</v>
      </c>
      <c r="F710" s="767" t="str">
        <f>IFERROR(VLOOKUP(C710, 條件!$A:$L, 6, 0), "")</f>
        <v>FP81209R×2</v>
      </c>
      <c r="G710" s="948">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7">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8">
        <v>3</v>
      </c>
      <c r="AH710" s="820" t="s">
        <v>1021</v>
      </c>
      <c r="AI710" s="815" t="s">
        <v>1947</v>
      </c>
      <c r="AJ710" s="815" t="s">
        <v>1891</v>
      </c>
      <c r="AK710" s="974" t="s">
        <v>1891</v>
      </c>
      <c r="AL710" s="775">
        <v>50</v>
      </c>
      <c r="AM710" s="875">
        <v>46089</v>
      </c>
      <c r="AN710" s="875"/>
      <c r="AO710" s="875"/>
      <c r="AP710" s="875"/>
      <c r="AQ710" s="875"/>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5"/>
      <c r="E711" s="766" t="str">
        <f>IFERROR(VLOOKUP(C711, 條件!$A:$L, 5, 0), "")</f>
        <v/>
      </c>
      <c r="F711" s="767" t="str">
        <f>IFERROR(VLOOKUP(C711, 條件!$A:$L, 6, 0), "")</f>
        <v/>
      </c>
      <c r="G711" s="948"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7"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8">
        <v>5</v>
      </c>
      <c r="AH711" s="820" t="s">
        <v>1021</v>
      </c>
      <c r="AI711" s="815" t="s">
        <v>1947</v>
      </c>
      <c r="AJ711" s="815" t="s">
        <v>1891</v>
      </c>
      <c r="AK711" s="974" t="s">
        <v>1891</v>
      </c>
      <c r="AL711" s="775"/>
      <c r="AM711" s="875"/>
      <c r="AN711" s="875"/>
      <c r="AO711" s="875"/>
      <c r="AP711" s="875"/>
      <c r="AQ711" s="875"/>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5"/>
      <c r="E712" s="766" t="str">
        <f>IFERROR(VLOOKUP(C712, 條件!$A:$L, 5, 0), "")</f>
        <v/>
      </c>
      <c r="F712" s="767" t="str">
        <f>IFERROR(VLOOKUP(C712, 條件!$A:$L, 6, 0), "")</f>
        <v/>
      </c>
      <c r="G712" s="948"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65"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6">
        <v>1</v>
      </c>
      <c r="AH712" s="820" t="s">
        <v>1272</v>
      </c>
      <c r="AI712" s="815" t="s">
        <v>1272</v>
      </c>
      <c r="AJ712" s="815" t="s">
        <v>1272</v>
      </c>
      <c r="AK712" s="974" t="s">
        <v>1272</v>
      </c>
      <c r="AL712" s="775"/>
      <c r="AM712" s="875"/>
      <c r="AN712" s="875"/>
      <c r="AO712" s="875"/>
      <c r="AP712" s="875"/>
      <c r="AQ712" s="875"/>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5"/>
      <c r="E713" s="766" t="str">
        <f>IFERROR(VLOOKUP(C713, 條件!$A:$L, 5, 0), "")</f>
        <v/>
      </c>
      <c r="F713" s="767" t="str">
        <f>IFERROR(VLOOKUP(C713, 條件!$A:$L, 6, 0), "")</f>
        <v/>
      </c>
      <c r="G713" s="948"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65"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6">
        <v>1</v>
      </c>
      <c r="AH713" s="820" t="s">
        <v>1272</v>
      </c>
      <c r="AI713" s="815" t="s">
        <v>1272</v>
      </c>
      <c r="AJ713" s="815" t="s">
        <v>1272</v>
      </c>
      <c r="AK713" s="974" t="s">
        <v>1272</v>
      </c>
      <c r="AL713" s="775"/>
      <c r="AM713" s="875"/>
      <c r="AN713" s="875"/>
      <c r="AO713" s="875"/>
      <c r="AP713" s="875"/>
      <c r="AQ713" s="875"/>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5"/>
      <c r="E714" s="766" t="str">
        <f>IFERROR(VLOOKUP(C714, 條件!$A:$L, 5, 0), "")</f>
        <v/>
      </c>
      <c r="F714" s="767" t="str">
        <f>IFERROR(VLOOKUP(C714, 條件!$A:$L, 6, 0), "")</f>
        <v/>
      </c>
      <c r="G714" s="948"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65"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6">
        <v>1</v>
      </c>
      <c r="AH714" s="820" t="s">
        <v>1272</v>
      </c>
      <c r="AI714" s="815" t="s">
        <v>1272</v>
      </c>
      <c r="AJ714" s="815" t="s">
        <v>1272</v>
      </c>
      <c r="AK714" s="974" t="s">
        <v>1272</v>
      </c>
      <c r="AL714" s="775"/>
      <c r="AM714" s="875"/>
      <c r="AN714" s="875"/>
      <c r="AO714" s="875"/>
      <c r="AP714" s="875"/>
      <c r="AQ714" s="875"/>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5"/>
      <c r="E715" s="766" t="str">
        <f>IFERROR(VLOOKUP(C715, 條件!$A:$L, 5, 0), "")</f>
        <v/>
      </c>
      <c r="F715" s="767" t="str">
        <f>IFERROR(VLOOKUP(C715, 條件!$A:$L, 6, 0), "")</f>
        <v/>
      </c>
      <c r="G715" s="948"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65"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6">
        <v>1</v>
      </c>
      <c r="AH715" s="820" t="s">
        <v>1272</v>
      </c>
      <c r="AI715" s="815" t="s">
        <v>1272</v>
      </c>
      <c r="AJ715" s="815" t="s">
        <v>1272</v>
      </c>
      <c r="AK715" s="974" t="s">
        <v>1272</v>
      </c>
      <c r="AL715" s="775"/>
      <c r="AM715" s="875"/>
      <c r="AN715" s="875"/>
      <c r="AO715" s="875"/>
      <c r="AP715" s="875"/>
      <c r="AQ715" s="875"/>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5"/>
      <c r="E716" s="766" t="str">
        <f>IFERROR(VLOOKUP(C716, 條件!$A:$L, 5, 0), "")</f>
        <v/>
      </c>
      <c r="F716" s="767" t="str">
        <f>IFERROR(VLOOKUP(C716, 條件!$A:$L, 6, 0), "")</f>
        <v/>
      </c>
      <c r="G716" s="948"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65"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6">
        <v>1</v>
      </c>
      <c r="AH716" s="820" t="s">
        <v>1272</v>
      </c>
      <c r="AI716" s="815" t="s">
        <v>1272</v>
      </c>
      <c r="AJ716" s="815" t="s">
        <v>1272</v>
      </c>
      <c r="AK716" s="974" t="s">
        <v>1272</v>
      </c>
      <c r="AL716" s="775"/>
      <c r="AM716" s="875"/>
      <c r="AN716" s="875"/>
      <c r="AO716" s="875"/>
      <c r="AP716" s="875"/>
      <c r="AQ716" s="875"/>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5"/>
      <c r="E717" s="766" t="str">
        <f>IFERROR(VLOOKUP(C717, 條件!$A:$L, 5, 0), "")</f>
        <v/>
      </c>
      <c r="F717" s="767" t="str">
        <f>IFERROR(VLOOKUP(C717, 條件!$A:$L, 6, 0), "")</f>
        <v/>
      </c>
      <c r="G717" s="948"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65"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6">
        <v>1</v>
      </c>
      <c r="AH717" s="820" t="s">
        <v>1272</v>
      </c>
      <c r="AI717" s="815" t="s">
        <v>1272</v>
      </c>
      <c r="AJ717" s="815" t="s">
        <v>1272</v>
      </c>
      <c r="AK717" s="974" t="s">
        <v>1272</v>
      </c>
      <c r="AL717" s="775"/>
      <c r="AM717" s="875"/>
      <c r="AN717" s="875"/>
      <c r="AO717" s="875"/>
      <c r="AP717" s="875"/>
      <c r="AQ717" s="875"/>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5"/>
      <c r="E718" s="766" t="str">
        <f>IFERROR(VLOOKUP(C718, 條件!$A:$L, 5, 0), "")</f>
        <v/>
      </c>
      <c r="F718" s="767" t="str">
        <f>IFERROR(VLOOKUP(C718, 條件!$A:$L, 6, 0), "")</f>
        <v/>
      </c>
      <c r="G718" s="948"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65"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6">
        <v>1</v>
      </c>
      <c r="AH718" s="820" t="s">
        <v>1272</v>
      </c>
      <c r="AI718" s="815" t="s">
        <v>1272</v>
      </c>
      <c r="AJ718" s="815" t="s">
        <v>1272</v>
      </c>
      <c r="AK718" s="974" t="s">
        <v>1272</v>
      </c>
      <c r="AL718" s="775"/>
      <c r="AM718" s="875"/>
      <c r="AN718" s="875"/>
      <c r="AO718" s="875"/>
      <c r="AP718" s="875"/>
      <c r="AQ718" s="875"/>
      <c r="AR718" s="777"/>
      <c r="AS718" s="767" t="str">
        <f t="shared" si="124"/>
        <v>單</v>
      </c>
      <c r="AT718" s="767" t="str">
        <f t="shared" si="125"/>
        <v>全</v>
      </c>
      <c r="AU718" s="767" t="str">
        <f t="shared" si="126"/>
        <v/>
      </c>
      <c r="AV718" s="767" t="str">
        <f t="shared" si="127"/>
        <v/>
      </c>
    </row>
    <row r="719" spans="1:48" ht="17.45" customHeight="1" thickBot="1">
      <c r="A719" s="781">
        <f t="shared" si="121"/>
        <v>46160</v>
      </c>
      <c r="B719" s="782" t="s">
        <v>1959</v>
      </c>
      <c r="C719" s="799" t="s">
        <v>1952</v>
      </c>
      <c r="D719" s="946"/>
      <c r="E719" s="784" t="str">
        <f>IFERROR(VLOOKUP(C719, 條件!$A:$L, 5, 0), "")</f>
        <v/>
      </c>
      <c r="F719" s="785" t="str">
        <f>IFERROR(VLOOKUP(C719, 條件!$A:$L, 6, 0), "")</f>
        <v/>
      </c>
      <c r="G719" s="949"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9"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70">
        <v>1</v>
      </c>
      <c r="AH719" s="905" t="s">
        <v>1272</v>
      </c>
      <c r="AI719" s="816" t="s">
        <v>1272</v>
      </c>
      <c r="AJ719" s="816" t="s">
        <v>1272</v>
      </c>
      <c r="AK719" s="975" t="s">
        <v>1272</v>
      </c>
      <c r="AL719" s="793"/>
      <c r="AM719" s="877"/>
      <c r="AN719" s="877"/>
      <c r="AO719" s="877"/>
      <c r="AP719" s="877"/>
      <c r="AQ719" s="877"/>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4"/>
      <c r="E720" s="748" t="str">
        <f>IFERROR(VLOOKUP(C720, 條件!$A:$L, 5, 0), "")</f>
        <v/>
      </c>
      <c r="F720" s="749" t="str">
        <f>IFERROR(VLOOKUP(C720, 條件!$A:$L, 6, 0), "")</f>
        <v/>
      </c>
      <c r="G720" s="947"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63"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64">
        <v>1</v>
      </c>
      <c r="AH720" s="904" t="s">
        <v>1272</v>
      </c>
      <c r="AI720" s="954" t="s">
        <v>1272</v>
      </c>
      <c r="AJ720" s="957" t="s">
        <v>1272</v>
      </c>
      <c r="AK720" s="957" t="s">
        <v>1272</v>
      </c>
      <c r="AL720" s="760"/>
      <c r="AM720" s="874"/>
      <c r="AN720" s="874"/>
      <c r="AO720" s="874"/>
      <c r="AP720" s="874"/>
      <c r="AQ720" s="874"/>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5"/>
      <c r="E721" s="766" t="str">
        <f>IFERROR(VLOOKUP(C721, 條件!$A:$L, 5, 0), "")</f>
        <v>75/36SDR</v>
      </c>
      <c r="F721" s="767" t="str">
        <f>IFERROR(VLOOKUP(C721, 條件!$A:$L, 6, 0), "")</f>
        <v>FP81386R</v>
      </c>
      <c r="G721" s="948">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3438</v>
      </c>
      <c r="Q721" s="383"/>
      <c r="R721" s="769"/>
      <c r="S721" s="404"/>
      <c r="T721" s="382" t="s">
        <v>3438</v>
      </c>
      <c r="U721" s="383"/>
      <c r="V721" s="769"/>
      <c r="W721" s="404"/>
      <c r="X721" s="382" t="s">
        <v>3438</v>
      </c>
      <c r="Y721" s="383"/>
      <c r="Z721" s="965">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6">
        <v>1</v>
      </c>
      <c r="AH721" s="820" t="s">
        <v>1485</v>
      </c>
      <c r="AI721" s="815" t="s">
        <v>1485</v>
      </c>
      <c r="AJ721" s="815" t="s">
        <v>3462</v>
      </c>
      <c r="AK721" s="815" t="s">
        <v>3462</v>
      </c>
      <c r="AL721" s="775">
        <v>50</v>
      </c>
      <c r="AM721" s="875">
        <v>46155</v>
      </c>
      <c r="AN721" s="875">
        <v>46156</v>
      </c>
      <c r="AO721" s="875">
        <v>46157</v>
      </c>
      <c r="AP721" s="875"/>
      <c r="AQ721" s="875"/>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5" t="s">
        <v>1945</v>
      </c>
      <c r="E722" s="766" t="str">
        <f>IFERROR(VLOOKUP(C722, 條件!$A:$L, 5, 0), "")</f>
        <v>75/24/2SDr</v>
      </c>
      <c r="F722" s="767" t="str">
        <f>IFERROR(VLOOKUP(C722, 條件!$A:$L, 6, 0), "")</f>
        <v>FP81391R×2</v>
      </c>
      <c r="G722" s="948">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3438</v>
      </c>
      <c r="R722" s="769"/>
      <c r="S722" s="404"/>
      <c r="T722" s="382" t="s">
        <v>942</v>
      </c>
      <c r="U722" s="383" t="s">
        <v>3438</v>
      </c>
      <c r="V722" s="769"/>
      <c r="W722" s="404"/>
      <c r="X722" s="382" t="s">
        <v>942</v>
      </c>
      <c r="Y722" s="383" t="s">
        <v>3438</v>
      </c>
      <c r="Z722" s="965">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6">
        <v>1</v>
      </c>
      <c r="AH722" s="820" t="s">
        <v>1485</v>
      </c>
      <c r="AI722" s="815" t="s">
        <v>1485</v>
      </c>
      <c r="AJ722" s="815" t="s">
        <v>3464</v>
      </c>
      <c r="AK722" s="815" t="s">
        <v>3464</v>
      </c>
      <c r="AL722" s="775">
        <v>53</v>
      </c>
      <c r="AM722" s="875">
        <v>46120</v>
      </c>
      <c r="AN722" s="875">
        <v>46121</v>
      </c>
      <c r="AO722" s="875"/>
      <c r="AP722" s="875"/>
      <c r="AQ722" s="875"/>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5"/>
      <c r="E723" s="766" t="str">
        <f>IFERROR(VLOOKUP(C723, 條件!$A:$L, 5, 0), "")</f>
        <v/>
      </c>
      <c r="F723" s="767" t="str">
        <f>IFERROR(VLOOKUP(C723, 條件!$A:$L, 6, 0), "")</f>
        <v/>
      </c>
      <c r="G723" s="948"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65"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6">
        <v>2</v>
      </c>
      <c r="AH723" s="820" t="s">
        <v>1650</v>
      </c>
      <c r="AI723" s="815" t="s">
        <v>1650</v>
      </c>
      <c r="AJ723" s="815" t="s">
        <v>3463</v>
      </c>
      <c r="AK723" s="815" t="s">
        <v>3463</v>
      </c>
      <c r="AL723" s="775"/>
      <c r="AM723" s="875"/>
      <c r="AN723" s="875"/>
      <c r="AO723" s="875"/>
      <c r="AP723" s="875"/>
      <c r="AQ723" s="875"/>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5"/>
      <c r="E724" s="766" t="str">
        <f>IFERROR(VLOOKUP(C724, 條件!$A:$L, 5, 0), "")</f>
        <v>75/36HC</v>
      </c>
      <c r="F724" s="767" t="str">
        <f>IFERROR(VLOOKUP(C724, 條件!$A:$L, 6, 0), "")</f>
        <v>FP81857R</v>
      </c>
      <c r="G724" s="948">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3438</v>
      </c>
      <c r="Q724" s="383"/>
      <c r="R724" s="769"/>
      <c r="S724" s="404"/>
      <c r="T724" s="382" t="s">
        <v>3438</v>
      </c>
      <c r="U724" s="383"/>
      <c r="V724" s="769"/>
      <c r="W724" s="404"/>
      <c r="X724" s="382" t="s">
        <v>3438</v>
      </c>
      <c r="Y724" s="383"/>
      <c r="Z724" s="965">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6">
        <v>1</v>
      </c>
      <c r="AH724" s="820" t="s">
        <v>1650</v>
      </c>
      <c r="AI724" s="815" t="s">
        <v>1650</v>
      </c>
      <c r="AJ724" s="815" t="s">
        <v>3464</v>
      </c>
      <c r="AK724" s="815" t="s">
        <v>3464</v>
      </c>
      <c r="AL724" s="775">
        <v>54</v>
      </c>
      <c r="AM724" s="875">
        <v>45935</v>
      </c>
      <c r="AN724" s="875">
        <v>45936</v>
      </c>
      <c r="AO724" s="875">
        <v>45937</v>
      </c>
      <c r="AP724" s="875">
        <v>45943</v>
      </c>
      <c r="AQ724" s="875">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5"/>
      <c r="E725" s="766" t="str">
        <f>IFERROR(VLOOKUP(C725, 條件!$A:$L, 5, 0), "")</f>
        <v/>
      </c>
      <c r="F725" s="767" t="str">
        <f>IFERROR(VLOOKUP(C725, 條件!$A:$L, 6, 0), "")</f>
        <v/>
      </c>
      <c r="G725" s="948"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65"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6">
        <v>1</v>
      </c>
      <c r="AH725" s="820" t="s">
        <v>1272</v>
      </c>
      <c r="AI725" s="815" t="s">
        <v>1272</v>
      </c>
      <c r="AJ725" s="815" t="s">
        <v>1272</v>
      </c>
      <c r="AK725" s="815" t="s">
        <v>1272</v>
      </c>
      <c r="AL725" s="775"/>
      <c r="AM725" s="875"/>
      <c r="AN725" s="875"/>
      <c r="AO725" s="875"/>
      <c r="AP725" s="875"/>
      <c r="AQ725" s="875"/>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5" t="s">
        <v>1946</v>
      </c>
      <c r="E726" s="766" t="str">
        <f>IFERROR(VLOOKUP(C726, 條件!$A:$L, 5, 0), "")</f>
        <v>50/72BSD3</v>
      </c>
      <c r="F726" s="767" t="str">
        <f>IFERROR(VLOOKUP(C726, 條件!$A:$L, 6, 0), "")</f>
        <v>FP80141</v>
      </c>
      <c r="G726" s="948">
        <f>IFERROR(VLOOKUP(C726, 條件!$A:$L, 7, 0), "")</f>
        <v>630</v>
      </c>
      <c r="H726" s="767" t="str">
        <f>IF(ISNA(VLOOKUP(C726,條件!$A$1:$K$932,11,0)),"",(VLOOKUP(C726,條件!$A$1:$K$932,11,0)))</f>
        <v>洋綠色</v>
      </c>
      <c r="I726" s="768">
        <f>IF(ISNA(VLOOKUP(C726,條件!$A$1:$L$932,12,0)),"",(VLOOKUP(C726,條件!$A$1:$L$932,12,0)))</f>
        <v>2</v>
      </c>
      <c r="J726" s="769"/>
      <c r="K726" s="404"/>
      <c r="L726" s="382" t="s">
        <v>3437</v>
      </c>
      <c r="M726" s="383"/>
      <c r="N726" s="769"/>
      <c r="O726" s="404"/>
      <c r="P726" s="382" t="s">
        <v>3439</v>
      </c>
      <c r="Q726" s="383"/>
      <c r="R726" s="769"/>
      <c r="S726" s="404"/>
      <c r="T726" s="382" t="s">
        <v>3439</v>
      </c>
      <c r="U726" s="383"/>
      <c r="V726" s="769">
        <v>105</v>
      </c>
      <c r="W726" s="404">
        <v>0</v>
      </c>
      <c r="X726" s="382">
        <v>7763</v>
      </c>
      <c r="Y726" s="383">
        <v>8271</v>
      </c>
      <c r="Z726" s="965">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6">
        <v>1</v>
      </c>
      <c r="AH726" s="820" t="s">
        <v>1485</v>
      </c>
      <c r="AI726" s="815" t="s">
        <v>1485</v>
      </c>
      <c r="AJ726" s="815" t="s">
        <v>3462</v>
      </c>
      <c r="AK726" s="815" t="s">
        <v>3462</v>
      </c>
      <c r="AL726" s="775">
        <v>57</v>
      </c>
      <c r="AM726" s="876">
        <v>46089</v>
      </c>
      <c r="AN726" s="875">
        <v>46090</v>
      </c>
      <c r="AO726" s="875">
        <v>46091</v>
      </c>
      <c r="AP726" s="875"/>
      <c r="AQ726" s="875"/>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5"/>
      <c r="E727" s="766" t="str">
        <f>IFERROR(VLOOKUP(C727, 條件!$A:$L, 5, 0), "")</f>
        <v/>
      </c>
      <c r="F727" s="767" t="str">
        <f>IFERROR(VLOOKUP(C727, 條件!$A:$L, 6, 0), "")</f>
        <v/>
      </c>
      <c r="G727" s="948"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65"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6">
        <v>1</v>
      </c>
      <c r="AH727" s="820" t="s">
        <v>1272</v>
      </c>
      <c r="AI727" s="815" t="s">
        <v>1272</v>
      </c>
      <c r="AJ727" s="815" t="s">
        <v>1272</v>
      </c>
      <c r="AK727" s="815" t="s">
        <v>1272</v>
      </c>
      <c r="AL727" s="775"/>
      <c r="AM727" s="875"/>
      <c r="AN727" s="875"/>
      <c r="AO727" s="875"/>
      <c r="AP727" s="875"/>
      <c r="AQ727" s="875"/>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5"/>
      <c r="E728" s="766" t="str">
        <f>IFERROR(VLOOKUP(C728, 條件!$A:$L, 5, 0), "")</f>
        <v>150/48CDR</v>
      </c>
      <c r="F728" s="767" t="str">
        <f>IFERROR(VLOOKUP(C728, 條件!$A:$L, 6, 0), "")</f>
        <v>FP82781</v>
      </c>
      <c r="G728" s="948">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65">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6">
        <v>1</v>
      </c>
      <c r="AH728" s="820" t="s">
        <v>1485</v>
      </c>
      <c r="AI728" s="815" t="s">
        <v>1485</v>
      </c>
      <c r="AJ728" s="815" t="s">
        <v>3462</v>
      </c>
      <c r="AK728" s="815" t="s">
        <v>3462</v>
      </c>
      <c r="AL728" s="775">
        <v>54</v>
      </c>
      <c r="AM728" s="875">
        <v>46158</v>
      </c>
      <c r="AN728" s="875">
        <v>46159</v>
      </c>
      <c r="AO728" s="875"/>
      <c r="AP728" s="875"/>
      <c r="AQ728" s="875"/>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5"/>
      <c r="E729" s="766" t="str">
        <f>IFERROR(VLOOKUP(C729, 條件!$A:$L, 5, 0), "")</f>
        <v/>
      </c>
      <c r="F729" s="767" t="str">
        <f>IFERROR(VLOOKUP(C729, 條件!$A:$L, 6, 0), "")</f>
        <v/>
      </c>
      <c r="G729" s="948"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65"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6">
        <v>1</v>
      </c>
      <c r="AH729" s="820" t="s">
        <v>1272</v>
      </c>
      <c r="AI729" s="815" t="s">
        <v>1272</v>
      </c>
      <c r="AJ729" s="815" t="s">
        <v>1272</v>
      </c>
      <c r="AK729" s="815" t="s">
        <v>1272</v>
      </c>
      <c r="AL729" s="775"/>
      <c r="AM729" s="875"/>
      <c r="AN729" s="875"/>
      <c r="AO729" s="875"/>
      <c r="AP729" s="875"/>
      <c r="AQ729" s="875"/>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5"/>
      <c r="E730" s="766" t="str">
        <f>IFERROR(VLOOKUP(C730, 條件!$A:$L, 5, 0), "")</f>
        <v/>
      </c>
      <c r="F730" s="767" t="str">
        <f>IFERROR(VLOOKUP(C730, 條件!$A:$L, 6, 0), "")</f>
        <v/>
      </c>
      <c r="G730" s="948"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65"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6">
        <v>1</v>
      </c>
      <c r="AH730" s="820" t="s">
        <v>1272</v>
      </c>
      <c r="AI730" s="815" t="s">
        <v>1272</v>
      </c>
      <c r="AJ730" s="815" t="s">
        <v>1272</v>
      </c>
      <c r="AK730" s="815" t="s">
        <v>1272</v>
      </c>
      <c r="AL730" s="775"/>
      <c r="AM730" s="876"/>
      <c r="AN730" s="875"/>
      <c r="AO730" s="875"/>
      <c r="AP730" s="875"/>
      <c r="AQ730" s="875"/>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5" t="s">
        <v>1945</v>
      </c>
      <c r="E731" s="766" t="str">
        <f>IFERROR(VLOOKUP(C731, 條件!$A:$L, 5, 0), "")</f>
        <v>75/24/2SDr</v>
      </c>
      <c r="F731" s="767" t="str">
        <f>IFERROR(VLOOKUP(C731, 條件!$A:$L, 6, 0), "")</f>
        <v>FP81382R×2</v>
      </c>
      <c r="G731" s="948">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3438</v>
      </c>
      <c r="Q731" s="383"/>
      <c r="R731" s="769"/>
      <c r="S731" s="404"/>
      <c r="T731" s="382" t="s">
        <v>3438</v>
      </c>
      <c r="U731" s="383"/>
      <c r="V731" s="769"/>
      <c r="W731" s="404"/>
      <c r="X731" s="382" t="s">
        <v>3438</v>
      </c>
      <c r="Y731" s="383"/>
      <c r="Z731" s="965">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6">
        <v>0.5</v>
      </c>
      <c r="AH731" s="820" t="s">
        <v>1650</v>
      </c>
      <c r="AI731" s="815" t="s">
        <v>1650</v>
      </c>
      <c r="AJ731" s="815" t="s">
        <v>3464</v>
      </c>
      <c r="AK731" s="815" t="s">
        <v>3464</v>
      </c>
      <c r="AL731" s="775">
        <v>50</v>
      </c>
      <c r="AM731" s="875">
        <v>46108</v>
      </c>
      <c r="AN731" s="875">
        <v>46109</v>
      </c>
      <c r="AO731" s="875">
        <v>46110</v>
      </c>
      <c r="AP731" s="875">
        <v>46111</v>
      </c>
      <c r="AQ731" s="875"/>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5"/>
      <c r="E732" s="766" t="str">
        <f>IFERROR(VLOOKUP(C732, 條件!$A:$L, 5, 0), "")</f>
        <v/>
      </c>
      <c r="F732" s="767" t="str">
        <f>IFERROR(VLOOKUP(C732, 條件!$A:$L, 6, 0), "")</f>
        <v/>
      </c>
      <c r="G732" s="948"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65"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6">
        <v>1</v>
      </c>
      <c r="AH732" s="820" t="s">
        <v>1272</v>
      </c>
      <c r="AI732" s="815" t="s">
        <v>1272</v>
      </c>
      <c r="AJ732" s="815" t="s">
        <v>1272</v>
      </c>
      <c r="AK732" s="815" t="s">
        <v>1272</v>
      </c>
      <c r="AL732" s="775"/>
      <c r="AM732" s="875"/>
      <c r="AN732" s="875"/>
      <c r="AO732" s="875"/>
      <c r="AP732" s="875"/>
      <c r="AQ732" s="875"/>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5"/>
      <c r="E733" s="766" t="str">
        <f>IFERROR(VLOOKUP(C733, 條件!$A:$L, 5, 0), "")</f>
        <v/>
      </c>
      <c r="F733" s="767" t="str">
        <f>IFERROR(VLOOKUP(C733, 條件!$A:$L, 6, 0), "")</f>
        <v/>
      </c>
      <c r="G733" s="948"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65"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6">
        <v>1</v>
      </c>
      <c r="AH733" s="820" t="s">
        <v>1272</v>
      </c>
      <c r="AI733" s="815" t="s">
        <v>1272</v>
      </c>
      <c r="AJ733" s="815" t="s">
        <v>1272</v>
      </c>
      <c r="AK733" s="815" t="s">
        <v>1272</v>
      </c>
      <c r="AL733" s="775"/>
      <c r="AM733" s="875"/>
      <c r="AN733" s="875"/>
      <c r="AO733" s="875"/>
      <c r="AP733" s="875"/>
      <c r="AQ733" s="875"/>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5"/>
      <c r="E734" s="766" t="str">
        <f>IFERROR(VLOOKUP(C734, 條件!$A:$L, 5, 0), "")</f>
        <v/>
      </c>
      <c r="F734" s="767" t="str">
        <f>IFERROR(VLOOKUP(C734, 條件!$A:$L, 6, 0), "")</f>
        <v/>
      </c>
      <c r="G734" s="948"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65"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6">
        <v>1</v>
      </c>
      <c r="AH734" s="820" t="s">
        <v>1272</v>
      </c>
      <c r="AI734" s="815" t="s">
        <v>1272</v>
      </c>
      <c r="AJ734" s="815" t="s">
        <v>1272</v>
      </c>
      <c r="AK734" s="815" t="s">
        <v>1272</v>
      </c>
      <c r="AL734" s="775"/>
      <c r="AM734" s="875"/>
      <c r="AN734" s="875"/>
      <c r="AO734" s="875"/>
      <c r="AP734" s="875"/>
      <c r="AQ734" s="875"/>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5"/>
      <c r="E735" s="766" t="str">
        <f>IFERROR(VLOOKUP(C735, 條件!$A:$L, 5, 0), "")</f>
        <v/>
      </c>
      <c r="F735" s="767" t="str">
        <f>IFERROR(VLOOKUP(C735, 條件!$A:$L, 6, 0), "")</f>
        <v/>
      </c>
      <c r="G735" s="948"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65"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6">
        <v>1</v>
      </c>
      <c r="AH735" s="820" t="s">
        <v>1272</v>
      </c>
      <c r="AI735" s="815" t="s">
        <v>1272</v>
      </c>
      <c r="AJ735" s="815" t="s">
        <v>1272</v>
      </c>
      <c r="AK735" s="815" t="s">
        <v>1272</v>
      </c>
      <c r="AL735" s="825"/>
      <c r="AM735" s="875"/>
      <c r="AN735" s="875"/>
      <c r="AO735" s="875"/>
      <c r="AP735" s="875"/>
      <c r="AQ735" s="875"/>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5"/>
      <c r="E736" s="766" t="str">
        <f>IFERROR(VLOOKUP(C736, 條件!$A:$L, 5, 0), "")</f>
        <v/>
      </c>
      <c r="F736" s="767" t="str">
        <f>IFERROR(VLOOKUP(C736, 條件!$A:$L, 6, 0), "")</f>
        <v/>
      </c>
      <c r="G736" s="948"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65"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6">
        <v>1</v>
      </c>
      <c r="AH736" s="820" t="s">
        <v>1272</v>
      </c>
      <c r="AI736" s="815" t="s">
        <v>1272</v>
      </c>
      <c r="AJ736" s="815" t="s">
        <v>1272</v>
      </c>
      <c r="AK736" s="815" t="s">
        <v>1272</v>
      </c>
      <c r="AL736" s="824"/>
      <c r="AM736" s="875"/>
      <c r="AN736" s="875"/>
      <c r="AO736" s="875"/>
      <c r="AP736" s="875"/>
      <c r="AQ736" s="875"/>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5"/>
      <c r="E737" s="766" t="str">
        <f>IFERROR(VLOOKUP(C737, 條件!$A:$L, 5, 0), "")</f>
        <v/>
      </c>
      <c r="F737" s="767" t="str">
        <f>IFERROR(VLOOKUP(C737, 條件!$A:$L, 6, 0), "")</f>
        <v/>
      </c>
      <c r="G737" s="948"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65"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6">
        <v>0.5</v>
      </c>
      <c r="AH737" s="820" t="s">
        <v>1650</v>
      </c>
      <c r="AI737" s="815" t="s">
        <v>1650</v>
      </c>
      <c r="AJ737" s="815" t="s">
        <v>3463</v>
      </c>
      <c r="AK737" s="815" t="s">
        <v>3463</v>
      </c>
      <c r="AL737" s="775"/>
      <c r="AM737" s="875"/>
      <c r="AN737" s="875"/>
      <c r="AO737" s="875"/>
      <c r="AP737" s="875"/>
      <c r="AQ737" s="875"/>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5"/>
      <c r="E738" s="766" t="str">
        <f>IFERROR(VLOOKUP(C738, 條件!$A:$L, 5, 0), "")</f>
        <v/>
      </c>
      <c r="F738" s="767" t="str">
        <f>IFERROR(VLOOKUP(C738, 條件!$A:$L, 6, 0), "")</f>
        <v/>
      </c>
      <c r="G738" s="948"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65"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6">
        <v>1</v>
      </c>
      <c r="AH738" s="820" t="s">
        <v>1272</v>
      </c>
      <c r="AI738" s="815" t="s">
        <v>1272</v>
      </c>
      <c r="AJ738" s="815" t="s">
        <v>1272</v>
      </c>
      <c r="AK738" s="815" t="s">
        <v>1272</v>
      </c>
      <c r="AL738" s="775"/>
      <c r="AM738" s="875"/>
      <c r="AN738" s="875"/>
      <c r="AO738" s="875"/>
      <c r="AP738" s="875"/>
      <c r="AQ738" s="875"/>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5" t="s">
        <v>1945</v>
      </c>
      <c r="E739" s="766" t="str">
        <f>IFERROR(VLOOKUP(C739, 條件!$A:$L, 5, 0), "")</f>
        <v>150/48/2SDr</v>
      </c>
      <c r="F739" s="767" t="str">
        <f>IFERROR(VLOOKUP(C739, 條件!$A:$L, 6, 0), "")</f>
        <v>FP82171R×2</v>
      </c>
      <c r="G739" s="948">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65">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6">
        <v>1</v>
      </c>
      <c r="AH739" s="820" t="s">
        <v>1947</v>
      </c>
      <c r="AI739" s="815" t="s">
        <v>1947</v>
      </c>
      <c r="AJ739" s="815" t="s">
        <v>3465</v>
      </c>
      <c r="AK739" s="815" t="s">
        <v>3465</v>
      </c>
      <c r="AL739" s="775">
        <v>55</v>
      </c>
      <c r="AM739" s="875">
        <v>46158</v>
      </c>
      <c r="AN739" s="875">
        <v>46159</v>
      </c>
      <c r="AO739" s="875">
        <v>46160</v>
      </c>
      <c r="AP739" s="875"/>
      <c r="AQ739" s="875"/>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5"/>
      <c r="E740" s="766" t="str">
        <f>IFERROR(VLOOKUP(C740, 條件!$A:$L, 5, 0), "")</f>
        <v/>
      </c>
      <c r="F740" s="767" t="str">
        <f>IFERROR(VLOOKUP(C740, 條件!$A:$L, 6, 0), "")</f>
        <v/>
      </c>
      <c r="G740" s="948"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65"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6">
        <v>1</v>
      </c>
      <c r="AH740" s="820" t="s">
        <v>1272</v>
      </c>
      <c r="AI740" s="815" t="s">
        <v>1272</v>
      </c>
      <c r="AJ740" s="815" t="s">
        <v>1272</v>
      </c>
      <c r="AK740" s="815" t="s">
        <v>1272</v>
      </c>
      <c r="AL740" s="775"/>
      <c r="AM740" s="875"/>
      <c r="AN740" s="875"/>
      <c r="AO740" s="875"/>
      <c r="AP740" s="875"/>
      <c r="AQ740" s="875"/>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5" t="s">
        <v>1945</v>
      </c>
      <c r="E741" s="766" t="str">
        <f>IFERROR(VLOOKUP(C741, 條件!$A:$L, 5, 0), "")</f>
        <v>150/48/2SDr</v>
      </c>
      <c r="F741" s="767" t="str">
        <f>IFERROR(VLOOKUP(C741, 條件!$A:$L, 6, 0), "")</f>
        <v>FP82173R×2</v>
      </c>
      <c r="G741" s="948">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65">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6">
        <v>1</v>
      </c>
      <c r="AH741" s="820" t="s">
        <v>1949</v>
      </c>
      <c r="AI741" s="815" t="s">
        <v>1949</v>
      </c>
      <c r="AJ741" s="815" t="s">
        <v>3476</v>
      </c>
      <c r="AK741" s="815" t="s">
        <v>3476</v>
      </c>
      <c r="AL741" s="775">
        <v>56</v>
      </c>
      <c r="AM741" s="875">
        <v>46156</v>
      </c>
      <c r="AN741" s="875">
        <v>46157</v>
      </c>
      <c r="AO741" s="875">
        <v>46158</v>
      </c>
      <c r="AP741" s="875">
        <v>46160</v>
      </c>
      <c r="AQ741" s="875"/>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5" t="s">
        <v>1945</v>
      </c>
      <c r="E742" s="766" t="str">
        <f>IFERROR(VLOOKUP(C742, 條件!$A:$L, 5, 0), "")</f>
        <v>150/48/2SDr</v>
      </c>
      <c r="F742" s="767" t="str">
        <f>IFERROR(VLOOKUP(C742, 條件!$A:$L, 6, 0), "")</f>
        <v>FP82171R×2</v>
      </c>
      <c r="G742" s="948">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65">
        <f>IFERROR(VLOOKUP(C742, 條件!$A:$L, 3, 0), "")</f>
        <v>5.8536585365853666</v>
      </c>
      <c r="AA742" s="770">
        <f>IF(OR(L742={"改紡","檢修","了機","清車","FINAL","停機","SAMPLE","TEST","絲開發"}), L742, IFERROR(IF(C742="", "", (SUM(J742, N742, R742, V742)/3 * AG742) * IF(AND(AF742="S", AS742="雙"), 0.5, 1)), ""))</f>
        <v>30.666666666666668</v>
      </c>
      <c r="AB742" s="803">
        <f t="shared" si="128"/>
        <v>0.98685897435897441</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6">
        <v>1</v>
      </c>
      <c r="AH742" s="820" t="s">
        <v>1949</v>
      </c>
      <c r="AI742" s="815" t="s">
        <v>1949</v>
      </c>
      <c r="AJ742" s="815" t="s">
        <v>3476</v>
      </c>
      <c r="AK742" s="815" t="s">
        <v>3476</v>
      </c>
      <c r="AL742" s="775">
        <v>55</v>
      </c>
      <c r="AM742" s="875">
        <v>46157</v>
      </c>
      <c r="AN742" s="875">
        <v>46158</v>
      </c>
      <c r="AO742" s="875">
        <v>46159</v>
      </c>
      <c r="AP742" s="875"/>
      <c r="AQ742" s="875"/>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5"/>
      <c r="E743" s="766" t="str">
        <f>IFERROR(VLOOKUP(C743, 條件!$A:$L, 5, 0), "")</f>
        <v>150/48/2SDr</v>
      </c>
      <c r="F743" s="767" t="str">
        <f>IFERROR(VLOOKUP(C743, 條件!$A:$L, 6, 0), "")</f>
        <v>FP82169R×2</v>
      </c>
      <c r="G743" s="948">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65">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6">
        <v>2</v>
      </c>
      <c r="AH743" s="820" t="s">
        <v>1949</v>
      </c>
      <c r="AI743" s="815" t="s">
        <v>1949</v>
      </c>
      <c r="AJ743" s="815" t="s">
        <v>3476</v>
      </c>
      <c r="AK743" s="815" t="s">
        <v>3476</v>
      </c>
      <c r="AL743" s="775">
        <v>48</v>
      </c>
      <c r="AM743" s="875">
        <v>46155</v>
      </c>
      <c r="AN743" s="875">
        <v>46156</v>
      </c>
      <c r="AO743" s="875">
        <v>46157</v>
      </c>
      <c r="AP743" s="875"/>
      <c r="AQ743" s="875"/>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5"/>
      <c r="E744" s="766" t="str">
        <f>IFERROR(VLOOKUP(C744, 條件!$A:$L, 5, 0), "")</f>
        <v>150/48/2SDr</v>
      </c>
      <c r="F744" s="767" t="str">
        <f>IFERROR(VLOOKUP(C744, 條件!$A:$L, 6, 0), "")</f>
        <v>FP82169R×2</v>
      </c>
      <c r="G744" s="948">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65">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6">
        <v>2</v>
      </c>
      <c r="AH744" s="820" t="s">
        <v>1026</v>
      </c>
      <c r="AI744" s="815" t="s">
        <v>1026</v>
      </c>
      <c r="AJ744" s="815" t="s">
        <v>3467</v>
      </c>
      <c r="AK744" s="815" t="s">
        <v>3467</v>
      </c>
      <c r="AL744" s="775">
        <v>48</v>
      </c>
      <c r="AM744" s="875">
        <v>46155</v>
      </c>
      <c r="AN744" s="875">
        <v>46156</v>
      </c>
      <c r="AO744" s="875">
        <v>46157</v>
      </c>
      <c r="AP744" s="875"/>
      <c r="AQ744" s="875"/>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5"/>
      <c r="E745" s="766" t="str">
        <f>IFERROR(VLOOKUP(C745, 條件!$A:$L, 5, 0), "")</f>
        <v/>
      </c>
      <c r="F745" s="767" t="str">
        <f>IFERROR(VLOOKUP(C745, 條件!$A:$L, 6, 0), "")</f>
        <v/>
      </c>
      <c r="G745" s="948"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65"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6">
        <v>1</v>
      </c>
      <c r="AH745" s="820" t="s">
        <v>1272</v>
      </c>
      <c r="AI745" s="815" t="s">
        <v>1272</v>
      </c>
      <c r="AJ745" s="815" t="s">
        <v>1272</v>
      </c>
      <c r="AK745" s="815" t="s">
        <v>1272</v>
      </c>
      <c r="AL745" s="775"/>
      <c r="AM745" s="875"/>
      <c r="AN745" s="875"/>
      <c r="AO745" s="875"/>
      <c r="AP745" s="875"/>
      <c r="AQ745" s="875"/>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5" t="s">
        <v>1945</v>
      </c>
      <c r="E746" s="766" t="str">
        <f>IFERROR(VLOOKUP(C746, 條件!$A:$L, 5, 0), "")</f>
        <v>150/48/2SDr</v>
      </c>
      <c r="F746" s="767" t="str">
        <f>IFERROR(VLOOKUP(C746, 條件!$A:$L, 6, 0), "")</f>
        <v>FP82173R×2</v>
      </c>
      <c r="G746" s="948">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65">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6">
        <v>1</v>
      </c>
      <c r="AH746" s="820" t="s">
        <v>1026</v>
      </c>
      <c r="AI746" s="815" t="s">
        <v>1026</v>
      </c>
      <c r="AJ746" s="815" t="s">
        <v>3467</v>
      </c>
      <c r="AK746" s="815" t="s">
        <v>3467</v>
      </c>
      <c r="AL746" s="775">
        <v>56</v>
      </c>
      <c r="AM746" s="875">
        <v>46156</v>
      </c>
      <c r="AN746" s="875">
        <v>46157</v>
      </c>
      <c r="AO746" s="875">
        <v>46158</v>
      </c>
      <c r="AP746" s="875">
        <v>46159</v>
      </c>
      <c r="AQ746" s="875"/>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5" t="s">
        <v>1945</v>
      </c>
      <c r="E747" s="766" t="str">
        <f>IFERROR(VLOOKUP(C747, 條件!$A:$L, 5, 0), "")</f>
        <v>150/48/2SDr</v>
      </c>
      <c r="F747" s="767" t="str">
        <f>IFERROR(VLOOKUP(C747, 條件!$A:$L, 6, 0), "")</f>
        <v>FP82173R×2</v>
      </c>
      <c r="G747" s="948">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65">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6">
        <v>1</v>
      </c>
      <c r="AH747" s="820" t="s">
        <v>1026</v>
      </c>
      <c r="AI747" s="815" t="s">
        <v>1026</v>
      </c>
      <c r="AJ747" s="815" t="s">
        <v>3467</v>
      </c>
      <c r="AK747" s="815" t="s">
        <v>3467</v>
      </c>
      <c r="AL747" s="775">
        <v>56</v>
      </c>
      <c r="AM747" s="875">
        <v>46157</v>
      </c>
      <c r="AN747" s="875">
        <v>46158</v>
      </c>
      <c r="AO747" s="875">
        <v>46159</v>
      </c>
      <c r="AP747" s="875"/>
      <c r="AQ747" s="875"/>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5"/>
      <c r="E748" s="766" t="str">
        <f>IFERROR(VLOOKUP(C748, 條件!$A:$L, 5, 0), "")</f>
        <v>50/72/2SDFFR</v>
      </c>
      <c r="F748" s="767" t="str">
        <f>IFERROR(VLOOKUP(C748, 條件!$A:$L, 6, 0), "")</f>
        <v>FP80099R×2</v>
      </c>
      <c r="G748" s="948">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7">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8">
        <v>3</v>
      </c>
      <c r="AH748" s="820" t="s">
        <v>1947</v>
      </c>
      <c r="AI748" s="815" t="s">
        <v>1947</v>
      </c>
      <c r="AJ748" s="815" t="s">
        <v>3465</v>
      </c>
      <c r="AK748" s="815" t="s">
        <v>3465</v>
      </c>
      <c r="AL748" s="775">
        <v>50</v>
      </c>
      <c r="AM748" s="875">
        <v>46040</v>
      </c>
      <c r="AN748" s="875">
        <v>46041</v>
      </c>
      <c r="AO748" s="875">
        <v>46044</v>
      </c>
      <c r="AP748" s="875"/>
      <c r="AQ748" s="875"/>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5"/>
      <c r="E749" s="766" t="str">
        <f>IFERROR(VLOOKUP(C749, 條件!$A:$L, 5, 0), "")</f>
        <v>75/72/2SDFFR</v>
      </c>
      <c r="F749" s="767" t="str">
        <f>IFERROR(VLOOKUP(C749, 條件!$A:$L, 6, 0), "")</f>
        <v>FP81209R×2</v>
      </c>
      <c r="G749" s="948">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7">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8">
        <v>3</v>
      </c>
      <c r="AH749" s="820" t="s">
        <v>1947</v>
      </c>
      <c r="AI749" s="815" t="s">
        <v>1947</v>
      </c>
      <c r="AJ749" s="815" t="s">
        <v>3465</v>
      </c>
      <c r="AK749" s="815" t="s">
        <v>3465</v>
      </c>
      <c r="AL749" s="775">
        <v>50</v>
      </c>
      <c r="AM749" s="875">
        <v>46089</v>
      </c>
      <c r="AN749" s="875"/>
      <c r="AO749" s="875"/>
      <c r="AP749" s="875"/>
      <c r="AQ749" s="875"/>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5"/>
      <c r="E750" s="766" t="str">
        <f>IFERROR(VLOOKUP(C750, 條件!$A:$L, 5, 0), "")</f>
        <v/>
      </c>
      <c r="F750" s="767" t="str">
        <f>IFERROR(VLOOKUP(C750, 條件!$A:$L, 6, 0), "")</f>
        <v/>
      </c>
      <c r="G750" s="948"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7"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8">
        <v>5</v>
      </c>
      <c r="AH750" s="820" t="s">
        <v>1947</v>
      </c>
      <c r="AI750" s="815" t="s">
        <v>1947</v>
      </c>
      <c r="AJ750" s="815" t="s">
        <v>3465</v>
      </c>
      <c r="AK750" s="815" t="s">
        <v>3465</v>
      </c>
      <c r="AL750" s="775"/>
      <c r="AM750" s="875"/>
      <c r="AN750" s="875"/>
      <c r="AO750" s="875"/>
      <c r="AP750" s="875"/>
      <c r="AQ750" s="875"/>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5"/>
      <c r="E751" s="766" t="str">
        <f>IFERROR(VLOOKUP(C751, 條件!$A:$L, 5, 0), "")</f>
        <v/>
      </c>
      <c r="F751" s="767" t="str">
        <f>IFERROR(VLOOKUP(C751, 條件!$A:$L, 6, 0), "")</f>
        <v/>
      </c>
      <c r="G751" s="948"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65"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6">
        <v>1</v>
      </c>
      <c r="AH751" s="820" t="s">
        <v>1272</v>
      </c>
      <c r="AI751" s="815" t="s">
        <v>1272</v>
      </c>
      <c r="AJ751" s="815" t="s">
        <v>1272</v>
      </c>
      <c r="AK751" s="974" t="s">
        <v>1272</v>
      </c>
      <c r="AL751" s="775"/>
      <c r="AM751" s="875"/>
      <c r="AN751" s="875"/>
      <c r="AO751" s="875"/>
      <c r="AP751" s="875"/>
      <c r="AQ751" s="875"/>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5"/>
      <c r="E752" s="766" t="str">
        <f>IFERROR(VLOOKUP(C752, 條件!$A:$L, 5, 0), "")</f>
        <v/>
      </c>
      <c r="F752" s="767" t="str">
        <f>IFERROR(VLOOKUP(C752, 條件!$A:$L, 6, 0), "")</f>
        <v/>
      </c>
      <c r="G752" s="948"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65"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6">
        <v>1</v>
      </c>
      <c r="AH752" s="820" t="s">
        <v>1272</v>
      </c>
      <c r="AI752" s="815" t="s">
        <v>1272</v>
      </c>
      <c r="AJ752" s="815" t="s">
        <v>1272</v>
      </c>
      <c r="AK752" s="974" t="s">
        <v>1272</v>
      </c>
      <c r="AL752" s="775"/>
      <c r="AM752" s="875"/>
      <c r="AN752" s="875"/>
      <c r="AO752" s="875"/>
      <c r="AP752" s="875"/>
      <c r="AQ752" s="875"/>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5"/>
      <c r="E753" s="766" t="str">
        <f>IFERROR(VLOOKUP(C753, 條件!$A:$L, 5, 0), "")</f>
        <v/>
      </c>
      <c r="F753" s="767" t="str">
        <f>IFERROR(VLOOKUP(C753, 條件!$A:$L, 6, 0), "")</f>
        <v/>
      </c>
      <c r="G753" s="948"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65"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6">
        <v>1</v>
      </c>
      <c r="AH753" s="820" t="s">
        <v>1272</v>
      </c>
      <c r="AI753" s="815" t="s">
        <v>1272</v>
      </c>
      <c r="AJ753" s="815" t="s">
        <v>1272</v>
      </c>
      <c r="AK753" s="974" t="s">
        <v>1272</v>
      </c>
      <c r="AL753" s="775"/>
      <c r="AM753" s="875"/>
      <c r="AN753" s="875"/>
      <c r="AO753" s="875"/>
      <c r="AP753" s="875"/>
      <c r="AQ753" s="875"/>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5"/>
      <c r="E754" s="766" t="str">
        <f>IFERROR(VLOOKUP(C754, 條件!$A:$L, 5, 0), "")</f>
        <v/>
      </c>
      <c r="F754" s="767" t="str">
        <f>IFERROR(VLOOKUP(C754, 條件!$A:$L, 6, 0), "")</f>
        <v/>
      </c>
      <c r="G754" s="948"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65"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6">
        <v>1</v>
      </c>
      <c r="AH754" s="820" t="s">
        <v>1272</v>
      </c>
      <c r="AI754" s="815" t="s">
        <v>1272</v>
      </c>
      <c r="AJ754" s="815" t="s">
        <v>1272</v>
      </c>
      <c r="AK754" s="974" t="s">
        <v>1272</v>
      </c>
      <c r="AL754" s="775"/>
      <c r="AM754" s="875"/>
      <c r="AN754" s="875"/>
      <c r="AO754" s="875"/>
      <c r="AP754" s="875"/>
      <c r="AQ754" s="875"/>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5"/>
      <c r="E755" s="766" t="str">
        <f>IFERROR(VLOOKUP(C755, 條件!$A:$L, 5, 0), "")</f>
        <v/>
      </c>
      <c r="F755" s="767" t="str">
        <f>IFERROR(VLOOKUP(C755, 條件!$A:$L, 6, 0), "")</f>
        <v/>
      </c>
      <c r="G755" s="948"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65"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6">
        <v>1</v>
      </c>
      <c r="AH755" s="820" t="s">
        <v>1272</v>
      </c>
      <c r="AI755" s="815" t="s">
        <v>1272</v>
      </c>
      <c r="AJ755" s="815" t="s">
        <v>1272</v>
      </c>
      <c r="AK755" s="974" t="s">
        <v>1272</v>
      </c>
      <c r="AL755" s="775"/>
      <c r="AM755" s="875"/>
      <c r="AN755" s="875"/>
      <c r="AO755" s="875"/>
      <c r="AP755" s="875"/>
      <c r="AQ755" s="875"/>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5"/>
      <c r="E756" s="766" t="str">
        <f>IFERROR(VLOOKUP(C756, 條件!$A:$L, 5, 0), "")</f>
        <v/>
      </c>
      <c r="F756" s="767" t="str">
        <f>IFERROR(VLOOKUP(C756, 條件!$A:$L, 6, 0), "")</f>
        <v/>
      </c>
      <c r="G756" s="948"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65"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6">
        <v>1</v>
      </c>
      <c r="AH756" s="820" t="s">
        <v>1272</v>
      </c>
      <c r="AI756" s="815" t="s">
        <v>1272</v>
      </c>
      <c r="AJ756" s="815" t="s">
        <v>1272</v>
      </c>
      <c r="AK756" s="974" t="s">
        <v>1272</v>
      </c>
      <c r="AL756" s="775"/>
      <c r="AM756" s="875"/>
      <c r="AN756" s="875"/>
      <c r="AO756" s="875"/>
      <c r="AP756" s="875"/>
      <c r="AQ756" s="875"/>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5"/>
      <c r="E757" s="766" t="str">
        <f>IFERROR(VLOOKUP(C757, 條件!$A:$L, 5, 0), "")</f>
        <v/>
      </c>
      <c r="F757" s="767" t="str">
        <f>IFERROR(VLOOKUP(C757, 條件!$A:$L, 6, 0), "")</f>
        <v/>
      </c>
      <c r="G757" s="948"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65"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6">
        <v>1</v>
      </c>
      <c r="AH757" s="820" t="s">
        <v>1272</v>
      </c>
      <c r="AI757" s="815" t="s">
        <v>1272</v>
      </c>
      <c r="AJ757" s="815" t="s">
        <v>1272</v>
      </c>
      <c r="AK757" s="974" t="s">
        <v>1272</v>
      </c>
      <c r="AL757" s="775"/>
      <c r="AM757" s="875"/>
      <c r="AN757" s="875"/>
      <c r="AO757" s="875"/>
      <c r="AP757" s="875"/>
      <c r="AQ757" s="875"/>
      <c r="AR757" s="777"/>
      <c r="AS757" s="767" t="str">
        <f t="shared" si="124"/>
        <v>單</v>
      </c>
      <c r="AT757" s="767" t="str">
        <f t="shared" si="125"/>
        <v>全</v>
      </c>
      <c r="AU757" s="767" t="str">
        <f t="shared" si="126"/>
        <v/>
      </c>
      <c r="AV757" s="767" t="str">
        <f t="shared" si="127"/>
        <v/>
      </c>
    </row>
    <row r="758" spans="1:48" ht="17.45" customHeight="1" thickBot="1">
      <c r="A758" s="781">
        <f t="shared" si="130"/>
        <v>46161</v>
      </c>
      <c r="B758" s="782" t="s">
        <v>1959</v>
      </c>
      <c r="C758" s="799" t="s">
        <v>1952</v>
      </c>
      <c r="D758" s="946"/>
      <c r="E758" s="784" t="str">
        <f>IFERROR(VLOOKUP(C758, 條件!$A:$L, 5, 0), "")</f>
        <v/>
      </c>
      <c r="F758" s="785" t="str">
        <f>IFERROR(VLOOKUP(C758, 條件!$A:$L, 6, 0), "")</f>
        <v/>
      </c>
      <c r="G758" s="949"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9"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70">
        <v>1</v>
      </c>
      <c r="AH758" s="905" t="s">
        <v>1272</v>
      </c>
      <c r="AI758" s="816" t="s">
        <v>1272</v>
      </c>
      <c r="AJ758" s="816" t="s">
        <v>1272</v>
      </c>
      <c r="AK758" s="975" t="s">
        <v>1272</v>
      </c>
      <c r="AL758" s="793"/>
      <c r="AM758" s="877"/>
      <c r="AN758" s="877"/>
      <c r="AO758" s="877"/>
      <c r="AP758" s="877"/>
      <c r="AQ758" s="877"/>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4"/>
      <c r="E759" s="748" t="str">
        <f>IFERROR(VLOOKUP(C759, 條件!$A:$L, 5, 0), "")</f>
        <v/>
      </c>
      <c r="F759" s="749" t="str">
        <f>IFERROR(VLOOKUP(C759, 條件!$A:$L, 6, 0), "")</f>
        <v/>
      </c>
      <c r="G759" s="947"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63"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64">
        <v>1</v>
      </c>
      <c r="AH759" s="904" t="s">
        <v>1272</v>
      </c>
      <c r="AI759" s="954" t="s">
        <v>1272</v>
      </c>
      <c r="AJ759" s="957" t="s">
        <v>1272</v>
      </c>
      <c r="AK759" s="957" t="s">
        <v>1272</v>
      </c>
      <c r="AL759" s="760"/>
      <c r="AM759" s="874"/>
      <c r="AN759" s="874"/>
      <c r="AO759" s="874"/>
      <c r="AP759" s="874"/>
      <c r="AQ759" s="874"/>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5"/>
      <c r="E760" s="766" t="str">
        <f>IFERROR(VLOOKUP(C760, 條件!$A:$L, 5, 0), "")</f>
        <v>75/36SDR</v>
      </c>
      <c r="F760" s="767" t="str">
        <f>IFERROR(VLOOKUP(C760, 條件!$A:$L, 6, 0), "")</f>
        <v>FP81386R</v>
      </c>
      <c r="G760" s="948">
        <f>IFERROR(VLOOKUP(C760, 條件!$A:$L, 7, 0), "")</f>
        <v>780</v>
      </c>
      <c r="H760" s="767" t="str">
        <f>IF(ISNA(VLOOKUP(C760,條件!$A$1:$K$932,11,0)),"",(VLOOKUP(C760,條件!$A$1:$K$932,11,0)))</f>
        <v>綠底白點</v>
      </c>
      <c r="I760" s="768">
        <f>IF(ISNA(VLOOKUP(C760,條件!$A$1:$L$932,12,0)),"",(VLOOKUP(C760,條件!$A$1:$L$932,12,0)))</f>
        <v>5</v>
      </c>
      <c r="J760" s="769"/>
      <c r="K760" s="404"/>
      <c r="L760" s="382" t="s">
        <v>3438</v>
      </c>
      <c r="M760" s="383"/>
      <c r="N760" s="769"/>
      <c r="O760" s="404"/>
      <c r="P760" s="382" t="s">
        <v>3438</v>
      </c>
      <c r="Q760" s="383"/>
      <c r="R760" s="769"/>
      <c r="S760" s="404"/>
      <c r="T760" s="382" t="s">
        <v>3438</v>
      </c>
      <c r="U760" s="383"/>
      <c r="V760" s="769">
        <v>7</v>
      </c>
      <c r="W760" s="404">
        <v>0</v>
      </c>
      <c r="X760" s="382">
        <v>9002</v>
      </c>
      <c r="Y760" s="383">
        <v>8532</v>
      </c>
      <c r="Z760" s="965">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6">
        <v>1</v>
      </c>
      <c r="AH760" s="820" t="s">
        <v>3501</v>
      </c>
      <c r="AI760" s="820" t="s">
        <v>3564</v>
      </c>
      <c r="AJ760" s="815" t="s">
        <v>3566</v>
      </c>
      <c r="AK760" s="815" t="s">
        <v>3566</v>
      </c>
      <c r="AL760" s="775">
        <v>50</v>
      </c>
      <c r="AM760" s="875">
        <v>46155</v>
      </c>
      <c r="AN760" s="875">
        <v>46156</v>
      </c>
      <c r="AO760" s="875"/>
      <c r="AP760" s="875"/>
      <c r="AQ760" s="875"/>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5" t="s">
        <v>1945</v>
      </c>
      <c r="E761" s="766" t="str">
        <f>IFERROR(VLOOKUP(C761, 條件!$A:$L, 5, 0), "")</f>
        <v>75/24/2SDr</v>
      </c>
      <c r="F761" s="767" t="str">
        <f>IFERROR(VLOOKUP(C761, 條件!$A:$L, 6, 0), "")</f>
        <v>FP81391R×2</v>
      </c>
      <c r="G761" s="948">
        <f>IFERROR(VLOOKUP(C761, 條件!$A:$L, 7, 0), "")</f>
        <v>700</v>
      </c>
      <c r="H761" s="767" t="str">
        <f>IF(ISNA(VLOOKUP(C761,條件!$A$1:$K$932,11,0)),"",(VLOOKUP(C761,條件!$A$1:$K$932,11,0)))</f>
        <v>紅底白點</v>
      </c>
      <c r="I761" s="768">
        <f>IF(ISNA(VLOOKUP(C761,條件!$A$1:$L$932,12,0)),"",(VLOOKUP(C761,條件!$A$1:$L$932,12,0)))</f>
        <v>5</v>
      </c>
      <c r="J761" s="769"/>
      <c r="K761" s="404"/>
      <c r="L761" s="382" t="s">
        <v>3438</v>
      </c>
      <c r="M761" s="383" t="s">
        <v>942</v>
      </c>
      <c r="N761" s="769"/>
      <c r="O761" s="404"/>
      <c r="P761" s="382" t="s">
        <v>942</v>
      </c>
      <c r="Q761" s="383" t="s">
        <v>951</v>
      </c>
      <c r="R761" s="769"/>
      <c r="S761" s="404"/>
      <c r="T761" s="382" t="s">
        <v>942</v>
      </c>
      <c r="U761" s="383" t="s">
        <v>951</v>
      </c>
      <c r="V761" s="769"/>
      <c r="W761" s="404"/>
      <c r="X761" s="382" t="s">
        <v>942</v>
      </c>
      <c r="Y761" s="383" t="s">
        <v>951</v>
      </c>
      <c r="Z761" s="965">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6">
        <v>1</v>
      </c>
      <c r="AH761" s="820" t="s">
        <v>3501</v>
      </c>
      <c r="AI761" s="820" t="s">
        <v>3564</v>
      </c>
      <c r="AJ761" s="815" t="s">
        <v>3566</v>
      </c>
      <c r="AK761" s="815" t="s">
        <v>3566</v>
      </c>
      <c r="AL761" s="775">
        <v>53</v>
      </c>
      <c r="AM761" s="875">
        <v>46119</v>
      </c>
      <c r="AN761" s="875">
        <v>46120</v>
      </c>
      <c r="AO761" s="875">
        <v>46121</v>
      </c>
      <c r="AP761" s="875"/>
      <c r="AQ761" s="875"/>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5"/>
      <c r="E762" s="766" t="str">
        <f>IFERROR(VLOOKUP(C762, 條件!$A:$L, 5, 0), "")</f>
        <v/>
      </c>
      <c r="F762" s="767" t="str">
        <f>IFERROR(VLOOKUP(C762, 條件!$A:$L, 6, 0), "")</f>
        <v/>
      </c>
      <c r="G762" s="948"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65"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6">
        <v>2</v>
      </c>
      <c r="AH762" s="820" t="s">
        <v>3463</v>
      </c>
      <c r="AI762" s="820" t="s">
        <v>3463</v>
      </c>
      <c r="AJ762" s="815" t="s">
        <v>1272</v>
      </c>
      <c r="AK762" s="815" t="s">
        <v>1272</v>
      </c>
      <c r="AL762" s="775"/>
      <c r="AM762" s="875"/>
      <c r="AN762" s="875"/>
      <c r="AO762" s="875"/>
      <c r="AP762" s="875"/>
      <c r="AQ762" s="875"/>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5"/>
      <c r="E763" s="766" t="str">
        <f>IFERROR(VLOOKUP(C763, 條件!$A:$L, 5, 0), "")</f>
        <v>75/36HC</v>
      </c>
      <c r="F763" s="767" t="str">
        <f>IFERROR(VLOOKUP(C763, 條件!$A:$L, 6, 0), "")</f>
        <v>FP81857R</v>
      </c>
      <c r="G763" s="948">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3580</v>
      </c>
      <c r="Z763" s="965">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6">
        <v>1</v>
      </c>
      <c r="AH763" s="820" t="s">
        <v>3502</v>
      </c>
      <c r="AI763" s="820" t="s">
        <v>3502</v>
      </c>
      <c r="AJ763" s="815" t="s">
        <v>3566</v>
      </c>
      <c r="AK763" s="815" t="s">
        <v>3566</v>
      </c>
      <c r="AL763" s="775">
        <v>54</v>
      </c>
      <c r="AM763" s="875">
        <v>45936</v>
      </c>
      <c r="AN763" s="875">
        <v>45937</v>
      </c>
      <c r="AO763" s="875">
        <v>45938</v>
      </c>
      <c r="AP763" s="875"/>
      <c r="AQ763" s="875"/>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5"/>
      <c r="E764" s="766" t="str">
        <f>IFERROR(VLOOKUP(C764, 條件!$A:$L, 5, 0), "")</f>
        <v/>
      </c>
      <c r="F764" s="767" t="str">
        <f>IFERROR(VLOOKUP(C764, 條件!$A:$L, 6, 0), "")</f>
        <v/>
      </c>
      <c r="G764" s="948"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65"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6">
        <v>1</v>
      </c>
      <c r="AH764" s="820" t="s">
        <v>1272</v>
      </c>
      <c r="AI764" s="820" t="s">
        <v>1272</v>
      </c>
      <c r="AJ764" s="815" t="s">
        <v>1272</v>
      </c>
      <c r="AK764" s="815" t="s">
        <v>1272</v>
      </c>
      <c r="AL764" s="775"/>
      <c r="AM764" s="875"/>
      <c r="AN764" s="875"/>
      <c r="AO764" s="875"/>
      <c r="AP764" s="875"/>
      <c r="AQ764" s="875"/>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5" t="s">
        <v>1946</v>
      </c>
      <c r="E765" s="766" t="str">
        <f>IFERROR(VLOOKUP(C765, 條件!$A:$L, 5, 0), "")</f>
        <v>50/72BSD3</v>
      </c>
      <c r="F765" s="767" t="str">
        <f>IFERROR(VLOOKUP(C765, 條件!$A:$L, 6, 0), "")</f>
        <v>FP80141</v>
      </c>
      <c r="G765" s="948">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65">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6">
        <v>1</v>
      </c>
      <c r="AH765" s="820" t="s">
        <v>3501</v>
      </c>
      <c r="AI765" s="820" t="s">
        <v>3506</v>
      </c>
      <c r="AJ765" s="815" t="s">
        <v>3566</v>
      </c>
      <c r="AK765" s="815" t="s">
        <v>3566</v>
      </c>
      <c r="AL765" s="775">
        <v>57</v>
      </c>
      <c r="AM765" s="876">
        <v>46090</v>
      </c>
      <c r="AN765" s="875">
        <v>46091</v>
      </c>
      <c r="AO765" s="875"/>
      <c r="AP765" s="875"/>
      <c r="AQ765" s="875"/>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5"/>
      <c r="E766" s="766" t="str">
        <f>IFERROR(VLOOKUP(C766, 條件!$A:$L, 5, 0), "")</f>
        <v/>
      </c>
      <c r="F766" s="767" t="str">
        <f>IFERROR(VLOOKUP(C766, 條件!$A:$L, 6, 0), "")</f>
        <v/>
      </c>
      <c r="G766" s="948"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65"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6">
        <v>1</v>
      </c>
      <c r="AH766" s="820" t="s">
        <v>1272</v>
      </c>
      <c r="AI766" s="820" t="s">
        <v>1272</v>
      </c>
      <c r="AJ766" s="815" t="s">
        <v>1272</v>
      </c>
      <c r="AK766" s="815" t="s">
        <v>1272</v>
      </c>
      <c r="AL766" s="775"/>
      <c r="AM766" s="875"/>
      <c r="AN766" s="875"/>
      <c r="AO766" s="875"/>
      <c r="AP766" s="875"/>
      <c r="AQ766" s="875"/>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5"/>
      <c r="E767" s="766" t="str">
        <f>IFERROR(VLOOKUP(C767, 條件!$A:$L, 5, 0), "")</f>
        <v>150/48CDR</v>
      </c>
      <c r="F767" s="767" t="str">
        <f>IFERROR(VLOOKUP(C767, 條件!$A:$L, 6, 0), "")</f>
        <v>FP82781</v>
      </c>
      <c r="G767" s="948">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65">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6">
        <v>1</v>
      </c>
      <c r="AH767" s="820" t="s">
        <v>3502</v>
      </c>
      <c r="AI767" s="820" t="s">
        <v>3564</v>
      </c>
      <c r="AJ767" s="815" t="s">
        <v>3566</v>
      </c>
      <c r="AK767" s="815" t="s">
        <v>3566</v>
      </c>
      <c r="AL767" s="775">
        <v>54</v>
      </c>
      <c r="AM767" s="875">
        <v>46157</v>
      </c>
      <c r="AN767" s="875">
        <v>46158</v>
      </c>
      <c r="AO767" s="875">
        <v>46159</v>
      </c>
      <c r="AP767" s="875">
        <v>46160</v>
      </c>
      <c r="AQ767" s="875">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5"/>
      <c r="E768" s="766" t="str">
        <f>IFERROR(VLOOKUP(C768, 條件!$A:$L, 5, 0), "")</f>
        <v/>
      </c>
      <c r="F768" s="767" t="str">
        <f>IFERROR(VLOOKUP(C768, 條件!$A:$L, 6, 0), "")</f>
        <v/>
      </c>
      <c r="G768" s="948"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65"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6">
        <v>1</v>
      </c>
      <c r="AH768" s="820" t="s">
        <v>1272</v>
      </c>
      <c r="AI768" s="820" t="s">
        <v>1272</v>
      </c>
      <c r="AJ768" s="815" t="s">
        <v>1272</v>
      </c>
      <c r="AK768" s="815" t="s">
        <v>1272</v>
      </c>
      <c r="AL768" s="775"/>
      <c r="AM768" s="875"/>
      <c r="AN768" s="875"/>
      <c r="AO768" s="875"/>
      <c r="AP768" s="875"/>
      <c r="AQ768" s="875"/>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5"/>
      <c r="E769" s="766" t="str">
        <f>IFERROR(VLOOKUP(C769, 條件!$A:$L, 5, 0), "")</f>
        <v/>
      </c>
      <c r="F769" s="767" t="str">
        <f>IFERROR(VLOOKUP(C769, 條件!$A:$L, 6, 0), "")</f>
        <v/>
      </c>
      <c r="G769" s="948"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65"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6">
        <v>1</v>
      </c>
      <c r="AH769" s="820" t="s">
        <v>1272</v>
      </c>
      <c r="AI769" s="820" t="s">
        <v>1272</v>
      </c>
      <c r="AJ769" s="815" t="s">
        <v>1272</v>
      </c>
      <c r="AK769" s="815" t="s">
        <v>1272</v>
      </c>
      <c r="AL769" s="775"/>
      <c r="AM769" s="876"/>
      <c r="AN769" s="875"/>
      <c r="AO769" s="875"/>
      <c r="AP769" s="875"/>
      <c r="AQ769" s="875"/>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5" t="s">
        <v>1945</v>
      </c>
      <c r="E770" s="766" t="str">
        <f>IFERROR(VLOOKUP(C770, 條件!$A:$L, 5, 0), "")</f>
        <v>75/24/2SDr</v>
      </c>
      <c r="F770" s="767" t="str">
        <f>IFERROR(VLOOKUP(C770, 條件!$A:$L, 6, 0), "")</f>
        <v>FP81382R×2</v>
      </c>
      <c r="G770" s="948">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3580</v>
      </c>
      <c r="V770" s="769"/>
      <c r="W770" s="404"/>
      <c r="X770" s="382" t="s">
        <v>951</v>
      </c>
      <c r="Y770" s="383" t="s">
        <v>3593</v>
      </c>
      <c r="Z770" s="965">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6">
        <v>0.5</v>
      </c>
      <c r="AH770" s="820" t="s">
        <v>3502</v>
      </c>
      <c r="AI770" s="820" t="s">
        <v>3564</v>
      </c>
      <c r="AJ770" s="815" t="s">
        <v>3566</v>
      </c>
      <c r="AK770" s="815" t="s">
        <v>3566</v>
      </c>
      <c r="AL770" s="775">
        <v>50</v>
      </c>
      <c r="AM770" s="875">
        <v>46110</v>
      </c>
      <c r="AN770" s="875">
        <v>46111</v>
      </c>
      <c r="AO770" s="875">
        <v>46112</v>
      </c>
      <c r="AP770" s="875"/>
      <c r="AQ770" s="875"/>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5"/>
      <c r="E771" s="766" t="str">
        <f>IFERROR(VLOOKUP(C771, 條件!$A:$L, 5, 0), "")</f>
        <v/>
      </c>
      <c r="F771" s="767" t="str">
        <f>IFERROR(VLOOKUP(C771, 條件!$A:$L, 6, 0), "")</f>
        <v/>
      </c>
      <c r="G771" s="948"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65"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6">
        <v>1</v>
      </c>
      <c r="AH771" s="820" t="s">
        <v>1272</v>
      </c>
      <c r="AI771" s="820" t="s">
        <v>1272</v>
      </c>
      <c r="AJ771" s="815" t="s">
        <v>1272</v>
      </c>
      <c r="AK771" s="815" t="s">
        <v>1272</v>
      </c>
      <c r="AL771" s="775"/>
      <c r="AM771" s="875"/>
      <c r="AN771" s="875"/>
      <c r="AO771" s="875"/>
      <c r="AP771" s="875"/>
      <c r="AQ771" s="875"/>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5"/>
      <c r="E772" s="766" t="str">
        <f>IFERROR(VLOOKUP(C772, 條件!$A:$L, 5, 0), "")</f>
        <v/>
      </c>
      <c r="F772" s="767" t="str">
        <f>IFERROR(VLOOKUP(C772, 條件!$A:$L, 6, 0), "")</f>
        <v/>
      </c>
      <c r="G772" s="948"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65"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6">
        <v>1</v>
      </c>
      <c r="AH772" s="820" t="s">
        <v>1272</v>
      </c>
      <c r="AI772" s="820" t="s">
        <v>1272</v>
      </c>
      <c r="AJ772" s="815" t="s">
        <v>1272</v>
      </c>
      <c r="AK772" s="815" t="s">
        <v>1272</v>
      </c>
      <c r="AL772" s="775"/>
      <c r="AM772" s="875"/>
      <c r="AN772" s="875"/>
      <c r="AO772" s="875"/>
      <c r="AP772" s="875"/>
      <c r="AQ772" s="875"/>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5"/>
      <c r="E773" s="766" t="str">
        <f>IFERROR(VLOOKUP(C773, 條件!$A:$L, 5, 0), "")</f>
        <v/>
      </c>
      <c r="F773" s="767" t="str">
        <f>IFERROR(VLOOKUP(C773, 條件!$A:$L, 6, 0), "")</f>
        <v/>
      </c>
      <c r="G773" s="948"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65"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6">
        <v>1</v>
      </c>
      <c r="AH773" s="820" t="s">
        <v>1272</v>
      </c>
      <c r="AI773" s="820" t="s">
        <v>1272</v>
      </c>
      <c r="AJ773" s="815" t="s">
        <v>1272</v>
      </c>
      <c r="AK773" s="815" t="s">
        <v>1272</v>
      </c>
      <c r="AL773" s="775"/>
      <c r="AM773" s="875"/>
      <c r="AN773" s="875"/>
      <c r="AO773" s="875"/>
      <c r="AP773" s="875"/>
      <c r="AQ773" s="875"/>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5"/>
      <c r="E774" s="766" t="str">
        <f>IFERROR(VLOOKUP(C774, 條件!$A:$L, 5, 0), "")</f>
        <v/>
      </c>
      <c r="F774" s="767" t="str">
        <f>IFERROR(VLOOKUP(C774, 條件!$A:$L, 6, 0), "")</f>
        <v/>
      </c>
      <c r="G774" s="948"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65"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6">
        <v>1</v>
      </c>
      <c r="AH774" s="820" t="s">
        <v>1272</v>
      </c>
      <c r="AI774" s="820" t="s">
        <v>1272</v>
      </c>
      <c r="AJ774" s="815" t="s">
        <v>1272</v>
      </c>
      <c r="AK774" s="815" t="s">
        <v>1272</v>
      </c>
      <c r="AL774" s="825"/>
      <c r="AM774" s="875"/>
      <c r="AN774" s="875"/>
      <c r="AO774" s="875"/>
      <c r="AP774" s="875"/>
      <c r="AQ774" s="875"/>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5"/>
      <c r="E775" s="766" t="str">
        <f>IFERROR(VLOOKUP(C775, 條件!$A:$L, 5, 0), "")</f>
        <v/>
      </c>
      <c r="F775" s="767" t="str">
        <f>IFERROR(VLOOKUP(C775, 條件!$A:$L, 6, 0), "")</f>
        <v/>
      </c>
      <c r="G775" s="948"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65"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6">
        <v>1</v>
      </c>
      <c r="AH775" s="820" t="s">
        <v>1272</v>
      </c>
      <c r="AI775" s="820" t="s">
        <v>1272</v>
      </c>
      <c r="AJ775" s="815" t="s">
        <v>1272</v>
      </c>
      <c r="AK775" s="815" t="s">
        <v>1272</v>
      </c>
      <c r="AL775" s="824"/>
      <c r="AM775" s="875"/>
      <c r="AN775" s="875"/>
      <c r="AO775" s="875"/>
      <c r="AP775" s="875"/>
      <c r="AQ775" s="875"/>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5"/>
      <c r="E776" s="766" t="str">
        <f>IFERROR(VLOOKUP(C776, 條件!$A:$L, 5, 0), "")</f>
        <v/>
      </c>
      <c r="F776" s="767" t="str">
        <f>IFERROR(VLOOKUP(C776, 條件!$A:$L, 6, 0), "")</f>
        <v/>
      </c>
      <c r="G776" s="948"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65"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6">
        <v>0.5</v>
      </c>
      <c r="AH776" s="820" t="s">
        <v>1272</v>
      </c>
      <c r="AI776" s="820" t="s">
        <v>1272</v>
      </c>
      <c r="AJ776" s="815" t="s">
        <v>1272</v>
      </c>
      <c r="AK776" s="815" t="s">
        <v>1272</v>
      </c>
      <c r="AL776" s="775"/>
      <c r="AM776" s="875"/>
      <c r="AN776" s="875"/>
      <c r="AO776" s="875"/>
      <c r="AP776" s="875"/>
      <c r="AQ776" s="875"/>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5"/>
      <c r="E777" s="766" t="str">
        <f>IFERROR(VLOOKUP(C777, 條件!$A:$L, 5, 0), "")</f>
        <v/>
      </c>
      <c r="F777" s="767" t="str">
        <f>IFERROR(VLOOKUP(C777, 條件!$A:$L, 6, 0), "")</f>
        <v/>
      </c>
      <c r="G777" s="948"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65"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6">
        <v>1</v>
      </c>
      <c r="AH777" s="820" t="s">
        <v>1272</v>
      </c>
      <c r="AI777" s="820" t="s">
        <v>1272</v>
      </c>
      <c r="AJ777" s="815" t="s">
        <v>1272</v>
      </c>
      <c r="AK777" s="815" t="s">
        <v>1272</v>
      </c>
      <c r="AL777" s="775"/>
      <c r="AM777" s="875"/>
      <c r="AN777" s="875"/>
      <c r="AO777" s="875"/>
      <c r="AP777" s="875"/>
      <c r="AQ777" s="875"/>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5" t="s">
        <v>1945</v>
      </c>
      <c r="E778" s="766" t="str">
        <f>IFERROR(VLOOKUP(C778, 條件!$A:$L, 5, 0), "")</f>
        <v>150/48/2SDr</v>
      </c>
      <c r="F778" s="767" t="str">
        <f>IFERROR(VLOOKUP(C778, 條件!$A:$L, 6, 0), "")</f>
        <v>FP82171R×2</v>
      </c>
      <c r="G778" s="948">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65">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6">
        <v>1</v>
      </c>
      <c r="AH778" s="820" t="s">
        <v>3503</v>
      </c>
      <c r="AI778" s="820" t="s">
        <v>3503</v>
      </c>
      <c r="AJ778" s="815" t="s">
        <v>3465</v>
      </c>
      <c r="AK778" s="815" t="s">
        <v>3465</v>
      </c>
      <c r="AL778" s="775">
        <v>55</v>
      </c>
      <c r="AM778" s="875">
        <v>46158</v>
      </c>
      <c r="AN778" s="875">
        <v>46159</v>
      </c>
      <c r="AO778" s="875">
        <v>46160</v>
      </c>
      <c r="AP778" s="875">
        <v>46161</v>
      </c>
      <c r="AQ778" s="875"/>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5"/>
      <c r="E779" s="766" t="str">
        <f>IFERROR(VLOOKUP(C779, 條件!$A:$L, 5, 0), "")</f>
        <v/>
      </c>
      <c r="F779" s="767" t="str">
        <f>IFERROR(VLOOKUP(C779, 條件!$A:$L, 6, 0), "")</f>
        <v/>
      </c>
      <c r="G779" s="948"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65"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6">
        <v>1</v>
      </c>
      <c r="AH779" s="820" t="s">
        <v>1272</v>
      </c>
      <c r="AI779" s="820" t="s">
        <v>1272</v>
      </c>
      <c r="AJ779" s="815" t="s">
        <v>1272</v>
      </c>
      <c r="AK779" s="815" t="s">
        <v>1272</v>
      </c>
      <c r="AL779" s="775"/>
      <c r="AM779" s="875"/>
      <c r="AN779" s="875"/>
      <c r="AO779" s="875"/>
      <c r="AP779" s="875"/>
      <c r="AQ779" s="875"/>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5" t="s">
        <v>1945</v>
      </c>
      <c r="E780" s="766" t="str">
        <f>IFERROR(VLOOKUP(C780, 條件!$A:$L, 5, 0), "")</f>
        <v>150/48/2SDr</v>
      </c>
      <c r="F780" s="767" t="str">
        <f>IFERROR(VLOOKUP(C780, 條件!$A:$L, 6, 0), "")</f>
        <v>FP82173R×2</v>
      </c>
      <c r="G780" s="948">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65">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6">
        <v>1</v>
      </c>
      <c r="AH780" s="820" t="s">
        <v>3504</v>
      </c>
      <c r="AI780" s="820" t="s">
        <v>3565</v>
      </c>
      <c r="AJ780" s="815" t="s">
        <v>3467</v>
      </c>
      <c r="AK780" s="815" t="s">
        <v>3467</v>
      </c>
      <c r="AL780" s="775">
        <v>56</v>
      </c>
      <c r="AM780" s="875">
        <v>46155</v>
      </c>
      <c r="AN780" s="875">
        <v>46156</v>
      </c>
      <c r="AO780" s="875">
        <v>46157</v>
      </c>
      <c r="AP780" s="875">
        <v>46158</v>
      </c>
      <c r="AQ780" s="875">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5" t="s">
        <v>1945</v>
      </c>
      <c r="E781" s="766" t="str">
        <f>IFERROR(VLOOKUP(C781, 條件!$A:$L, 5, 0), "")</f>
        <v>150/48/2SDr</v>
      </c>
      <c r="F781" s="767" t="str">
        <f>IFERROR(VLOOKUP(C781, 條件!$A:$L, 6, 0), "")</f>
        <v>FP82171R×2</v>
      </c>
      <c r="G781" s="948">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3594</v>
      </c>
      <c r="Y781" s="383"/>
      <c r="Z781" s="965">
        <f>IFERROR(VLOOKUP(C781, 條件!$A:$L, 3, 0), "")</f>
        <v>5.8536585365853666</v>
      </c>
      <c r="AA781" s="770">
        <f>IF(OR(L781={"改紡","檢修","了機","清車","FINAL","停機","SAMPLE","TEST","絲開發"}), L781, IFERROR(IF(C781="", "", (SUM(J781, N781, R781, V781)/3 * AG781) * IF(AND(AF781="S", AS781="雙"), 0.5, 1)), ""))</f>
        <v>27.666666666666668</v>
      </c>
      <c r="AB781" s="803">
        <f t="shared" si="131"/>
        <v>0.99753605769230769</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6">
        <v>1</v>
      </c>
      <c r="AH781" s="820" t="s">
        <v>3504</v>
      </c>
      <c r="AI781" s="820" t="s">
        <v>3565</v>
      </c>
      <c r="AJ781" s="815" t="s">
        <v>3567</v>
      </c>
      <c r="AK781" s="815" t="s">
        <v>3567</v>
      </c>
      <c r="AL781" s="775">
        <v>55</v>
      </c>
      <c r="AM781" s="875">
        <v>46160</v>
      </c>
      <c r="AN781" s="875">
        <v>46161</v>
      </c>
      <c r="AO781" s="875"/>
      <c r="AP781" s="875"/>
      <c r="AQ781" s="875"/>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5"/>
      <c r="E782" s="766" t="str">
        <f>IFERROR(VLOOKUP(C782, 條件!$A:$L, 5, 0), "")</f>
        <v>150/48/2SDr</v>
      </c>
      <c r="F782" s="767" t="str">
        <f>IFERROR(VLOOKUP(C782, 條件!$A:$L, 6, 0), "")</f>
        <v>FP82169R×2</v>
      </c>
      <c r="G782" s="948">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65">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6">
        <v>2</v>
      </c>
      <c r="AH782" s="820" t="s">
        <v>3504</v>
      </c>
      <c r="AI782" s="820" t="s">
        <v>3565</v>
      </c>
      <c r="AJ782" s="815" t="s">
        <v>3467</v>
      </c>
      <c r="AK782" s="815" t="s">
        <v>3467</v>
      </c>
      <c r="AL782" s="775">
        <v>48</v>
      </c>
      <c r="AM782" s="875">
        <v>46150</v>
      </c>
      <c r="AN782" s="875">
        <v>46155</v>
      </c>
      <c r="AO782" s="875">
        <v>46156</v>
      </c>
      <c r="AP782" s="875"/>
      <c r="AQ782" s="875"/>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5"/>
      <c r="E783" s="766" t="str">
        <f>IFERROR(VLOOKUP(C783, 條件!$A:$L, 5, 0), "")</f>
        <v>150/48/2SDr</v>
      </c>
      <c r="F783" s="767" t="str">
        <f>IFERROR(VLOOKUP(C783, 條件!$A:$L, 6, 0), "")</f>
        <v>FP82169R×2</v>
      </c>
      <c r="G783" s="948">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65">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6">
        <v>2</v>
      </c>
      <c r="AH783" s="820" t="s">
        <v>3505</v>
      </c>
      <c r="AI783" s="820" t="s">
        <v>3505</v>
      </c>
      <c r="AJ783" s="815" t="s">
        <v>3567</v>
      </c>
      <c r="AK783" s="815" t="s">
        <v>3567</v>
      </c>
      <c r="AL783" s="775">
        <v>48</v>
      </c>
      <c r="AM783" s="875">
        <v>46150</v>
      </c>
      <c r="AN783" s="875">
        <v>46155</v>
      </c>
      <c r="AO783" s="875">
        <v>46156</v>
      </c>
      <c r="AP783" s="875"/>
      <c r="AQ783" s="875"/>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5"/>
      <c r="E784" s="766" t="str">
        <f>IFERROR(VLOOKUP(C784, 條件!$A:$L, 5, 0), "")</f>
        <v/>
      </c>
      <c r="F784" s="767" t="str">
        <f>IFERROR(VLOOKUP(C784, 條件!$A:$L, 6, 0), "")</f>
        <v/>
      </c>
      <c r="G784" s="948"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65"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6">
        <v>1</v>
      </c>
      <c r="AH784" s="820" t="s">
        <v>1272</v>
      </c>
      <c r="AI784" s="820" t="s">
        <v>1272</v>
      </c>
      <c r="AJ784" s="815" t="s">
        <v>1272</v>
      </c>
      <c r="AK784" s="815" t="s">
        <v>1272</v>
      </c>
      <c r="AL784" s="775"/>
      <c r="AM784" s="875"/>
      <c r="AN784" s="875"/>
      <c r="AO784" s="875"/>
      <c r="AP784" s="875"/>
      <c r="AQ784" s="875"/>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5" t="s">
        <v>1945</v>
      </c>
      <c r="E785" s="766" t="str">
        <f>IFERROR(VLOOKUP(C785, 條件!$A:$L, 5, 0), "")</f>
        <v>150/48/2SDr</v>
      </c>
      <c r="F785" s="767" t="str">
        <f>IFERROR(VLOOKUP(C785, 條件!$A:$L, 6, 0), "")</f>
        <v>FP82173R×2</v>
      </c>
      <c r="G785" s="948">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65">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6">
        <v>1</v>
      </c>
      <c r="AH785" s="820" t="s">
        <v>3505</v>
      </c>
      <c r="AI785" s="820" t="s">
        <v>3505</v>
      </c>
      <c r="AJ785" s="815" t="s">
        <v>3467</v>
      </c>
      <c r="AK785" s="815" t="s">
        <v>3467</v>
      </c>
      <c r="AL785" s="775">
        <v>56</v>
      </c>
      <c r="AM785" s="875">
        <v>46158</v>
      </c>
      <c r="AN785" s="875">
        <v>46159</v>
      </c>
      <c r="AO785" s="875">
        <v>46160</v>
      </c>
      <c r="AP785" s="875">
        <v>46161</v>
      </c>
      <c r="AQ785" s="875"/>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5" t="s">
        <v>1945</v>
      </c>
      <c r="E786" s="766" t="str">
        <f>IFERROR(VLOOKUP(C786, 條件!$A:$L, 5, 0), "")</f>
        <v>150/48/2SDr</v>
      </c>
      <c r="F786" s="767" t="str">
        <f>IFERROR(VLOOKUP(C786, 條件!$A:$L, 6, 0), "")</f>
        <v>FP82173R×2</v>
      </c>
      <c r="G786" s="948">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65">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6">
        <v>1</v>
      </c>
      <c r="AH786" s="820" t="s">
        <v>3505</v>
      </c>
      <c r="AI786" s="820" t="s">
        <v>3505</v>
      </c>
      <c r="AJ786" s="815" t="s">
        <v>3567</v>
      </c>
      <c r="AK786" s="815" t="s">
        <v>3567</v>
      </c>
      <c r="AL786" s="775">
        <v>56</v>
      </c>
      <c r="AM786" s="875">
        <v>46157</v>
      </c>
      <c r="AN786" s="875">
        <v>46158</v>
      </c>
      <c r="AO786" s="875">
        <v>46159</v>
      </c>
      <c r="AP786" s="875">
        <v>46160</v>
      </c>
      <c r="AQ786" s="875"/>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5"/>
      <c r="E787" s="766" t="str">
        <f>IFERROR(VLOOKUP(C787, 條件!$A:$L, 5, 0), "")</f>
        <v>50/72/2SDFFR</v>
      </c>
      <c r="F787" s="767" t="str">
        <f>IFERROR(VLOOKUP(C787, 條件!$A:$L, 6, 0), "")</f>
        <v>FP80099R×2</v>
      </c>
      <c r="G787" s="948">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3650</v>
      </c>
      <c r="U787" s="383"/>
      <c r="V787" s="769"/>
      <c r="W787" s="404"/>
      <c r="X787" s="382" t="s">
        <v>3650</v>
      </c>
      <c r="Y787" s="383"/>
      <c r="Z787" s="967">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8">
        <v>3</v>
      </c>
      <c r="AH787" s="820" t="s">
        <v>3506</v>
      </c>
      <c r="AI787" s="820" t="s">
        <v>3506</v>
      </c>
      <c r="AJ787" s="815" t="s">
        <v>3463</v>
      </c>
      <c r="AK787" s="815" t="s">
        <v>3463</v>
      </c>
      <c r="AL787" s="775"/>
      <c r="AM787" s="875"/>
      <c r="AN787" s="875"/>
      <c r="AO787" s="875"/>
      <c r="AP787" s="875"/>
      <c r="AQ787" s="875"/>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5"/>
      <c r="E788" s="766" t="str">
        <f>IFERROR(VLOOKUP(C788, 條件!$A:$L, 5, 0), "")</f>
        <v>75/72/2SDFFR</v>
      </c>
      <c r="F788" s="767" t="str">
        <f>IFERROR(VLOOKUP(C788, 條件!$A:$L, 6, 0), "")</f>
        <v>FP81209R×2</v>
      </c>
      <c r="G788" s="948">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3650</v>
      </c>
      <c r="U788" s="383"/>
      <c r="V788" s="769"/>
      <c r="W788" s="404"/>
      <c r="X788" s="382" t="s">
        <v>3650</v>
      </c>
      <c r="Y788" s="383"/>
      <c r="Z788" s="967">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8">
        <v>3</v>
      </c>
      <c r="AH788" s="820" t="s">
        <v>3506</v>
      </c>
      <c r="AI788" s="820" t="s">
        <v>3506</v>
      </c>
      <c r="AJ788" s="815" t="s">
        <v>3463</v>
      </c>
      <c r="AK788" s="815" t="s">
        <v>3463</v>
      </c>
      <c r="AL788" s="775"/>
      <c r="AM788" s="875"/>
      <c r="AN788" s="875"/>
      <c r="AO788" s="875"/>
      <c r="AP788" s="875"/>
      <c r="AQ788" s="875"/>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5"/>
      <c r="E789" s="766" t="str">
        <f>IFERROR(VLOOKUP(C789, 條件!$A:$L, 5, 0), "")</f>
        <v/>
      </c>
      <c r="F789" s="767" t="str">
        <f>IFERROR(VLOOKUP(C789, 條件!$A:$L, 6, 0), "")</f>
        <v/>
      </c>
      <c r="G789" s="948"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7"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8">
        <v>5</v>
      </c>
      <c r="AH789" s="820" t="s">
        <v>3506</v>
      </c>
      <c r="AI789" s="820" t="s">
        <v>3506</v>
      </c>
      <c r="AJ789" s="815" t="s">
        <v>3463</v>
      </c>
      <c r="AK789" s="815" t="s">
        <v>3463</v>
      </c>
      <c r="AL789" s="775"/>
      <c r="AM789" s="875"/>
      <c r="AN789" s="875"/>
      <c r="AO789" s="875"/>
      <c r="AP789" s="875"/>
      <c r="AQ789" s="875"/>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5"/>
      <c r="E790" s="766" t="str">
        <f>IFERROR(VLOOKUP(C790, 條件!$A:$L, 5, 0), "")</f>
        <v/>
      </c>
      <c r="F790" s="767" t="str">
        <f>IFERROR(VLOOKUP(C790, 條件!$A:$L, 6, 0), "")</f>
        <v/>
      </c>
      <c r="G790" s="948"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65"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6">
        <v>1</v>
      </c>
      <c r="AH790" s="820" t="s">
        <v>1272</v>
      </c>
      <c r="AI790" s="820" t="s">
        <v>1272</v>
      </c>
      <c r="AJ790" s="815" t="s">
        <v>1272</v>
      </c>
      <c r="AK790" s="815" t="s">
        <v>1272</v>
      </c>
      <c r="AL790" s="775"/>
      <c r="AM790" s="875"/>
      <c r="AN790" s="875"/>
      <c r="AO790" s="875"/>
      <c r="AP790" s="875"/>
      <c r="AQ790" s="875"/>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5"/>
      <c r="E791" s="766" t="str">
        <f>IFERROR(VLOOKUP(C791, 條件!$A:$L, 5, 0), "")</f>
        <v/>
      </c>
      <c r="F791" s="767" t="str">
        <f>IFERROR(VLOOKUP(C791, 條件!$A:$L, 6, 0), "")</f>
        <v/>
      </c>
      <c r="G791" s="948"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65"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6">
        <v>1</v>
      </c>
      <c r="AH791" s="820" t="s">
        <v>1272</v>
      </c>
      <c r="AI791" s="820" t="s">
        <v>1272</v>
      </c>
      <c r="AJ791" s="815" t="s">
        <v>1272</v>
      </c>
      <c r="AK791" s="815" t="s">
        <v>1272</v>
      </c>
      <c r="AL791" s="775"/>
      <c r="AM791" s="875"/>
      <c r="AN791" s="875"/>
      <c r="AO791" s="875"/>
      <c r="AP791" s="875"/>
      <c r="AQ791" s="875"/>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5"/>
      <c r="E792" s="766" t="str">
        <f>IFERROR(VLOOKUP(C792, 條件!$A:$L, 5, 0), "")</f>
        <v/>
      </c>
      <c r="F792" s="767" t="str">
        <f>IFERROR(VLOOKUP(C792, 條件!$A:$L, 6, 0), "")</f>
        <v/>
      </c>
      <c r="G792" s="948"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65"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6">
        <v>1</v>
      </c>
      <c r="AH792" s="820" t="s">
        <v>1272</v>
      </c>
      <c r="AI792" s="820" t="s">
        <v>1272</v>
      </c>
      <c r="AJ792" s="815" t="s">
        <v>1272</v>
      </c>
      <c r="AK792" s="815" t="s">
        <v>1272</v>
      </c>
      <c r="AL792" s="775"/>
      <c r="AM792" s="875"/>
      <c r="AN792" s="875"/>
      <c r="AO792" s="875"/>
      <c r="AP792" s="875"/>
      <c r="AQ792" s="875"/>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5"/>
      <c r="E793" s="766" t="str">
        <f>IFERROR(VLOOKUP(C793, 條件!$A:$L, 5, 0), "")</f>
        <v/>
      </c>
      <c r="F793" s="767" t="str">
        <f>IFERROR(VLOOKUP(C793, 條件!$A:$L, 6, 0), "")</f>
        <v/>
      </c>
      <c r="G793" s="948"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65"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6">
        <v>1</v>
      </c>
      <c r="AH793" s="820" t="s">
        <v>1272</v>
      </c>
      <c r="AI793" s="820" t="s">
        <v>1272</v>
      </c>
      <c r="AJ793" s="815" t="s">
        <v>1272</v>
      </c>
      <c r="AK793" s="815" t="s">
        <v>1272</v>
      </c>
      <c r="AL793" s="775"/>
      <c r="AM793" s="875"/>
      <c r="AN793" s="875"/>
      <c r="AO793" s="875"/>
      <c r="AP793" s="875"/>
      <c r="AQ793" s="875"/>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5"/>
      <c r="E794" s="766" t="str">
        <f>IFERROR(VLOOKUP(C794, 條件!$A:$L, 5, 0), "")</f>
        <v/>
      </c>
      <c r="F794" s="767" t="str">
        <f>IFERROR(VLOOKUP(C794, 條件!$A:$L, 6, 0), "")</f>
        <v/>
      </c>
      <c r="G794" s="948"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65"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6">
        <v>1</v>
      </c>
      <c r="AH794" s="820" t="s">
        <v>1272</v>
      </c>
      <c r="AI794" s="820" t="s">
        <v>1272</v>
      </c>
      <c r="AJ794" s="815" t="s">
        <v>1272</v>
      </c>
      <c r="AK794" s="815" t="s">
        <v>1272</v>
      </c>
      <c r="AL794" s="775"/>
      <c r="AM794" s="875"/>
      <c r="AN794" s="875"/>
      <c r="AO794" s="875"/>
      <c r="AP794" s="875"/>
      <c r="AQ794" s="875"/>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5"/>
      <c r="E795" s="766" t="str">
        <f>IFERROR(VLOOKUP(C795, 條件!$A:$L, 5, 0), "")</f>
        <v/>
      </c>
      <c r="F795" s="767" t="str">
        <f>IFERROR(VLOOKUP(C795, 條件!$A:$L, 6, 0), "")</f>
        <v/>
      </c>
      <c r="G795" s="948"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65"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6">
        <v>1</v>
      </c>
      <c r="AH795" s="820" t="s">
        <v>1272</v>
      </c>
      <c r="AI795" s="820" t="s">
        <v>1272</v>
      </c>
      <c r="AJ795" s="815" t="s">
        <v>1272</v>
      </c>
      <c r="AK795" s="815" t="s">
        <v>1272</v>
      </c>
      <c r="AL795" s="775"/>
      <c r="AM795" s="875"/>
      <c r="AN795" s="875"/>
      <c r="AO795" s="875"/>
      <c r="AP795" s="875"/>
      <c r="AQ795" s="875"/>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5"/>
      <c r="E796" s="766" t="str">
        <f>IFERROR(VLOOKUP(C796, 條件!$A:$L, 5, 0), "")</f>
        <v/>
      </c>
      <c r="F796" s="767" t="str">
        <f>IFERROR(VLOOKUP(C796, 條件!$A:$L, 6, 0), "")</f>
        <v/>
      </c>
      <c r="G796" s="948"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65"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6">
        <v>1</v>
      </c>
      <c r="AH796" s="820" t="s">
        <v>1272</v>
      </c>
      <c r="AI796" s="820" t="s">
        <v>1272</v>
      </c>
      <c r="AJ796" s="815" t="s">
        <v>1272</v>
      </c>
      <c r="AK796" s="815" t="s">
        <v>1272</v>
      </c>
      <c r="AL796" s="775"/>
      <c r="AM796" s="875"/>
      <c r="AN796" s="875"/>
      <c r="AO796" s="875"/>
      <c r="AP796" s="875"/>
      <c r="AQ796" s="875"/>
      <c r="AR796" s="777"/>
      <c r="AS796" s="767" t="str">
        <f t="shared" si="136"/>
        <v>單</v>
      </c>
      <c r="AT796" s="767" t="str">
        <f t="shared" si="137"/>
        <v>全</v>
      </c>
      <c r="AU796" s="767" t="str">
        <f t="shared" si="138"/>
        <v/>
      </c>
      <c r="AV796" s="767" t="str">
        <f t="shared" si="139"/>
        <v/>
      </c>
    </row>
    <row r="797" spans="1:48" ht="17.45" customHeight="1" thickBot="1">
      <c r="A797" s="781">
        <f t="shared" si="133"/>
        <v>46162</v>
      </c>
      <c r="B797" s="782" t="s">
        <v>1959</v>
      </c>
      <c r="C797" s="799" t="s">
        <v>1952</v>
      </c>
      <c r="D797" s="946"/>
      <c r="E797" s="784" t="str">
        <f>IFERROR(VLOOKUP(C797, 條件!$A:$L, 5, 0), "")</f>
        <v/>
      </c>
      <c r="F797" s="785" t="str">
        <f>IFERROR(VLOOKUP(C797, 條件!$A:$L, 6, 0), "")</f>
        <v/>
      </c>
      <c r="G797" s="949"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9"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70">
        <v>1</v>
      </c>
      <c r="AH797" s="905" t="s">
        <v>1272</v>
      </c>
      <c r="AI797" s="905" t="s">
        <v>1272</v>
      </c>
      <c r="AJ797" s="816" t="s">
        <v>1272</v>
      </c>
      <c r="AK797" s="816" t="s">
        <v>1272</v>
      </c>
      <c r="AL797" s="793"/>
      <c r="AM797" s="877"/>
      <c r="AN797" s="877"/>
      <c r="AO797" s="877"/>
      <c r="AP797" s="877"/>
      <c r="AQ797" s="877"/>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4"/>
      <c r="E798" s="748" t="str">
        <f>IFERROR(VLOOKUP(C798, 條件!$A:$L, 5, 0), "")</f>
        <v/>
      </c>
      <c r="F798" s="749" t="str">
        <f>IFERROR(VLOOKUP(C798, 條件!$A:$L, 6, 0), "")</f>
        <v/>
      </c>
      <c r="G798" s="947"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63"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64">
        <v>1</v>
      </c>
      <c r="AH798" s="904" t="s">
        <v>1272</v>
      </c>
      <c r="AI798" s="954" t="s">
        <v>1272</v>
      </c>
      <c r="AJ798" s="957" t="s">
        <v>1272</v>
      </c>
      <c r="AK798" s="980" t="s">
        <v>1272</v>
      </c>
      <c r="AL798" s="760"/>
      <c r="AM798" s="874"/>
      <c r="AN798" s="874"/>
      <c r="AO798" s="874"/>
      <c r="AP798" s="874"/>
      <c r="AQ798" s="874"/>
      <c r="AR798" s="762"/>
      <c r="AS798" s="749" t="str">
        <f t="shared" si="136"/>
        <v>單</v>
      </c>
      <c r="AT798" s="749" t="str">
        <f t="shared" si="137"/>
        <v>全</v>
      </c>
      <c r="AU798" s="749" t="str">
        <f t="shared" si="138"/>
        <v/>
      </c>
      <c r="AV798" s="749" t="str">
        <f t="shared" si="139"/>
        <v/>
      </c>
    </row>
    <row r="799" spans="1:48">
      <c r="A799" s="763">
        <f t="shared" ref="A799:A862" si="142">A798</f>
        <v>46163</v>
      </c>
      <c r="B799" s="764" t="s">
        <v>471</v>
      </c>
      <c r="C799" s="764" t="s">
        <v>869</v>
      </c>
      <c r="D799" s="945"/>
      <c r="E799" s="766" t="str">
        <f>IFERROR(VLOOKUP(C799, 條件!$A:$L, 5, 0), "")</f>
        <v>75/36SDR</v>
      </c>
      <c r="F799" s="767" t="str">
        <f>IFERROR(VLOOKUP(C799, 條件!$A:$L, 6, 0), "")</f>
        <v>FP81386R</v>
      </c>
      <c r="G799" s="948">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65">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6">
        <v>1</v>
      </c>
      <c r="AH799" s="820" t="s">
        <v>3501</v>
      </c>
      <c r="AI799" s="815"/>
      <c r="AJ799" s="815"/>
      <c r="AK799" s="974"/>
      <c r="AL799" s="775">
        <v>50</v>
      </c>
      <c r="AM799" s="875">
        <v>46154</v>
      </c>
      <c r="AN799" s="875">
        <v>46155</v>
      </c>
      <c r="AO799" s="875">
        <v>46156</v>
      </c>
      <c r="AP799" s="875"/>
      <c r="AQ799" s="875"/>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5" t="s">
        <v>1945</v>
      </c>
      <c r="E800" s="766" t="str">
        <f>IFERROR(VLOOKUP(C800, 條件!$A:$L, 5, 0), "")</f>
        <v>75/24/2SDr</v>
      </c>
      <c r="F800" s="767" t="str">
        <f>IFERROR(VLOOKUP(C800, 條件!$A:$L, 6, 0), "")</f>
        <v>FP81391R×2</v>
      </c>
      <c r="G800" s="948">
        <f>IFERROR(VLOOKUP(C800, 條件!$A:$L, 7, 0), "")</f>
        <v>700</v>
      </c>
      <c r="H800" s="767" t="str">
        <f>IF(ISNA(VLOOKUP(C800,條件!$A$1:$K$932,11,0)),"",(VLOOKUP(C800,條件!$A$1:$K$932,11,0)))</f>
        <v>紅底白點</v>
      </c>
      <c r="I800" s="768">
        <f>IF(ISNA(VLOOKUP(C800,條件!$A$1:$L$932,12,0)),"",(VLOOKUP(C800,條件!$A$1:$L$932,12,0)))</f>
        <v>5</v>
      </c>
      <c r="J800" s="769"/>
      <c r="K800" s="404"/>
      <c r="L800" s="382" t="s">
        <v>942</v>
      </c>
      <c r="M800" s="383" t="s">
        <v>951</v>
      </c>
      <c r="N800" s="769"/>
      <c r="O800" s="404"/>
      <c r="P800" s="382" t="s">
        <v>942</v>
      </c>
      <c r="Q800" s="383" t="s">
        <v>951</v>
      </c>
      <c r="R800" s="769"/>
      <c r="S800" s="404"/>
      <c r="T800" s="382" t="s">
        <v>942</v>
      </c>
      <c r="U800" s="383" t="s">
        <v>951</v>
      </c>
      <c r="V800" s="769"/>
      <c r="W800" s="404"/>
      <c r="X800" s="382" t="s">
        <v>942</v>
      </c>
      <c r="Y800" s="383" t="s">
        <v>951</v>
      </c>
      <c r="Z800" s="965">
        <f>IFERROR(VLOOKUP(C800, 條件!$A:$L, 3, 0), "")</f>
        <v>3.2653061224489797</v>
      </c>
      <c r="AA800" s="770" t="str">
        <f>IF(OR(L800={"改紡","檢修","了機","清車","FINAL","停機","SAMPLE","TEST","絲開發",""}), L800, IFERROR(IF(C800="", "", (SUM(J800, N800, R800, V800)/3 * AG800) * IF(AND(AF800="S", AS800="雙"), 0.5, 1)), ""))</f>
        <v>停機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6">
        <v>1</v>
      </c>
      <c r="AH800" s="820" t="s">
        <v>3501</v>
      </c>
      <c r="AI800" s="815"/>
      <c r="AJ800" s="815"/>
      <c r="AK800" s="974"/>
      <c r="AL800" s="775">
        <v>53</v>
      </c>
      <c r="AM800" s="875">
        <v>46118</v>
      </c>
      <c r="AN800" s="875">
        <v>46119</v>
      </c>
      <c r="AO800" s="875">
        <v>46120</v>
      </c>
      <c r="AP800" s="875"/>
      <c r="AQ800" s="875"/>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5"/>
      <c r="E801" s="766" t="str">
        <f>IFERROR(VLOOKUP(C801, 條件!$A:$L, 5, 0), "")</f>
        <v/>
      </c>
      <c r="F801" s="767" t="str">
        <f>IFERROR(VLOOKUP(C801, 條件!$A:$L, 6, 0), "")</f>
        <v/>
      </c>
      <c r="G801" s="948"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65"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6">
        <v>2</v>
      </c>
      <c r="AH801" s="820" t="s">
        <v>3463</v>
      </c>
      <c r="AI801" s="815" t="s">
        <v>1272</v>
      </c>
      <c r="AJ801" s="815" t="s">
        <v>1272</v>
      </c>
      <c r="AK801" s="974" t="s">
        <v>1272</v>
      </c>
      <c r="AL801" s="775">
        <v>52</v>
      </c>
      <c r="AM801" s="875">
        <v>46152</v>
      </c>
      <c r="AN801" s="875">
        <v>46153</v>
      </c>
      <c r="AO801" s="875"/>
      <c r="AP801" s="875"/>
      <c r="AQ801" s="875"/>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5"/>
      <c r="E802" s="766" t="str">
        <f>IFERROR(VLOOKUP(C802, 條件!$A:$L, 5, 0), "")</f>
        <v>75/36HC</v>
      </c>
      <c r="F802" s="767" t="str">
        <f>IFERROR(VLOOKUP(C802, 條件!$A:$L, 6, 0), "")</f>
        <v>FP81857R</v>
      </c>
      <c r="G802" s="948">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3593</v>
      </c>
      <c r="N802" s="769"/>
      <c r="O802" s="404"/>
      <c r="P802" s="382" t="s">
        <v>951</v>
      </c>
      <c r="Q802" s="383" t="s">
        <v>942</v>
      </c>
      <c r="R802" s="769"/>
      <c r="S802" s="404"/>
      <c r="T802" s="382" t="s">
        <v>951</v>
      </c>
      <c r="U802" s="383" t="s">
        <v>942</v>
      </c>
      <c r="V802" s="769"/>
      <c r="W802" s="404"/>
      <c r="X802" s="382" t="s">
        <v>951</v>
      </c>
      <c r="Y802" s="383" t="s">
        <v>942</v>
      </c>
      <c r="Z802" s="965">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6">
        <v>1</v>
      </c>
      <c r="AH802" s="820" t="s">
        <v>3501</v>
      </c>
      <c r="AI802" s="815"/>
      <c r="AJ802" s="815"/>
      <c r="AK802" s="974"/>
      <c r="AL802" s="775">
        <v>54</v>
      </c>
      <c r="AM802" s="875">
        <v>45942</v>
      </c>
      <c r="AN802" s="875">
        <v>45943</v>
      </c>
      <c r="AO802" s="875"/>
      <c r="AP802" s="875"/>
      <c r="AQ802" s="875"/>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5"/>
      <c r="E803" s="766" t="str">
        <f>IFERROR(VLOOKUP(C803, 條件!$A:$L, 5, 0), "")</f>
        <v/>
      </c>
      <c r="F803" s="767" t="str">
        <f>IFERROR(VLOOKUP(C803, 條件!$A:$L, 6, 0), "")</f>
        <v/>
      </c>
      <c r="G803" s="948"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65"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6">
        <v>1</v>
      </c>
      <c r="AH803" s="820" t="s">
        <v>1272</v>
      </c>
      <c r="AI803" s="815" t="s">
        <v>1272</v>
      </c>
      <c r="AJ803" s="815" t="s">
        <v>1272</v>
      </c>
      <c r="AK803" s="974" t="s">
        <v>1272</v>
      </c>
      <c r="AL803" s="775"/>
      <c r="AM803" s="875"/>
      <c r="AN803" s="875"/>
      <c r="AO803" s="875"/>
      <c r="AP803" s="875"/>
      <c r="AQ803" s="875"/>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5" t="s">
        <v>1946</v>
      </c>
      <c r="E804" s="766" t="str">
        <f>IFERROR(VLOOKUP(C804, 條件!$A:$L, 5, 0), "")</f>
        <v>50/72BSD3</v>
      </c>
      <c r="F804" s="767" t="str">
        <f>IFERROR(VLOOKUP(C804, 條件!$A:$L, 6, 0), "")</f>
        <v>FP80141</v>
      </c>
      <c r="G804" s="948">
        <f>IFERROR(VLOOKUP(C804, 條件!$A:$L, 7, 0), "")</f>
        <v>630</v>
      </c>
      <c r="H804" s="767" t="str">
        <f>IF(ISNA(VLOOKUP(C804,條件!$A$1:$K$932,11,0)),"",(VLOOKUP(C804,條件!$A$1:$K$932,11,0)))</f>
        <v>洋綠色</v>
      </c>
      <c r="I804" s="768">
        <f>IF(ISNA(VLOOKUP(C804,條件!$A$1:$L$932,12,0)),"",(VLOOKUP(C804,條件!$A$1:$L$932,12,0)))</f>
        <v>2</v>
      </c>
      <c r="J804" s="769"/>
      <c r="K804" s="404"/>
      <c r="L804" s="382"/>
      <c r="M804" s="383"/>
      <c r="N804" s="769"/>
      <c r="O804" s="404"/>
      <c r="P804" s="382"/>
      <c r="Q804" s="383"/>
      <c r="R804" s="769"/>
      <c r="S804" s="404"/>
      <c r="T804" s="382"/>
      <c r="U804" s="383"/>
      <c r="V804" s="769"/>
      <c r="W804" s="404"/>
      <c r="X804" s="382"/>
      <c r="Y804" s="383"/>
      <c r="Z804" s="965">
        <f>IFERROR(VLOOKUP(C804, 條件!$A:$L, 3, 0), "")</f>
        <v>2.4615384615384617</v>
      </c>
      <c r="AA804" s="770">
        <f>IF(OR(L804={"改紡","檢修","了機","清車","FINAL","停機","SAMPLE","TEST","絲開發",""}), L804, IFERROR(IF(C804="", "", (SUM(J804, N804, R804, V804)/3 * AG804) * IF(AND(AF804="S", AS804="雙"), 0.5, 1)), ""))</f>
        <v>0</v>
      </c>
      <c r="AB804" s="803" t="str">
        <f t="shared" si="140"/>
        <v/>
      </c>
      <c r="AC804" s="770" t="str">
        <f>IF(OR(L804={"改紡","檢修","了機","清車","FINAL","停機","SAMPLE","TEST"}), "", IFERROR(IF(C804="", "", AVERAGE(L804:M804, P804:Q804, T804:U804, X804:Y804)/100), ""))</f>
        <v/>
      </c>
      <c r="AD804" s="770">
        <f t="shared" si="134"/>
        <v>0</v>
      </c>
      <c r="AE804" s="770" t="str">
        <f t="shared" si="141"/>
        <v/>
      </c>
      <c r="AF804" s="771" t="str">
        <f t="shared" si="135"/>
        <v>A</v>
      </c>
      <c r="AG804" s="966">
        <v>1</v>
      </c>
      <c r="AH804" s="820" t="s">
        <v>3503</v>
      </c>
      <c r="AI804" s="815"/>
      <c r="AJ804" s="815"/>
      <c r="AK804" s="974"/>
      <c r="AL804" s="775">
        <v>57</v>
      </c>
      <c r="AM804" s="876">
        <v>46090</v>
      </c>
      <c r="AN804" s="875">
        <v>46091</v>
      </c>
      <c r="AO804" s="875"/>
      <c r="AP804" s="875"/>
      <c r="AQ804" s="875"/>
      <c r="AR804" s="777"/>
      <c r="AS804" s="767" t="str">
        <f t="shared" si="136"/>
        <v>單</v>
      </c>
      <c r="AT804" s="767" t="str">
        <f t="shared" si="137"/>
        <v>全</v>
      </c>
      <c r="AU804" s="767">
        <f t="shared" si="138"/>
        <v>50</v>
      </c>
      <c r="AV804" s="767" t="str">
        <f t="shared" si="139"/>
        <v/>
      </c>
    </row>
    <row r="805" spans="1:48">
      <c r="A805" s="763">
        <f t="shared" si="142"/>
        <v>46163</v>
      </c>
      <c r="B805" s="764" t="s">
        <v>251</v>
      </c>
      <c r="C805" s="764" t="s">
        <v>942</v>
      </c>
      <c r="D805" s="945"/>
      <c r="E805" s="766" t="str">
        <f>IFERROR(VLOOKUP(C805, 條件!$A:$L, 5, 0), "")</f>
        <v/>
      </c>
      <c r="F805" s="767" t="str">
        <f>IFERROR(VLOOKUP(C805, 條件!$A:$L, 6, 0), "")</f>
        <v/>
      </c>
      <c r="G805" s="948"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65"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6">
        <v>1</v>
      </c>
      <c r="AH805" s="820" t="s">
        <v>1272</v>
      </c>
      <c r="AI805" s="815" t="s">
        <v>1272</v>
      </c>
      <c r="AJ805" s="815" t="s">
        <v>1272</v>
      </c>
      <c r="AK805" s="974" t="s">
        <v>1272</v>
      </c>
      <c r="AL805" s="775"/>
      <c r="AM805" s="875"/>
      <c r="AN805" s="875"/>
      <c r="AO805" s="875"/>
      <c r="AP805" s="875"/>
      <c r="AQ805" s="875"/>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5"/>
      <c r="E806" s="766" t="str">
        <f>IFERROR(VLOOKUP(C806, 條件!$A:$L, 5, 0), "")</f>
        <v>150/48CDR</v>
      </c>
      <c r="F806" s="767" t="str">
        <f>IFERROR(VLOOKUP(C806, 條件!$A:$L, 6, 0), "")</f>
        <v>FP82781</v>
      </c>
      <c r="G806" s="948">
        <f>IFERROR(VLOOKUP(C806, 條件!$A:$L, 7, 0), "")</f>
        <v>600</v>
      </c>
      <c r="H806" s="767" t="str">
        <f>IF(ISNA(VLOOKUP(C806,條件!$A$1:$K$932,11,0)),"",(VLOOKUP(C806,條件!$A$1:$K$932,11,0)))</f>
        <v>綠藍雙色</v>
      </c>
      <c r="I806" s="768">
        <f>IF(ISNA(VLOOKUP(C806,條件!$A$1:$L$932,12,0)),"",(VLOOKUP(C806,條件!$A$1:$L$932,12,0)))</f>
        <v>5</v>
      </c>
      <c r="J806" s="769"/>
      <c r="K806" s="404"/>
      <c r="L806" s="382"/>
      <c r="M806" s="383"/>
      <c r="N806" s="769"/>
      <c r="O806" s="404"/>
      <c r="P806" s="382"/>
      <c r="Q806" s="383"/>
      <c r="R806" s="769"/>
      <c r="S806" s="404"/>
      <c r="T806" s="382"/>
      <c r="U806" s="383"/>
      <c r="V806" s="769"/>
      <c r="W806" s="404"/>
      <c r="X806" s="382"/>
      <c r="Y806" s="383"/>
      <c r="Z806" s="965">
        <f>IFERROR(VLOOKUP(C806, 條件!$A:$L, 3, 0), "")</f>
        <v>2.8685258964143427</v>
      </c>
      <c r="AA806" s="770">
        <f>IF(OR(L806={"改紡","檢修","了機","清車","FINAL","停機","SAMPLE","TEST","絲開發"}), L806, IFERROR(IF(C806="", "", (SUM(J806, N806, R806, V806)/3 * AG806) * IF(AND(AF806="S", AS806="雙"), 0.5, 1)), ""))</f>
        <v>0</v>
      </c>
      <c r="AB806" s="803" t="str">
        <f t="shared" si="140"/>
        <v/>
      </c>
      <c r="AC806" s="770" t="str">
        <f>IF(OR(L806={"改紡","檢修","了機","清車","FINAL","停機","SAMPLE","TEST"}), "", IFERROR(IF(C806="", "", AVERAGE(L806:M806, P806:Q806, T806:U806, X806:Y806)/100), ""))</f>
        <v/>
      </c>
      <c r="AD806" s="770">
        <f t="shared" si="134"/>
        <v>0</v>
      </c>
      <c r="AE806" s="770" t="str">
        <f t="shared" si="141"/>
        <v/>
      </c>
      <c r="AF806" s="771" t="str">
        <f t="shared" si="135"/>
        <v>A</v>
      </c>
      <c r="AG806" s="966">
        <v>1</v>
      </c>
      <c r="AH806" s="820" t="s">
        <v>3501</v>
      </c>
      <c r="AI806" s="815"/>
      <c r="AJ806" s="815"/>
      <c r="AK806" s="974"/>
      <c r="AL806" s="775">
        <v>54</v>
      </c>
      <c r="AM806" s="875">
        <v>46155</v>
      </c>
      <c r="AN806" s="875">
        <v>46156</v>
      </c>
      <c r="AO806" s="875">
        <v>46157</v>
      </c>
      <c r="AP806" s="875"/>
      <c r="AQ806" s="875"/>
      <c r="AR806" s="777"/>
      <c r="AS806" s="767" t="str">
        <f t="shared" si="136"/>
        <v>單</v>
      </c>
      <c r="AT806" s="767" t="str">
        <f t="shared" si="137"/>
        <v>全</v>
      </c>
      <c r="AU806" s="767">
        <f t="shared" si="138"/>
        <v>150</v>
      </c>
      <c r="AV806" s="767" t="str">
        <f t="shared" si="139"/>
        <v/>
      </c>
    </row>
    <row r="807" spans="1:48">
      <c r="A807" s="763">
        <f t="shared" si="142"/>
        <v>46163</v>
      </c>
      <c r="B807" s="764" t="s">
        <v>283</v>
      </c>
      <c r="C807" s="764" t="s">
        <v>942</v>
      </c>
      <c r="D807" s="945"/>
      <c r="E807" s="766" t="str">
        <f>IFERROR(VLOOKUP(C807, 條件!$A:$L, 5, 0), "")</f>
        <v/>
      </c>
      <c r="F807" s="767" t="str">
        <f>IFERROR(VLOOKUP(C807, 條件!$A:$L, 6, 0), "")</f>
        <v/>
      </c>
      <c r="G807" s="948"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65"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6">
        <v>1</v>
      </c>
      <c r="AH807" s="820" t="s">
        <v>1272</v>
      </c>
      <c r="AI807" s="815" t="s">
        <v>1272</v>
      </c>
      <c r="AJ807" s="815" t="s">
        <v>1272</v>
      </c>
      <c r="AK807" s="974" t="s">
        <v>1272</v>
      </c>
      <c r="AL807" s="775"/>
      <c r="AM807" s="875"/>
      <c r="AN807" s="875"/>
      <c r="AO807" s="875"/>
      <c r="AP807" s="875"/>
      <c r="AQ807" s="875"/>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5"/>
      <c r="E808" s="766" t="str">
        <f>IFERROR(VLOOKUP(C808, 條件!$A:$L, 5, 0), "")</f>
        <v/>
      </c>
      <c r="F808" s="767" t="str">
        <f>IFERROR(VLOOKUP(C808, 條件!$A:$L, 6, 0), "")</f>
        <v/>
      </c>
      <c r="G808" s="948"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65"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6">
        <v>1</v>
      </c>
      <c r="AH808" s="820" t="s">
        <v>1272</v>
      </c>
      <c r="AI808" s="815" t="s">
        <v>1272</v>
      </c>
      <c r="AJ808" s="815" t="s">
        <v>1272</v>
      </c>
      <c r="AK808" s="974" t="s">
        <v>1272</v>
      </c>
      <c r="AL808" s="775"/>
      <c r="AM808" s="876"/>
      <c r="AN808" s="875"/>
      <c r="AO808" s="875"/>
      <c r="AP808" s="875"/>
      <c r="AQ808" s="875"/>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5" t="s">
        <v>1945</v>
      </c>
      <c r="E809" s="766" t="str">
        <f>IFERROR(VLOOKUP(C809, 條件!$A:$L, 5, 0), "")</f>
        <v>75/24/2SDr</v>
      </c>
      <c r="F809" s="767" t="str">
        <f>IFERROR(VLOOKUP(C809, 條件!$A:$L, 6, 0), "")</f>
        <v>FP81382R×2</v>
      </c>
      <c r="G809" s="948">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65">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6">
        <v>0.5</v>
      </c>
      <c r="AH809" s="820" t="s">
        <v>3501</v>
      </c>
      <c r="AI809" s="815"/>
      <c r="AJ809" s="815"/>
      <c r="AK809" s="974"/>
      <c r="AL809" s="775">
        <v>50</v>
      </c>
      <c r="AM809" s="875">
        <v>46110</v>
      </c>
      <c r="AN809" s="875">
        <v>46111</v>
      </c>
      <c r="AO809" s="875"/>
      <c r="AP809" s="875"/>
      <c r="AQ809" s="875"/>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5"/>
      <c r="E810" s="766" t="str">
        <f>IFERROR(VLOOKUP(C810, 條件!$A:$L, 5, 0), "")</f>
        <v/>
      </c>
      <c r="F810" s="767" t="str">
        <f>IFERROR(VLOOKUP(C810, 條件!$A:$L, 6, 0), "")</f>
        <v/>
      </c>
      <c r="G810" s="948"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65"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6">
        <v>1</v>
      </c>
      <c r="AH810" s="820" t="s">
        <v>1272</v>
      </c>
      <c r="AI810" s="815" t="s">
        <v>1272</v>
      </c>
      <c r="AJ810" s="815" t="s">
        <v>1272</v>
      </c>
      <c r="AK810" s="974" t="s">
        <v>1272</v>
      </c>
      <c r="AL810" s="775">
        <v>48</v>
      </c>
      <c r="AM810" s="875">
        <v>46152</v>
      </c>
      <c r="AN810" s="875">
        <v>46153</v>
      </c>
      <c r="AO810" s="875">
        <v>46154</v>
      </c>
      <c r="AP810" s="875"/>
      <c r="AQ810" s="875"/>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5"/>
      <c r="E811" s="766" t="str">
        <f>IFERROR(VLOOKUP(C811, 條件!$A:$L, 5, 0), "")</f>
        <v/>
      </c>
      <c r="F811" s="767" t="str">
        <f>IFERROR(VLOOKUP(C811, 條件!$A:$L, 6, 0), "")</f>
        <v/>
      </c>
      <c r="G811" s="948"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65"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6">
        <v>1</v>
      </c>
      <c r="AH811" s="820" t="s">
        <v>1272</v>
      </c>
      <c r="AI811" s="815" t="s">
        <v>1272</v>
      </c>
      <c r="AJ811" s="815" t="s">
        <v>1272</v>
      </c>
      <c r="AK811" s="974" t="s">
        <v>1272</v>
      </c>
      <c r="AL811" s="775"/>
      <c r="AM811" s="875"/>
      <c r="AN811" s="875"/>
      <c r="AO811" s="875"/>
      <c r="AP811" s="875"/>
      <c r="AQ811" s="875"/>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5"/>
      <c r="E812" s="766" t="str">
        <f>IFERROR(VLOOKUP(C812, 條件!$A:$L, 5, 0), "")</f>
        <v/>
      </c>
      <c r="F812" s="767" t="str">
        <f>IFERROR(VLOOKUP(C812, 條件!$A:$L, 6, 0), "")</f>
        <v/>
      </c>
      <c r="G812" s="948"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65"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6">
        <v>1</v>
      </c>
      <c r="AH812" s="820" t="s">
        <v>1272</v>
      </c>
      <c r="AI812" s="815" t="s">
        <v>1272</v>
      </c>
      <c r="AJ812" s="815" t="s">
        <v>1272</v>
      </c>
      <c r="AK812" s="974" t="s">
        <v>1272</v>
      </c>
      <c r="AL812" s="775"/>
      <c r="AM812" s="875"/>
      <c r="AN812" s="875"/>
      <c r="AO812" s="875"/>
      <c r="AP812" s="875"/>
      <c r="AQ812" s="875"/>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5"/>
      <c r="E813" s="766" t="str">
        <f>IFERROR(VLOOKUP(C813, 條件!$A:$L, 5, 0), "")</f>
        <v/>
      </c>
      <c r="F813" s="767" t="str">
        <f>IFERROR(VLOOKUP(C813, 條件!$A:$L, 6, 0), "")</f>
        <v/>
      </c>
      <c r="G813" s="948"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65"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6">
        <v>1</v>
      </c>
      <c r="AH813" s="820" t="s">
        <v>1272</v>
      </c>
      <c r="AI813" s="815" t="s">
        <v>1272</v>
      </c>
      <c r="AJ813" s="815" t="s">
        <v>1272</v>
      </c>
      <c r="AK813" s="974" t="s">
        <v>1272</v>
      </c>
      <c r="AL813" s="825"/>
      <c r="AM813" s="875"/>
      <c r="AN813" s="875"/>
      <c r="AO813" s="875"/>
      <c r="AP813" s="875"/>
      <c r="AQ813" s="875"/>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5"/>
      <c r="E814" s="766" t="str">
        <f>IFERROR(VLOOKUP(C814, 條件!$A:$L, 5, 0), "")</f>
        <v/>
      </c>
      <c r="F814" s="767" t="str">
        <f>IFERROR(VLOOKUP(C814, 條件!$A:$L, 6, 0), "")</f>
        <v/>
      </c>
      <c r="G814" s="948"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65"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6">
        <v>1</v>
      </c>
      <c r="AH814" s="820" t="s">
        <v>1272</v>
      </c>
      <c r="AI814" s="815" t="s">
        <v>1272</v>
      </c>
      <c r="AJ814" s="815" t="s">
        <v>1272</v>
      </c>
      <c r="AK814" s="974" t="s">
        <v>1272</v>
      </c>
      <c r="AL814" s="824"/>
      <c r="AM814" s="875"/>
      <c r="AN814" s="875"/>
      <c r="AO814" s="875"/>
      <c r="AP814" s="875"/>
      <c r="AQ814" s="875"/>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5"/>
      <c r="E815" s="766" t="str">
        <f>IFERROR(VLOOKUP(C815, 條件!$A:$L, 5, 0), "")</f>
        <v/>
      </c>
      <c r="F815" s="767" t="str">
        <f>IFERROR(VLOOKUP(C815, 條件!$A:$L, 6, 0), "")</f>
        <v/>
      </c>
      <c r="G815" s="948"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65"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6">
        <v>0.5</v>
      </c>
      <c r="AH815" s="820" t="s">
        <v>3463</v>
      </c>
      <c r="AI815" s="815" t="s">
        <v>1272</v>
      </c>
      <c r="AJ815" s="815" t="s">
        <v>1272</v>
      </c>
      <c r="AK815" s="974" t="s">
        <v>1272</v>
      </c>
      <c r="AL815" s="775">
        <v>52</v>
      </c>
      <c r="AM815" s="875">
        <v>46151</v>
      </c>
      <c r="AN815" s="875">
        <v>46152</v>
      </c>
      <c r="AO815" s="875">
        <v>46153</v>
      </c>
      <c r="AP815" s="875"/>
      <c r="AQ815" s="875"/>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5"/>
      <c r="E816" s="766" t="str">
        <f>IFERROR(VLOOKUP(C816, 條件!$A:$L, 5, 0), "")</f>
        <v/>
      </c>
      <c r="F816" s="767" t="str">
        <f>IFERROR(VLOOKUP(C816, 條件!$A:$L, 6, 0), "")</f>
        <v/>
      </c>
      <c r="G816" s="948"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65"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6">
        <v>1</v>
      </c>
      <c r="AH816" s="820" t="s">
        <v>1272</v>
      </c>
      <c r="AI816" s="815" t="s">
        <v>1272</v>
      </c>
      <c r="AJ816" s="815" t="s">
        <v>1272</v>
      </c>
      <c r="AK816" s="974" t="s">
        <v>1272</v>
      </c>
      <c r="AL816" s="775"/>
      <c r="AM816" s="875"/>
      <c r="AN816" s="875"/>
      <c r="AO816" s="875"/>
      <c r="AP816" s="875"/>
      <c r="AQ816" s="875"/>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5" t="s">
        <v>1945</v>
      </c>
      <c r="E817" s="766" t="str">
        <f>IFERROR(VLOOKUP(C817, 條件!$A:$L, 5, 0), "")</f>
        <v>150/48/2SDr</v>
      </c>
      <c r="F817" s="767" t="str">
        <f>IFERROR(VLOOKUP(C817, 條件!$A:$L, 6, 0), "")</f>
        <v>FP82171R×2</v>
      </c>
      <c r="G817" s="948">
        <f>IFERROR(VLOOKUP(C817, 條件!$A:$L, 7, 0), "")</f>
        <v>600</v>
      </c>
      <c r="H817" s="767" t="str">
        <f>IF(ISNA(VLOOKUP(C817,條件!$A$1:$K$932,11,0)),"",(VLOOKUP(C817,條件!$A$1:$K$932,11,0)))</f>
        <v>紅白直條</v>
      </c>
      <c r="I817" s="768">
        <f>IF(ISNA(VLOOKUP(C817,條件!$A$1:$L$932,12,0)),"",(VLOOKUP(C817,條件!$A$1:$L$932,12,0)))</f>
        <v>5.5</v>
      </c>
      <c r="J817" s="769"/>
      <c r="K817" s="404"/>
      <c r="L817" s="382"/>
      <c r="M817" s="383"/>
      <c r="N817" s="769"/>
      <c r="O817" s="404"/>
      <c r="P817" s="382"/>
      <c r="Q817" s="383"/>
      <c r="R817" s="769"/>
      <c r="S817" s="404"/>
      <c r="T817" s="382"/>
      <c r="U817" s="383"/>
      <c r="V817" s="769"/>
      <c r="W817" s="404"/>
      <c r="X817" s="382"/>
      <c r="Y817" s="383"/>
      <c r="Z817" s="965">
        <f>IFERROR(VLOOKUP(C817, 條件!$A:$L, 3, 0), "")</f>
        <v>5.0526315789473673</v>
      </c>
      <c r="AA817" s="770">
        <f>IF(OR(L817={"改紡","檢修","了機","清車","FINAL","停機","SAMPLE","TEST","絲開發"}), L817, IFERROR(IF(C817="", "", (SUM(J817, N817, R817, V817)/3 * AG817) * IF(AND(AF817="S", AS817="雙"), 0.5, 1)), ""))</f>
        <v>0</v>
      </c>
      <c r="AB817" s="803" t="str">
        <f t="shared" si="140"/>
        <v/>
      </c>
      <c r="AC817" s="770" t="str">
        <f>IF(OR(L817={"改紡","檢修","了機","清車","FINAL","停機","SAMPLE","TEST"}), "", IFERROR(IF(C817="", "", AVERAGE(L817:M817, P817:Q817, T817:U817, X817:Y817)/100), ""))</f>
        <v/>
      </c>
      <c r="AD817" s="770">
        <f t="shared" si="134"/>
        <v>0</v>
      </c>
      <c r="AE817" s="770" t="str">
        <f t="shared" si="141"/>
        <v/>
      </c>
      <c r="AF817" s="771" t="str">
        <f t="shared" si="135"/>
        <v>J</v>
      </c>
      <c r="AG817" s="966">
        <v>1</v>
      </c>
      <c r="AH817" s="820" t="s">
        <v>3503</v>
      </c>
      <c r="AI817" s="815"/>
      <c r="AJ817" s="815"/>
      <c r="AK817" s="974"/>
      <c r="AL817" s="775">
        <v>55</v>
      </c>
      <c r="AM817" s="875">
        <v>46153</v>
      </c>
      <c r="AN817" s="875">
        <v>46155</v>
      </c>
      <c r="AO817" s="875">
        <v>46156</v>
      </c>
      <c r="AP817" s="875"/>
      <c r="AQ817" s="875"/>
      <c r="AR817" s="777"/>
      <c r="AS817" s="767" t="str">
        <f t="shared" si="136"/>
        <v>雙</v>
      </c>
      <c r="AT817" s="767" t="str">
        <f t="shared" si="137"/>
        <v>全</v>
      </c>
      <c r="AU817" s="767">
        <f t="shared" si="138"/>
        <v>150</v>
      </c>
      <c r="AV817" s="767" t="str">
        <f t="shared" si="139"/>
        <v/>
      </c>
    </row>
    <row r="818" spans="1:48">
      <c r="A818" s="763">
        <f t="shared" si="142"/>
        <v>46163</v>
      </c>
      <c r="B818" s="764" t="s">
        <v>109</v>
      </c>
      <c r="C818" s="764" t="s">
        <v>942</v>
      </c>
      <c r="D818" s="945"/>
      <c r="E818" s="766" t="str">
        <f>IFERROR(VLOOKUP(C818, 條件!$A:$L, 5, 0), "")</f>
        <v/>
      </c>
      <c r="F818" s="767" t="str">
        <f>IFERROR(VLOOKUP(C818, 條件!$A:$L, 6, 0), "")</f>
        <v/>
      </c>
      <c r="G818" s="948"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65"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6">
        <v>1</v>
      </c>
      <c r="AH818" s="820" t="s">
        <v>1272</v>
      </c>
      <c r="AI818" s="815" t="s">
        <v>1272</v>
      </c>
      <c r="AJ818" s="815" t="s">
        <v>1272</v>
      </c>
      <c r="AK818" s="974" t="s">
        <v>1272</v>
      </c>
      <c r="AL818" s="775"/>
      <c r="AM818" s="875"/>
      <c r="AN818" s="875"/>
      <c r="AO818" s="875"/>
      <c r="AP818" s="875"/>
      <c r="AQ818" s="875"/>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5" t="s">
        <v>1945</v>
      </c>
      <c r="E819" s="766" t="str">
        <f>IFERROR(VLOOKUP(C819, 條件!$A:$L, 5, 0), "")</f>
        <v>150/48/2SDr</v>
      </c>
      <c r="F819" s="767" t="str">
        <f>IFERROR(VLOOKUP(C819, 條件!$A:$L, 6, 0), "")</f>
        <v>FP82173R×2</v>
      </c>
      <c r="G819" s="948">
        <f>IFERROR(VLOOKUP(C819, 條件!$A:$L, 7, 0), "")</f>
        <v>700</v>
      </c>
      <c r="H819" s="767" t="str">
        <f>IF(ISNA(VLOOKUP(C819,條件!$A$1:$K$932,11,0)),"",(VLOOKUP(C819,條件!$A$1:$K$932,11,0)))</f>
        <v>白紫條紋</v>
      </c>
      <c r="I819" s="768">
        <f>IF(ISNA(VLOOKUP(C819,條件!$A$1:$L$932,12,0)),"",(VLOOKUP(C819,條件!$A$1:$L$932,12,0)))</f>
        <v>5.5</v>
      </c>
      <c r="J819" s="769"/>
      <c r="K819" s="404"/>
      <c r="L819" s="382"/>
      <c r="M819" s="383"/>
      <c r="N819" s="769"/>
      <c r="O819" s="404"/>
      <c r="P819" s="382"/>
      <c r="Q819" s="383"/>
      <c r="R819" s="769"/>
      <c r="S819" s="404"/>
      <c r="T819" s="382"/>
      <c r="U819" s="383"/>
      <c r="V819" s="769"/>
      <c r="W819" s="404"/>
      <c r="X819" s="382"/>
      <c r="Y819" s="383"/>
      <c r="Z819" s="965">
        <f>IFERROR(VLOOKUP(C819, 條件!$A:$L, 3, 0), "")</f>
        <v>5.8775510204081636</v>
      </c>
      <c r="AA819" s="770">
        <f>IF(OR(L819={"改紡","檢修","了機","清車","FINAL","停機","SAMPLE","TEST","絲開發"}), L819, IFERROR(IF(C819="", "", (SUM(J819, N819, R819, V819)/3 * AG819) * IF(AND(AF819="S", AS819="雙"), 0.5, 1)), ""))</f>
        <v>0</v>
      </c>
      <c r="AB819" s="803" t="str">
        <f t="shared" si="140"/>
        <v/>
      </c>
      <c r="AC819" s="770" t="str">
        <f>IF(OR(L819={"改紡","檢修","了機","清車","FINAL","停機","SAMPLE","TEST"}), "", IFERROR(IF(C819="", "", AVERAGE(L819:M819, P819:Q819, T819:U819, X819:Y819)/100), ""))</f>
        <v/>
      </c>
      <c r="AD819" s="770">
        <f t="shared" si="134"/>
        <v>0</v>
      </c>
      <c r="AE819" s="770" t="str">
        <f t="shared" si="141"/>
        <v/>
      </c>
      <c r="AF819" s="771" t="str">
        <f t="shared" si="135"/>
        <v>T</v>
      </c>
      <c r="AG819" s="966">
        <v>1</v>
      </c>
      <c r="AH819" s="820" t="s">
        <v>1430</v>
      </c>
      <c r="AI819" s="815"/>
      <c r="AJ819" s="815"/>
      <c r="AK819" s="974"/>
      <c r="AL819" s="775">
        <v>56</v>
      </c>
      <c r="AM819" s="875">
        <v>46153</v>
      </c>
      <c r="AN819" s="875">
        <v>46154</v>
      </c>
      <c r="AO819" s="875">
        <v>46155</v>
      </c>
      <c r="AP819" s="875"/>
      <c r="AQ819" s="875"/>
      <c r="AR819" s="777"/>
      <c r="AS819" s="767" t="str">
        <f t="shared" si="136"/>
        <v>雙</v>
      </c>
      <c r="AT819" s="767" t="str">
        <f t="shared" si="137"/>
        <v>全</v>
      </c>
      <c r="AU819" s="767">
        <f t="shared" si="138"/>
        <v>150</v>
      </c>
      <c r="AV819" s="767" t="str">
        <f t="shared" si="139"/>
        <v/>
      </c>
    </row>
    <row r="820" spans="1:48">
      <c r="A820" s="763">
        <f t="shared" si="142"/>
        <v>46163</v>
      </c>
      <c r="B820" s="764" t="s">
        <v>56</v>
      </c>
      <c r="C820" s="764" t="s">
        <v>237</v>
      </c>
      <c r="D820" s="945" t="s">
        <v>1945</v>
      </c>
      <c r="E820" s="766" t="str">
        <f>IFERROR(VLOOKUP(C820, 條件!$A:$L, 5, 0), "")</f>
        <v>150/48/2SDr</v>
      </c>
      <c r="F820" s="767" t="str">
        <f>IFERROR(VLOOKUP(C820, 條件!$A:$L, 6, 0), "")</f>
        <v>FP82171R×2</v>
      </c>
      <c r="G820" s="948">
        <f>IFERROR(VLOOKUP(C820, 條件!$A:$L, 7, 0), "")</f>
        <v>700</v>
      </c>
      <c r="H820" s="767" t="str">
        <f>IF(ISNA(VLOOKUP(C820,條件!$A$1:$K$932,11,0)),"",(VLOOKUP(C820,條件!$A$1:$K$932,11,0)))</f>
        <v>紅底黃星</v>
      </c>
      <c r="I820" s="768">
        <f>IF(ISNA(VLOOKUP(C820,條件!$A$1:$L$932,12,0)),"",(VLOOKUP(C820,條件!$A$1:$L$932,12,0)))</f>
        <v>5.5</v>
      </c>
      <c r="J820" s="769"/>
      <c r="K820" s="404"/>
      <c r="L820" s="382" t="s">
        <v>3595</v>
      </c>
      <c r="M820" s="383"/>
      <c r="N820" s="769"/>
      <c r="O820" s="404"/>
      <c r="P820" s="382" t="s">
        <v>3595</v>
      </c>
      <c r="Q820" s="383"/>
      <c r="R820" s="769"/>
      <c r="S820" s="404"/>
      <c r="T820" s="382" t="s">
        <v>3595</v>
      </c>
      <c r="U820" s="383"/>
      <c r="V820" s="769"/>
      <c r="W820" s="404"/>
      <c r="X820" s="382" t="s">
        <v>3595</v>
      </c>
      <c r="Y820" s="383"/>
      <c r="Z820" s="965">
        <f>IFERROR(VLOOKUP(C820, 條件!$A:$L, 3, 0), "")</f>
        <v>5.8536585365853666</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6">
        <v>1</v>
      </c>
      <c r="AH820" s="820" t="s">
        <v>1272</v>
      </c>
      <c r="AI820" s="815" t="s">
        <v>1272</v>
      </c>
      <c r="AJ820" s="815" t="s">
        <v>1272</v>
      </c>
      <c r="AK820" s="974" t="s">
        <v>1272</v>
      </c>
      <c r="AL820" s="775">
        <v>55</v>
      </c>
      <c r="AM820" s="875">
        <v>46155</v>
      </c>
      <c r="AN820" s="875">
        <v>46156</v>
      </c>
      <c r="AO820" s="875">
        <v>46157</v>
      </c>
      <c r="AP820" s="875"/>
      <c r="AQ820" s="875"/>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5"/>
      <c r="E821" s="766" t="str">
        <f>IFERROR(VLOOKUP(C821, 條件!$A:$L, 5, 0), "")</f>
        <v>150/48/2SDr</v>
      </c>
      <c r="F821" s="767" t="str">
        <f>IFERROR(VLOOKUP(C821, 條件!$A:$L, 6, 0), "")</f>
        <v>FP82169R×2</v>
      </c>
      <c r="G821" s="948">
        <f>IFERROR(VLOOKUP(C821, 條件!$A:$L, 7, 0), "")</f>
        <v>670</v>
      </c>
      <c r="H821" s="767" t="str">
        <f>IF(ISNA(VLOOKUP(C821,條件!$A$1:$K$932,11,0)),"",(VLOOKUP(C821,條件!$A$1:$K$932,11,0)))</f>
        <v>黃底紅點</v>
      </c>
      <c r="I821" s="768">
        <f>IF(ISNA(VLOOKUP(C821,條件!$A$1:$L$932,12,0)),"",(VLOOKUP(C821,條件!$A$1:$L$932,12,0)))</f>
        <v>5</v>
      </c>
      <c r="J821" s="769"/>
      <c r="K821" s="404"/>
      <c r="L821" s="382"/>
      <c r="M821" s="383"/>
      <c r="N821" s="769"/>
      <c r="O821" s="404"/>
      <c r="P821" s="382"/>
      <c r="Q821" s="383"/>
      <c r="R821" s="769"/>
      <c r="S821" s="404"/>
      <c r="T821" s="382"/>
      <c r="U821" s="383"/>
      <c r="V821" s="769"/>
      <c r="W821" s="404"/>
      <c r="X821" s="382"/>
      <c r="Y821" s="383"/>
      <c r="Z821" s="965">
        <f>IFERROR(VLOOKUP(C821, 條件!$A:$L, 3, 0), "")</f>
        <v>6.2882096069868991</v>
      </c>
      <c r="AA821" s="770">
        <f>IF(OR(L821={"改紡","檢修","了機","清車","FINAL","停機","SAMPLE","TEST","絲開發"}), L821, IFERROR(IF(C821="", "", (SUM(J821, N821, R821, V821)/3 * AG821) * IF(AND(AF821="S", AS821="雙"), 0.5, 1)), ""))</f>
        <v>0</v>
      </c>
      <c r="AB821" s="803" t="str">
        <f t="shared" si="140"/>
        <v/>
      </c>
      <c r="AC821" s="770" t="str">
        <f>IF(OR(L821={"改紡","檢修","了機","清車","FINAL","停機","SAMPLE","TEST"}), "", IFERROR(IF(C821="", "", AVERAGE(L821:M821, P821:Q821, T821:U821, X821:Y821)/100), ""))</f>
        <v/>
      </c>
      <c r="AD821" s="770">
        <f t="shared" si="134"/>
        <v>0</v>
      </c>
      <c r="AE821" s="770" t="str">
        <f t="shared" si="141"/>
        <v/>
      </c>
      <c r="AF821" s="771" t="str">
        <f t="shared" si="135"/>
        <v>T</v>
      </c>
      <c r="AG821" s="966">
        <v>2</v>
      </c>
      <c r="AH821" s="820" t="s">
        <v>3505</v>
      </c>
      <c r="AI821" s="815"/>
      <c r="AJ821" s="815"/>
      <c r="AK821" s="974"/>
      <c r="AL821" s="775">
        <v>48</v>
      </c>
      <c r="AM821" s="875">
        <v>46152</v>
      </c>
      <c r="AN821" s="875">
        <v>46153</v>
      </c>
      <c r="AO821" s="875">
        <v>46154</v>
      </c>
      <c r="AP821" s="875"/>
      <c r="AQ821" s="875"/>
      <c r="AR821" s="777"/>
      <c r="AS821" s="767" t="str">
        <f t="shared" si="136"/>
        <v>雙</v>
      </c>
      <c r="AT821" s="767" t="str">
        <f t="shared" si="137"/>
        <v>半</v>
      </c>
      <c r="AU821" s="767">
        <f t="shared" si="138"/>
        <v>150</v>
      </c>
      <c r="AV821" s="767" t="str">
        <f t="shared" si="139"/>
        <v/>
      </c>
    </row>
    <row r="822" spans="1:48">
      <c r="A822" s="763">
        <f t="shared" si="142"/>
        <v>46163</v>
      </c>
      <c r="B822" s="764" t="s">
        <v>1074</v>
      </c>
      <c r="C822" s="764" t="s">
        <v>236</v>
      </c>
      <c r="D822" s="945"/>
      <c r="E822" s="766" t="str">
        <f>IFERROR(VLOOKUP(C822, 條件!$A:$L, 5, 0), "")</f>
        <v>150/48/2SDr</v>
      </c>
      <c r="F822" s="767" t="str">
        <f>IFERROR(VLOOKUP(C822, 條件!$A:$L, 6, 0), "")</f>
        <v>FP82169R×2</v>
      </c>
      <c r="G822" s="948">
        <f>IFERROR(VLOOKUP(C822, 條件!$A:$L, 7, 0), "")</f>
        <v>670</v>
      </c>
      <c r="H822" s="767" t="str">
        <f>IF(ISNA(VLOOKUP(C822,條件!$A$1:$K$932,11,0)),"",(VLOOKUP(C822,條件!$A$1:$K$932,11,0)))</f>
        <v>紅底藍點</v>
      </c>
      <c r="I822" s="768">
        <f>IF(ISNA(VLOOKUP(C822,條件!$A$1:$L$932,12,0)),"",(VLOOKUP(C822,條件!$A$1:$L$932,12,0)))</f>
        <v>5</v>
      </c>
      <c r="J822" s="769"/>
      <c r="K822" s="404"/>
      <c r="L822" s="382"/>
      <c r="M822" s="383"/>
      <c r="N822" s="769"/>
      <c r="O822" s="404"/>
      <c r="P822" s="382"/>
      <c r="Q822" s="383"/>
      <c r="R822" s="769"/>
      <c r="S822" s="404"/>
      <c r="T822" s="382"/>
      <c r="U822" s="383"/>
      <c r="V822" s="769"/>
      <c r="W822" s="404"/>
      <c r="X822" s="382"/>
      <c r="Y822" s="383"/>
      <c r="Z822" s="965">
        <f>IFERROR(VLOOKUP(C822, 條件!$A:$L, 3, 0), "")</f>
        <v>6.1802575107296125</v>
      </c>
      <c r="AA822" s="770">
        <f>IF(OR(L822={"改紡","檢修","了機","清車","FINAL","停機","SAMPLE","TEST","絲開發"}), L822, IFERROR(IF(C822="", "", (SUM(J822, N822, R822, V822)/3 * AG822) * IF(AND(AF822="S", AS822="雙"), 0.5, 1)), ""))</f>
        <v>0</v>
      </c>
      <c r="AB822" s="803" t="str">
        <f t="shared" si="140"/>
        <v/>
      </c>
      <c r="AC822" s="770" t="str">
        <f>IF(OR(L822={"改紡","檢修","了機","清車","FINAL","停機","SAMPLE","TEST"}), "", IFERROR(IF(C822="", "", AVERAGE(L822:M822, P822:Q822, T822:U822, X822:Y822)/100), ""))</f>
        <v/>
      </c>
      <c r="AD822" s="770">
        <f t="shared" si="134"/>
        <v>0</v>
      </c>
      <c r="AE822" s="770" t="str">
        <f t="shared" si="141"/>
        <v/>
      </c>
      <c r="AF822" s="771" t="str">
        <f t="shared" si="135"/>
        <v>T</v>
      </c>
      <c r="AG822" s="966">
        <v>2</v>
      </c>
      <c r="AH822" s="820" t="s">
        <v>3505</v>
      </c>
      <c r="AI822" s="815"/>
      <c r="AJ822" s="815"/>
      <c r="AK822" s="974"/>
      <c r="AL822" s="775">
        <v>48</v>
      </c>
      <c r="AM822" s="875">
        <v>46153</v>
      </c>
      <c r="AN822" s="875">
        <v>46155</v>
      </c>
      <c r="AO822" s="875">
        <v>46156</v>
      </c>
      <c r="AP822" s="875"/>
      <c r="AQ822" s="875"/>
      <c r="AR822" s="777"/>
      <c r="AS822" s="767" t="str">
        <f t="shared" si="136"/>
        <v>雙</v>
      </c>
      <c r="AT822" s="767" t="str">
        <f t="shared" si="137"/>
        <v>半</v>
      </c>
      <c r="AU822" s="767">
        <f t="shared" si="138"/>
        <v>150</v>
      </c>
      <c r="AV822" s="767" t="str">
        <f t="shared" si="139"/>
        <v/>
      </c>
    </row>
    <row r="823" spans="1:48">
      <c r="A823" s="763">
        <f t="shared" si="142"/>
        <v>46163</v>
      </c>
      <c r="B823" s="764" t="s">
        <v>39</v>
      </c>
      <c r="C823" s="764" t="s">
        <v>942</v>
      </c>
      <c r="D823" s="945"/>
      <c r="E823" s="766" t="str">
        <f>IFERROR(VLOOKUP(C823, 條件!$A:$L, 5, 0), "")</f>
        <v/>
      </c>
      <c r="F823" s="767" t="str">
        <f>IFERROR(VLOOKUP(C823, 條件!$A:$L, 6, 0), "")</f>
        <v/>
      </c>
      <c r="G823" s="948" t="str">
        <f>IFERROR(VLOOKUP(C823, 條件!$A:$L, 7, 0), "")</f>
        <v/>
      </c>
      <c r="H823" s="767" t="str">
        <f>IF(ISNA(VLOOKUP(C823,條件!$A$1:$K$932,11,0)),"",(VLOOKUP(C823,條件!$A$1:$K$932,11,0)))</f>
        <v/>
      </c>
      <c r="I823" s="768" t="str">
        <f>IF(ISNA(VLOOKUP(C823,條件!$A$1:$L$932,12,0)),"",(VLOOKUP(C823,條件!$A$1:$L$932,12,0)))</f>
        <v/>
      </c>
      <c r="J823" s="769"/>
      <c r="K823" s="404"/>
      <c r="L823" s="382" t="s">
        <v>942</v>
      </c>
      <c r="M823" s="383"/>
      <c r="N823" s="769"/>
      <c r="O823" s="404"/>
      <c r="P823" s="382" t="s">
        <v>942</v>
      </c>
      <c r="Q823" s="383"/>
      <c r="R823" s="769"/>
      <c r="S823" s="404"/>
      <c r="T823" s="382" t="s">
        <v>942</v>
      </c>
      <c r="U823" s="383"/>
      <c r="V823" s="769"/>
      <c r="W823" s="404"/>
      <c r="X823" s="382" t="s">
        <v>942</v>
      </c>
      <c r="Y823" s="383"/>
      <c r="Z823" s="965" t="str">
        <f>IFERROR(VLOOKUP(C823, 條件!$A:$L, 3, 0), "")</f>
        <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6">
        <v>1</v>
      </c>
      <c r="AH823" s="820" t="s">
        <v>1272</v>
      </c>
      <c r="AI823" s="815" t="s">
        <v>1272</v>
      </c>
      <c r="AJ823" s="815" t="s">
        <v>1272</v>
      </c>
      <c r="AK823" s="974" t="s">
        <v>1272</v>
      </c>
      <c r="AL823" s="775"/>
      <c r="AM823" s="875"/>
      <c r="AN823" s="875"/>
      <c r="AO823" s="875"/>
      <c r="AP823" s="875"/>
      <c r="AQ823" s="875"/>
      <c r="AR823" s="777"/>
      <c r="AS823" s="767" t="str">
        <f t="shared" si="136"/>
        <v>單</v>
      </c>
      <c r="AT823" s="767" t="str">
        <f t="shared" si="137"/>
        <v>全</v>
      </c>
      <c r="AU823" s="767" t="str">
        <f t="shared" si="138"/>
        <v/>
      </c>
      <c r="AV823" s="767" t="str">
        <f t="shared" si="139"/>
        <v/>
      </c>
    </row>
    <row r="824" spans="1:48">
      <c r="A824" s="763">
        <f t="shared" si="142"/>
        <v>46163</v>
      </c>
      <c r="B824" s="764" t="s">
        <v>1439</v>
      </c>
      <c r="C824" s="764" t="s">
        <v>246</v>
      </c>
      <c r="D824" s="945" t="s">
        <v>1945</v>
      </c>
      <c r="E824" s="766" t="str">
        <f>IFERROR(VLOOKUP(C824, 條件!$A:$L, 5, 0), "")</f>
        <v>150/48/2SDr</v>
      </c>
      <c r="F824" s="767" t="str">
        <f>IFERROR(VLOOKUP(C824, 條件!$A:$L, 6, 0), "")</f>
        <v>FP82173R×2</v>
      </c>
      <c r="G824" s="948">
        <f>IFERROR(VLOOKUP(C824, 條件!$A:$L, 7, 0), "")</f>
        <v>700</v>
      </c>
      <c r="H824" s="767" t="str">
        <f>IF(ISNA(VLOOKUP(C824,條件!$A$1:$K$932,11,0)),"",(VLOOKUP(C824,條件!$A$1:$K$932,11,0)))</f>
        <v>黃紅雙色</v>
      </c>
      <c r="I824" s="768">
        <f>IF(ISNA(VLOOKUP(C824,條件!$A$1:$L$932,12,0)),"",(VLOOKUP(C824,條件!$A$1:$L$932,12,0)))</f>
        <v>5.5</v>
      </c>
      <c r="J824" s="769"/>
      <c r="K824" s="404"/>
      <c r="L824" s="382"/>
      <c r="M824" s="383"/>
      <c r="N824" s="769"/>
      <c r="O824" s="404"/>
      <c r="P824" s="382"/>
      <c r="Q824" s="383"/>
      <c r="R824" s="769"/>
      <c r="S824" s="404"/>
      <c r="T824" s="382"/>
      <c r="U824" s="383"/>
      <c r="V824" s="769"/>
      <c r="W824" s="404"/>
      <c r="X824" s="382"/>
      <c r="Y824" s="383"/>
      <c r="Z824" s="965">
        <f>IFERROR(VLOOKUP(C824, 條件!$A:$L, 3, 0), "")</f>
        <v>5.8536585365853666</v>
      </c>
      <c r="AA824" s="770">
        <f>IF(OR(L824={"改紡","檢修","了機","清車","FINAL","停機","SAMPLE","TEST","絲開發"}), L824, IFERROR(IF(C824="", "", (SUM(J824, N824, R824, V824)/3 * AG824) * IF(AND(AF824="S", AS824="雙"), 0.5, 1)), ""))</f>
        <v>0</v>
      </c>
      <c r="AB824" s="803" t="str">
        <f t="shared" si="140"/>
        <v/>
      </c>
      <c r="AC824" s="770" t="str">
        <f>IF(OR(L824={"改紡","檢修","了機","清車","FINAL","停機","SAMPLE","TEST"}), "", IFERROR(IF(C824="", "", AVERAGE(L824:M824, P824:Q824, T824:U824, X824:Y824)/100), ""))</f>
        <v/>
      </c>
      <c r="AD824" s="770">
        <f t="shared" si="134"/>
        <v>0</v>
      </c>
      <c r="AE824" s="770" t="str">
        <f t="shared" si="141"/>
        <v/>
      </c>
      <c r="AF824" s="771" t="str">
        <f t="shared" si="135"/>
        <v>T</v>
      </c>
      <c r="AG824" s="966">
        <v>1</v>
      </c>
      <c r="AH824" s="820" t="s">
        <v>3505</v>
      </c>
      <c r="AI824" s="815"/>
      <c r="AJ824" s="815"/>
      <c r="AK824" s="974"/>
      <c r="AL824" s="775">
        <v>56</v>
      </c>
      <c r="AM824" s="875">
        <v>46154</v>
      </c>
      <c r="AN824" s="875">
        <v>46155</v>
      </c>
      <c r="AO824" s="875">
        <v>46156</v>
      </c>
      <c r="AP824" s="875"/>
      <c r="AQ824" s="875"/>
      <c r="AR824" s="777"/>
      <c r="AS824" s="767" t="str">
        <f t="shared" si="136"/>
        <v>雙</v>
      </c>
      <c r="AT824" s="767" t="str">
        <f t="shared" si="137"/>
        <v>全</v>
      </c>
      <c r="AU824" s="767">
        <f t="shared" si="138"/>
        <v>150</v>
      </c>
      <c r="AV824" s="767" t="str">
        <f t="shared" si="139"/>
        <v/>
      </c>
    </row>
    <row r="825" spans="1:48">
      <c r="A825" s="763">
        <f t="shared" si="142"/>
        <v>46163</v>
      </c>
      <c r="B825" s="764" t="s">
        <v>158</v>
      </c>
      <c r="C825" s="764" t="s">
        <v>240</v>
      </c>
      <c r="D825" s="945" t="s">
        <v>1945</v>
      </c>
      <c r="E825" s="766" t="str">
        <f>IFERROR(VLOOKUP(C825, 條件!$A:$L, 5, 0), "")</f>
        <v>150/48/2SDr</v>
      </c>
      <c r="F825" s="767" t="str">
        <f>IFERROR(VLOOKUP(C825, 條件!$A:$L, 6, 0), "")</f>
        <v>FP82173R×2</v>
      </c>
      <c r="G825" s="948">
        <f>IFERROR(VLOOKUP(C825, 條件!$A:$L, 7, 0), "")</f>
        <v>700</v>
      </c>
      <c r="H825" s="767" t="str">
        <f>IF(ISNA(VLOOKUP(C825,條件!$A$1:$K$932,11,0)),"",(VLOOKUP(C825,條件!$A$1:$K$932,11,0)))</f>
        <v>棕色</v>
      </c>
      <c r="I825" s="768">
        <f>IF(ISNA(VLOOKUP(C825,條件!$A$1:$L$932,12,0)),"",(VLOOKUP(C825,條件!$A$1:$L$932,12,0)))</f>
        <v>5.5</v>
      </c>
      <c r="J825" s="769"/>
      <c r="K825" s="404"/>
      <c r="L825" s="382"/>
      <c r="M825" s="383"/>
      <c r="N825" s="769"/>
      <c r="O825" s="404"/>
      <c r="P825" s="382"/>
      <c r="Q825" s="383"/>
      <c r="R825" s="769"/>
      <c r="S825" s="404"/>
      <c r="T825" s="382"/>
      <c r="U825" s="383"/>
      <c r="V825" s="769"/>
      <c r="W825" s="404"/>
      <c r="X825" s="382"/>
      <c r="Y825" s="383"/>
      <c r="Z825" s="965">
        <f>IFERROR(VLOOKUP(C825, 條件!$A:$L, 3, 0), "")</f>
        <v>5.8536585365853666</v>
      </c>
      <c r="AA825" s="770">
        <f>IF(OR(L825={"改紡","檢修","了機","清車","FINAL","停機","SAMPLE","TEST","絲開發"}), L825, IFERROR(IF(C825="", "", (SUM(J825, N825, R825, V825)/3 * AG825) * IF(AND(AF825="S", AS825="雙"), 0.5, 1)), ""))</f>
        <v>0</v>
      </c>
      <c r="AB825" s="803" t="str">
        <f t="shared" si="140"/>
        <v/>
      </c>
      <c r="AC825" s="770" t="str">
        <f>IF(OR(L825={"改紡","檢修","了機","清車","FINAL","停機","SAMPLE","TEST"}), "", IFERROR(IF(C825="", "", AVERAGE(L825:M825, P825:Q825, T825:U825, X825:Y825)/100), ""))</f>
        <v/>
      </c>
      <c r="AD825" s="770">
        <f t="shared" si="134"/>
        <v>0</v>
      </c>
      <c r="AE825" s="770" t="str">
        <f t="shared" si="141"/>
        <v/>
      </c>
      <c r="AF825" s="771" t="str">
        <f t="shared" si="135"/>
        <v>T</v>
      </c>
      <c r="AG825" s="966">
        <v>1</v>
      </c>
      <c r="AH825" s="820" t="s">
        <v>3565</v>
      </c>
      <c r="AI825" s="815"/>
      <c r="AJ825" s="815"/>
      <c r="AK825" s="974"/>
      <c r="AL825" s="775">
        <v>56</v>
      </c>
      <c r="AM825" s="875">
        <v>46154</v>
      </c>
      <c r="AN825" s="875">
        <v>46155</v>
      </c>
      <c r="AO825" s="875"/>
      <c r="AP825" s="875"/>
      <c r="AQ825" s="875"/>
      <c r="AR825" s="777"/>
      <c r="AS825" s="767" t="str">
        <f t="shared" si="136"/>
        <v>雙</v>
      </c>
      <c r="AT825" s="767" t="str">
        <f t="shared" si="137"/>
        <v>全</v>
      </c>
      <c r="AU825" s="767">
        <f t="shared" si="138"/>
        <v>150</v>
      </c>
      <c r="AV825" s="767" t="str">
        <f t="shared" si="139"/>
        <v/>
      </c>
    </row>
    <row r="826" spans="1:48">
      <c r="A826" s="763">
        <f t="shared" si="142"/>
        <v>46163</v>
      </c>
      <c r="B826" s="764" t="s">
        <v>1950</v>
      </c>
      <c r="C826" s="764" t="s">
        <v>924</v>
      </c>
      <c r="D826" s="945"/>
      <c r="E826" s="766" t="str">
        <f>IFERROR(VLOOKUP(C826, 條件!$A:$L, 5, 0), "")</f>
        <v>50/72/2SDFFR</v>
      </c>
      <c r="F826" s="767" t="str">
        <f>IFERROR(VLOOKUP(C826, 條件!$A:$L, 6, 0), "")</f>
        <v>FP80099R×2</v>
      </c>
      <c r="G826" s="948">
        <f>IFERROR(VLOOKUP(C826, 條件!$A:$L, 7, 0), "")</f>
        <v>500</v>
      </c>
      <c r="H826" s="767" t="str">
        <f>IF(ISNA(VLOOKUP(C826,條件!$A$1:$K$932,11,0)),"",(VLOOKUP(C826,條件!$A$1:$K$932,11,0)))</f>
        <v>白黑三角</v>
      </c>
      <c r="I826" s="768">
        <f>IF(ISNA(VLOOKUP(C826,條件!$A$1:$L$932,12,0)),"",(VLOOKUP(C826,條件!$A$1:$L$932,12,0)))</f>
        <v>4</v>
      </c>
      <c r="J826" s="769"/>
      <c r="K826" s="404"/>
      <c r="L826" s="382"/>
      <c r="M826" s="383"/>
      <c r="N826" s="769"/>
      <c r="O826" s="404"/>
      <c r="P826" s="382"/>
      <c r="Q826" s="383"/>
      <c r="R826" s="769"/>
      <c r="S826" s="404"/>
      <c r="T826" s="382"/>
      <c r="U826" s="383"/>
      <c r="V826" s="769"/>
      <c r="W826" s="404"/>
      <c r="X826" s="382"/>
      <c r="Y826" s="383"/>
      <c r="Z826" s="967">
        <f>IFERROR(VLOOKUP(C826, 條件!$A:$L, 3, 0), "")</f>
        <v>2.028169014084507</v>
      </c>
      <c r="AA826" s="796">
        <f>IF(OR(L826={"改紡","檢修","了機","清車","FINAL","停機","SAMPLE","TEST","絲開發"}), L826, IFERROR(IF(C826="", "", (SUM(J826, N826, R826, V826)/3 * AG826) * IF(AND(AF826="S", AS826="雙"), 0.5, 1)), ""))</f>
        <v>0</v>
      </c>
      <c r="AB826" s="804" t="str">
        <f>IF(K826="","",IF(ISERROR(1-((SUM(K826,O826,S826,W826)/((AG826*12)-(AG826*0.44)))/Z826)),"",(1-((SUM(K826,O826,S826,W826)/((AG826*12)-(AG826*0.44)))/Z826))))</f>
        <v/>
      </c>
      <c r="AC826" s="796" t="str">
        <f>IF(OR(L826={"改紡","檢修","了機","清車","FINAL","停機","SAMPLE","TEST"}), "", IFERROR(IF(C826="", "", AVERAGE(L826:M826, P826:Q826, T826:U826, X826:Y826)/100), ""))</f>
        <v/>
      </c>
      <c r="AD826" s="796">
        <f t="shared" si="134"/>
        <v>0</v>
      </c>
      <c r="AE826" s="796" t="str">
        <f>IF(P826="了機","",IF(J826="","",IF(ISERROR((SUM(J826,N826,R826,V826)-SUM(K826,O826,S826,W826))/24),"",((SUM(J826,N826,R826,V826)-SUM(K826,O826,S826,W826))/24))))</f>
        <v/>
      </c>
      <c r="AF826" s="797" t="str">
        <f t="shared" si="135"/>
        <v>S</v>
      </c>
      <c r="AG826" s="968">
        <v>3</v>
      </c>
      <c r="AH826" s="820" t="s">
        <v>3596</v>
      </c>
      <c r="AI826" s="815"/>
      <c r="AJ826" s="815"/>
      <c r="AK826" s="974"/>
      <c r="AL826" s="775">
        <v>50</v>
      </c>
      <c r="AM826" s="875">
        <v>46043</v>
      </c>
      <c r="AN826" s="875">
        <v>46044</v>
      </c>
      <c r="AO826" s="875"/>
      <c r="AP826" s="875"/>
      <c r="AQ826" s="875"/>
      <c r="AR826" s="777"/>
      <c r="AS826" s="767" t="str">
        <f t="shared" si="136"/>
        <v>雙</v>
      </c>
      <c r="AT826" s="767" t="str">
        <f t="shared" si="137"/>
        <v>3sec</v>
      </c>
      <c r="AU826" s="767">
        <f t="shared" si="138"/>
        <v>50</v>
      </c>
      <c r="AV826" s="767" t="str">
        <f t="shared" si="139"/>
        <v/>
      </c>
    </row>
    <row r="827" spans="1:48">
      <c r="A827" s="763">
        <f t="shared" si="142"/>
        <v>46163</v>
      </c>
      <c r="B827" s="764" t="s">
        <v>1950</v>
      </c>
      <c r="C827" s="764" t="s">
        <v>928</v>
      </c>
      <c r="D827" s="945"/>
      <c r="E827" s="766" t="str">
        <f>IFERROR(VLOOKUP(C827, 條件!$A:$L, 5, 0), "")</f>
        <v>75/72/2SDFFR</v>
      </c>
      <c r="F827" s="767" t="str">
        <f>IFERROR(VLOOKUP(C827, 條件!$A:$L, 6, 0), "")</f>
        <v>FP81209R×2</v>
      </c>
      <c r="G827" s="948">
        <f>IFERROR(VLOOKUP(C827, 條件!$A:$L, 7, 0), "")</f>
        <v>600</v>
      </c>
      <c r="H827" s="767" t="str">
        <f>IF(ISNA(VLOOKUP(C827,條件!$A$1:$K$932,11,0)),"",(VLOOKUP(C827,條件!$A$1:$K$932,11,0)))</f>
        <v>白底紅十字</v>
      </c>
      <c r="I827" s="768">
        <f>IF(ISNA(VLOOKUP(C827,條件!$A$1:$L$932,12,0)),"",(VLOOKUP(C827,條件!$A$1:$L$932,12,0)))</f>
        <v>5</v>
      </c>
      <c r="J827" s="769"/>
      <c r="K827" s="404"/>
      <c r="L827" s="382"/>
      <c r="M827" s="383"/>
      <c r="N827" s="769"/>
      <c r="O827" s="404"/>
      <c r="P827" s="382"/>
      <c r="Q827" s="383"/>
      <c r="R827" s="769"/>
      <c r="S827" s="404"/>
      <c r="T827" s="382"/>
      <c r="U827" s="383"/>
      <c r="V827" s="769"/>
      <c r="W827" s="404"/>
      <c r="X827" s="382"/>
      <c r="Y827" s="383"/>
      <c r="Z827" s="967">
        <f>IFERROR(VLOOKUP(C827, 條件!$A:$L, 3, 0), "")</f>
        <v>2.8402366863905324</v>
      </c>
      <c r="AA827" s="796">
        <f>IF(OR(L827={"改紡","檢修","了機","清車","FINAL","停機","SAMPLE","TEST","絲開發"}), L827, IFERROR(IF(C827="", "", (SUM(J827, N827, R827, V827)/3 * AG827) * IF(AND(AF827="S", AS827="雙"), 0.5, 1)), ""))</f>
        <v>0</v>
      </c>
      <c r="AB827" s="804" t="str">
        <f>IF(K827="","",IF(ISERROR(1-((SUM(K827,O827,S827,W827)/((AG827*12)-(AG827*0.44)))/Z827)),"",(1-((SUM(K827,O827,S827,W827)/((AG827*12)-(AG827*0.44)))/Z827))))</f>
        <v/>
      </c>
      <c r="AC827" s="796" t="str">
        <f>IF(OR(L827={"改紡","檢修","了機","清車","FINAL","停機","SAMPLE","TEST"}), "", IFERROR(IF(C827="", "", AVERAGE(L827:M827, P827:Q827, T827:U827, X827:Y827)/100), ""))</f>
        <v/>
      </c>
      <c r="AD827" s="796">
        <f t="shared" si="134"/>
        <v>0</v>
      </c>
      <c r="AE827" s="796" t="str">
        <f>IF(P827="了機","",IF(J827="","",IF(ISERROR((SUM(J827,N827,R827,V827)-SUM(K827,O827,S827,W827))/24),"",((SUM(J827,N827,R827,V827)-SUM(K827,O827,S827,W827))/24))))</f>
        <v/>
      </c>
      <c r="AF827" s="797" t="str">
        <f t="shared" si="135"/>
        <v>S</v>
      </c>
      <c r="AG827" s="968">
        <v>3</v>
      </c>
      <c r="AH827" s="820" t="s">
        <v>3596</v>
      </c>
      <c r="AI827" s="815"/>
      <c r="AJ827" s="815"/>
      <c r="AK827" s="974"/>
      <c r="AL827" s="775">
        <v>50</v>
      </c>
      <c r="AM827" s="875">
        <v>46087</v>
      </c>
      <c r="AN827" s="875">
        <v>46089</v>
      </c>
      <c r="AO827" s="875"/>
      <c r="AP827" s="875"/>
      <c r="AQ827" s="875"/>
      <c r="AR827" s="777"/>
      <c r="AS827" s="767" t="str">
        <f t="shared" si="136"/>
        <v>雙</v>
      </c>
      <c r="AT827" s="767" t="str">
        <f t="shared" si="137"/>
        <v>3sec</v>
      </c>
      <c r="AU827" s="767">
        <f t="shared" si="138"/>
        <v>75</v>
      </c>
      <c r="AV827" s="767" t="str">
        <f t="shared" si="139"/>
        <v/>
      </c>
    </row>
    <row r="828" spans="1:48">
      <c r="A828" s="763">
        <f t="shared" si="142"/>
        <v>46163</v>
      </c>
      <c r="B828" s="764" t="s">
        <v>1756</v>
      </c>
      <c r="C828" s="764" t="s">
        <v>960</v>
      </c>
      <c r="D828" s="945"/>
      <c r="E828" s="766" t="str">
        <f>IFERROR(VLOOKUP(C828, 條件!$A:$L, 5, 0), "")</f>
        <v/>
      </c>
      <c r="F828" s="767" t="str">
        <f>IFERROR(VLOOKUP(C828, 條件!$A:$L, 6, 0), "")</f>
        <v/>
      </c>
      <c r="G828" s="948"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7"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8">
        <v>5</v>
      </c>
      <c r="AH828" s="820" t="s">
        <v>3596</v>
      </c>
      <c r="AI828" s="815"/>
      <c r="AJ828" s="815"/>
      <c r="AK828" s="974"/>
      <c r="AL828" s="775"/>
      <c r="AM828" s="875"/>
      <c r="AN828" s="875"/>
      <c r="AO828" s="875"/>
      <c r="AP828" s="875"/>
      <c r="AQ828" s="875"/>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5"/>
      <c r="E829" s="766" t="str">
        <f>IFERROR(VLOOKUP(C829, 條件!$A:$L, 5, 0), "")</f>
        <v/>
      </c>
      <c r="F829" s="767" t="str">
        <f>IFERROR(VLOOKUP(C829, 條件!$A:$L, 6, 0), "")</f>
        <v/>
      </c>
      <c r="G829" s="948"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65" t="str">
        <f>IFERROR(VLOOKUP(C829, 條件!$A:$L, 3, 0), "")</f>
        <v/>
      </c>
      <c r="AA829" s="770" t="str">
        <f>IF(OR(L829={"改紡","檢修","了機","清車","FINAL","停機","SAMPLE","TEST","絲開發"}), L829, IFERROR(IF(C829="", "", (SUM(J829, N829, R829, V829)/3 * AG829) * IF(AND(AF829="S", AS829="雙"), 0.5, 1)), ""))</f>
        <v>停機</v>
      </c>
      <c r="AB829" s="803" t="str">
        <f t="shared" ref="AB829:AB864"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6">
        <v>1</v>
      </c>
      <c r="AH829" s="820" t="s">
        <v>1272</v>
      </c>
      <c r="AI829" s="815" t="s">
        <v>1272</v>
      </c>
      <c r="AJ829" s="815" t="s">
        <v>1272</v>
      </c>
      <c r="AK829" s="974" t="s">
        <v>1272</v>
      </c>
      <c r="AL829" s="775"/>
      <c r="AM829" s="875"/>
      <c r="AN829" s="875"/>
      <c r="AO829" s="875"/>
      <c r="AP829" s="875"/>
      <c r="AQ829" s="875"/>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5"/>
      <c r="E830" s="766" t="str">
        <f>IFERROR(VLOOKUP(C830, 條件!$A:$L, 5, 0), "")</f>
        <v/>
      </c>
      <c r="F830" s="767" t="str">
        <f>IFERROR(VLOOKUP(C830, 條件!$A:$L, 6, 0), "")</f>
        <v/>
      </c>
      <c r="G830" s="948"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65"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64" si="144">IF(OR(L830="改紡", L830="檢修", L830="了機"), "",
IF(AND(C830&lt;&gt;"", J830&lt;&gt;""),
IFERROR((SUM(J830, N830, R830, V830) - SUM(K830, O830, S830, W830))/24 * AG830, ""),
"")
)</f>
        <v/>
      </c>
      <c r="AF830" s="771" t="str">
        <f t="shared" si="135"/>
        <v>M</v>
      </c>
      <c r="AG830" s="966">
        <v>1</v>
      </c>
      <c r="AH830" s="820" t="s">
        <v>1272</v>
      </c>
      <c r="AI830" s="815" t="s">
        <v>1272</v>
      </c>
      <c r="AJ830" s="815" t="s">
        <v>1272</v>
      </c>
      <c r="AK830" s="974" t="s">
        <v>1272</v>
      </c>
      <c r="AL830" s="775"/>
      <c r="AM830" s="875"/>
      <c r="AN830" s="875"/>
      <c r="AO830" s="875"/>
      <c r="AP830" s="875"/>
      <c r="AQ830" s="875"/>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5"/>
      <c r="E831" s="766" t="str">
        <f>IFERROR(VLOOKUP(C831, 條件!$A:$L, 5, 0), "")</f>
        <v/>
      </c>
      <c r="F831" s="767" t="str">
        <f>IFERROR(VLOOKUP(C831, 條件!$A:$L, 6, 0), "")</f>
        <v/>
      </c>
      <c r="G831" s="948"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65"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6">
        <v>1</v>
      </c>
      <c r="AH831" s="820" t="s">
        <v>1272</v>
      </c>
      <c r="AI831" s="815" t="s">
        <v>1272</v>
      </c>
      <c r="AJ831" s="815" t="s">
        <v>1272</v>
      </c>
      <c r="AK831" s="974" t="s">
        <v>1272</v>
      </c>
      <c r="AL831" s="775"/>
      <c r="AM831" s="875"/>
      <c r="AN831" s="875"/>
      <c r="AO831" s="875"/>
      <c r="AP831" s="875"/>
      <c r="AQ831" s="875"/>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5"/>
      <c r="E832" s="766" t="str">
        <f>IFERROR(VLOOKUP(C832, 條件!$A:$L, 5, 0), "")</f>
        <v/>
      </c>
      <c r="F832" s="767" t="str">
        <f>IFERROR(VLOOKUP(C832, 條件!$A:$L, 6, 0), "")</f>
        <v/>
      </c>
      <c r="G832" s="948"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65"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6">
        <v>1</v>
      </c>
      <c r="AH832" s="820" t="s">
        <v>1272</v>
      </c>
      <c r="AI832" s="815" t="s">
        <v>1272</v>
      </c>
      <c r="AJ832" s="815" t="s">
        <v>1272</v>
      </c>
      <c r="AK832" s="974" t="s">
        <v>1272</v>
      </c>
      <c r="AL832" s="775"/>
      <c r="AM832" s="875"/>
      <c r="AN832" s="875"/>
      <c r="AO832" s="875"/>
      <c r="AP832" s="875"/>
      <c r="AQ832" s="875"/>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5"/>
      <c r="E833" s="766" t="str">
        <f>IFERROR(VLOOKUP(C833, 條件!$A:$L, 5, 0), "")</f>
        <v/>
      </c>
      <c r="F833" s="767" t="str">
        <f>IFERROR(VLOOKUP(C833, 條件!$A:$L, 6, 0), "")</f>
        <v/>
      </c>
      <c r="G833" s="948"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65"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6">
        <v>1</v>
      </c>
      <c r="AH833" s="820" t="s">
        <v>1272</v>
      </c>
      <c r="AI833" s="815" t="s">
        <v>1272</v>
      </c>
      <c r="AJ833" s="815" t="s">
        <v>1272</v>
      </c>
      <c r="AK833" s="974" t="s">
        <v>1272</v>
      </c>
      <c r="AL833" s="775"/>
      <c r="AM833" s="875"/>
      <c r="AN833" s="875"/>
      <c r="AO833" s="875"/>
      <c r="AP833" s="875"/>
      <c r="AQ833" s="875"/>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5"/>
      <c r="E834" s="766" t="str">
        <f>IFERROR(VLOOKUP(C834, 條件!$A:$L, 5, 0), "")</f>
        <v/>
      </c>
      <c r="F834" s="767" t="str">
        <f>IFERROR(VLOOKUP(C834, 條件!$A:$L, 6, 0), "")</f>
        <v/>
      </c>
      <c r="G834" s="948"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65"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97" si="145">LEFT(B834, 1)</f>
        <v>M</v>
      </c>
      <c r="AG834" s="966">
        <v>1</v>
      </c>
      <c r="AH834" s="820" t="s">
        <v>1272</v>
      </c>
      <c r="AI834" s="815" t="s">
        <v>1272</v>
      </c>
      <c r="AJ834" s="815" t="s">
        <v>1272</v>
      </c>
      <c r="AK834" s="974" t="s">
        <v>1272</v>
      </c>
      <c r="AL834" s="775"/>
      <c r="AM834" s="875"/>
      <c r="AN834" s="875"/>
      <c r="AO834" s="875"/>
      <c r="AP834" s="875"/>
      <c r="AQ834" s="875"/>
      <c r="AR834" s="777"/>
      <c r="AS834" s="767" t="str">
        <f t="shared" ref="AS834:AS897" si="146">IF(RIGHT(F834, 2) = "×2", "雙", "單")</f>
        <v>單</v>
      </c>
      <c r="AT834" s="767" t="str">
        <f t="shared" ref="AT834:AT897" si="147">IF(OR(AF834="J", AF834="T", AF834="M"), IF(AG834=1, "全", "半"), IF(AF834="A", IF(AG834=0.5, IF(AS834="雙", "全", ""), IF(AG834=1, IF(AS834="雙", "半", "全"), IF(AG834=2, "半", ""))), IF(AF834="S", AG834 &amp; "sec", "")))</f>
        <v>全</v>
      </c>
      <c r="AU834" s="767" t="str">
        <f t="shared" ref="AU834:AU897" si="148">IFERROR(VALUE(LEFT(E834, FIND("/", E834)-1)), "")</f>
        <v/>
      </c>
      <c r="AV834" s="767" t="str">
        <f t="shared" ref="AV834:AV897"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5"/>
      <c r="E835" s="766" t="str">
        <f>IFERROR(VLOOKUP(C835, 條件!$A:$L, 5, 0), "")</f>
        <v/>
      </c>
      <c r="F835" s="767" t="str">
        <f>IFERROR(VLOOKUP(C835, 條件!$A:$L, 6, 0), "")</f>
        <v/>
      </c>
      <c r="G835" s="948"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65"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6">
        <v>1</v>
      </c>
      <c r="AH835" s="820" t="s">
        <v>1272</v>
      </c>
      <c r="AI835" s="815" t="s">
        <v>1272</v>
      </c>
      <c r="AJ835" s="815" t="s">
        <v>1272</v>
      </c>
      <c r="AK835" s="974" t="s">
        <v>1272</v>
      </c>
      <c r="AL835" s="775"/>
      <c r="AM835" s="875"/>
      <c r="AN835" s="875"/>
      <c r="AO835" s="875"/>
      <c r="AP835" s="875"/>
      <c r="AQ835" s="875"/>
      <c r="AR835" s="777"/>
      <c r="AS835" s="767" t="str">
        <f t="shared" si="146"/>
        <v>單</v>
      </c>
      <c r="AT835" s="767" t="str">
        <f t="shared" si="147"/>
        <v>全</v>
      </c>
      <c r="AU835" s="767" t="str">
        <f t="shared" si="148"/>
        <v/>
      </c>
      <c r="AV835" s="767" t="str">
        <f t="shared" si="149"/>
        <v/>
      </c>
    </row>
    <row r="836" spans="1:48" ht="17.45" customHeight="1" thickBot="1">
      <c r="A836" s="781">
        <f t="shared" si="142"/>
        <v>46163</v>
      </c>
      <c r="B836" s="782" t="s">
        <v>1959</v>
      </c>
      <c r="C836" s="799" t="s">
        <v>1952</v>
      </c>
      <c r="D836" s="946"/>
      <c r="E836" s="784" t="str">
        <f>IFERROR(VLOOKUP(C836, 條件!$A:$L, 5, 0), "")</f>
        <v/>
      </c>
      <c r="F836" s="785" t="str">
        <f>IFERROR(VLOOKUP(C836, 條件!$A:$L, 6, 0), "")</f>
        <v/>
      </c>
      <c r="G836" s="949"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9"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70">
        <v>1</v>
      </c>
      <c r="AH836" s="905" t="s">
        <v>1272</v>
      </c>
      <c r="AI836" s="816" t="s">
        <v>1272</v>
      </c>
      <c r="AJ836" s="816" t="s">
        <v>1272</v>
      </c>
      <c r="AK836" s="975" t="s">
        <v>1272</v>
      </c>
      <c r="AL836" s="793"/>
      <c r="AM836" s="877"/>
      <c r="AN836" s="877"/>
      <c r="AO836" s="877"/>
      <c r="AP836" s="877"/>
      <c r="AQ836" s="877"/>
      <c r="AR836" s="795"/>
      <c r="AS836" s="785" t="str">
        <f t="shared" si="146"/>
        <v>單</v>
      </c>
      <c r="AT836" s="785" t="str">
        <f t="shared" si="147"/>
        <v>全</v>
      </c>
      <c r="AU836" s="785" t="str">
        <f t="shared" si="148"/>
        <v/>
      </c>
      <c r="AV836" s="785" t="str">
        <f t="shared" si="149"/>
        <v/>
      </c>
    </row>
    <row r="837" spans="1:48">
      <c r="A837" s="745">
        <v>46164</v>
      </c>
      <c r="B837" s="746" t="s">
        <v>333</v>
      </c>
      <c r="C837" s="746" t="s">
        <v>942</v>
      </c>
      <c r="D837" s="944"/>
      <c r="E837" s="748" t="str">
        <f>IFERROR(VLOOKUP(C837, 條件!$A:$L, 5, 0), "")</f>
        <v/>
      </c>
      <c r="F837" s="749" t="str">
        <f>IFERROR(VLOOKUP(C837, 條件!$A:$L, 6, 0), "")</f>
        <v/>
      </c>
      <c r="G837" s="947" t="str">
        <f>IFERROR(VLOOKUP(C837, 條件!$A:$L, 7, 0), "")</f>
        <v/>
      </c>
      <c r="H837" s="749" t="str">
        <f>IF(ISNA(VLOOKUP(C837,條件!$A$1:$K$932,11,0)),"",(VLOOKUP(C837,條件!$A$1:$K$932,11,0)))</f>
        <v/>
      </c>
      <c r="I837" s="750" t="str">
        <f>IF(ISNA(VLOOKUP(C837,條件!$A$1:$L$932,12,0)),"",(VLOOKUP(C837,條件!$A$1:$L$932,12,0)))</f>
        <v/>
      </c>
      <c r="J837" s="753"/>
      <c r="K837" s="751"/>
      <c r="L837" s="382" t="s">
        <v>942</v>
      </c>
      <c r="M837" s="754"/>
      <c r="N837" s="753"/>
      <c r="O837" s="751"/>
      <c r="P837" s="382" t="s">
        <v>942</v>
      </c>
      <c r="Q837" s="754"/>
      <c r="R837" s="753"/>
      <c r="S837" s="751"/>
      <c r="T837" s="382" t="s">
        <v>942</v>
      </c>
      <c r="U837" s="754"/>
      <c r="V837" s="753"/>
      <c r="W837" s="751"/>
      <c r="X837" s="382" t="s">
        <v>942</v>
      </c>
      <c r="Y837" s="754"/>
      <c r="Z837" s="963" t="str">
        <f>IFERROR(VLOOKUP(C837, 條件!$A:$L, 3, 0), "")</f>
        <v/>
      </c>
      <c r="AA837" s="755" t="str">
        <f>IF(OR(L837={"改紡","檢修","了機","清車","FINAL","停機","SAMPLE","TEST","絲開發"}), L837, IFERROR(IF(C837="", "", (SUM(J837, N837, R837, V837)/3 * AG837) * IF(AND(AF837="S", AS837="雙"), 0.5, 1)), ""))</f>
        <v>停機</v>
      </c>
      <c r="AB837" s="802" t="str">
        <f t="shared" si="143"/>
        <v/>
      </c>
      <c r="AC837" s="755" t="str">
        <f>IF(OR(L837={"改紡","檢修","了機","清車","FINAL","停機","SAMPLE","TEST"}), "", IFERROR(IF(C837="", "", AVERAGE(L837:M837, P837:Q837, T837:U837, X837:Y837)/100), ""))</f>
        <v/>
      </c>
      <c r="AD837" s="755" t="str">
        <f t="shared" ref="AD837:AD875" si="150">IF(ISERROR(AA837/8),"",(AA837/8))</f>
        <v/>
      </c>
      <c r="AE837" s="755" t="str">
        <f t="shared" si="144"/>
        <v/>
      </c>
      <c r="AF837" s="756" t="str">
        <f t="shared" si="145"/>
        <v>A</v>
      </c>
      <c r="AG837" s="964">
        <v>1</v>
      </c>
      <c r="AH837" s="904" t="s">
        <v>1272</v>
      </c>
      <c r="AI837" s="954" t="s">
        <v>1272</v>
      </c>
      <c r="AJ837" s="957" t="s">
        <v>1272</v>
      </c>
      <c r="AK837" s="980" t="s">
        <v>1272</v>
      </c>
      <c r="AL837" s="760"/>
      <c r="AM837" s="874"/>
      <c r="AN837" s="874"/>
      <c r="AO837" s="874"/>
      <c r="AP837" s="874"/>
      <c r="AQ837" s="874"/>
      <c r="AR837" s="762"/>
      <c r="AS837" s="749" t="str">
        <f t="shared" si="146"/>
        <v>單</v>
      </c>
      <c r="AT837" s="749" t="str">
        <f t="shared" si="147"/>
        <v>全</v>
      </c>
      <c r="AU837" s="749" t="str">
        <f t="shared" si="148"/>
        <v/>
      </c>
      <c r="AV837" s="749" t="str">
        <f t="shared" si="149"/>
        <v/>
      </c>
    </row>
    <row r="838" spans="1:48">
      <c r="A838" s="763">
        <f t="shared" si="142"/>
        <v>46164</v>
      </c>
      <c r="B838" s="764" t="s">
        <v>471</v>
      </c>
      <c r="C838" s="764" t="s">
        <v>869</v>
      </c>
      <c r="D838" s="945"/>
      <c r="E838" s="766" t="str">
        <f>IFERROR(VLOOKUP(C838, 條件!$A:$L, 5, 0), "")</f>
        <v>75/36SDR</v>
      </c>
      <c r="F838" s="767" t="str">
        <f>IFERROR(VLOOKUP(C838, 條件!$A:$L, 6, 0), "")</f>
        <v>FP81386R</v>
      </c>
      <c r="G838" s="948">
        <f>IFERROR(VLOOKUP(C838, 條件!$A:$L, 7, 0), "")</f>
        <v>780</v>
      </c>
      <c r="H838" s="767" t="str">
        <f>IF(ISNA(VLOOKUP(C838,條件!$A$1:$K$932,11,0)),"",(VLOOKUP(C838,條件!$A$1:$K$932,11,0)))</f>
        <v>綠底白點</v>
      </c>
      <c r="I838" s="768">
        <f>IF(ISNA(VLOOKUP(C838,條件!$A$1:$L$932,12,0)),"",(VLOOKUP(C838,條件!$A$1:$L$932,12,0)))</f>
        <v>5</v>
      </c>
      <c r="J838" s="769"/>
      <c r="K838" s="404"/>
      <c r="L838" s="382"/>
      <c r="M838" s="383"/>
      <c r="N838" s="769"/>
      <c r="O838" s="404"/>
      <c r="P838" s="382"/>
      <c r="Q838" s="383"/>
      <c r="R838" s="769"/>
      <c r="S838" s="404"/>
      <c r="T838" s="382"/>
      <c r="U838" s="383"/>
      <c r="V838" s="769"/>
      <c r="W838" s="404"/>
      <c r="X838" s="382"/>
      <c r="Y838" s="383"/>
      <c r="Z838" s="965">
        <f>IFERROR(VLOOKUP(C838, 條件!$A:$L, 3, 0), "")</f>
        <v>1.7777777777777777</v>
      </c>
      <c r="AA838" s="770">
        <f>IF(OR(L838={"改紡","檢修","了機","清車","FINAL","停機","SAMPLE","TEST","絲開發"}), L838, IFERROR(IF(C838="", "", (SUM(J838, N838, R838, V838)/3 * AG838) * IF(AND(AF838="S", AS838="雙"), 0.5, 1)), ""))</f>
        <v>0</v>
      </c>
      <c r="AB838" s="803" t="str">
        <f t="shared" si="143"/>
        <v/>
      </c>
      <c r="AC838" s="770" t="str">
        <f>IF(OR(L838={"改紡","檢修","了機","清車","FINAL","停機","SAMPLE","TEST"}), "", IFERROR(IF(C838="", "", AVERAGE(L838:M838, P838:Q838, T838:U838, X838:Y838)/100), ""))</f>
        <v/>
      </c>
      <c r="AD838" s="770">
        <f t="shared" si="150"/>
        <v>0</v>
      </c>
      <c r="AE838" s="770" t="str">
        <f t="shared" si="144"/>
        <v/>
      </c>
      <c r="AF838" s="771" t="str">
        <f t="shared" si="145"/>
        <v>A</v>
      </c>
      <c r="AG838" s="966">
        <v>1</v>
      </c>
      <c r="AH838" s="820"/>
      <c r="AI838" s="815"/>
      <c r="AJ838" s="815"/>
      <c r="AK838" s="974"/>
      <c r="AL838" s="775">
        <v>50</v>
      </c>
      <c r="AM838" s="875">
        <v>46154</v>
      </c>
      <c r="AN838" s="875">
        <v>46155</v>
      </c>
      <c r="AO838" s="875">
        <v>46156</v>
      </c>
      <c r="AP838" s="875"/>
      <c r="AQ838" s="875"/>
      <c r="AR838" s="777"/>
      <c r="AS838" s="767" t="str">
        <f t="shared" si="146"/>
        <v>單</v>
      </c>
      <c r="AT838" s="767" t="str">
        <f t="shared" si="147"/>
        <v>全</v>
      </c>
      <c r="AU838" s="767">
        <f t="shared" si="148"/>
        <v>75</v>
      </c>
      <c r="AV838" s="767" t="str">
        <f t="shared" si="149"/>
        <v/>
      </c>
    </row>
    <row r="839" spans="1:48">
      <c r="A839" s="763">
        <f t="shared" si="142"/>
        <v>46164</v>
      </c>
      <c r="B839" s="764" t="s">
        <v>314</v>
      </c>
      <c r="C839" s="764" t="s">
        <v>918</v>
      </c>
      <c r="D839" s="945" t="s">
        <v>1945</v>
      </c>
      <c r="E839" s="766" t="str">
        <f>IFERROR(VLOOKUP(C839, 條件!$A:$L, 5, 0), "")</f>
        <v>75/24/2SDr</v>
      </c>
      <c r="F839" s="767" t="str">
        <f>IFERROR(VLOOKUP(C839, 條件!$A:$L, 6, 0), "")</f>
        <v>FP81391R×2</v>
      </c>
      <c r="G839" s="948">
        <f>IFERROR(VLOOKUP(C839, 條件!$A:$L, 7, 0), "")</f>
        <v>700</v>
      </c>
      <c r="H839" s="767" t="str">
        <f>IF(ISNA(VLOOKUP(C839,條件!$A$1:$K$932,11,0)),"",(VLOOKUP(C839,條件!$A$1:$K$932,11,0)))</f>
        <v>紅底白點</v>
      </c>
      <c r="I839" s="768">
        <f>IF(ISNA(VLOOKUP(C839,條件!$A$1:$L$932,12,0)),"",(VLOOKUP(C839,條件!$A$1:$L$932,12,0)))</f>
        <v>5</v>
      </c>
      <c r="J839" s="769"/>
      <c r="K839" s="404"/>
      <c r="L839" s="382" t="s">
        <v>942</v>
      </c>
      <c r="M839" s="383"/>
      <c r="N839" s="769"/>
      <c r="O839" s="404"/>
      <c r="P839" s="382" t="s">
        <v>942</v>
      </c>
      <c r="Q839" s="383"/>
      <c r="R839" s="769"/>
      <c r="S839" s="404"/>
      <c r="T839" s="382" t="s">
        <v>942</v>
      </c>
      <c r="U839" s="383"/>
      <c r="V839" s="769"/>
      <c r="W839" s="404"/>
      <c r="X839" s="382" t="s">
        <v>942</v>
      </c>
      <c r="Y839" s="383"/>
      <c r="Z839" s="965">
        <f>IFERROR(VLOOKUP(C839, 條件!$A:$L, 3, 0), "")</f>
        <v>3.2653061224489797</v>
      </c>
      <c r="AA839" s="770" t="str">
        <f>IF(OR(L839={"改紡","檢修","了機","清車","FINAL","停機","SAMPLE","TEST","絲開發"}), L839, IFERROR(IF(C839="", "", (SUM(J839, N839, R839, V839)/3 * AG839) * IF(AND(AF839="S", AS839="雙"), 0.5, 1)), ""))</f>
        <v>停機</v>
      </c>
      <c r="AB839" s="803" t="str">
        <f t="shared" si="143"/>
        <v/>
      </c>
      <c r="AC839" s="770" t="str">
        <f>IF(OR(L839={"改紡","檢修","了機","清車","FINAL","停機","SAMPLE","TEST"}), "", IFERROR(IF(C839="", "", AVERAGE(L839:M839, P839:Q839, T839:U839, X839:Y839)/100), ""))</f>
        <v/>
      </c>
      <c r="AD839" s="770" t="str">
        <f t="shared" si="150"/>
        <v/>
      </c>
      <c r="AE839" s="770" t="str">
        <f t="shared" si="144"/>
        <v/>
      </c>
      <c r="AF839" s="771" t="str">
        <f t="shared" si="145"/>
        <v>A</v>
      </c>
      <c r="AG839" s="966">
        <v>1</v>
      </c>
      <c r="AH839" s="820"/>
      <c r="AI839" s="815"/>
      <c r="AJ839" s="815"/>
      <c r="AK839" s="974"/>
      <c r="AL839" s="775">
        <v>53</v>
      </c>
      <c r="AM839" s="875">
        <v>46118</v>
      </c>
      <c r="AN839" s="875">
        <v>46119</v>
      </c>
      <c r="AO839" s="875">
        <v>46120</v>
      </c>
      <c r="AP839" s="875"/>
      <c r="AQ839" s="875"/>
      <c r="AR839" s="777"/>
      <c r="AS839" s="767" t="str">
        <f t="shared" si="146"/>
        <v>雙</v>
      </c>
      <c r="AT839" s="767" t="str">
        <f t="shared" si="147"/>
        <v>半</v>
      </c>
      <c r="AU839" s="767">
        <f t="shared" si="148"/>
        <v>75</v>
      </c>
      <c r="AV839" s="767" t="str">
        <f t="shared" si="149"/>
        <v/>
      </c>
    </row>
    <row r="840" spans="1:48">
      <c r="A840" s="763">
        <f t="shared" si="142"/>
        <v>46164</v>
      </c>
      <c r="B840" s="764" t="s">
        <v>704</v>
      </c>
      <c r="C840" s="764" t="s">
        <v>942</v>
      </c>
      <c r="D840" s="945"/>
      <c r="E840" s="766" t="str">
        <f>IFERROR(VLOOKUP(C840, 條件!$A:$L, 5, 0), "")</f>
        <v/>
      </c>
      <c r="F840" s="767" t="str">
        <f>IFERROR(VLOOKUP(C840, 條件!$A:$L, 6, 0), "")</f>
        <v/>
      </c>
      <c r="G840" s="948" t="str">
        <f>IFERROR(VLOOKUP(C840, 條件!$A:$L, 7, 0), "")</f>
        <v/>
      </c>
      <c r="H840" s="767" t="str">
        <f>IF(ISNA(VLOOKUP(C840,條件!$A$1:$K$932,11,0)),"",(VLOOKUP(C840,條件!$A$1:$K$932,11,0)))</f>
        <v/>
      </c>
      <c r="I840" s="768" t="str">
        <f>IF(ISNA(VLOOKUP(C840,條件!$A$1:$L$932,12,0)),"",(VLOOKUP(C840,條件!$A$1:$L$932,12,0)))</f>
        <v/>
      </c>
      <c r="J840" s="769"/>
      <c r="K840" s="404"/>
      <c r="L840" s="382" t="s">
        <v>942</v>
      </c>
      <c r="M840" s="383"/>
      <c r="N840" s="769"/>
      <c r="O840" s="404"/>
      <c r="P840" s="382" t="s">
        <v>942</v>
      </c>
      <c r="Q840" s="383"/>
      <c r="R840" s="769"/>
      <c r="S840" s="404"/>
      <c r="T840" s="382" t="s">
        <v>942</v>
      </c>
      <c r="U840" s="383"/>
      <c r="V840" s="769"/>
      <c r="W840" s="404"/>
      <c r="X840" s="382" t="s">
        <v>942</v>
      </c>
      <c r="Y840" s="383"/>
      <c r="Z840" s="965" t="str">
        <f>IFERROR(VLOOKUP(C840, 條件!$A:$L, 3, 0), "")</f>
        <v/>
      </c>
      <c r="AA840" s="770" t="str">
        <f>IF(OR(L840={"改紡","檢修","了機","清車","FINAL","停機","SAMPLE","TEST","絲開發"}), L840, IFERROR(IF(C840="", "", (SUM(J840, N840, R840, V840)/3 * AG840) * IF(AND(AF840="S", AS840="雙"), 0.5, 1)), ""))</f>
        <v>停機</v>
      </c>
      <c r="AB840" s="803" t="str">
        <f t="shared" si="143"/>
        <v/>
      </c>
      <c r="AC840" s="770" t="str">
        <f>IF(OR(L840={"改紡","檢修","了機","清車","FINAL","停機","SAMPLE","TEST"}), "", IFERROR(IF(C840="", "", AVERAGE(L840:M840, P840:Q840, T840:U840, X840:Y840)/100), ""))</f>
        <v/>
      </c>
      <c r="AD840" s="770" t="str">
        <f t="shared" si="150"/>
        <v/>
      </c>
      <c r="AE840" s="770" t="str">
        <f t="shared" si="144"/>
        <v/>
      </c>
      <c r="AF840" s="771" t="str">
        <f t="shared" si="145"/>
        <v>A</v>
      </c>
      <c r="AG840" s="966">
        <v>2</v>
      </c>
      <c r="AH840" s="820"/>
      <c r="AI840" s="815"/>
      <c r="AJ840" s="815"/>
      <c r="AK840" s="974"/>
      <c r="AL840" s="775">
        <v>52</v>
      </c>
      <c r="AM840" s="875">
        <v>46152</v>
      </c>
      <c r="AN840" s="875">
        <v>46153</v>
      </c>
      <c r="AO840" s="875"/>
      <c r="AP840" s="875"/>
      <c r="AQ840" s="875"/>
      <c r="AR840" s="777"/>
      <c r="AS840" s="767" t="str">
        <f t="shared" si="146"/>
        <v>單</v>
      </c>
      <c r="AT840" s="767" t="str">
        <f t="shared" si="147"/>
        <v>半</v>
      </c>
      <c r="AU840" s="767" t="str">
        <f t="shared" si="148"/>
        <v/>
      </c>
      <c r="AV840" s="767" t="str">
        <f t="shared" si="149"/>
        <v/>
      </c>
    </row>
    <row r="841" spans="1:48">
      <c r="A841" s="763">
        <f t="shared" si="142"/>
        <v>46164</v>
      </c>
      <c r="B841" s="764" t="s">
        <v>311</v>
      </c>
      <c r="C841" s="764" t="s">
        <v>823</v>
      </c>
      <c r="D841" s="945"/>
      <c r="E841" s="766" t="str">
        <f>IFERROR(VLOOKUP(C841, 條件!$A:$L, 5, 0), "")</f>
        <v>75/36HC</v>
      </c>
      <c r="F841" s="767" t="str">
        <f>IFERROR(VLOOKUP(C841, 條件!$A:$L, 6, 0), "")</f>
        <v>FP81857R</v>
      </c>
      <c r="G841" s="948">
        <f>IFERROR(VLOOKUP(C841, 條件!$A:$L, 7, 0), "")</f>
        <v>600</v>
      </c>
      <c r="H841" s="767" t="str">
        <f>IF(ISNA(VLOOKUP(C841,條件!$A$1:$K$932,11,0)),"",(VLOOKUP(C841,條件!$A$1:$K$932,11,0)))</f>
        <v>白底綠方塊</v>
      </c>
      <c r="I841" s="768">
        <f>IF(ISNA(VLOOKUP(C841,條件!$A$1:$L$932,12,0)),"",(VLOOKUP(C841,條件!$A$1:$L$932,12,0)))</f>
        <v>4</v>
      </c>
      <c r="J841" s="769"/>
      <c r="K841" s="404"/>
      <c r="L841" s="382"/>
      <c r="M841" s="383"/>
      <c r="N841" s="769"/>
      <c r="O841" s="404"/>
      <c r="P841" s="382"/>
      <c r="Q841" s="383"/>
      <c r="R841" s="769"/>
      <c r="S841" s="404"/>
      <c r="T841" s="382"/>
      <c r="U841" s="383"/>
      <c r="V841" s="769"/>
      <c r="W841" s="404"/>
      <c r="X841" s="382"/>
      <c r="Y841" s="383"/>
      <c r="Z841" s="965">
        <f>IFERROR(VLOOKUP(C841, 條件!$A:$L, 3, 0), "")</f>
        <v>1.7496962332928312</v>
      </c>
      <c r="AA841" s="770">
        <f>IF(OR(L841={"改紡","檢修","了機","清車","FINAL","停機","SAMPLE","TEST","絲開發"}), L841, IFERROR(IF(C841="", "", (SUM(J841, N841, R841, V841)/3 * AG841) * IF(AND(AF841="S", AS841="雙"), 0.5, 1)), ""))</f>
        <v>0</v>
      </c>
      <c r="AB841" s="803" t="str">
        <f t="shared" si="143"/>
        <v/>
      </c>
      <c r="AC841" s="770" t="str">
        <f>IF(OR(L841={"改紡","檢修","了機","清車","FINAL","停機","SAMPLE","TEST"}), "", IFERROR(IF(C841="", "", AVERAGE(L841:M841, P841:Q841, T841:U841, X841:Y841)/100), ""))</f>
        <v/>
      </c>
      <c r="AD841" s="770">
        <f t="shared" si="150"/>
        <v>0</v>
      </c>
      <c r="AE841" s="770" t="str">
        <f t="shared" si="144"/>
        <v/>
      </c>
      <c r="AF841" s="771" t="str">
        <f t="shared" si="145"/>
        <v>A</v>
      </c>
      <c r="AG841" s="966">
        <v>1</v>
      </c>
      <c r="AH841" s="820"/>
      <c r="AI841" s="815"/>
      <c r="AJ841" s="815"/>
      <c r="AK841" s="974"/>
      <c r="AL841" s="775">
        <v>54</v>
      </c>
      <c r="AM841" s="875">
        <v>45942</v>
      </c>
      <c r="AN841" s="875">
        <v>45943</v>
      </c>
      <c r="AO841" s="875"/>
      <c r="AP841" s="875"/>
      <c r="AQ841" s="875"/>
      <c r="AR841" s="777"/>
      <c r="AS841" s="767" t="str">
        <f t="shared" si="146"/>
        <v>單</v>
      </c>
      <c r="AT841" s="767" t="str">
        <f t="shared" si="147"/>
        <v>全</v>
      </c>
      <c r="AU841" s="767">
        <f t="shared" si="148"/>
        <v>75</v>
      </c>
      <c r="AV841" s="767" t="str">
        <f t="shared" si="149"/>
        <v/>
      </c>
    </row>
    <row r="842" spans="1:48">
      <c r="A842" s="763">
        <f t="shared" si="142"/>
        <v>46164</v>
      </c>
      <c r="B842" s="764" t="s">
        <v>318</v>
      </c>
      <c r="C842" s="764" t="s">
        <v>942</v>
      </c>
      <c r="D842" s="945"/>
      <c r="E842" s="766" t="str">
        <f>IFERROR(VLOOKUP(C842, 條件!$A:$L, 5, 0), "")</f>
        <v/>
      </c>
      <c r="F842" s="767" t="str">
        <f>IFERROR(VLOOKUP(C842, 條件!$A:$L, 6, 0), "")</f>
        <v/>
      </c>
      <c r="G842" s="948" t="str">
        <f>IFERROR(VLOOKUP(C842, 條件!$A:$L, 7, 0), "")</f>
        <v/>
      </c>
      <c r="H842" s="767" t="str">
        <f>IF(ISNA(VLOOKUP(C842,條件!$A$1:$K$932,11,0)),"",(VLOOKUP(C842,條件!$A$1:$K$932,11,0)))</f>
        <v/>
      </c>
      <c r="I842" s="768" t="str">
        <f>IF(ISNA(VLOOKUP(C842,條件!$A$1:$L$932,12,0)),"",(VLOOKUP(C842,條件!$A$1:$L$932,12,0)))</f>
        <v/>
      </c>
      <c r="J842" s="769"/>
      <c r="K842" s="404"/>
      <c r="L842" s="382" t="s">
        <v>942</v>
      </c>
      <c r="M842" s="383"/>
      <c r="N842" s="769"/>
      <c r="O842" s="404"/>
      <c r="P842" s="382" t="s">
        <v>942</v>
      </c>
      <c r="Q842" s="383"/>
      <c r="R842" s="769"/>
      <c r="S842" s="404"/>
      <c r="T842" s="382" t="s">
        <v>942</v>
      </c>
      <c r="U842" s="383"/>
      <c r="V842" s="769"/>
      <c r="W842" s="404"/>
      <c r="X842" s="382" t="s">
        <v>942</v>
      </c>
      <c r="Y842" s="383"/>
      <c r="Z842" s="965" t="str">
        <f>IFERROR(VLOOKUP(C842, 條件!$A:$L, 3, 0), "")</f>
        <v/>
      </c>
      <c r="AA842" s="770" t="str">
        <f>IF(OR(L842={"改紡","檢修","了機","清車","FINAL","停機","SAMPLE","TEST","絲開發"}), L842, IFERROR(IF(C842="", "", (SUM(J842, N842, R842, V842)/3 * AG842) * IF(AND(AF842="S", AS842="雙"), 0.5, 1)), ""))</f>
        <v>停機</v>
      </c>
      <c r="AB842" s="803" t="str">
        <f t="shared" si="143"/>
        <v/>
      </c>
      <c r="AC842" s="770" t="str">
        <f>IF(OR(L842={"改紡","檢修","了機","清車","FINAL","停機","SAMPLE","TEST"}), "", IFERROR(IF(C842="", "", AVERAGE(L842:M842, P842:Q842, T842:U842, X842:Y842)/100), ""))</f>
        <v/>
      </c>
      <c r="AD842" s="770" t="str">
        <f t="shared" si="150"/>
        <v/>
      </c>
      <c r="AE842" s="770" t="str">
        <f t="shared" si="144"/>
        <v/>
      </c>
      <c r="AF842" s="771" t="str">
        <f t="shared" si="145"/>
        <v>A</v>
      </c>
      <c r="AG842" s="966">
        <v>1</v>
      </c>
      <c r="AH842" s="820" t="s">
        <v>1272</v>
      </c>
      <c r="AI842" s="815" t="s">
        <v>1272</v>
      </c>
      <c r="AJ842" s="815" t="s">
        <v>1272</v>
      </c>
      <c r="AK842" s="974" t="s">
        <v>1272</v>
      </c>
      <c r="AL842" s="775"/>
      <c r="AM842" s="875"/>
      <c r="AN842" s="875"/>
      <c r="AO842" s="875"/>
      <c r="AP842" s="875"/>
      <c r="AQ842" s="875"/>
      <c r="AR842" s="777"/>
      <c r="AS842" s="767" t="str">
        <f t="shared" si="146"/>
        <v>單</v>
      </c>
      <c r="AT842" s="767" t="str">
        <f t="shared" si="147"/>
        <v>全</v>
      </c>
      <c r="AU842" s="767" t="str">
        <f t="shared" si="148"/>
        <v/>
      </c>
      <c r="AV842" s="767" t="str">
        <f t="shared" si="149"/>
        <v/>
      </c>
    </row>
    <row r="843" spans="1:48">
      <c r="A843" s="763">
        <f t="shared" si="142"/>
        <v>46164</v>
      </c>
      <c r="B843" s="764" t="s">
        <v>267</v>
      </c>
      <c r="C843" s="764" t="s">
        <v>911</v>
      </c>
      <c r="D843" s="945" t="s">
        <v>1946</v>
      </c>
      <c r="E843" s="766" t="str">
        <f>IFERROR(VLOOKUP(C843, 條件!$A:$L, 5, 0), "")</f>
        <v>50/72BSD3</v>
      </c>
      <c r="F843" s="767" t="str">
        <f>IFERROR(VLOOKUP(C843, 條件!$A:$L, 6, 0), "")</f>
        <v>FP80141</v>
      </c>
      <c r="G843" s="948">
        <f>IFERROR(VLOOKUP(C843, 條件!$A:$L, 7, 0), "")</f>
        <v>630</v>
      </c>
      <c r="H843" s="767" t="str">
        <f>IF(ISNA(VLOOKUP(C843,條件!$A$1:$K$932,11,0)),"",(VLOOKUP(C843,條件!$A$1:$K$932,11,0)))</f>
        <v>洋綠色</v>
      </c>
      <c r="I843" s="768">
        <f>IF(ISNA(VLOOKUP(C843,條件!$A$1:$L$932,12,0)),"",(VLOOKUP(C843,條件!$A$1:$L$932,12,0)))</f>
        <v>2</v>
      </c>
      <c r="J843" s="769"/>
      <c r="K843" s="404"/>
      <c r="L843" s="382"/>
      <c r="M843" s="383"/>
      <c r="N843" s="769"/>
      <c r="O843" s="404"/>
      <c r="P843" s="382"/>
      <c r="Q843" s="383"/>
      <c r="R843" s="769"/>
      <c r="S843" s="404"/>
      <c r="T843" s="382"/>
      <c r="U843" s="383"/>
      <c r="V843" s="769"/>
      <c r="W843" s="404"/>
      <c r="X843" s="382"/>
      <c r="Y843" s="383"/>
      <c r="Z843" s="965">
        <f>IFERROR(VLOOKUP(C843, 條件!$A:$L, 3, 0), "")</f>
        <v>2.4615384615384617</v>
      </c>
      <c r="AA843" s="770">
        <f>IF(OR(L843={"改紡","檢修","了機","清車","FINAL","停機","SAMPLE","TEST","絲開發"}), L843, IFERROR(IF(C843="", "", (SUM(J843, N843, R843, V843)/3 * AG843) * IF(AND(AF843="S", AS843="雙"), 0.5, 1)), ""))</f>
        <v>0</v>
      </c>
      <c r="AB843" s="803" t="str">
        <f t="shared" si="143"/>
        <v/>
      </c>
      <c r="AC843" s="770" t="str">
        <f>IF(OR(L843={"改紡","檢修","了機","清車","FINAL","停機","SAMPLE","TEST"}), "", IFERROR(IF(C843="", "", AVERAGE(L843:M843, P843:Q843, T843:U843, X843:Y843)/100), ""))</f>
        <v/>
      </c>
      <c r="AD843" s="770">
        <f t="shared" si="150"/>
        <v>0</v>
      </c>
      <c r="AE843" s="770" t="str">
        <f t="shared" si="144"/>
        <v/>
      </c>
      <c r="AF843" s="771" t="str">
        <f t="shared" si="145"/>
        <v>A</v>
      </c>
      <c r="AG843" s="966">
        <v>1</v>
      </c>
      <c r="AH843" s="820"/>
      <c r="AI843" s="815"/>
      <c r="AJ843" s="815"/>
      <c r="AK843" s="974"/>
      <c r="AL843" s="775">
        <v>57</v>
      </c>
      <c r="AM843" s="876">
        <v>46090</v>
      </c>
      <c r="AN843" s="875">
        <v>46091</v>
      </c>
      <c r="AO843" s="875"/>
      <c r="AP843" s="875"/>
      <c r="AQ843" s="875"/>
      <c r="AR843" s="777"/>
      <c r="AS843" s="767" t="str">
        <f t="shared" si="146"/>
        <v>單</v>
      </c>
      <c r="AT843" s="767" t="str">
        <f t="shared" si="147"/>
        <v>全</v>
      </c>
      <c r="AU843" s="767">
        <f t="shared" si="148"/>
        <v>50</v>
      </c>
      <c r="AV843" s="767" t="str">
        <f t="shared" si="149"/>
        <v/>
      </c>
    </row>
    <row r="844" spans="1:48">
      <c r="A844" s="763">
        <f t="shared" si="142"/>
        <v>46164</v>
      </c>
      <c r="B844" s="764" t="s">
        <v>251</v>
      </c>
      <c r="C844" s="764" t="s">
        <v>942</v>
      </c>
      <c r="D844" s="945"/>
      <c r="E844" s="766" t="str">
        <f>IFERROR(VLOOKUP(C844, 條件!$A:$L, 5, 0), "")</f>
        <v/>
      </c>
      <c r="F844" s="767" t="str">
        <f>IFERROR(VLOOKUP(C844, 條件!$A:$L, 6, 0), "")</f>
        <v/>
      </c>
      <c r="G844" s="948" t="str">
        <f>IFERROR(VLOOKUP(C844, 條件!$A:$L, 7, 0), "")</f>
        <v/>
      </c>
      <c r="H844" s="767" t="str">
        <f>IF(ISNA(VLOOKUP(C844,條件!$A$1:$K$932,11,0)),"",(VLOOKUP(C844,條件!$A$1:$K$932,11,0)))</f>
        <v/>
      </c>
      <c r="I844" s="768" t="str">
        <f>IF(ISNA(VLOOKUP(C844,條件!$A$1:$L$932,12,0)),"",(VLOOKUP(C844,條件!$A$1:$L$932,12,0)))</f>
        <v/>
      </c>
      <c r="J844" s="769"/>
      <c r="K844" s="404"/>
      <c r="L844" s="382" t="s">
        <v>942</v>
      </c>
      <c r="M844" s="383"/>
      <c r="N844" s="769"/>
      <c r="O844" s="404"/>
      <c r="P844" s="382" t="s">
        <v>942</v>
      </c>
      <c r="Q844" s="383"/>
      <c r="R844" s="769"/>
      <c r="S844" s="404"/>
      <c r="T844" s="382" t="s">
        <v>942</v>
      </c>
      <c r="U844" s="383"/>
      <c r="V844" s="769"/>
      <c r="W844" s="404"/>
      <c r="X844" s="382" t="s">
        <v>942</v>
      </c>
      <c r="Y844" s="383"/>
      <c r="Z844" s="965" t="str">
        <f>IFERROR(VLOOKUP(C844, 條件!$A:$L, 3, 0), "")</f>
        <v/>
      </c>
      <c r="AA844" s="770" t="str">
        <f>IF(OR(L844={"改紡","檢修","了機","清車","FINAL","停機","SAMPLE","TEST","絲開發"}), L844, IFERROR(IF(C844="", "", (SUM(J844, N844, R844, V844)/3 * AG844) * IF(AND(AF844="S", AS844="雙"), 0.5, 1)), ""))</f>
        <v>停機</v>
      </c>
      <c r="AB844" s="803" t="str">
        <f t="shared" si="143"/>
        <v/>
      </c>
      <c r="AC844" s="770" t="str">
        <f>IF(OR(L844={"改紡","檢修","了機","清車","FINAL","停機","SAMPLE","TEST"}), "", IFERROR(IF(C844="", "", AVERAGE(L844:M844, P844:Q844, T844:U844, X844:Y844)/100), ""))</f>
        <v/>
      </c>
      <c r="AD844" s="770" t="str">
        <f t="shared" si="150"/>
        <v/>
      </c>
      <c r="AE844" s="770" t="str">
        <f t="shared" si="144"/>
        <v/>
      </c>
      <c r="AF844" s="771" t="str">
        <f t="shared" si="145"/>
        <v>A</v>
      </c>
      <c r="AG844" s="966">
        <v>1</v>
      </c>
      <c r="AH844" s="820" t="s">
        <v>1272</v>
      </c>
      <c r="AI844" s="815" t="s">
        <v>1272</v>
      </c>
      <c r="AJ844" s="815" t="s">
        <v>1272</v>
      </c>
      <c r="AK844" s="974" t="s">
        <v>1272</v>
      </c>
      <c r="AL844" s="775"/>
      <c r="AM844" s="875"/>
      <c r="AN844" s="875"/>
      <c r="AO844" s="875"/>
      <c r="AP844" s="875"/>
      <c r="AQ844" s="875"/>
      <c r="AR844" s="777"/>
      <c r="AS844" s="767" t="str">
        <f t="shared" si="146"/>
        <v>單</v>
      </c>
      <c r="AT844" s="767" t="str">
        <f t="shared" si="147"/>
        <v>全</v>
      </c>
      <c r="AU844" s="767" t="str">
        <f t="shared" si="148"/>
        <v/>
      </c>
      <c r="AV844" s="767" t="str">
        <f t="shared" si="149"/>
        <v/>
      </c>
    </row>
    <row r="845" spans="1:48">
      <c r="A845" s="763">
        <f t="shared" si="142"/>
        <v>46164</v>
      </c>
      <c r="B845" s="764" t="s">
        <v>765</v>
      </c>
      <c r="C845" s="764" t="s">
        <v>920</v>
      </c>
      <c r="D845" s="945"/>
      <c r="E845" s="766" t="str">
        <f>IFERROR(VLOOKUP(C845, 條件!$A:$L, 5, 0), "")</f>
        <v>150/48CDR</v>
      </c>
      <c r="F845" s="767" t="str">
        <f>IFERROR(VLOOKUP(C845, 條件!$A:$L, 6, 0), "")</f>
        <v>FP82781</v>
      </c>
      <c r="G845" s="948">
        <f>IFERROR(VLOOKUP(C845, 條件!$A:$L, 7, 0), "")</f>
        <v>600</v>
      </c>
      <c r="H845" s="767" t="str">
        <f>IF(ISNA(VLOOKUP(C845,條件!$A$1:$K$932,11,0)),"",(VLOOKUP(C845,條件!$A$1:$K$932,11,0)))</f>
        <v>綠藍雙色</v>
      </c>
      <c r="I845" s="768">
        <f>IF(ISNA(VLOOKUP(C845,條件!$A$1:$L$932,12,0)),"",(VLOOKUP(C845,條件!$A$1:$L$932,12,0)))</f>
        <v>5</v>
      </c>
      <c r="J845" s="769"/>
      <c r="K845" s="404"/>
      <c r="L845" s="382"/>
      <c r="M845" s="383"/>
      <c r="N845" s="769"/>
      <c r="O845" s="404"/>
      <c r="P845" s="382"/>
      <c r="Q845" s="383"/>
      <c r="R845" s="769"/>
      <c r="S845" s="404"/>
      <c r="T845" s="382"/>
      <c r="U845" s="383"/>
      <c r="V845" s="769"/>
      <c r="W845" s="404"/>
      <c r="X845" s="382"/>
      <c r="Y845" s="383"/>
      <c r="Z845" s="965">
        <f>IFERROR(VLOOKUP(C845, 條件!$A:$L, 3, 0), "")</f>
        <v>2.8685258964143427</v>
      </c>
      <c r="AA845" s="770">
        <f>IF(OR(L845={"改紡","檢修","了機","清車","FINAL","停機","SAMPLE","TEST","絲開發"}), L845, IFERROR(IF(C845="", "", (SUM(J845, N845, R845, V845)/3 * AG845) * IF(AND(AF845="S", AS845="雙"), 0.5, 1)), ""))</f>
        <v>0</v>
      </c>
      <c r="AB845" s="803" t="str">
        <f t="shared" si="143"/>
        <v/>
      </c>
      <c r="AC845" s="770" t="str">
        <f>IF(OR(L845={"改紡","檢修","了機","清車","FINAL","停機","SAMPLE","TEST"}), "", IFERROR(IF(C845="", "", AVERAGE(L845:M845, P845:Q845, T845:U845, X845:Y845)/100), ""))</f>
        <v/>
      </c>
      <c r="AD845" s="770">
        <f t="shared" si="150"/>
        <v>0</v>
      </c>
      <c r="AE845" s="770" t="str">
        <f t="shared" si="144"/>
        <v/>
      </c>
      <c r="AF845" s="771" t="str">
        <f t="shared" si="145"/>
        <v>A</v>
      </c>
      <c r="AG845" s="966">
        <v>1</v>
      </c>
      <c r="AH845" s="820"/>
      <c r="AI845" s="815"/>
      <c r="AJ845" s="815"/>
      <c r="AK845" s="974"/>
      <c r="AL845" s="775">
        <v>54</v>
      </c>
      <c r="AM845" s="875">
        <v>46155</v>
      </c>
      <c r="AN845" s="875">
        <v>46156</v>
      </c>
      <c r="AO845" s="875">
        <v>46157</v>
      </c>
      <c r="AP845" s="875"/>
      <c r="AQ845" s="875"/>
      <c r="AR845" s="777"/>
      <c r="AS845" s="767" t="str">
        <f t="shared" si="146"/>
        <v>單</v>
      </c>
      <c r="AT845" s="767" t="str">
        <f t="shared" si="147"/>
        <v>全</v>
      </c>
      <c r="AU845" s="767">
        <f t="shared" si="148"/>
        <v>150</v>
      </c>
      <c r="AV845" s="767" t="str">
        <f t="shared" si="149"/>
        <v/>
      </c>
    </row>
    <row r="846" spans="1:48">
      <c r="A846" s="763">
        <f t="shared" si="142"/>
        <v>46164</v>
      </c>
      <c r="B846" s="764" t="s">
        <v>283</v>
      </c>
      <c r="C846" s="764" t="s">
        <v>942</v>
      </c>
      <c r="D846" s="945"/>
      <c r="E846" s="766" t="str">
        <f>IFERROR(VLOOKUP(C846, 條件!$A:$L, 5, 0), "")</f>
        <v/>
      </c>
      <c r="F846" s="767" t="str">
        <f>IFERROR(VLOOKUP(C846, 條件!$A:$L, 6, 0), "")</f>
        <v/>
      </c>
      <c r="G846" s="948" t="str">
        <f>IFERROR(VLOOKUP(C846, 條件!$A:$L, 7, 0), "")</f>
        <v/>
      </c>
      <c r="H846" s="767" t="str">
        <f>IF(ISNA(VLOOKUP(C846,條件!$A$1:$K$932,11,0)),"",(VLOOKUP(C846,條件!$A$1:$K$932,11,0)))</f>
        <v/>
      </c>
      <c r="I846" s="768" t="str">
        <f>IF(ISNA(VLOOKUP(C846,條件!$A$1:$L$932,12,0)),"",(VLOOKUP(C846,條件!$A$1:$L$932,12,0)))</f>
        <v/>
      </c>
      <c r="J846" s="769"/>
      <c r="K846" s="404"/>
      <c r="L846" s="382" t="s">
        <v>942</v>
      </c>
      <c r="M846" s="383"/>
      <c r="N846" s="769"/>
      <c r="O846" s="404"/>
      <c r="P846" s="382" t="s">
        <v>942</v>
      </c>
      <c r="Q846" s="383"/>
      <c r="R846" s="769"/>
      <c r="S846" s="404"/>
      <c r="T846" s="382" t="s">
        <v>942</v>
      </c>
      <c r="U846" s="383"/>
      <c r="V846" s="769"/>
      <c r="W846" s="404"/>
      <c r="X846" s="382" t="s">
        <v>942</v>
      </c>
      <c r="Y846" s="383"/>
      <c r="Z846" s="965" t="str">
        <f>IFERROR(VLOOKUP(C846, 條件!$A:$L, 3, 0), "")</f>
        <v/>
      </c>
      <c r="AA846" s="770" t="str">
        <f>IF(OR(L846={"改紡","檢修","了機","清車","FINAL","停機","SAMPLE","TEST","絲開發"}), L846, IFERROR(IF(C846="", "", (SUM(J846, N846, R846, V846)/3 * AG846) * IF(AND(AF846="S", AS846="雙"), 0.5, 1)), ""))</f>
        <v>停機</v>
      </c>
      <c r="AB846" s="803" t="str">
        <f t="shared" si="143"/>
        <v/>
      </c>
      <c r="AC846" s="770" t="str">
        <f>IF(OR(L846={"改紡","檢修","了機","清車","FINAL","停機","SAMPLE","TEST"}), "", IFERROR(IF(C846="", "", AVERAGE(L846:M846, P846:Q846, T846:U846, X846:Y846)/100), ""))</f>
        <v/>
      </c>
      <c r="AD846" s="770" t="str">
        <f t="shared" si="150"/>
        <v/>
      </c>
      <c r="AE846" s="770" t="str">
        <f t="shared" si="144"/>
        <v/>
      </c>
      <c r="AF846" s="771" t="str">
        <f t="shared" si="145"/>
        <v>A</v>
      </c>
      <c r="AG846" s="966">
        <v>1</v>
      </c>
      <c r="AH846" s="820" t="s">
        <v>1272</v>
      </c>
      <c r="AI846" s="815" t="s">
        <v>1272</v>
      </c>
      <c r="AJ846" s="815" t="s">
        <v>1272</v>
      </c>
      <c r="AK846" s="974" t="s">
        <v>1272</v>
      </c>
      <c r="AL846" s="775"/>
      <c r="AM846" s="875"/>
      <c r="AN846" s="875"/>
      <c r="AO846" s="875"/>
      <c r="AP846" s="875"/>
      <c r="AQ846" s="875"/>
      <c r="AR846" s="777"/>
      <c r="AS846" s="767" t="str">
        <f t="shared" si="146"/>
        <v>單</v>
      </c>
      <c r="AT846" s="767" t="str">
        <f t="shared" si="147"/>
        <v>全</v>
      </c>
      <c r="AU846" s="767" t="str">
        <f t="shared" si="148"/>
        <v/>
      </c>
      <c r="AV846" s="767" t="str">
        <f t="shared" si="149"/>
        <v/>
      </c>
    </row>
    <row r="847" spans="1:48">
      <c r="A847" s="763">
        <f t="shared" si="142"/>
        <v>46164</v>
      </c>
      <c r="B847" s="764" t="s">
        <v>487</v>
      </c>
      <c r="C847" s="764" t="s">
        <v>942</v>
      </c>
      <c r="D847" s="945"/>
      <c r="E847" s="766" t="str">
        <f>IFERROR(VLOOKUP(C847, 條件!$A:$L, 5, 0), "")</f>
        <v/>
      </c>
      <c r="F847" s="767" t="str">
        <f>IFERROR(VLOOKUP(C847, 條件!$A:$L, 6, 0), "")</f>
        <v/>
      </c>
      <c r="G847" s="948" t="str">
        <f>IFERROR(VLOOKUP(C847, 條件!$A:$L, 7, 0), "")</f>
        <v/>
      </c>
      <c r="H847" s="767" t="str">
        <f>IF(ISNA(VLOOKUP(C847,條件!$A$1:$K$932,11,0)),"",(VLOOKUP(C847,條件!$A$1:$K$932,11,0)))</f>
        <v/>
      </c>
      <c r="I847" s="768" t="str">
        <f>IF(ISNA(VLOOKUP(C847,條件!$A$1:$L$932,12,0)),"",(VLOOKUP(C847,條件!$A$1:$L$932,12,0)))</f>
        <v/>
      </c>
      <c r="J847" s="769"/>
      <c r="K847" s="404"/>
      <c r="L847" s="382" t="s">
        <v>942</v>
      </c>
      <c r="M847" s="383"/>
      <c r="N847" s="769"/>
      <c r="O847" s="404"/>
      <c r="P847" s="382" t="s">
        <v>942</v>
      </c>
      <c r="Q847" s="383"/>
      <c r="R847" s="769"/>
      <c r="S847" s="404"/>
      <c r="T847" s="382" t="s">
        <v>942</v>
      </c>
      <c r="U847" s="383"/>
      <c r="V847" s="769"/>
      <c r="W847" s="404"/>
      <c r="X847" s="382" t="s">
        <v>942</v>
      </c>
      <c r="Y847" s="383"/>
      <c r="Z847" s="965" t="str">
        <f>IFERROR(VLOOKUP(C847, 條件!$A:$L, 3, 0), "")</f>
        <v/>
      </c>
      <c r="AA847" s="770" t="str">
        <f>IF(OR(L847={"改紡","檢修","了機","清車","FINAL","停機","SAMPLE","TEST","絲開發"}), L847, IFERROR(IF(C847="", "", (SUM(J847, N847, R847, V847)/3 * AG847) * IF(AND(AF847="S", AS847="雙"), 0.5, 1)), ""))</f>
        <v>停機</v>
      </c>
      <c r="AB847" s="803" t="str">
        <f t="shared" si="143"/>
        <v/>
      </c>
      <c r="AC847" s="770" t="str">
        <f>IF(OR(L847={"改紡","檢修","了機","清車","FINAL","停機","SAMPLE","TEST"}), "", IFERROR(IF(C847="", "", AVERAGE(L847:M847, P847:Q847, T847:U847, X847:Y847)/100), ""))</f>
        <v/>
      </c>
      <c r="AD847" s="770" t="str">
        <f t="shared" si="150"/>
        <v/>
      </c>
      <c r="AE847" s="770" t="str">
        <f t="shared" si="144"/>
        <v/>
      </c>
      <c r="AF847" s="771" t="str">
        <f t="shared" si="145"/>
        <v>A</v>
      </c>
      <c r="AG847" s="966">
        <v>1</v>
      </c>
      <c r="AH847" s="820" t="s">
        <v>1272</v>
      </c>
      <c r="AI847" s="815" t="s">
        <v>1272</v>
      </c>
      <c r="AJ847" s="815" t="s">
        <v>1272</v>
      </c>
      <c r="AK847" s="974" t="s">
        <v>1272</v>
      </c>
      <c r="AL847" s="775"/>
      <c r="AM847" s="876"/>
      <c r="AN847" s="875"/>
      <c r="AO847" s="875"/>
      <c r="AP847" s="875"/>
      <c r="AQ847" s="875"/>
      <c r="AR847" s="777"/>
      <c r="AS847" s="767" t="str">
        <f t="shared" si="146"/>
        <v>單</v>
      </c>
      <c r="AT847" s="767" t="str">
        <f t="shared" si="147"/>
        <v>全</v>
      </c>
      <c r="AU847" s="767" t="str">
        <f t="shared" si="148"/>
        <v/>
      </c>
      <c r="AV847" s="767" t="str">
        <f t="shared" si="149"/>
        <v/>
      </c>
    </row>
    <row r="848" spans="1:48">
      <c r="A848" s="763">
        <f t="shared" si="142"/>
        <v>46164</v>
      </c>
      <c r="B848" s="764" t="s">
        <v>498</v>
      </c>
      <c r="C848" s="764" t="s">
        <v>906</v>
      </c>
      <c r="D848" s="945" t="s">
        <v>1945</v>
      </c>
      <c r="E848" s="766" t="str">
        <f>IFERROR(VLOOKUP(C848, 條件!$A:$L, 5, 0), "")</f>
        <v>75/24/2SDr</v>
      </c>
      <c r="F848" s="767" t="str">
        <f>IFERROR(VLOOKUP(C848, 條件!$A:$L, 6, 0), "")</f>
        <v>FP81382R×2</v>
      </c>
      <c r="G848" s="948">
        <f>IFERROR(VLOOKUP(C848, 條件!$A:$L, 7, 0), "")</f>
        <v>700</v>
      </c>
      <c r="H848" s="767" t="str">
        <f>IF(ISNA(VLOOKUP(C848,條件!$A$1:$K$932,11,0)),"",(VLOOKUP(C848,條件!$A$1:$K$932,11,0)))</f>
        <v>白底紫三角</v>
      </c>
      <c r="I848" s="768">
        <f>IF(ISNA(VLOOKUP(C848,條件!$A$1:$L$932,12,0)),"",(VLOOKUP(C848,條件!$A$1:$L$932,12,0)))</f>
        <v>5</v>
      </c>
      <c r="J848" s="769"/>
      <c r="K848" s="404"/>
      <c r="L848" s="382"/>
      <c r="M848" s="383"/>
      <c r="N848" s="769"/>
      <c r="O848" s="404"/>
      <c r="P848" s="382"/>
      <c r="Q848" s="383"/>
      <c r="R848" s="769"/>
      <c r="S848" s="404"/>
      <c r="T848" s="382"/>
      <c r="U848" s="383"/>
      <c r="V848" s="769"/>
      <c r="W848" s="404"/>
      <c r="X848" s="382"/>
      <c r="Y848" s="383"/>
      <c r="Z848" s="965">
        <f>IFERROR(VLOOKUP(C848, 條件!$A:$L, 3, 0), "")</f>
        <v>3.2653061224489797</v>
      </c>
      <c r="AA848" s="770">
        <f>IF(OR(L848={"改紡","檢修","了機","清車","FINAL","停機","SAMPLE","TEST","絲開發"}), L848, IFERROR(IF(C848="", "", (SUM(J848, N848, R848, V848)/3 * AG848) * IF(AND(AF848="S", AS848="雙"), 0.5, 1)), ""))</f>
        <v>0</v>
      </c>
      <c r="AB848" s="803" t="str">
        <f t="shared" si="143"/>
        <v/>
      </c>
      <c r="AC848" s="770" t="str">
        <f>IF(OR(L848={"改紡","檢修","了機","清車","FINAL","停機","SAMPLE","TEST"}), "", IFERROR(IF(C848="", "", AVERAGE(L848:M848, P848:Q848, T848:U848, X848:Y848)/100), ""))</f>
        <v/>
      </c>
      <c r="AD848" s="770">
        <f t="shared" si="150"/>
        <v>0</v>
      </c>
      <c r="AE848" s="770" t="str">
        <f t="shared" si="144"/>
        <v/>
      </c>
      <c r="AF848" s="771" t="str">
        <f t="shared" si="145"/>
        <v>A</v>
      </c>
      <c r="AG848" s="966">
        <v>0.5</v>
      </c>
      <c r="AH848" s="820"/>
      <c r="AI848" s="815"/>
      <c r="AJ848" s="815"/>
      <c r="AK848" s="974"/>
      <c r="AL848" s="775">
        <v>50</v>
      </c>
      <c r="AM848" s="875">
        <v>46110</v>
      </c>
      <c r="AN848" s="875">
        <v>46111</v>
      </c>
      <c r="AO848" s="875"/>
      <c r="AP848" s="875"/>
      <c r="AQ848" s="875"/>
      <c r="AR848" s="777"/>
      <c r="AS848" s="767" t="str">
        <f t="shared" si="146"/>
        <v>雙</v>
      </c>
      <c r="AT848" s="767" t="str">
        <f t="shared" si="147"/>
        <v>全</v>
      </c>
      <c r="AU848" s="767">
        <f t="shared" si="148"/>
        <v>75</v>
      </c>
      <c r="AV848" s="767" t="str">
        <f t="shared" si="149"/>
        <v/>
      </c>
    </row>
    <row r="849" spans="1:48">
      <c r="A849" s="763">
        <f t="shared" si="142"/>
        <v>46164</v>
      </c>
      <c r="B849" s="764" t="s">
        <v>501</v>
      </c>
      <c r="C849" s="764" t="s">
        <v>942</v>
      </c>
      <c r="D849" s="945"/>
      <c r="E849" s="766" t="str">
        <f>IFERROR(VLOOKUP(C849, 條件!$A:$L, 5, 0), "")</f>
        <v/>
      </c>
      <c r="F849" s="767" t="str">
        <f>IFERROR(VLOOKUP(C849, 條件!$A:$L, 6, 0), "")</f>
        <v/>
      </c>
      <c r="G849" s="948" t="str">
        <f>IFERROR(VLOOKUP(C849, 條件!$A:$L, 7, 0), "")</f>
        <v/>
      </c>
      <c r="H849" s="767" t="str">
        <f>IF(ISNA(VLOOKUP(C849,條件!$A$1:$K$932,11,0)),"",(VLOOKUP(C849,條件!$A$1:$K$932,11,0)))</f>
        <v/>
      </c>
      <c r="I849" s="768" t="str">
        <f>IF(ISNA(VLOOKUP(C849,條件!$A$1:$L$932,12,0)),"",(VLOOKUP(C849,條件!$A$1:$L$932,12,0)))</f>
        <v/>
      </c>
      <c r="J849" s="769"/>
      <c r="K849" s="404"/>
      <c r="L849" s="382" t="s">
        <v>942</v>
      </c>
      <c r="M849" s="383"/>
      <c r="N849" s="769"/>
      <c r="O849" s="404"/>
      <c r="P849" s="382" t="s">
        <v>942</v>
      </c>
      <c r="Q849" s="383"/>
      <c r="R849" s="769"/>
      <c r="S849" s="404"/>
      <c r="T849" s="382" t="s">
        <v>942</v>
      </c>
      <c r="U849" s="383"/>
      <c r="V849" s="769"/>
      <c r="W849" s="404"/>
      <c r="X849" s="382" t="s">
        <v>942</v>
      </c>
      <c r="Y849" s="383"/>
      <c r="Z849" s="965" t="str">
        <f>IFERROR(VLOOKUP(C849, 條件!$A:$L, 3, 0), "")</f>
        <v/>
      </c>
      <c r="AA849" s="770" t="str">
        <f>IF(OR(L849={"改紡","檢修","了機","清車","FINAL","停機","SAMPLE","TEST","絲開發"}), L849, IFERROR(IF(C849="", "", (SUM(J849, N849, R849, V849)/3 * AG849) * IF(AND(AF849="S", AS849="雙"), 0.5, 1)), ""))</f>
        <v>停機</v>
      </c>
      <c r="AB849" s="803" t="str">
        <f t="shared" si="143"/>
        <v/>
      </c>
      <c r="AC849" s="770" t="str">
        <f>IF(OR(L849={"改紡","檢修","了機","清車","FINAL","停機","SAMPLE","TEST"}), "", IFERROR(IF(C849="", "", AVERAGE(L849:M849, P849:Q849, T849:U849, X849:Y849)/100), ""))</f>
        <v/>
      </c>
      <c r="AD849" s="770" t="str">
        <f t="shared" si="150"/>
        <v/>
      </c>
      <c r="AE849" s="770" t="str">
        <f t="shared" si="144"/>
        <v/>
      </c>
      <c r="AF849" s="771" t="str">
        <f t="shared" si="145"/>
        <v>A</v>
      </c>
      <c r="AG849" s="966">
        <v>1</v>
      </c>
      <c r="AH849" s="820" t="s">
        <v>1272</v>
      </c>
      <c r="AI849" s="815" t="s">
        <v>1272</v>
      </c>
      <c r="AJ849" s="815" t="s">
        <v>1272</v>
      </c>
      <c r="AK849" s="974" t="s">
        <v>1272</v>
      </c>
      <c r="AL849" s="775">
        <v>48</v>
      </c>
      <c r="AM849" s="875">
        <v>46152</v>
      </c>
      <c r="AN849" s="875">
        <v>46153</v>
      </c>
      <c r="AO849" s="875">
        <v>46154</v>
      </c>
      <c r="AP849" s="875"/>
      <c r="AQ849" s="875"/>
      <c r="AR849" s="777"/>
      <c r="AS849" s="767" t="str">
        <f t="shared" si="146"/>
        <v>單</v>
      </c>
      <c r="AT849" s="767" t="str">
        <f t="shared" si="147"/>
        <v>全</v>
      </c>
      <c r="AU849" s="767" t="str">
        <f t="shared" si="148"/>
        <v/>
      </c>
      <c r="AV849" s="767" t="str">
        <f t="shared" si="149"/>
        <v/>
      </c>
    </row>
    <row r="850" spans="1:48">
      <c r="A850" s="763">
        <f t="shared" si="142"/>
        <v>46164</v>
      </c>
      <c r="B850" s="764" t="s">
        <v>298</v>
      </c>
      <c r="C850" s="764" t="s">
        <v>942</v>
      </c>
      <c r="D850" s="945"/>
      <c r="E850" s="766" t="str">
        <f>IFERROR(VLOOKUP(C850, 條件!$A:$L, 5, 0), "")</f>
        <v/>
      </c>
      <c r="F850" s="767" t="str">
        <f>IFERROR(VLOOKUP(C850, 條件!$A:$L, 6, 0), "")</f>
        <v/>
      </c>
      <c r="G850" s="948" t="str">
        <f>IFERROR(VLOOKUP(C850, 條件!$A:$L, 7, 0), "")</f>
        <v/>
      </c>
      <c r="H850" s="767" t="str">
        <f>IF(ISNA(VLOOKUP(C850,條件!$A$1:$K$932,11,0)),"",(VLOOKUP(C850,條件!$A$1:$K$932,11,0)))</f>
        <v/>
      </c>
      <c r="I850" s="768" t="str">
        <f>IF(ISNA(VLOOKUP(C850,條件!$A$1:$L$932,12,0)),"",(VLOOKUP(C850,條件!$A$1:$L$932,12,0)))</f>
        <v/>
      </c>
      <c r="J850" s="769"/>
      <c r="K850" s="404"/>
      <c r="L850" s="382" t="s">
        <v>942</v>
      </c>
      <c r="M850" s="383"/>
      <c r="N850" s="769"/>
      <c r="O850" s="404"/>
      <c r="P850" s="382" t="s">
        <v>942</v>
      </c>
      <c r="Q850" s="383"/>
      <c r="R850" s="769"/>
      <c r="S850" s="404"/>
      <c r="T850" s="382" t="s">
        <v>942</v>
      </c>
      <c r="U850" s="383"/>
      <c r="V850" s="769"/>
      <c r="W850" s="404"/>
      <c r="X850" s="382" t="s">
        <v>942</v>
      </c>
      <c r="Y850" s="383"/>
      <c r="Z850" s="965" t="str">
        <f>IFERROR(VLOOKUP(C850, 條件!$A:$L, 3, 0), "")</f>
        <v/>
      </c>
      <c r="AA850" s="770" t="str">
        <f>IF(OR(L850={"改紡","檢修","了機","清車","FINAL","停機","SAMPLE","TEST","絲開發"}), L850, IFERROR(IF(C850="", "", (SUM(J850, N850, R850, V850)/3 * AG850) * IF(AND(AF850="S", AS850="雙"), 0.5, 1)), ""))</f>
        <v>停機</v>
      </c>
      <c r="AB850" s="803" t="str">
        <f t="shared" si="143"/>
        <v/>
      </c>
      <c r="AC850" s="770" t="str">
        <f>IF(OR(L850={"改紡","檢修","了機","清車","FINAL","停機","SAMPLE","TEST"}), "", IFERROR(IF(C850="", "", AVERAGE(L850:M850, P850:Q850, T850:U850, X850:Y850)/100), ""))</f>
        <v/>
      </c>
      <c r="AD850" s="770" t="str">
        <f t="shared" si="150"/>
        <v/>
      </c>
      <c r="AE850" s="770" t="str">
        <f t="shared" si="144"/>
        <v/>
      </c>
      <c r="AF850" s="771" t="str">
        <f t="shared" si="145"/>
        <v>A</v>
      </c>
      <c r="AG850" s="966">
        <v>1</v>
      </c>
      <c r="AH850" s="820" t="s">
        <v>1272</v>
      </c>
      <c r="AI850" s="815" t="s">
        <v>1272</v>
      </c>
      <c r="AJ850" s="815" t="s">
        <v>1272</v>
      </c>
      <c r="AK850" s="974" t="s">
        <v>1272</v>
      </c>
      <c r="AL850" s="775"/>
      <c r="AM850" s="875"/>
      <c r="AN850" s="875"/>
      <c r="AO850" s="875"/>
      <c r="AP850" s="875"/>
      <c r="AQ850" s="875"/>
      <c r="AR850" s="777"/>
      <c r="AS850" s="767" t="str">
        <f t="shared" si="146"/>
        <v>單</v>
      </c>
      <c r="AT850" s="767" t="str">
        <f t="shared" si="147"/>
        <v>全</v>
      </c>
      <c r="AU850" s="767" t="str">
        <f t="shared" si="148"/>
        <v/>
      </c>
      <c r="AV850" s="767" t="str">
        <f t="shared" si="149"/>
        <v/>
      </c>
    </row>
    <row r="851" spans="1:48">
      <c r="A851" s="763">
        <f t="shared" si="142"/>
        <v>46164</v>
      </c>
      <c r="B851" s="764" t="s">
        <v>305</v>
      </c>
      <c r="C851" s="764" t="s">
        <v>942</v>
      </c>
      <c r="D851" s="945"/>
      <c r="E851" s="766" t="str">
        <f>IFERROR(VLOOKUP(C851, 條件!$A:$L, 5, 0), "")</f>
        <v/>
      </c>
      <c r="F851" s="767" t="str">
        <f>IFERROR(VLOOKUP(C851, 條件!$A:$L, 6, 0), "")</f>
        <v/>
      </c>
      <c r="G851" s="948" t="str">
        <f>IFERROR(VLOOKUP(C851, 條件!$A:$L, 7, 0), "")</f>
        <v/>
      </c>
      <c r="H851" s="767" t="str">
        <f>IF(ISNA(VLOOKUP(C851,條件!$A$1:$K$932,11,0)),"",(VLOOKUP(C851,條件!$A$1:$K$932,11,0)))</f>
        <v/>
      </c>
      <c r="I851" s="768" t="str">
        <f>IF(ISNA(VLOOKUP(C851,條件!$A$1:$L$932,12,0)),"",(VLOOKUP(C851,條件!$A$1:$L$932,12,0)))</f>
        <v/>
      </c>
      <c r="J851" s="769"/>
      <c r="K851" s="404"/>
      <c r="L851" s="382" t="s">
        <v>942</v>
      </c>
      <c r="M851" s="383"/>
      <c r="N851" s="769"/>
      <c r="O851" s="404"/>
      <c r="P851" s="382" t="s">
        <v>942</v>
      </c>
      <c r="Q851" s="383"/>
      <c r="R851" s="769"/>
      <c r="S851" s="404"/>
      <c r="T851" s="382" t="s">
        <v>942</v>
      </c>
      <c r="U851" s="383"/>
      <c r="V851" s="769"/>
      <c r="W851" s="404"/>
      <c r="X851" s="382" t="s">
        <v>942</v>
      </c>
      <c r="Y851" s="383"/>
      <c r="Z851" s="965" t="str">
        <f>IFERROR(VLOOKUP(C851, 條件!$A:$L, 3, 0), "")</f>
        <v/>
      </c>
      <c r="AA851" s="770" t="str">
        <f>IF(OR(L851={"改紡","檢修","了機","清車","FINAL","停機","SAMPLE","TEST","絲開發"}), L851, IFERROR(IF(C851="", "", (SUM(J851, N851, R851, V851)/3 * AG851) * IF(AND(AF851="S", AS851="雙"), 0.5, 1)), ""))</f>
        <v>停機</v>
      </c>
      <c r="AB851" s="803" t="str">
        <f t="shared" si="143"/>
        <v/>
      </c>
      <c r="AC851" s="770" t="str">
        <f>IF(OR(L851={"改紡","檢修","了機","清車","FINAL","停機","SAMPLE","TEST"}), "", IFERROR(IF(C851="", "", AVERAGE(L851:M851, P851:Q851, T851:U851, X851:Y851)/100), ""))</f>
        <v/>
      </c>
      <c r="AD851" s="770" t="str">
        <f t="shared" si="150"/>
        <v/>
      </c>
      <c r="AE851" s="770" t="str">
        <f t="shared" si="144"/>
        <v/>
      </c>
      <c r="AF851" s="771" t="str">
        <f t="shared" si="145"/>
        <v>A</v>
      </c>
      <c r="AG851" s="966">
        <v>1</v>
      </c>
      <c r="AH851" s="820" t="s">
        <v>1272</v>
      </c>
      <c r="AI851" s="815" t="s">
        <v>1272</v>
      </c>
      <c r="AJ851" s="815" t="s">
        <v>1272</v>
      </c>
      <c r="AK851" s="974" t="s">
        <v>1272</v>
      </c>
      <c r="AL851" s="775"/>
      <c r="AM851" s="875"/>
      <c r="AN851" s="875"/>
      <c r="AO851" s="875"/>
      <c r="AP851" s="875"/>
      <c r="AQ851" s="875"/>
      <c r="AR851" s="777"/>
      <c r="AS851" s="767" t="str">
        <f t="shared" si="146"/>
        <v>單</v>
      </c>
      <c r="AT851" s="767" t="str">
        <f t="shared" si="147"/>
        <v>全</v>
      </c>
      <c r="AU851" s="767" t="str">
        <f t="shared" si="148"/>
        <v/>
      </c>
      <c r="AV851" s="767" t="str">
        <f t="shared" si="149"/>
        <v/>
      </c>
    </row>
    <row r="852" spans="1:48">
      <c r="A852" s="763">
        <f t="shared" si="142"/>
        <v>46164</v>
      </c>
      <c r="B852" s="764" t="s">
        <v>455</v>
      </c>
      <c r="C852" s="764" t="s">
        <v>942</v>
      </c>
      <c r="D852" s="945"/>
      <c r="E852" s="766" t="str">
        <f>IFERROR(VLOOKUP(C852, 條件!$A:$L, 5, 0), "")</f>
        <v/>
      </c>
      <c r="F852" s="767" t="str">
        <f>IFERROR(VLOOKUP(C852, 條件!$A:$L, 6, 0), "")</f>
        <v/>
      </c>
      <c r="G852" s="948" t="str">
        <f>IFERROR(VLOOKUP(C852, 條件!$A:$L, 7, 0), "")</f>
        <v/>
      </c>
      <c r="H852" s="767" t="str">
        <f>IF(ISNA(VLOOKUP(C852,條件!$A$1:$K$932,11,0)),"",(VLOOKUP(C852,條件!$A$1:$K$932,11,0)))</f>
        <v/>
      </c>
      <c r="I852" s="768" t="str">
        <f>IF(ISNA(VLOOKUP(C852,條件!$A$1:$L$932,12,0)),"",(VLOOKUP(C852,條件!$A$1:$L$932,12,0)))</f>
        <v/>
      </c>
      <c r="J852" s="769"/>
      <c r="K852" s="404"/>
      <c r="L852" s="382" t="s">
        <v>942</v>
      </c>
      <c r="M852" s="383"/>
      <c r="N852" s="769"/>
      <c r="O852" s="404"/>
      <c r="P852" s="382" t="s">
        <v>942</v>
      </c>
      <c r="Q852" s="383"/>
      <c r="R852" s="769"/>
      <c r="S852" s="404"/>
      <c r="T852" s="382" t="s">
        <v>942</v>
      </c>
      <c r="U852" s="383"/>
      <c r="V852" s="769"/>
      <c r="W852" s="404"/>
      <c r="X852" s="382" t="s">
        <v>942</v>
      </c>
      <c r="Y852" s="383"/>
      <c r="Z852" s="965" t="str">
        <f>IFERROR(VLOOKUP(C852, 條件!$A:$L, 3, 0), "")</f>
        <v/>
      </c>
      <c r="AA852" s="770" t="str">
        <f>IF(OR(L852={"改紡","檢修","了機","清車","FINAL","停機","SAMPLE","TEST","絲開發"}), L852, IFERROR(IF(C852="", "", (SUM(J852, N852, R852, V852)/3 * AG852) * IF(AND(AF852="S", AS852="雙"), 0.5, 1)), ""))</f>
        <v>停機</v>
      </c>
      <c r="AB852" s="803" t="str">
        <f t="shared" si="143"/>
        <v/>
      </c>
      <c r="AC852" s="770" t="str">
        <f>IF(OR(L852={"改紡","檢修","了機","清車","FINAL","停機","SAMPLE","TEST"}), "", IFERROR(IF(C852="", "", AVERAGE(L852:M852, P852:Q852, T852:U852, X852:Y852)/100), ""))</f>
        <v/>
      </c>
      <c r="AD852" s="770" t="str">
        <f t="shared" si="150"/>
        <v/>
      </c>
      <c r="AE852" s="770" t="str">
        <f t="shared" si="144"/>
        <v/>
      </c>
      <c r="AF852" s="771" t="str">
        <f t="shared" si="145"/>
        <v>A</v>
      </c>
      <c r="AG852" s="966">
        <v>1</v>
      </c>
      <c r="AH852" s="820" t="s">
        <v>1272</v>
      </c>
      <c r="AI852" s="815" t="s">
        <v>1272</v>
      </c>
      <c r="AJ852" s="815" t="s">
        <v>1272</v>
      </c>
      <c r="AK852" s="974" t="s">
        <v>1272</v>
      </c>
      <c r="AL852" s="825"/>
      <c r="AM852" s="875"/>
      <c r="AN852" s="875"/>
      <c r="AO852" s="875"/>
      <c r="AP852" s="875"/>
      <c r="AQ852" s="875"/>
      <c r="AR852" s="777"/>
      <c r="AS852" s="767" t="str">
        <f t="shared" si="146"/>
        <v>單</v>
      </c>
      <c r="AT852" s="767" t="str">
        <f t="shared" si="147"/>
        <v>全</v>
      </c>
      <c r="AU852" s="767" t="str">
        <f t="shared" si="148"/>
        <v/>
      </c>
      <c r="AV852" s="767" t="str">
        <f t="shared" si="149"/>
        <v/>
      </c>
    </row>
    <row r="853" spans="1:48">
      <c r="A853" s="763">
        <f t="shared" si="142"/>
        <v>46164</v>
      </c>
      <c r="B853" s="764" t="s">
        <v>413</v>
      </c>
      <c r="C853" s="764" t="s">
        <v>942</v>
      </c>
      <c r="D853" s="945"/>
      <c r="E853" s="766" t="str">
        <f>IFERROR(VLOOKUP(C853, 條件!$A:$L, 5, 0), "")</f>
        <v/>
      </c>
      <c r="F853" s="767" t="str">
        <f>IFERROR(VLOOKUP(C853, 條件!$A:$L, 6, 0), "")</f>
        <v/>
      </c>
      <c r="G853" s="948" t="str">
        <f>IFERROR(VLOOKUP(C853, 條件!$A:$L, 7, 0), "")</f>
        <v/>
      </c>
      <c r="H853" s="767" t="str">
        <f>IF(ISNA(VLOOKUP(C853,條件!$A$1:$K$932,11,0)),"",(VLOOKUP(C853,條件!$A$1:$K$932,11,0)))</f>
        <v/>
      </c>
      <c r="I853" s="768" t="str">
        <f>IF(ISNA(VLOOKUP(C853,條件!$A$1:$L$932,12,0)),"",(VLOOKUP(C853,條件!$A$1:$L$932,12,0)))</f>
        <v/>
      </c>
      <c r="J853" s="769"/>
      <c r="K853" s="404"/>
      <c r="L853" s="382" t="s">
        <v>942</v>
      </c>
      <c r="M853" s="383"/>
      <c r="N853" s="769"/>
      <c r="O853" s="404"/>
      <c r="P853" s="382" t="s">
        <v>942</v>
      </c>
      <c r="Q853" s="383"/>
      <c r="R853" s="769"/>
      <c r="S853" s="404"/>
      <c r="T853" s="382" t="s">
        <v>942</v>
      </c>
      <c r="U853" s="383"/>
      <c r="V853" s="769"/>
      <c r="W853" s="404"/>
      <c r="X853" s="382" t="s">
        <v>942</v>
      </c>
      <c r="Y853" s="383"/>
      <c r="Z853" s="965" t="str">
        <f>IFERROR(VLOOKUP(C853, 條件!$A:$L, 3, 0), "")</f>
        <v/>
      </c>
      <c r="AA853" s="770" t="str">
        <f>IF(OR(L853={"改紡","檢修","了機","清車","FINAL","停機","SAMPLE","TEST","絲開發"}), L853, IFERROR(IF(C853="", "", (SUM(J853, N853, R853, V853)/3 * AG853) * IF(AND(AF853="S", AS853="雙"), 0.5, 1)), ""))</f>
        <v>停機</v>
      </c>
      <c r="AB853" s="803" t="str">
        <f t="shared" si="143"/>
        <v/>
      </c>
      <c r="AC853" s="770" t="str">
        <f>IF(OR(L853={"改紡","檢修","了機","清車","FINAL","停機","SAMPLE","TEST"}), "", IFERROR(IF(C853="", "", AVERAGE(L853:M853, P853:Q853, T853:U853, X853:Y853)/100), ""))</f>
        <v/>
      </c>
      <c r="AD853" s="770" t="str">
        <f t="shared" si="150"/>
        <v/>
      </c>
      <c r="AE853" s="770" t="str">
        <f t="shared" si="144"/>
        <v/>
      </c>
      <c r="AF853" s="771" t="str">
        <f t="shared" si="145"/>
        <v>A</v>
      </c>
      <c r="AG853" s="966">
        <v>1</v>
      </c>
      <c r="AH853" s="820" t="s">
        <v>1272</v>
      </c>
      <c r="AI853" s="815" t="s">
        <v>1272</v>
      </c>
      <c r="AJ853" s="815" t="s">
        <v>1272</v>
      </c>
      <c r="AK853" s="974" t="s">
        <v>1272</v>
      </c>
      <c r="AL853" s="824"/>
      <c r="AM853" s="875"/>
      <c r="AN853" s="875"/>
      <c r="AO853" s="875"/>
      <c r="AP853" s="875"/>
      <c r="AQ853" s="875"/>
      <c r="AR853" s="777"/>
      <c r="AS853" s="767" t="str">
        <f t="shared" si="146"/>
        <v>單</v>
      </c>
      <c r="AT853" s="767" t="str">
        <f t="shared" si="147"/>
        <v>全</v>
      </c>
      <c r="AU853" s="767" t="str">
        <f t="shared" si="148"/>
        <v/>
      </c>
      <c r="AV853" s="767" t="str">
        <f t="shared" si="149"/>
        <v/>
      </c>
    </row>
    <row r="854" spans="1:48">
      <c r="A854" s="763">
        <f t="shared" si="142"/>
        <v>46164</v>
      </c>
      <c r="B854" s="764" t="s">
        <v>278</v>
      </c>
      <c r="C854" s="764" t="s">
        <v>942</v>
      </c>
      <c r="D854" s="945"/>
      <c r="E854" s="766" t="str">
        <f>IFERROR(VLOOKUP(C854, 條件!$A:$L, 5, 0), "")</f>
        <v/>
      </c>
      <c r="F854" s="767" t="str">
        <f>IFERROR(VLOOKUP(C854, 條件!$A:$L, 6, 0), "")</f>
        <v/>
      </c>
      <c r="G854" s="948" t="str">
        <f>IFERROR(VLOOKUP(C854, 條件!$A:$L, 7, 0), "")</f>
        <v/>
      </c>
      <c r="H854" s="767" t="str">
        <f>IF(ISNA(VLOOKUP(C854,條件!$A$1:$K$932,11,0)),"",(VLOOKUP(C854,條件!$A$1:$K$932,11,0)))</f>
        <v/>
      </c>
      <c r="I854" s="768" t="str">
        <f>IF(ISNA(VLOOKUP(C854,條件!$A$1:$L$932,12,0)),"",(VLOOKUP(C854,條件!$A$1:$L$932,12,0)))</f>
        <v/>
      </c>
      <c r="J854" s="769"/>
      <c r="K854" s="404"/>
      <c r="L854" s="382" t="s">
        <v>942</v>
      </c>
      <c r="M854" s="383"/>
      <c r="N854" s="769"/>
      <c r="O854" s="404"/>
      <c r="P854" s="382" t="s">
        <v>942</v>
      </c>
      <c r="Q854" s="383"/>
      <c r="R854" s="769"/>
      <c r="S854" s="404"/>
      <c r="T854" s="382" t="s">
        <v>942</v>
      </c>
      <c r="U854" s="383"/>
      <c r="V854" s="769"/>
      <c r="W854" s="404"/>
      <c r="X854" s="382" t="s">
        <v>942</v>
      </c>
      <c r="Y854" s="383"/>
      <c r="Z854" s="965" t="str">
        <f>IFERROR(VLOOKUP(C854, 條件!$A:$L, 3, 0), "")</f>
        <v/>
      </c>
      <c r="AA854" s="770" t="str">
        <f>IF(OR(L854={"改紡","檢修","了機","清車","FINAL","停機","SAMPLE","TEST","絲開發"}), L854, IFERROR(IF(C854="", "", (SUM(J854, N854, R854, V854)/3 * AG854) * IF(AND(AF854="S", AS854="雙"), 0.5, 1)), ""))</f>
        <v>停機</v>
      </c>
      <c r="AB854" s="803" t="str">
        <f t="shared" si="143"/>
        <v/>
      </c>
      <c r="AC854" s="770" t="str">
        <f>IF(OR(L854={"改紡","檢修","了機","清車","FINAL","停機","SAMPLE","TEST"}), "", IFERROR(IF(C854="", "", AVERAGE(L854:M854, P854:Q854, T854:U854, X854:Y854)/100), ""))</f>
        <v/>
      </c>
      <c r="AD854" s="770" t="str">
        <f t="shared" si="150"/>
        <v/>
      </c>
      <c r="AE854" s="770" t="str">
        <f t="shared" si="144"/>
        <v/>
      </c>
      <c r="AF854" s="771" t="str">
        <f t="shared" si="145"/>
        <v>A</v>
      </c>
      <c r="AG854" s="966">
        <v>0.5</v>
      </c>
      <c r="AH854" s="820"/>
      <c r="AI854" s="815"/>
      <c r="AJ854" s="815"/>
      <c r="AK854" s="974"/>
      <c r="AL854" s="775">
        <v>52</v>
      </c>
      <c r="AM854" s="875">
        <v>46151</v>
      </c>
      <c r="AN854" s="875">
        <v>46152</v>
      </c>
      <c r="AO854" s="875">
        <v>46153</v>
      </c>
      <c r="AP854" s="875"/>
      <c r="AQ854" s="875"/>
      <c r="AR854" s="777"/>
      <c r="AS854" s="767" t="str">
        <f t="shared" si="146"/>
        <v>單</v>
      </c>
      <c r="AT854" s="767" t="str">
        <f t="shared" si="147"/>
        <v/>
      </c>
      <c r="AU854" s="767" t="str">
        <f t="shared" si="148"/>
        <v/>
      </c>
      <c r="AV854" s="767" t="str">
        <f t="shared" si="149"/>
        <v/>
      </c>
    </row>
    <row r="855" spans="1:48">
      <c r="A855" s="763">
        <f t="shared" si="142"/>
        <v>46164</v>
      </c>
      <c r="B855" s="764" t="s">
        <v>62</v>
      </c>
      <c r="C855" s="764" t="s">
        <v>942</v>
      </c>
      <c r="D855" s="945"/>
      <c r="E855" s="766" t="str">
        <f>IFERROR(VLOOKUP(C855, 條件!$A:$L, 5, 0), "")</f>
        <v/>
      </c>
      <c r="F855" s="767" t="str">
        <f>IFERROR(VLOOKUP(C855, 條件!$A:$L, 6, 0), "")</f>
        <v/>
      </c>
      <c r="G855" s="948" t="str">
        <f>IFERROR(VLOOKUP(C855, 條件!$A:$L, 7, 0), "")</f>
        <v/>
      </c>
      <c r="H855" s="767" t="str">
        <f>IF(ISNA(VLOOKUP(C855,條件!$A$1:$K$932,11,0)),"",(VLOOKUP(C855,條件!$A$1:$K$932,11,0)))</f>
        <v/>
      </c>
      <c r="I855" s="768" t="str">
        <f>IF(ISNA(VLOOKUP(C855,條件!$A$1:$L$932,12,0)),"",(VLOOKUP(C855,條件!$A$1:$L$932,12,0)))</f>
        <v/>
      </c>
      <c r="J855" s="769"/>
      <c r="K855" s="404"/>
      <c r="L855" s="382" t="s">
        <v>942</v>
      </c>
      <c r="M855" s="383"/>
      <c r="N855" s="769"/>
      <c r="O855" s="404"/>
      <c r="P855" s="382" t="s">
        <v>942</v>
      </c>
      <c r="Q855" s="383"/>
      <c r="R855" s="769"/>
      <c r="S855" s="404"/>
      <c r="T855" s="382" t="s">
        <v>942</v>
      </c>
      <c r="U855" s="383"/>
      <c r="V855" s="769"/>
      <c r="W855" s="404"/>
      <c r="X855" s="382" t="s">
        <v>942</v>
      </c>
      <c r="Y855" s="383"/>
      <c r="Z855" s="965" t="str">
        <f>IFERROR(VLOOKUP(C855, 條件!$A:$L, 3, 0), "")</f>
        <v/>
      </c>
      <c r="AA855" s="770" t="str">
        <f>IF(OR(L855={"改紡","檢修","了機","清車","FINAL","停機","SAMPLE","TEST","絲開發"}), L855, IFERROR(IF(C855="", "", (SUM(J855, N855, R855, V855)/3 * AG855) * IF(AND(AF855="S", AS855="雙"), 0.5, 1)), ""))</f>
        <v>停機</v>
      </c>
      <c r="AB855" s="803" t="str">
        <f t="shared" si="143"/>
        <v/>
      </c>
      <c r="AC855" s="770" t="str">
        <f>IF(OR(L855={"改紡","檢修","了機","清車","FINAL","停機","SAMPLE","TEST"}), "", IFERROR(IF(C855="", "", AVERAGE(L855:M855, P855:Q855, T855:U855, X855:Y855)/100), ""))</f>
        <v/>
      </c>
      <c r="AD855" s="770" t="str">
        <f t="shared" si="150"/>
        <v/>
      </c>
      <c r="AE855" s="770" t="str">
        <f t="shared" si="144"/>
        <v/>
      </c>
      <c r="AF855" s="771" t="str">
        <f t="shared" si="145"/>
        <v>J</v>
      </c>
      <c r="AG855" s="966">
        <v>1</v>
      </c>
      <c r="AH855" s="820" t="s">
        <v>1272</v>
      </c>
      <c r="AI855" s="815" t="s">
        <v>1272</v>
      </c>
      <c r="AJ855" s="815" t="s">
        <v>1272</v>
      </c>
      <c r="AK855" s="974" t="s">
        <v>1272</v>
      </c>
      <c r="AL855" s="775"/>
      <c r="AM855" s="875"/>
      <c r="AN855" s="875"/>
      <c r="AO855" s="875"/>
      <c r="AP855" s="875"/>
      <c r="AQ855" s="875"/>
      <c r="AR855" s="777"/>
      <c r="AS855" s="767" t="str">
        <f t="shared" si="146"/>
        <v>單</v>
      </c>
      <c r="AT855" s="767" t="str">
        <f t="shared" si="147"/>
        <v>全</v>
      </c>
      <c r="AU855" s="767" t="str">
        <f t="shared" si="148"/>
        <v/>
      </c>
      <c r="AV855" s="767" t="str">
        <f t="shared" si="149"/>
        <v/>
      </c>
    </row>
    <row r="856" spans="1:48">
      <c r="A856" s="763">
        <f t="shared" si="142"/>
        <v>46164</v>
      </c>
      <c r="B856" s="764" t="s">
        <v>50</v>
      </c>
      <c r="C856" s="764" t="s">
        <v>245</v>
      </c>
      <c r="D856" s="945" t="s">
        <v>1945</v>
      </c>
      <c r="E856" s="766" t="str">
        <f>IFERROR(VLOOKUP(C856, 條件!$A:$L, 5, 0), "")</f>
        <v>150/48/2SDr</v>
      </c>
      <c r="F856" s="767" t="str">
        <f>IFERROR(VLOOKUP(C856, 條件!$A:$L, 6, 0), "")</f>
        <v>FP82171R×2</v>
      </c>
      <c r="G856" s="948">
        <f>IFERROR(VLOOKUP(C856, 條件!$A:$L, 7, 0), "")</f>
        <v>600</v>
      </c>
      <c r="H856" s="767" t="str">
        <f>IF(ISNA(VLOOKUP(C856,條件!$A$1:$K$932,11,0)),"",(VLOOKUP(C856,條件!$A$1:$K$932,11,0)))</f>
        <v>紅白直條</v>
      </c>
      <c r="I856" s="768">
        <f>IF(ISNA(VLOOKUP(C856,條件!$A$1:$L$932,12,0)),"",(VLOOKUP(C856,條件!$A$1:$L$932,12,0)))</f>
        <v>5.5</v>
      </c>
      <c r="J856" s="769"/>
      <c r="K856" s="404"/>
      <c r="L856" s="382"/>
      <c r="M856" s="383"/>
      <c r="N856" s="769"/>
      <c r="O856" s="404"/>
      <c r="P856" s="382"/>
      <c r="Q856" s="383"/>
      <c r="R856" s="769"/>
      <c r="S856" s="404"/>
      <c r="T856" s="382"/>
      <c r="U856" s="383"/>
      <c r="V856" s="769"/>
      <c r="W856" s="404"/>
      <c r="X856" s="382"/>
      <c r="Y856" s="383"/>
      <c r="Z856" s="965">
        <f>IFERROR(VLOOKUP(C856, 條件!$A:$L, 3, 0), "")</f>
        <v>5.0526315789473673</v>
      </c>
      <c r="AA856" s="770">
        <f>IF(OR(L856={"改紡","檢修","了機","清車","FINAL","停機","SAMPLE","TEST","絲開發"}), L856, IFERROR(IF(C856="", "", (SUM(J856, N856, R856, V856)/3 * AG856) * IF(AND(AF856="S", AS856="雙"), 0.5, 1)), ""))</f>
        <v>0</v>
      </c>
      <c r="AB856" s="803" t="str">
        <f t="shared" si="143"/>
        <v/>
      </c>
      <c r="AC856" s="770" t="str">
        <f>IF(OR(L856={"改紡","檢修","了機","清車","FINAL","停機","SAMPLE","TEST"}), "", IFERROR(IF(C856="", "", AVERAGE(L856:M856, P856:Q856, T856:U856, X856:Y856)/100), ""))</f>
        <v/>
      </c>
      <c r="AD856" s="770">
        <f t="shared" si="150"/>
        <v>0</v>
      </c>
      <c r="AE856" s="770" t="str">
        <f t="shared" si="144"/>
        <v/>
      </c>
      <c r="AF856" s="771" t="str">
        <f t="shared" si="145"/>
        <v>J</v>
      </c>
      <c r="AG856" s="966">
        <v>1</v>
      </c>
      <c r="AH856" s="820"/>
      <c r="AI856" s="815"/>
      <c r="AJ856" s="815"/>
      <c r="AK856" s="974"/>
      <c r="AL856" s="775">
        <v>55</v>
      </c>
      <c r="AM856" s="875">
        <v>46153</v>
      </c>
      <c r="AN856" s="875">
        <v>46155</v>
      </c>
      <c r="AO856" s="875">
        <v>46156</v>
      </c>
      <c r="AP856" s="875"/>
      <c r="AQ856" s="875"/>
      <c r="AR856" s="777"/>
      <c r="AS856" s="767" t="str">
        <f t="shared" si="146"/>
        <v>雙</v>
      </c>
      <c r="AT856" s="767" t="str">
        <f t="shared" si="147"/>
        <v>全</v>
      </c>
      <c r="AU856" s="767">
        <f t="shared" si="148"/>
        <v>150</v>
      </c>
      <c r="AV856" s="767" t="str">
        <f t="shared" si="149"/>
        <v/>
      </c>
    </row>
    <row r="857" spans="1:48">
      <c r="A857" s="763">
        <f t="shared" si="142"/>
        <v>46164</v>
      </c>
      <c r="B857" s="764" t="s">
        <v>109</v>
      </c>
      <c r="C857" s="764" t="s">
        <v>942</v>
      </c>
      <c r="D857" s="945"/>
      <c r="E857" s="766" t="str">
        <f>IFERROR(VLOOKUP(C857, 條件!$A:$L, 5, 0), "")</f>
        <v/>
      </c>
      <c r="F857" s="767" t="str">
        <f>IFERROR(VLOOKUP(C857, 條件!$A:$L, 6, 0), "")</f>
        <v/>
      </c>
      <c r="G857" s="948" t="str">
        <f>IFERROR(VLOOKUP(C857, 條件!$A:$L, 7, 0), "")</f>
        <v/>
      </c>
      <c r="H857" s="767" t="str">
        <f>IF(ISNA(VLOOKUP(C857,條件!$A$1:$K$932,11,0)),"",(VLOOKUP(C857,條件!$A$1:$K$932,11,0)))</f>
        <v/>
      </c>
      <c r="I857" s="768" t="str">
        <f>IF(ISNA(VLOOKUP(C857,條件!$A$1:$L$932,12,0)),"",(VLOOKUP(C857,條件!$A$1:$L$932,12,0)))</f>
        <v/>
      </c>
      <c r="J857" s="769"/>
      <c r="K857" s="404"/>
      <c r="L857" s="382" t="s">
        <v>942</v>
      </c>
      <c r="M857" s="383"/>
      <c r="N857" s="769"/>
      <c r="O857" s="404"/>
      <c r="P857" s="382" t="s">
        <v>942</v>
      </c>
      <c r="Q857" s="383"/>
      <c r="R857" s="769"/>
      <c r="S857" s="404"/>
      <c r="T857" s="382" t="s">
        <v>942</v>
      </c>
      <c r="U857" s="383"/>
      <c r="V857" s="769"/>
      <c r="W857" s="404"/>
      <c r="X857" s="382" t="s">
        <v>942</v>
      </c>
      <c r="Y857" s="383"/>
      <c r="Z857" s="965" t="str">
        <f>IFERROR(VLOOKUP(C857, 條件!$A:$L, 3, 0), "")</f>
        <v/>
      </c>
      <c r="AA857" s="770" t="str">
        <f>IF(OR(L857={"改紡","檢修","了機","清車","FINAL","停機","SAMPLE","TEST","絲開發"}), L857, IFERROR(IF(C857="", "", (SUM(J857, N857, R857, V857)/3 * AG857) * IF(AND(AF857="S", AS857="雙"), 0.5, 1)), ""))</f>
        <v>停機</v>
      </c>
      <c r="AB857" s="803" t="str">
        <f t="shared" si="143"/>
        <v/>
      </c>
      <c r="AC857" s="770" t="str">
        <f>IF(OR(L857={"改紡","檢修","了機","清車","FINAL","停機","SAMPLE","TEST"}), "", IFERROR(IF(C857="", "", AVERAGE(L857:M857, P857:Q857, T857:U857, X857:Y857)/100), ""))</f>
        <v/>
      </c>
      <c r="AD857" s="770" t="str">
        <f t="shared" si="150"/>
        <v/>
      </c>
      <c r="AE857" s="770" t="str">
        <f t="shared" si="144"/>
        <v/>
      </c>
      <c r="AF857" s="771" t="str">
        <f t="shared" si="145"/>
        <v>J</v>
      </c>
      <c r="AG857" s="966">
        <v>1</v>
      </c>
      <c r="AH857" s="820" t="s">
        <v>1272</v>
      </c>
      <c r="AI857" s="815" t="s">
        <v>1272</v>
      </c>
      <c r="AJ857" s="815" t="s">
        <v>1272</v>
      </c>
      <c r="AK857" s="974" t="s">
        <v>1272</v>
      </c>
      <c r="AL857" s="775"/>
      <c r="AM857" s="875"/>
      <c r="AN857" s="875"/>
      <c r="AO857" s="875"/>
      <c r="AP857" s="875"/>
      <c r="AQ857" s="875"/>
      <c r="AR857" s="777"/>
      <c r="AS857" s="767" t="str">
        <f t="shared" si="146"/>
        <v>單</v>
      </c>
      <c r="AT857" s="767" t="str">
        <f t="shared" si="147"/>
        <v>全</v>
      </c>
      <c r="AU857" s="767" t="str">
        <f t="shared" si="148"/>
        <v/>
      </c>
      <c r="AV857" s="767" t="str">
        <f t="shared" si="149"/>
        <v/>
      </c>
    </row>
    <row r="858" spans="1:48">
      <c r="A858" s="763">
        <f t="shared" si="142"/>
        <v>46164</v>
      </c>
      <c r="B858" s="764" t="s">
        <v>212</v>
      </c>
      <c r="C858" s="764" t="s">
        <v>244</v>
      </c>
      <c r="D858" s="945" t="s">
        <v>1945</v>
      </c>
      <c r="E858" s="766" t="str">
        <f>IFERROR(VLOOKUP(C858, 條件!$A:$L, 5, 0), "")</f>
        <v>150/48/2SDr</v>
      </c>
      <c r="F858" s="767" t="str">
        <f>IFERROR(VLOOKUP(C858, 條件!$A:$L, 6, 0), "")</f>
        <v>FP82173R×2</v>
      </c>
      <c r="G858" s="948">
        <f>IFERROR(VLOOKUP(C858, 條件!$A:$L, 7, 0), "")</f>
        <v>700</v>
      </c>
      <c r="H858" s="767" t="str">
        <f>IF(ISNA(VLOOKUP(C858,條件!$A$1:$K$932,11,0)),"",(VLOOKUP(C858,條件!$A$1:$K$932,11,0)))</f>
        <v>白紫條紋</v>
      </c>
      <c r="I858" s="768">
        <f>IF(ISNA(VLOOKUP(C858,條件!$A$1:$L$932,12,0)),"",(VLOOKUP(C858,條件!$A$1:$L$932,12,0)))</f>
        <v>5.5</v>
      </c>
      <c r="J858" s="769"/>
      <c r="K858" s="404"/>
      <c r="L858" s="382"/>
      <c r="M858" s="383"/>
      <c r="N858" s="769"/>
      <c r="O858" s="404"/>
      <c r="P858" s="382"/>
      <c r="Q858" s="383"/>
      <c r="R858" s="769"/>
      <c r="S858" s="404"/>
      <c r="T858" s="382"/>
      <c r="U858" s="383"/>
      <c r="V858" s="769"/>
      <c r="W858" s="404"/>
      <c r="X858" s="382"/>
      <c r="Y858" s="383"/>
      <c r="Z858" s="965">
        <f>IFERROR(VLOOKUP(C858, 條件!$A:$L, 3, 0), "")</f>
        <v>5.8775510204081636</v>
      </c>
      <c r="AA858" s="770">
        <f>IF(OR(L858={"改紡","檢修","了機","清車","FINAL","停機","SAMPLE","TEST","絲開發"}), L858, IFERROR(IF(C858="", "", (SUM(J858, N858, R858, V858)/3 * AG858) * IF(AND(AF858="S", AS858="雙"), 0.5, 1)), ""))</f>
        <v>0</v>
      </c>
      <c r="AB858" s="803" t="str">
        <f t="shared" si="143"/>
        <v/>
      </c>
      <c r="AC858" s="770" t="str">
        <f>IF(OR(L858={"改紡","檢修","了機","清車","FINAL","停機","SAMPLE","TEST"}), "", IFERROR(IF(C858="", "", AVERAGE(L858:M858, P858:Q858, T858:U858, X858:Y858)/100), ""))</f>
        <v/>
      </c>
      <c r="AD858" s="770">
        <f t="shared" si="150"/>
        <v>0</v>
      </c>
      <c r="AE858" s="770" t="str">
        <f t="shared" si="144"/>
        <v/>
      </c>
      <c r="AF858" s="771" t="str">
        <f t="shared" si="145"/>
        <v>T</v>
      </c>
      <c r="AG858" s="966">
        <v>1</v>
      </c>
      <c r="AH858" s="820"/>
      <c r="AI858" s="815"/>
      <c r="AJ858" s="815"/>
      <c r="AK858" s="974"/>
      <c r="AL858" s="775">
        <v>56</v>
      </c>
      <c r="AM858" s="875">
        <v>46153</v>
      </c>
      <c r="AN858" s="875">
        <v>46154</v>
      </c>
      <c r="AO858" s="875">
        <v>46155</v>
      </c>
      <c r="AP858" s="875"/>
      <c r="AQ858" s="875"/>
      <c r="AR858" s="777"/>
      <c r="AS858" s="767" t="str">
        <f t="shared" si="146"/>
        <v>雙</v>
      </c>
      <c r="AT858" s="767" t="str">
        <f t="shared" si="147"/>
        <v>全</v>
      </c>
      <c r="AU858" s="767">
        <f t="shared" si="148"/>
        <v>150</v>
      </c>
      <c r="AV858" s="767" t="str">
        <f t="shared" si="149"/>
        <v/>
      </c>
    </row>
    <row r="859" spans="1:48">
      <c r="A859" s="763">
        <f t="shared" si="142"/>
        <v>46164</v>
      </c>
      <c r="B859" s="764" t="s">
        <v>56</v>
      </c>
      <c r="C859" s="764" t="s">
        <v>237</v>
      </c>
      <c r="D859" s="945" t="s">
        <v>1945</v>
      </c>
      <c r="E859" s="766" t="str">
        <f>IFERROR(VLOOKUP(C859, 條件!$A:$L, 5, 0), "")</f>
        <v>150/48/2SDr</v>
      </c>
      <c r="F859" s="767" t="str">
        <f>IFERROR(VLOOKUP(C859, 條件!$A:$L, 6, 0), "")</f>
        <v>FP82171R×2</v>
      </c>
      <c r="G859" s="948">
        <f>IFERROR(VLOOKUP(C859, 條件!$A:$L, 7, 0), "")</f>
        <v>700</v>
      </c>
      <c r="H859" s="767" t="str">
        <f>IF(ISNA(VLOOKUP(C859,條件!$A$1:$K$932,11,0)),"",(VLOOKUP(C859,條件!$A$1:$K$932,11,0)))</f>
        <v>紅底黃星</v>
      </c>
      <c r="I859" s="768">
        <f>IF(ISNA(VLOOKUP(C859,條件!$A$1:$L$932,12,0)),"",(VLOOKUP(C859,條件!$A$1:$L$932,12,0)))</f>
        <v>5.5</v>
      </c>
      <c r="J859" s="769"/>
      <c r="K859" s="404"/>
      <c r="L859" s="382"/>
      <c r="M859" s="383"/>
      <c r="N859" s="769"/>
      <c r="O859" s="404"/>
      <c r="P859" s="382"/>
      <c r="Q859" s="383"/>
      <c r="R859" s="769"/>
      <c r="S859" s="404"/>
      <c r="T859" s="382"/>
      <c r="U859" s="383"/>
      <c r="V859" s="769"/>
      <c r="W859" s="404"/>
      <c r="X859" s="382"/>
      <c r="Y859" s="383"/>
      <c r="Z859" s="965">
        <f>IFERROR(VLOOKUP(C859, 條件!$A:$L, 3, 0), "")</f>
        <v>5.8536585365853666</v>
      </c>
      <c r="AA859" s="770">
        <f>IF(OR(L859={"改紡","檢修","了機","清車","FINAL","停機","SAMPLE","TEST","絲開發"}), L859, IFERROR(IF(C859="", "", (SUM(J859, N859, R859, V859)/3 * AG859) * IF(AND(AF859="S", AS859="雙"), 0.5, 1)), ""))</f>
        <v>0</v>
      </c>
      <c r="AB859" s="803" t="str">
        <f t="shared" si="143"/>
        <v/>
      </c>
      <c r="AC859" s="770" t="str">
        <f>IF(OR(L859={"改紡","檢修","了機","清車","FINAL","停機","SAMPLE","TEST"}), "", IFERROR(IF(C859="", "", AVERAGE(L859:M859, P859:Q859, T859:U859, X859:Y859)/100), ""))</f>
        <v/>
      </c>
      <c r="AD859" s="770">
        <f t="shared" si="150"/>
        <v>0</v>
      </c>
      <c r="AE859" s="770" t="str">
        <f t="shared" si="144"/>
        <v/>
      </c>
      <c r="AF859" s="771" t="str">
        <f t="shared" si="145"/>
        <v>T</v>
      </c>
      <c r="AG859" s="966">
        <v>1</v>
      </c>
      <c r="AH859" s="820"/>
      <c r="AI859" s="815"/>
      <c r="AJ859" s="815"/>
      <c r="AK859" s="974"/>
      <c r="AL859" s="775">
        <v>55</v>
      </c>
      <c r="AM859" s="875">
        <v>46155</v>
      </c>
      <c r="AN859" s="875">
        <v>46156</v>
      </c>
      <c r="AO859" s="875">
        <v>46157</v>
      </c>
      <c r="AP859" s="875"/>
      <c r="AQ859" s="875"/>
      <c r="AR859" s="777"/>
      <c r="AS859" s="767" t="str">
        <f t="shared" si="146"/>
        <v>雙</v>
      </c>
      <c r="AT859" s="767" t="str">
        <f t="shared" si="147"/>
        <v>全</v>
      </c>
      <c r="AU859" s="767">
        <f t="shared" si="148"/>
        <v>150</v>
      </c>
      <c r="AV859" s="767" t="str">
        <f t="shared" si="149"/>
        <v/>
      </c>
    </row>
    <row r="860" spans="1:48">
      <c r="A860" s="763">
        <f t="shared" si="142"/>
        <v>46164</v>
      </c>
      <c r="B860" s="764" t="s">
        <v>1074</v>
      </c>
      <c r="C860" s="764" t="s">
        <v>234</v>
      </c>
      <c r="D860" s="945"/>
      <c r="E860" s="766" t="str">
        <f>IFERROR(VLOOKUP(C860, 條件!$A:$L, 5, 0), "")</f>
        <v>150/48/2SDr</v>
      </c>
      <c r="F860" s="767" t="str">
        <f>IFERROR(VLOOKUP(C860, 條件!$A:$L, 6, 0), "")</f>
        <v>FP82169R×2</v>
      </c>
      <c r="G860" s="948">
        <f>IFERROR(VLOOKUP(C860, 條件!$A:$L, 7, 0), "")</f>
        <v>670</v>
      </c>
      <c r="H860" s="767" t="str">
        <f>IF(ISNA(VLOOKUP(C860,條件!$A$1:$K$932,11,0)),"",(VLOOKUP(C860,條件!$A$1:$K$932,11,0)))</f>
        <v>黃底紅點</v>
      </c>
      <c r="I860" s="768">
        <f>IF(ISNA(VLOOKUP(C860,條件!$A$1:$L$932,12,0)),"",(VLOOKUP(C860,條件!$A$1:$L$932,12,0)))</f>
        <v>5</v>
      </c>
      <c r="J860" s="769"/>
      <c r="K860" s="404"/>
      <c r="L860" s="382"/>
      <c r="M860" s="383"/>
      <c r="N860" s="769"/>
      <c r="O860" s="404"/>
      <c r="P860" s="382"/>
      <c r="Q860" s="383"/>
      <c r="R860" s="769"/>
      <c r="S860" s="404"/>
      <c r="T860" s="382"/>
      <c r="U860" s="383"/>
      <c r="V860" s="769"/>
      <c r="W860" s="404"/>
      <c r="X860" s="382"/>
      <c r="Y860" s="383"/>
      <c r="Z860" s="965">
        <f>IFERROR(VLOOKUP(C860, 條件!$A:$L, 3, 0), "")</f>
        <v>6.2882096069868991</v>
      </c>
      <c r="AA860" s="770">
        <f>IF(OR(L860={"改紡","檢修","了機","清車","FINAL","停機","SAMPLE","TEST","絲開發"}), L860, IFERROR(IF(C860="", "", (SUM(J860, N860, R860, V860)/3 * AG860) * IF(AND(AF860="S", AS860="雙"), 0.5, 1)), ""))</f>
        <v>0</v>
      </c>
      <c r="AB860" s="803" t="str">
        <f t="shared" si="143"/>
        <v/>
      </c>
      <c r="AC860" s="770" t="str">
        <f>IF(OR(L860={"改紡","檢修","了機","清車","FINAL","停機","SAMPLE","TEST"}), "", IFERROR(IF(C860="", "", AVERAGE(L860:M860, P860:Q860, T860:U860, X860:Y860)/100), ""))</f>
        <v/>
      </c>
      <c r="AD860" s="770">
        <f t="shared" si="150"/>
        <v>0</v>
      </c>
      <c r="AE860" s="770" t="str">
        <f t="shared" si="144"/>
        <v/>
      </c>
      <c r="AF860" s="771" t="str">
        <f t="shared" si="145"/>
        <v>T</v>
      </c>
      <c r="AG860" s="966">
        <v>2</v>
      </c>
      <c r="AH860" s="820"/>
      <c r="AI860" s="815"/>
      <c r="AJ860" s="815"/>
      <c r="AK860" s="974"/>
      <c r="AL860" s="775">
        <v>48</v>
      </c>
      <c r="AM860" s="875">
        <v>46152</v>
      </c>
      <c r="AN860" s="875">
        <v>46153</v>
      </c>
      <c r="AO860" s="875">
        <v>46154</v>
      </c>
      <c r="AP860" s="875"/>
      <c r="AQ860" s="875"/>
      <c r="AR860" s="777"/>
      <c r="AS860" s="767" t="str">
        <f t="shared" si="146"/>
        <v>雙</v>
      </c>
      <c r="AT860" s="767" t="str">
        <f t="shared" si="147"/>
        <v>半</v>
      </c>
      <c r="AU860" s="767">
        <f t="shared" si="148"/>
        <v>150</v>
      </c>
      <c r="AV860" s="767" t="str">
        <f t="shared" si="149"/>
        <v/>
      </c>
    </row>
    <row r="861" spans="1:48">
      <c r="A861" s="763">
        <f t="shared" si="142"/>
        <v>46164</v>
      </c>
      <c r="B861" s="764" t="s">
        <v>1074</v>
      </c>
      <c r="C861" s="764" t="s">
        <v>236</v>
      </c>
      <c r="D861" s="945"/>
      <c r="E861" s="766" t="str">
        <f>IFERROR(VLOOKUP(C861, 條件!$A:$L, 5, 0), "")</f>
        <v>150/48/2SDr</v>
      </c>
      <c r="F861" s="767" t="str">
        <f>IFERROR(VLOOKUP(C861, 條件!$A:$L, 6, 0), "")</f>
        <v>FP82169R×2</v>
      </c>
      <c r="G861" s="948">
        <f>IFERROR(VLOOKUP(C861, 條件!$A:$L, 7, 0), "")</f>
        <v>670</v>
      </c>
      <c r="H861" s="767" t="str">
        <f>IF(ISNA(VLOOKUP(C861,條件!$A$1:$K$932,11,0)),"",(VLOOKUP(C861,條件!$A$1:$K$932,11,0)))</f>
        <v>紅底藍點</v>
      </c>
      <c r="I861" s="768">
        <f>IF(ISNA(VLOOKUP(C861,條件!$A$1:$L$932,12,0)),"",(VLOOKUP(C861,條件!$A$1:$L$932,12,0)))</f>
        <v>5</v>
      </c>
      <c r="J861" s="769"/>
      <c r="K861" s="404"/>
      <c r="L861" s="382"/>
      <c r="M861" s="383"/>
      <c r="N861" s="769"/>
      <c r="O861" s="404"/>
      <c r="P861" s="382"/>
      <c r="Q861" s="383"/>
      <c r="R861" s="769"/>
      <c r="S861" s="404"/>
      <c r="T861" s="382"/>
      <c r="U861" s="383"/>
      <c r="V861" s="769"/>
      <c r="W861" s="404"/>
      <c r="X861" s="382"/>
      <c r="Y861" s="383"/>
      <c r="Z861" s="965">
        <f>IFERROR(VLOOKUP(C861, 條件!$A:$L, 3, 0), "")</f>
        <v>6.1802575107296125</v>
      </c>
      <c r="AA861" s="770">
        <f>IF(OR(L861={"改紡","檢修","了機","清車","FINAL","停機","SAMPLE","TEST","絲開發"}), L861, IFERROR(IF(C861="", "", (SUM(J861, N861, R861, V861)/3 * AG861) * IF(AND(AF861="S", AS861="雙"), 0.5, 1)), ""))</f>
        <v>0</v>
      </c>
      <c r="AB861" s="803" t="str">
        <f t="shared" si="143"/>
        <v/>
      </c>
      <c r="AC861" s="770" t="str">
        <f>IF(OR(L861={"改紡","檢修","了機","清車","FINAL","停機","SAMPLE","TEST"}), "", IFERROR(IF(C861="", "", AVERAGE(L861:M861, P861:Q861, T861:U861, X861:Y861)/100), ""))</f>
        <v/>
      </c>
      <c r="AD861" s="770">
        <f t="shared" si="150"/>
        <v>0</v>
      </c>
      <c r="AE861" s="770" t="str">
        <f t="shared" si="144"/>
        <v/>
      </c>
      <c r="AF861" s="771" t="str">
        <f t="shared" si="145"/>
        <v>T</v>
      </c>
      <c r="AG861" s="966">
        <v>2</v>
      </c>
      <c r="AH861" s="820"/>
      <c r="AI861" s="815"/>
      <c r="AJ861" s="815"/>
      <c r="AK861" s="974"/>
      <c r="AL861" s="775">
        <v>48</v>
      </c>
      <c r="AM861" s="875">
        <v>46153</v>
      </c>
      <c r="AN861" s="875">
        <v>46155</v>
      </c>
      <c r="AO861" s="875">
        <v>46156</v>
      </c>
      <c r="AP861" s="875"/>
      <c r="AQ861" s="875"/>
      <c r="AR861" s="777"/>
      <c r="AS861" s="767" t="str">
        <f t="shared" si="146"/>
        <v>雙</v>
      </c>
      <c r="AT861" s="767" t="str">
        <f t="shared" si="147"/>
        <v>半</v>
      </c>
      <c r="AU861" s="767">
        <f t="shared" si="148"/>
        <v>150</v>
      </c>
      <c r="AV861" s="767" t="str">
        <f t="shared" si="149"/>
        <v/>
      </c>
    </row>
    <row r="862" spans="1:48">
      <c r="A862" s="763">
        <f t="shared" si="142"/>
        <v>46164</v>
      </c>
      <c r="B862" s="764" t="s">
        <v>39</v>
      </c>
      <c r="C862" s="764" t="s">
        <v>942</v>
      </c>
      <c r="D862" s="945"/>
      <c r="E862" s="766" t="str">
        <f>IFERROR(VLOOKUP(C862, 條件!$A:$L, 5, 0), "")</f>
        <v/>
      </c>
      <c r="F862" s="767" t="str">
        <f>IFERROR(VLOOKUP(C862, 條件!$A:$L, 6, 0), "")</f>
        <v/>
      </c>
      <c r="G862" s="948" t="str">
        <f>IFERROR(VLOOKUP(C862, 條件!$A:$L, 7, 0), "")</f>
        <v/>
      </c>
      <c r="H862" s="767" t="str">
        <f>IF(ISNA(VLOOKUP(C862,條件!$A$1:$K$932,11,0)),"",(VLOOKUP(C862,條件!$A$1:$K$932,11,0)))</f>
        <v/>
      </c>
      <c r="I862" s="768" t="str">
        <f>IF(ISNA(VLOOKUP(C862,條件!$A$1:$L$932,12,0)),"",(VLOOKUP(C862,條件!$A$1:$L$932,12,0)))</f>
        <v/>
      </c>
      <c r="J862" s="769"/>
      <c r="K862" s="404"/>
      <c r="L862" s="382" t="s">
        <v>942</v>
      </c>
      <c r="M862" s="383"/>
      <c r="N862" s="769"/>
      <c r="O862" s="404"/>
      <c r="P862" s="382" t="s">
        <v>942</v>
      </c>
      <c r="Q862" s="383"/>
      <c r="R862" s="769"/>
      <c r="S862" s="404"/>
      <c r="T862" s="382" t="s">
        <v>942</v>
      </c>
      <c r="U862" s="383"/>
      <c r="V862" s="769"/>
      <c r="W862" s="404"/>
      <c r="X862" s="382" t="s">
        <v>942</v>
      </c>
      <c r="Y862" s="383"/>
      <c r="Z862" s="965" t="str">
        <f>IFERROR(VLOOKUP(C862, 條件!$A:$L, 3, 0), "")</f>
        <v/>
      </c>
      <c r="AA862" s="770" t="str">
        <f>IF(OR(L862={"改紡","檢修","了機","清車","FINAL","停機","SAMPLE","TEST","絲開發"}), L862, IFERROR(IF(C862="", "", (SUM(J862, N862, R862, V862)/3 * AG862) * IF(AND(AF862="S", AS862="雙"), 0.5, 1)), ""))</f>
        <v>停機</v>
      </c>
      <c r="AB862" s="803" t="str">
        <f t="shared" si="143"/>
        <v/>
      </c>
      <c r="AC862" s="770" t="str">
        <f>IF(OR(L862={"改紡","檢修","了機","清車","FINAL","停機","SAMPLE","TEST"}), "", IFERROR(IF(C862="", "", AVERAGE(L862:M862, P862:Q862, T862:U862, X862:Y862)/100), ""))</f>
        <v/>
      </c>
      <c r="AD862" s="770" t="str">
        <f t="shared" si="150"/>
        <v/>
      </c>
      <c r="AE862" s="770" t="str">
        <f t="shared" si="144"/>
        <v/>
      </c>
      <c r="AF862" s="771" t="str">
        <f t="shared" si="145"/>
        <v>T</v>
      </c>
      <c r="AG862" s="966">
        <v>1</v>
      </c>
      <c r="AH862" s="820" t="s">
        <v>1272</v>
      </c>
      <c r="AI862" s="815" t="s">
        <v>1272</v>
      </c>
      <c r="AJ862" s="815" t="s">
        <v>1272</v>
      </c>
      <c r="AK862" s="974" t="s">
        <v>1272</v>
      </c>
      <c r="AL862" s="775"/>
      <c r="AM862" s="875"/>
      <c r="AN862" s="875"/>
      <c r="AO862" s="875"/>
      <c r="AP862" s="875"/>
      <c r="AQ862" s="875"/>
      <c r="AR862" s="777"/>
      <c r="AS862" s="767" t="str">
        <f t="shared" si="146"/>
        <v>單</v>
      </c>
      <c r="AT862" s="767" t="str">
        <f t="shared" si="147"/>
        <v>全</v>
      </c>
      <c r="AU862" s="767" t="str">
        <f t="shared" si="148"/>
        <v/>
      </c>
      <c r="AV862" s="767" t="str">
        <f t="shared" si="149"/>
        <v/>
      </c>
    </row>
    <row r="863" spans="1:48">
      <c r="A863" s="763">
        <f t="shared" ref="A863:A875" si="151">A862</f>
        <v>46164</v>
      </c>
      <c r="B863" s="764" t="s">
        <v>1439</v>
      </c>
      <c r="C863" s="764" t="s">
        <v>246</v>
      </c>
      <c r="D863" s="945" t="s">
        <v>1945</v>
      </c>
      <c r="E863" s="766" t="str">
        <f>IFERROR(VLOOKUP(C863, 條件!$A:$L, 5, 0), "")</f>
        <v>150/48/2SDr</v>
      </c>
      <c r="F863" s="767" t="str">
        <f>IFERROR(VLOOKUP(C863, 條件!$A:$L, 6, 0), "")</f>
        <v>FP82173R×2</v>
      </c>
      <c r="G863" s="948">
        <f>IFERROR(VLOOKUP(C863, 條件!$A:$L, 7, 0), "")</f>
        <v>700</v>
      </c>
      <c r="H863" s="767" t="str">
        <f>IF(ISNA(VLOOKUP(C863,條件!$A$1:$K$932,11,0)),"",(VLOOKUP(C863,條件!$A$1:$K$932,11,0)))</f>
        <v>黃紅雙色</v>
      </c>
      <c r="I863" s="768">
        <f>IF(ISNA(VLOOKUP(C863,條件!$A$1:$L$932,12,0)),"",(VLOOKUP(C863,條件!$A$1:$L$932,12,0)))</f>
        <v>5.5</v>
      </c>
      <c r="J863" s="769"/>
      <c r="K863" s="404"/>
      <c r="L863" s="382"/>
      <c r="M863" s="383"/>
      <c r="N863" s="769"/>
      <c r="O863" s="404"/>
      <c r="P863" s="382"/>
      <c r="Q863" s="383"/>
      <c r="R863" s="769"/>
      <c r="S863" s="404"/>
      <c r="T863" s="382"/>
      <c r="U863" s="383"/>
      <c r="V863" s="769"/>
      <c r="W863" s="404"/>
      <c r="X863" s="382"/>
      <c r="Y863" s="383"/>
      <c r="Z863" s="965">
        <f>IFERROR(VLOOKUP(C863, 條件!$A:$L, 3, 0), "")</f>
        <v>5.8536585365853666</v>
      </c>
      <c r="AA863" s="770">
        <f>IF(OR(L863={"改紡","檢修","了機","清車","FINAL","停機","SAMPLE","TEST","絲開發"}), L863, IFERROR(IF(C863="", "", (SUM(J863, N863, R863, V863)/3 * AG863) * IF(AND(AF863="S", AS863="雙"), 0.5, 1)), ""))</f>
        <v>0</v>
      </c>
      <c r="AB863" s="803" t="str">
        <f t="shared" si="143"/>
        <v/>
      </c>
      <c r="AC863" s="770" t="str">
        <f>IF(OR(L863={"改紡","檢修","了機","清車","FINAL","停機","SAMPLE","TEST"}), "", IFERROR(IF(C863="", "", AVERAGE(L863:M863, P863:Q863, T863:U863, X863:Y863)/100), ""))</f>
        <v/>
      </c>
      <c r="AD863" s="770">
        <f t="shared" si="150"/>
        <v>0</v>
      </c>
      <c r="AE863" s="770" t="str">
        <f t="shared" si="144"/>
        <v/>
      </c>
      <c r="AF863" s="771" t="str">
        <f t="shared" si="145"/>
        <v>T</v>
      </c>
      <c r="AG863" s="966">
        <v>1</v>
      </c>
      <c r="AH863" s="820"/>
      <c r="AI863" s="815"/>
      <c r="AJ863" s="815"/>
      <c r="AK863" s="974"/>
      <c r="AL863" s="775">
        <v>56</v>
      </c>
      <c r="AM863" s="875">
        <v>46154</v>
      </c>
      <c r="AN863" s="875">
        <v>46155</v>
      </c>
      <c r="AO863" s="875">
        <v>46156</v>
      </c>
      <c r="AP863" s="875"/>
      <c r="AQ863" s="875"/>
      <c r="AR863" s="777"/>
      <c r="AS863" s="767" t="str">
        <f t="shared" si="146"/>
        <v>雙</v>
      </c>
      <c r="AT863" s="767" t="str">
        <f t="shared" si="147"/>
        <v>全</v>
      </c>
      <c r="AU863" s="767">
        <f t="shared" si="148"/>
        <v>150</v>
      </c>
      <c r="AV863" s="767" t="str">
        <f t="shared" si="149"/>
        <v/>
      </c>
    </row>
    <row r="864" spans="1:48">
      <c r="A864" s="763">
        <f t="shared" si="151"/>
        <v>46164</v>
      </c>
      <c r="B864" s="764" t="s">
        <v>158</v>
      </c>
      <c r="C864" s="764" t="s">
        <v>240</v>
      </c>
      <c r="D864" s="945" t="s">
        <v>1945</v>
      </c>
      <c r="E864" s="766" t="str">
        <f>IFERROR(VLOOKUP(C864, 條件!$A:$L, 5, 0), "")</f>
        <v>150/48/2SDr</v>
      </c>
      <c r="F864" s="767" t="str">
        <f>IFERROR(VLOOKUP(C864, 條件!$A:$L, 6, 0), "")</f>
        <v>FP82173R×2</v>
      </c>
      <c r="G864" s="948">
        <f>IFERROR(VLOOKUP(C864, 條件!$A:$L, 7, 0), "")</f>
        <v>700</v>
      </c>
      <c r="H864" s="767" t="str">
        <f>IF(ISNA(VLOOKUP(C864,條件!$A$1:$K$932,11,0)),"",(VLOOKUP(C864,條件!$A$1:$K$932,11,0)))</f>
        <v>棕色</v>
      </c>
      <c r="I864" s="768">
        <f>IF(ISNA(VLOOKUP(C864,條件!$A$1:$L$932,12,0)),"",(VLOOKUP(C864,條件!$A$1:$L$932,12,0)))</f>
        <v>5.5</v>
      </c>
      <c r="J864" s="769"/>
      <c r="K864" s="404"/>
      <c r="L864" s="382"/>
      <c r="M864" s="383"/>
      <c r="N864" s="769"/>
      <c r="O864" s="404"/>
      <c r="P864" s="382"/>
      <c r="Q864" s="383"/>
      <c r="R864" s="769"/>
      <c r="S864" s="404"/>
      <c r="T864" s="382"/>
      <c r="U864" s="383"/>
      <c r="V864" s="769"/>
      <c r="W864" s="404"/>
      <c r="X864" s="382"/>
      <c r="Y864" s="383"/>
      <c r="Z864" s="965">
        <f>IFERROR(VLOOKUP(C864, 條件!$A:$L, 3, 0), "")</f>
        <v>5.8536585365853666</v>
      </c>
      <c r="AA864" s="770">
        <f>IF(OR(L864={"改紡","檢修","了機","清車","FINAL","停機","SAMPLE","TEST","絲開發"}), L864, IFERROR(IF(C864="", "", (SUM(J864, N864, R864, V864)/3 * AG864) * IF(AND(AF864="S", AS864="雙"), 0.5, 1)), ""))</f>
        <v>0</v>
      </c>
      <c r="AB864" s="803" t="str">
        <f t="shared" si="143"/>
        <v/>
      </c>
      <c r="AC864" s="770" t="str">
        <f>IF(OR(L864={"改紡","檢修","了機","清車","FINAL","停機","SAMPLE","TEST"}), "", IFERROR(IF(C864="", "", AVERAGE(L864:M864, P864:Q864, T864:U864, X864:Y864)/100), ""))</f>
        <v/>
      </c>
      <c r="AD864" s="770">
        <f t="shared" si="150"/>
        <v>0</v>
      </c>
      <c r="AE864" s="770" t="str">
        <f t="shared" si="144"/>
        <v/>
      </c>
      <c r="AF864" s="771" t="str">
        <f t="shared" si="145"/>
        <v>T</v>
      </c>
      <c r="AG864" s="966">
        <v>1</v>
      </c>
      <c r="AH864" s="820"/>
      <c r="AI864" s="815"/>
      <c r="AJ864" s="815"/>
      <c r="AK864" s="974"/>
      <c r="AL864" s="775">
        <v>56</v>
      </c>
      <c r="AM864" s="875">
        <v>46154</v>
      </c>
      <c r="AN864" s="875">
        <v>46155</v>
      </c>
      <c r="AO864" s="875"/>
      <c r="AP864" s="875"/>
      <c r="AQ864" s="875"/>
      <c r="AR864" s="777"/>
      <c r="AS864" s="767" t="str">
        <f t="shared" si="146"/>
        <v>雙</v>
      </c>
      <c r="AT864" s="767" t="str">
        <f t="shared" si="147"/>
        <v>全</v>
      </c>
      <c r="AU864" s="767">
        <f t="shared" si="148"/>
        <v>150</v>
      </c>
      <c r="AV864" s="767" t="str">
        <f t="shared" si="149"/>
        <v/>
      </c>
    </row>
    <row r="865" spans="1:48">
      <c r="A865" s="763">
        <f t="shared" si="151"/>
        <v>46164</v>
      </c>
      <c r="B865" s="764" t="s">
        <v>1950</v>
      </c>
      <c r="C865" s="764" t="s">
        <v>924</v>
      </c>
      <c r="D865" s="945"/>
      <c r="E865" s="766" t="str">
        <f>IFERROR(VLOOKUP(C865, 條件!$A:$L, 5, 0), "")</f>
        <v>50/72/2SDFFR</v>
      </c>
      <c r="F865" s="767" t="str">
        <f>IFERROR(VLOOKUP(C865, 條件!$A:$L, 6, 0), "")</f>
        <v>FP80099R×2</v>
      </c>
      <c r="G865" s="948">
        <f>IFERROR(VLOOKUP(C865, 條件!$A:$L, 7, 0), "")</f>
        <v>500</v>
      </c>
      <c r="H865" s="767" t="str">
        <f>IF(ISNA(VLOOKUP(C865,條件!$A$1:$K$932,11,0)),"",(VLOOKUP(C865,條件!$A$1:$K$932,11,0)))</f>
        <v>白黑三角</v>
      </c>
      <c r="I865" s="768">
        <f>IF(ISNA(VLOOKUP(C865,條件!$A$1:$L$932,12,0)),"",(VLOOKUP(C865,條件!$A$1:$L$932,12,0)))</f>
        <v>4</v>
      </c>
      <c r="J865" s="769"/>
      <c r="K865" s="404"/>
      <c r="L865" s="382"/>
      <c r="M865" s="383"/>
      <c r="N865" s="769"/>
      <c r="O865" s="404"/>
      <c r="P865" s="382"/>
      <c r="Q865" s="383"/>
      <c r="R865" s="769"/>
      <c r="S865" s="404"/>
      <c r="T865" s="382"/>
      <c r="U865" s="383"/>
      <c r="V865" s="769"/>
      <c r="W865" s="404"/>
      <c r="X865" s="382"/>
      <c r="Y865" s="383"/>
      <c r="Z865" s="967">
        <f>IFERROR(VLOOKUP(C865, 條件!$A:$L, 3, 0), "")</f>
        <v>2.028169014084507</v>
      </c>
      <c r="AA865" s="796">
        <f>IF(OR(L865={"改紡","檢修","了機","清車","FINAL","停機","SAMPLE","TEST","絲開發"}), L865, IFERROR(IF(C865="", "", (SUM(J865, N865, R865, V865)/3 * AG865) * IF(AND(AF865="S", AS865="雙"), 0.5, 1)), ""))</f>
        <v>0</v>
      </c>
      <c r="AB865" s="804" t="str">
        <f>IF(K865="","",IF(ISERROR(1-((SUM(K865,O865,S865,W865)/((AG865*12)-(AG865*0.44)))/Z865)),"",(1-((SUM(K865,O865,S865,W865)/((AG865*12)-(AG865*0.44)))/Z865))))</f>
        <v/>
      </c>
      <c r="AC865" s="796" t="str">
        <f>IF(OR(L865={"改紡","檢修","了機","清車","FINAL","停機","SAMPLE","TEST"}), "", IFERROR(IF(C865="", "", AVERAGE(L865:M865, P865:Q865, T865:U865, X865:Y865)/100), ""))</f>
        <v/>
      </c>
      <c r="AD865" s="796">
        <f t="shared" si="150"/>
        <v>0</v>
      </c>
      <c r="AE865" s="796" t="str">
        <f>IF(P865="了機","",IF(J865="","",IF(ISERROR((SUM(J865,N865,R865,V865)-SUM(K865,O865,S865,W865))/24),"",((SUM(J865,N865,R865,V865)-SUM(K865,O865,S865,W865))/24))))</f>
        <v/>
      </c>
      <c r="AF865" s="797" t="str">
        <f t="shared" si="145"/>
        <v>S</v>
      </c>
      <c r="AG865" s="968">
        <v>3</v>
      </c>
      <c r="AH865" s="820"/>
      <c r="AI865" s="815"/>
      <c r="AJ865" s="815"/>
      <c r="AK865" s="974"/>
      <c r="AL865" s="775">
        <v>50</v>
      </c>
      <c r="AM865" s="875">
        <v>46043</v>
      </c>
      <c r="AN865" s="875">
        <v>46044</v>
      </c>
      <c r="AO865" s="875"/>
      <c r="AP865" s="875"/>
      <c r="AQ865" s="875"/>
      <c r="AR865" s="777"/>
      <c r="AS865" s="767" t="str">
        <f t="shared" si="146"/>
        <v>雙</v>
      </c>
      <c r="AT865" s="767" t="str">
        <f t="shared" si="147"/>
        <v>3sec</v>
      </c>
      <c r="AU865" s="767">
        <f t="shared" si="148"/>
        <v>50</v>
      </c>
      <c r="AV865" s="767" t="str">
        <f t="shared" si="149"/>
        <v/>
      </c>
    </row>
    <row r="866" spans="1:48">
      <c r="A866" s="763">
        <f t="shared" si="151"/>
        <v>46164</v>
      </c>
      <c r="B866" s="764" t="s">
        <v>1950</v>
      </c>
      <c r="C866" s="764" t="s">
        <v>928</v>
      </c>
      <c r="D866" s="945"/>
      <c r="E866" s="766" t="str">
        <f>IFERROR(VLOOKUP(C866, 條件!$A:$L, 5, 0), "")</f>
        <v>75/72/2SDFFR</v>
      </c>
      <c r="F866" s="767" t="str">
        <f>IFERROR(VLOOKUP(C866, 條件!$A:$L, 6, 0), "")</f>
        <v>FP81209R×2</v>
      </c>
      <c r="G866" s="948">
        <f>IFERROR(VLOOKUP(C866, 條件!$A:$L, 7, 0), "")</f>
        <v>600</v>
      </c>
      <c r="H866" s="767" t="str">
        <f>IF(ISNA(VLOOKUP(C866,條件!$A$1:$K$932,11,0)),"",(VLOOKUP(C866,條件!$A$1:$K$932,11,0)))</f>
        <v>白底紅十字</v>
      </c>
      <c r="I866" s="768">
        <f>IF(ISNA(VLOOKUP(C866,條件!$A$1:$L$932,12,0)),"",(VLOOKUP(C866,條件!$A$1:$L$932,12,0)))</f>
        <v>5</v>
      </c>
      <c r="J866" s="769"/>
      <c r="K866" s="404"/>
      <c r="L866" s="382"/>
      <c r="M866" s="383"/>
      <c r="N866" s="769"/>
      <c r="O866" s="404"/>
      <c r="P866" s="382"/>
      <c r="Q866" s="383"/>
      <c r="R866" s="769"/>
      <c r="S866" s="404"/>
      <c r="T866" s="382"/>
      <c r="U866" s="383"/>
      <c r="V866" s="769"/>
      <c r="W866" s="404"/>
      <c r="X866" s="382"/>
      <c r="Y866" s="383"/>
      <c r="Z866" s="967">
        <f>IFERROR(VLOOKUP(C866, 條件!$A:$L, 3, 0), "")</f>
        <v>2.8402366863905324</v>
      </c>
      <c r="AA866" s="796">
        <f>IF(OR(L866={"改紡","檢修","了機","清車","FINAL","停機","SAMPLE","TEST","絲開發"}), L866, IFERROR(IF(C866="", "", (SUM(J866, N866, R866, V866)/3 * AG866) * IF(AND(AF866="S", AS866="雙"), 0.5, 1)), ""))</f>
        <v>0</v>
      </c>
      <c r="AB866" s="804" t="str">
        <f>IF(K866="","",IF(ISERROR(1-((SUM(K866,O866,S866,W866)/((AG866*12)-(AG866*0.44)))/Z866)),"",(1-((SUM(K866,O866,S866,W866)/((AG866*12)-(AG866*0.44)))/Z866))))</f>
        <v/>
      </c>
      <c r="AC866" s="796" t="str">
        <f>IF(OR(L866={"改紡","檢修","了機","清車","FINAL","停機","SAMPLE","TEST"}), "", IFERROR(IF(C866="", "", AVERAGE(L866:M866, P866:Q866, T866:U866, X866:Y866)/100), ""))</f>
        <v/>
      </c>
      <c r="AD866" s="796">
        <f t="shared" si="150"/>
        <v>0</v>
      </c>
      <c r="AE866" s="796" t="str">
        <f>IF(P866="了機","",IF(J866="","",IF(ISERROR((SUM(J866,N866,R866,V866)-SUM(K866,O866,S866,W866))/24),"",((SUM(J866,N866,R866,V866)-SUM(K866,O866,S866,W866))/24))))</f>
        <v/>
      </c>
      <c r="AF866" s="797" t="str">
        <f t="shared" si="145"/>
        <v>S</v>
      </c>
      <c r="AG866" s="968">
        <v>3</v>
      </c>
      <c r="AH866" s="820"/>
      <c r="AI866" s="815"/>
      <c r="AJ866" s="815"/>
      <c r="AK866" s="974"/>
      <c r="AL866" s="775">
        <v>50</v>
      </c>
      <c r="AM866" s="875">
        <v>46087</v>
      </c>
      <c r="AN866" s="875">
        <v>46089</v>
      </c>
      <c r="AO866" s="875"/>
      <c r="AP866" s="875"/>
      <c r="AQ866" s="875"/>
      <c r="AR866" s="777"/>
      <c r="AS866" s="767" t="str">
        <f t="shared" si="146"/>
        <v>雙</v>
      </c>
      <c r="AT866" s="767" t="str">
        <f t="shared" si="147"/>
        <v>3sec</v>
      </c>
      <c r="AU866" s="767">
        <f t="shared" si="148"/>
        <v>75</v>
      </c>
      <c r="AV866" s="767" t="str">
        <f t="shared" si="149"/>
        <v/>
      </c>
    </row>
    <row r="867" spans="1:48">
      <c r="A867" s="763">
        <f t="shared" si="151"/>
        <v>46164</v>
      </c>
      <c r="B867" s="764" t="s">
        <v>1756</v>
      </c>
      <c r="C867" s="764" t="s">
        <v>960</v>
      </c>
      <c r="D867" s="945"/>
      <c r="E867" s="766" t="str">
        <f>IFERROR(VLOOKUP(C867, 條件!$A:$L, 5, 0), "")</f>
        <v/>
      </c>
      <c r="F867" s="767" t="str">
        <f>IFERROR(VLOOKUP(C867, 條件!$A:$L, 6, 0), "")</f>
        <v/>
      </c>
      <c r="G867" s="948" t="str">
        <f>IFERROR(VLOOKUP(C867, 條件!$A:$L, 7, 0), "")</f>
        <v/>
      </c>
      <c r="H867" s="767" t="str">
        <f>IF(ISNA(VLOOKUP(C867,條件!$A$1:$K$932,11,0)),"",(VLOOKUP(C867,條件!$A$1:$K$932,11,0)))</f>
        <v/>
      </c>
      <c r="I867" s="768" t="str">
        <f>IF(ISNA(VLOOKUP(C867,條件!$A$1:$L$932,12,0)),"",(VLOOKUP(C867,條件!$A$1:$L$932,12,0)))</f>
        <v/>
      </c>
      <c r="J867" s="769"/>
      <c r="K867" s="404"/>
      <c r="L867" s="382" t="s">
        <v>960</v>
      </c>
      <c r="M867" s="383"/>
      <c r="N867" s="769"/>
      <c r="O867" s="404"/>
      <c r="P867" s="382" t="s">
        <v>960</v>
      </c>
      <c r="Q867" s="383"/>
      <c r="R867" s="769"/>
      <c r="S867" s="404"/>
      <c r="T867" s="382" t="s">
        <v>960</v>
      </c>
      <c r="U867" s="383"/>
      <c r="V867" s="769"/>
      <c r="W867" s="404"/>
      <c r="X867" s="382" t="s">
        <v>960</v>
      </c>
      <c r="Y867" s="383"/>
      <c r="Z867" s="967" t="str">
        <f>IFERROR(VLOOKUP(C867, 條件!$A:$L, 3, 0), "")</f>
        <v/>
      </c>
      <c r="AA867" s="796" t="str">
        <f>IF(OR(L867={"改紡","檢修","了機","清車","FINAL","停機","SAMPLE","TEST","絲開發"}), L867, IFERROR(IF(C867="", "", (SUM(J867, N867, R867, V867)/3 * AG867) * IF(AND(AF867="S", AS867="雙"), 0.5, 1)), ""))</f>
        <v>絲開發</v>
      </c>
      <c r="AB867" s="804" t="str">
        <f>IF(K867="","",IF(ISERROR(1-((SUM(K867,O867,S867,W867)/((AG867*12)-(AG867*0.44)))/Z867)),"",(1-((SUM(K867,O867,S867,W867)/((AG867*12)-(AG867*0.44)))/Z867))))</f>
        <v/>
      </c>
      <c r="AC867" s="796" t="str">
        <f>IF(OR(L867={"改紡","檢修","了機","清車","FINAL","停機","SAMPLE","TEST"}), "", IFERROR(IF(C867="", "", AVERAGE(L867:M867, P867:Q867, T867:U867, X867:Y867)/100), ""))</f>
        <v/>
      </c>
      <c r="AD867" s="796" t="str">
        <f t="shared" si="150"/>
        <v/>
      </c>
      <c r="AE867" s="796" t="str">
        <f>IF(P867="了機","",IF(J867="","",IF(ISERROR((SUM(J867,N867,R867,V867)-SUM(K867,O867,S867,W867))/24),"",((SUM(J867,N867,R867,V867)-SUM(K867,O867,S867,W867))/24))))</f>
        <v/>
      </c>
      <c r="AF867" s="797" t="str">
        <f t="shared" si="145"/>
        <v>S</v>
      </c>
      <c r="AG867" s="968">
        <v>5</v>
      </c>
      <c r="AH867" s="820"/>
      <c r="AI867" s="815"/>
      <c r="AJ867" s="815"/>
      <c r="AK867" s="974"/>
      <c r="AL867" s="775"/>
      <c r="AM867" s="875"/>
      <c r="AN867" s="875"/>
      <c r="AO867" s="875"/>
      <c r="AP867" s="875"/>
      <c r="AQ867" s="875"/>
      <c r="AR867" s="777"/>
      <c r="AS867" s="767" t="str">
        <f t="shared" si="146"/>
        <v>單</v>
      </c>
      <c r="AT867" s="767" t="str">
        <f t="shared" si="147"/>
        <v>5sec</v>
      </c>
      <c r="AU867" s="767" t="str">
        <f t="shared" si="148"/>
        <v/>
      </c>
      <c r="AV867" s="767" t="str">
        <f t="shared" si="149"/>
        <v/>
      </c>
    </row>
    <row r="868" spans="1:48">
      <c r="A868" s="763">
        <f t="shared" si="151"/>
        <v>46164</v>
      </c>
      <c r="B868" s="764" t="s">
        <v>1951</v>
      </c>
      <c r="C868" s="798" t="s">
        <v>1952</v>
      </c>
      <c r="D868" s="945"/>
      <c r="E868" s="766" t="str">
        <f>IFERROR(VLOOKUP(C868, 條件!$A:$L, 5, 0), "")</f>
        <v/>
      </c>
      <c r="F868" s="767" t="str">
        <f>IFERROR(VLOOKUP(C868, 條件!$A:$L, 6, 0), "")</f>
        <v/>
      </c>
      <c r="G868" s="948" t="str">
        <f>IFERROR(VLOOKUP(C868, 條件!$A:$L, 7, 0), "")</f>
        <v/>
      </c>
      <c r="H868" s="767" t="str">
        <f>IF(ISNA(VLOOKUP(C868,條件!$A$1:$K$932,11,0)),"",(VLOOKUP(C868,條件!$A$1:$K$932,11,0)))</f>
        <v/>
      </c>
      <c r="I868" s="768" t="str">
        <f>IF(ISNA(VLOOKUP(C868,條件!$A$1:$L$932,12,0)),"",(VLOOKUP(C868,條件!$A$1:$L$932,12,0)))</f>
        <v/>
      </c>
      <c r="J868" s="769"/>
      <c r="K868" s="404"/>
      <c r="L868" s="382" t="s">
        <v>942</v>
      </c>
      <c r="M868" s="383"/>
      <c r="N868" s="769"/>
      <c r="O868" s="404"/>
      <c r="P868" s="382" t="s">
        <v>942</v>
      </c>
      <c r="Q868" s="383"/>
      <c r="R868" s="769"/>
      <c r="S868" s="404"/>
      <c r="T868" s="382" t="s">
        <v>942</v>
      </c>
      <c r="U868" s="383"/>
      <c r="V868" s="769"/>
      <c r="W868" s="404"/>
      <c r="X868" s="382" t="s">
        <v>942</v>
      </c>
      <c r="Y868" s="383"/>
      <c r="Z868" s="965" t="str">
        <f>IFERROR(VLOOKUP(C868, 條件!$A:$L, 3, 0), "")</f>
        <v/>
      </c>
      <c r="AA868" s="770" t="str">
        <f>IF(OR(L868={"改紡","檢修","了機","清車","FINAL","停機","SAMPLE","TEST","絲開發"}), L868, IFERROR(IF(C868="", "", (SUM(J868, N868, R868, V868)/3 * AG868) * IF(AND(AF868="S", AS868="雙"), 0.5, 1)), ""))</f>
        <v>停機</v>
      </c>
      <c r="AB868" s="803" t="str">
        <f t="shared" ref="AB868:AB875" si="152">IF(K868="","",IF(ISERROR(1-(SUM(K868,O868,S868,W868)/208/Z868)),"",(1-(SUM(K868,O868,S868,W868)/208/Z868))))</f>
        <v/>
      </c>
      <c r="AC868" s="770" t="str">
        <f>IF(OR(L868={"改紡","檢修","了機","清車","FINAL","停機","SAMPLE","TEST"}), "", IFERROR(IF(C868="", "", AVERAGE(L868:M868, P868:Q868, T868:U868, X868:Y868)/100), ""))</f>
        <v/>
      </c>
      <c r="AD868" s="770" t="str">
        <f t="shared" si="150"/>
        <v/>
      </c>
      <c r="AE868" s="770" t="str">
        <f>IF(OR(L868="改紡", L868="檢修", L868="了機"), "",
   IF(AND(C868&lt;&gt;"", J868&lt;&gt;""),
      IFERROR((SUM(J868, N868, R868, V868) - SUM(K868, O868, S868, W868))/24 * AG868, ""),
   "")
)</f>
        <v/>
      </c>
      <c r="AF868" s="771" t="str">
        <f t="shared" si="145"/>
        <v>M</v>
      </c>
      <c r="AG868" s="966">
        <v>1</v>
      </c>
      <c r="AH868" s="820" t="s">
        <v>1272</v>
      </c>
      <c r="AI868" s="815" t="s">
        <v>1272</v>
      </c>
      <c r="AJ868" s="815" t="s">
        <v>1272</v>
      </c>
      <c r="AK868" s="974" t="s">
        <v>1272</v>
      </c>
      <c r="AL868" s="775"/>
      <c r="AM868" s="875"/>
      <c r="AN868" s="875"/>
      <c r="AO868" s="875"/>
      <c r="AP868" s="875"/>
      <c r="AQ868" s="875"/>
      <c r="AR868" s="777"/>
      <c r="AS868" s="767" t="str">
        <f t="shared" si="146"/>
        <v>單</v>
      </c>
      <c r="AT868" s="767" t="str">
        <f t="shared" si="147"/>
        <v>全</v>
      </c>
      <c r="AU868" s="767" t="str">
        <f t="shared" si="148"/>
        <v/>
      </c>
      <c r="AV868" s="767" t="str">
        <f t="shared" si="149"/>
        <v/>
      </c>
    </row>
    <row r="869" spans="1:48">
      <c r="A869" s="763">
        <f t="shared" si="151"/>
        <v>46164</v>
      </c>
      <c r="B869" s="764" t="s">
        <v>1953</v>
      </c>
      <c r="C869" s="798" t="s">
        <v>1952</v>
      </c>
      <c r="D869" s="945"/>
      <c r="E869" s="766" t="str">
        <f>IFERROR(VLOOKUP(C869, 條件!$A:$L, 5, 0), "")</f>
        <v/>
      </c>
      <c r="F869" s="767" t="str">
        <f>IFERROR(VLOOKUP(C869, 條件!$A:$L, 6, 0), "")</f>
        <v/>
      </c>
      <c r="G869" s="948" t="str">
        <f>IFERROR(VLOOKUP(C869, 條件!$A:$L, 7, 0), "")</f>
        <v/>
      </c>
      <c r="H869" s="767" t="str">
        <f>IF(ISNA(VLOOKUP(C869,條件!$A$1:$K$932,11,0)),"",(VLOOKUP(C869,條件!$A$1:$K$932,11,0)))</f>
        <v/>
      </c>
      <c r="I869" s="768" t="str">
        <f>IF(ISNA(VLOOKUP(C869,條件!$A$1:$L$932,12,0)),"",(VLOOKUP(C869,條件!$A$1:$L$932,12,0)))</f>
        <v/>
      </c>
      <c r="J869" s="769"/>
      <c r="K869" s="404"/>
      <c r="L869" s="382" t="s">
        <v>942</v>
      </c>
      <c r="M869" s="383"/>
      <c r="N869" s="769"/>
      <c r="O869" s="404"/>
      <c r="P869" s="382" t="s">
        <v>942</v>
      </c>
      <c r="Q869" s="383"/>
      <c r="R869" s="769"/>
      <c r="S869" s="404"/>
      <c r="T869" s="382" t="s">
        <v>942</v>
      </c>
      <c r="U869" s="383"/>
      <c r="V869" s="769"/>
      <c r="W869" s="404"/>
      <c r="X869" s="382" t="s">
        <v>942</v>
      </c>
      <c r="Y869" s="383"/>
      <c r="Z869" s="965" t="str">
        <f>IFERROR(VLOOKUP(C869, 條件!$A:$L, 3, 0), "")</f>
        <v/>
      </c>
      <c r="AA869" s="770" t="str">
        <f>IF(OR(L869={"改紡","檢修","了機","清車","FINAL","停機","SAMPLE","TEST","絲開發"}), L869, IFERROR(IF(C869="", "", (SUM(J869, N869, R869, V869)/3 * AG869) * IF(AND(AF869="S", AS869="雙"), 0.5, 1)), ""))</f>
        <v>停機</v>
      </c>
      <c r="AB869" s="803" t="str">
        <f t="shared" si="152"/>
        <v/>
      </c>
      <c r="AC869" s="770" t="str">
        <f>IF(OR(L869={"改紡","檢修","了機","清車","FINAL","停機","SAMPLE","TEST"}), "", IFERROR(IF(C869="", "", AVERAGE(L869:M869, P869:Q869, T869:U869, X869:Y869)/100), ""))</f>
        <v/>
      </c>
      <c r="AD869" s="770" t="str">
        <f t="shared" si="150"/>
        <v/>
      </c>
      <c r="AE869" s="770" t="str">
        <f t="shared" ref="AE869:AE875" si="153">IF(OR(L869="改紡", L869="檢修", L869="了機"), "",
IF(AND(C869&lt;&gt;"", J869&lt;&gt;""),
IFERROR((SUM(J869, N869, R869, V869) - SUM(K869, O869, S869, W869))/24 * AG869, ""),
"")
)</f>
        <v/>
      </c>
      <c r="AF869" s="771" t="str">
        <f t="shared" si="145"/>
        <v>M</v>
      </c>
      <c r="AG869" s="966">
        <v>1</v>
      </c>
      <c r="AH869" s="820" t="s">
        <v>1272</v>
      </c>
      <c r="AI869" s="815" t="s">
        <v>1272</v>
      </c>
      <c r="AJ869" s="815" t="s">
        <v>1272</v>
      </c>
      <c r="AK869" s="974" t="s">
        <v>1272</v>
      </c>
      <c r="AL869" s="775"/>
      <c r="AM869" s="875"/>
      <c r="AN869" s="875"/>
      <c r="AO869" s="875"/>
      <c r="AP869" s="875"/>
      <c r="AQ869" s="875"/>
      <c r="AR869" s="777"/>
      <c r="AS869" s="767" t="str">
        <f t="shared" si="146"/>
        <v>單</v>
      </c>
      <c r="AT869" s="767" t="str">
        <f t="shared" si="147"/>
        <v>全</v>
      </c>
      <c r="AU869" s="767" t="str">
        <f t="shared" si="148"/>
        <v/>
      </c>
      <c r="AV869" s="767" t="str">
        <f t="shared" si="149"/>
        <v/>
      </c>
    </row>
    <row r="870" spans="1:48">
      <c r="A870" s="763">
        <f t="shared" si="151"/>
        <v>46164</v>
      </c>
      <c r="B870" s="764" t="s">
        <v>1954</v>
      </c>
      <c r="C870" s="798" t="s">
        <v>1952</v>
      </c>
      <c r="D870" s="945"/>
      <c r="E870" s="766" t="str">
        <f>IFERROR(VLOOKUP(C870, 條件!$A:$L, 5, 0), "")</f>
        <v/>
      </c>
      <c r="F870" s="767" t="str">
        <f>IFERROR(VLOOKUP(C870, 條件!$A:$L, 6, 0), "")</f>
        <v/>
      </c>
      <c r="G870" s="948" t="str">
        <f>IFERROR(VLOOKUP(C870, 條件!$A:$L, 7, 0), "")</f>
        <v/>
      </c>
      <c r="H870" s="767" t="str">
        <f>IF(ISNA(VLOOKUP(C870,條件!$A$1:$K$932,11,0)),"",(VLOOKUP(C870,條件!$A$1:$K$932,11,0)))</f>
        <v/>
      </c>
      <c r="I870" s="768" t="str">
        <f>IF(ISNA(VLOOKUP(C870,條件!$A$1:$L$932,12,0)),"",(VLOOKUP(C870,條件!$A$1:$L$932,12,0)))</f>
        <v/>
      </c>
      <c r="J870" s="769"/>
      <c r="K870" s="404"/>
      <c r="L870" s="382" t="s">
        <v>942</v>
      </c>
      <c r="M870" s="383"/>
      <c r="N870" s="769"/>
      <c r="O870" s="404"/>
      <c r="P870" s="382" t="s">
        <v>942</v>
      </c>
      <c r="Q870" s="383"/>
      <c r="R870" s="769"/>
      <c r="S870" s="404"/>
      <c r="T870" s="382" t="s">
        <v>942</v>
      </c>
      <c r="U870" s="383"/>
      <c r="V870" s="769"/>
      <c r="W870" s="404"/>
      <c r="X870" s="382" t="s">
        <v>942</v>
      </c>
      <c r="Y870" s="383"/>
      <c r="Z870" s="965" t="str">
        <f>IFERROR(VLOOKUP(C870, 條件!$A:$L, 3, 0), "")</f>
        <v/>
      </c>
      <c r="AA870" s="770" t="str">
        <f>IF(OR(L870={"改紡","檢修","了機","清車","FINAL","停機","SAMPLE","TEST","絲開發"}), L870, IFERROR(IF(C870="", "", (SUM(J870, N870, R870, V870)/3 * AG870) * IF(AND(AF870="S", AS870="雙"), 0.5, 1)), ""))</f>
        <v>停機</v>
      </c>
      <c r="AB870" s="803" t="str">
        <f t="shared" si="152"/>
        <v/>
      </c>
      <c r="AC870" s="770" t="str">
        <f>IF(OR(L870={"改紡","檢修","了機","清車","FINAL","停機","SAMPLE","TEST"}), "", IFERROR(IF(C870="", "", AVERAGE(L870:M870, P870:Q870, T870:U870, X870:Y870)/100), ""))</f>
        <v/>
      </c>
      <c r="AD870" s="770" t="str">
        <f t="shared" si="150"/>
        <v/>
      </c>
      <c r="AE870" s="770" t="str">
        <f t="shared" si="153"/>
        <v/>
      </c>
      <c r="AF870" s="771" t="str">
        <f t="shared" si="145"/>
        <v>M</v>
      </c>
      <c r="AG870" s="966">
        <v>1</v>
      </c>
      <c r="AH870" s="820" t="s">
        <v>1272</v>
      </c>
      <c r="AI870" s="815" t="s">
        <v>1272</v>
      </c>
      <c r="AJ870" s="815" t="s">
        <v>1272</v>
      </c>
      <c r="AK870" s="974" t="s">
        <v>1272</v>
      </c>
      <c r="AL870" s="775"/>
      <c r="AM870" s="875"/>
      <c r="AN870" s="875"/>
      <c r="AO870" s="875"/>
      <c r="AP870" s="875"/>
      <c r="AQ870" s="875"/>
      <c r="AR870" s="777"/>
      <c r="AS870" s="767" t="str">
        <f t="shared" si="146"/>
        <v>單</v>
      </c>
      <c r="AT870" s="767" t="str">
        <f t="shared" si="147"/>
        <v>全</v>
      </c>
      <c r="AU870" s="767" t="str">
        <f t="shared" si="148"/>
        <v/>
      </c>
      <c r="AV870" s="767" t="str">
        <f t="shared" si="149"/>
        <v/>
      </c>
    </row>
    <row r="871" spans="1:48">
      <c r="A871" s="763">
        <f t="shared" si="151"/>
        <v>46164</v>
      </c>
      <c r="B871" s="764" t="s">
        <v>1955</v>
      </c>
      <c r="C871" s="798" t="s">
        <v>1952</v>
      </c>
      <c r="D871" s="945"/>
      <c r="E871" s="766" t="str">
        <f>IFERROR(VLOOKUP(C871, 條件!$A:$L, 5, 0), "")</f>
        <v/>
      </c>
      <c r="F871" s="767" t="str">
        <f>IFERROR(VLOOKUP(C871, 條件!$A:$L, 6, 0), "")</f>
        <v/>
      </c>
      <c r="G871" s="948" t="str">
        <f>IFERROR(VLOOKUP(C871, 條件!$A:$L, 7, 0), "")</f>
        <v/>
      </c>
      <c r="H871" s="767" t="str">
        <f>IF(ISNA(VLOOKUP(C871,條件!$A$1:$K$932,11,0)),"",(VLOOKUP(C871,條件!$A$1:$K$932,11,0)))</f>
        <v/>
      </c>
      <c r="I871" s="768" t="str">
        <f>IF(ISNA(VLOOKUP(C871,條件!$A$1:$L$932,12,0)),"",(VLOOKUP(C871,條件!$A$1:$L$932,12,0)))</f>
        <v/>
      </c>
      <c r="J871" s="769"/>
      <c r="K871" s="404"/>
      <c r="L871" s="382" t="s">
        <v>942</v>
      </c>
      <c r="M871" s="383"/>
      <c r="N871" s="769"/>
      <c r="O871" s="404"/>
      <c r="P871" s="382" t="s">
        <v>942</v>
      </c>
      <c r="Q871" s="383"/>
      <c r="R871" s="769"/>
      <c r="S871" s="404"/>
      <c r="T871" s="382" t="s">
        <v>942</v>
      </c>
      <c r="U871" s="383"/>
      <c r="V871" s="769"/>
      <c r="W871" s="404"/>
      <c r="X871" s="382" t="s">
        <v>942</v>
      </c>
      <c r="Y871" s="383"/>
      <c r="Z871" s="965" t="str">
        <f>IFERROR(VLOOKUP(C871, 條件!$A:$L, 3, 0), "")</f>
        <v/>
      </c>
      <c r="AA871" s="770" t="str">
        <f>IF(OR(L871={"改紡","檢修","了機","清車","FINAL","停機","SAMPLE","TEST","絲開發"}), L871, IFERROR(IF(C871="", "", (SUM(J871, N871, R871, V871)/3 * AG871) * IF(AND(AF871="S", AS871="雙"), 0.5, 1)), ""))</f>
        <v>停機</v>
      </c>
      <c r="AB871" s="803" t="str">
        <f t="shared" si="152"/>
        <v/>
      </c>
      <c r="AC871" s="770" t="str">
        <f>IF(OR(L871={"改紡","檢修","了機","清車","FINAL","停機","SAMPLE","TEST"}), "", IFERROR(IF(C871="", "", AVERAGE(L871:M871, P871:Q871, T871:U871, X871:Y871)/100), ""))</f>
        <v/>
      </c>
      <c r="AD871" s="770" t="str">
        <f t="shared" si="150"/>
        <v/>
      </c>
      <c r="AE871" s="770" t="str">
        <f t="shared" si="153"/>
        <v/>
      </c>
      <c r="AF871" s="771" t="str">
        <f t="shared" si="145"/>
        <v>M</v>
      </c>
      <c r="AG871" s="966">
        <v>1</v>
      </c>
      <c r="AH871" s="820" t="s">
        <v>1272</v>
      </c>
      <c r="AI871" s="815" t="s">
        <v>1272</v>
      </c>
      <c r="AJ871" s="815" t="s">
        <v>1272</v>
      </c>
      <c r="AK871" s="974" t="s">
        <v>1272</v>
      </c>
      <c r="AL871" s="775"/>
      <c r="AM871" s="875"/>
      <c r="AN871" s="875"/>
      <c r="AO871" s="875"/>
      <c r="AP871" s="875"/>
      <c r="AQ871" s="875"/>
      <c r="AR871" s="777"/>
      <c r="AS871" s="767" t="str">
        <f t="shared" si="146"/>
        <v>單</v>
      </c>
      <c r="AT871" s="767" t="str">
        <f t="shared" si="147"/>
        <v>全</v>
      </c>
      <c r="AU871" s="767" t="str">
        <f t="shared" si="148"/>
        <v/>
      </c>
      <c r="AV871" s="767" t="str">
        <f t="shared" si="149"/>
        <v/>
      </c>
    </row>
    <row r="872" spans="1:48">
      <c r="A872" s="763">
        <f t="shared" si="151"/>
        <v>46164</v>
      </c>
      <c r="B872" s="764" t="s">
        <v>1956</v>
      </c>
      <c r="C872" s="798" t="s">
        <v>1952</v>
      </c>
      <c r="D872" s="945"/>
      <c r="E872" s="766" t="str">
        <f>IFERROR(VLOOKUP(C872, 條件!$A:$L, 5, 0), "")</f>
        <v/>
      </c>
      <c r="F872" s="767" t="str">
        <f>IFERROR(VLOOKUP(C872, 條件!$A:$L, 6, 0), "")</f>
        <v/>
      </c>
      <c r="G872" s="948" t="str">
        <f>IFERROR(VLOOKUP(C872, 條件!$A:$L, 7, 0), "")</f>
        <v/>
      </c>
      <c r="H872" s="767" t="str">
        <f>IF(ISNA(VLOOKUP(C872,條件!$A$1:$K$932,11,0)),"",(VLOOKUP(C872,條件!$A$1:$K$932,11,0)))</f>
        <v/>
      </c>
      <c r="I872" s="768" t="str">
        <f>IF(ISNA(VLOOKUP(C872,條件!$A$1:$L$932,12,0)),"",(VLOOKUP(C872,條件!$A$1:$L$932,12,0)))</f>
        <v/>
      </c>
      <c r="J872" s="769"/>
      <c r="K872" s="404"/>
      <c r="L872" s="382" t="s">
        <v>942</v>
      </c>
      <c r="M872" s="383"/>
      <c r="N872" s="769"/>
      <c r="O872" s="404"/>
      <c r="P872" s="382" t="s">
        <v>942</v>
      </c>
      <c r="Q872" s="383"/>
      <c r="R872" s="769"/>
      <c r="S872" s="404"/>
      <c r="T872" s="382" t="s">
        <v>942</v>
      </c>
      <c r="U872" s="383"/>
      <c r="V872" s="769"/>
      <c r="W872" s="404"/>
      <c r="X872" s="382" t="s">
        <v>942</v>
      </c>
      <c r="Y872" s="383"/>
      <c r="Z872" s="965" t="str">
        <f>IFERROR(VLOOKUP(C872, 條件!$A:$L, 3, 0), "")</f>
        <v/>
      </c>
      <c r="AA872" s="770" t="str">
        <f>IF(OR(L872={"改紡","檢修","了機","清車","FINAL","停機","SAMPLE","TEST","絲開發"}), L872, IFERROR(IF(C872="", "", (SUM(J872, N872, R872, V872)/3 * AG872) * IF(AND(AF872="S", AS872="雙"), 0.5, 1)), ""))</f>
        <v>停機</v>
      </c>
      <c r="AB872" s="803" t="str">
        <f t="shared" si="152"/>
        <v/>
      </c>
      <c r="AC872" s="770" t="str">
        <f>IF(OR(L872={"改紡","檢修","了機","清車","FINAL","停機","SAMPLE","TEST"}), "", IFERROR(IF(C872="", "", AVERAGE(L872:M872, P872:Q872, T872:U872, X872:Y872)/100), ""))</f>
        <v/>
      </c>
      <c r="AD872" s="770" t="str">
        <f t="shared" si="150"/>
        <v/>
      </c>
      <c r="AE872" s="770" t="str">
        <f t="shared" si="153"/>
        <v/>
      </c>
      <c r="AF872" s="771" t="str">
        <f t="shared" si="145"/>
        <v>M</v>
      </c>
      <c r="AG872" s="966">
        <v>1</v>
      </c>
      <c r="AH872" s="820" t="s">
        <v>1272</v>
      </c>
      <c r="AI872" s="815" t="s">
        <v>1272</v>
      </c>
      <c r="AJ872" s="815" t="s">
        <v>1272</v>
      </c>
      <c r="AK872" s="974" t="s">
        <v>1272</v>
      </c>
      <c r="AL872" s="775"/>
      <c r="AM872" s="875"/>
      <c r="AN872" s="875"/>
      <c r="AO872" s="875"/>
      <c r="AP872" s="875"/>
      <c r="AQ872" s="875"/>
      <c r="AR872" s="777"/>
      <c r="AS872" s="767" t="str">
        <f t="shared" si="146"/>
        <v>單</v>
      </c>
      <c r="AT872" s="767" t="str">
        <f t="shared" si="147"/>
        <v>全</v>
      </c>
      <c r="AU872" s="767" t="str">
        <f t="shared" si="148"/>
        <v/>
      </c>
      <c r="AV872" s="767" t="str">
        <f t="shared" si="149"/>
        <v/>
      </c>
    </row>
    <row r="873" spans="1:48">
      <c r="A873" s="763">
        <f t="shared" si="151"/>
        <v>46164</v>
      </c>
      <c r="B873" s="764" t="s">
        <v>1957</v>
      </c>
      <c r="C873" s="798" t="s">
        <v>1952</v>
      </c>
      <c r="D873" s="945"/>
      <c r="E873" s="766" t="str">
        <f>IFERROR(VLOOKUP(C873, 條件!$A:$L, 5, 0), "")</f>
        <v/>
      </c>
      <c r="F873" s="767" t="str">
        <f>IFERROR(VLOOKUP(C873, 條件!$A:$L, 6, 0), "")</f>
        <v/>
      </c>
      <c r="G873" s="948" t="str">
        <f>IFERROR(VLOOKUP(C873, 條件!$A:$L, 7, 0), "")</f>
        <v/>
      </c>
      <c r="H873" s="767" t="str">
        <f>IF(ISNA(VLOOKUP(C873,條件!$A$1:$K$932,11,0)),"",(VLOOKUP(C873,條件!$A$1:$K$932,11,0)))</f>
        <v/>
      </c>
      <c r="I873" s="768" t="str">
        <f>IF(ISNA(VLOOKUP(C873,條件!$A$1:$L$932,12,0)),"",(VLOOKUP(C873,條件!$A$1:$L$932,12,0)))</f>
        <v/>
      </c>
      <c r="J873" s="769"/>
      <c r="K873" s="404"/>
      <c r="L873" s="382" t="s">
        <v>942</v>
      </c>
      <c r="M873" s="383"/>
      <c r="N873" s="769"/>
      <c r="O873" s="404"/>
      <c r="P873" s="382" t="s">
        <v>942</v>
      </c>
      <c r="Q873" s="383"/>
      <c r="R873" s="769"/>
      <c r="S873" s="404"/>
      <c r="T873" s="382" t="s">
        <v>942</v>
      </c>
      <c r="U873" s="383"/>
      <c r="V873" s="769"/>
      <c r="W873" s="404"/>
      <c r="X873" s="382" t="s">
        <v>942</v>
      </c>
      <c r="Y873" s="383"/>
      <c r="Z873" s="965" t="str">
        <f>IFERROR(VLOOKUP(C873, 條件!$A:$L, 3, 0), "")</f>
        <v/>
      </c>
      <c r="AA873" s="770" t="str">
        <f>IF(OR(L873={"改紡","檢修","了機","清車","FINAL","停機","SAMPLE","TEST","絲開發"}), L873, IFERROR(IF(C873="", "", (SUM(J873, N873, R873, V873)/3 * AG873) * IF(AND(AF873="S", AS873="雙"), 0.5, 1)), ""))</f>
        <v>停機</v>
      </c>
      <c r="AB873" s="803" t="str">
        <f t="shared" si="152"/>
        <v/>
      </c>
      <c r="AC873" s="770" t="str">
        <f>IF(OR(L873={"改紡","檢修","了機","清車","FINAL","停機","SAMPLE","TEST"}), "", IFERROR(IF(C873="", "", AVERAGE(L873:M873, P873:Q873, T873:U873, X873:Y873)/100), ""))</f>
        <v/>
      </c>
      <c r="AD873" s="770" t="str">
        <f t="shared" si="150"/>
        <v/>
      </c>
      <c r="AE873" s="770" t="str">
        <f t="shared" si="153"/>
        <v/>
      </c>
      <c r="AF873" s="771" t="str">
        <f t="shared" ref="AF873:AF875" si="154">LEFT(B873, 1)</f>
        <v>M</v>
      </c>
      <c r="AG873" s="966">
        <v>1</v>
      </c>
      <c r="AH873" s="820" t="s">
        <v>1272</v>
      </c>
      <c r="AI873" s="815" t="s">
        <v>1272</v>
      </c>
      <c r="AJ873" s="815" t="s">
        <v>1272</v>
      </c>
      <c r="AK873" s="974" t="s">
        <v>1272</v>
      </c>
      <c r="AL873" s="775"/>
      <c r="AM873" s="875"/>
      <c r="AN873" s="875"/>
      <c r="AO873" s="875"/>
      <c r="AP873" s="875"/>
      <c r="AQ873" s="875"/>
      <c r="AR873" s="777"/>
      <c r="AS873" s="767" t="str">
        <f t="shared" ref="AS873:AS875" si="155">IF(RIGHT(F873, 2) = "×2", "雙", "單")</f>
        <v>單</v>
      </c>
      <c r="AT873" s="767" t="str">
        <f t="shared" ref="AT873:AT875" si="156">IF(OR(AF873="J", AF873="T", AF873="M"), IF(AG873=1, "全", "半"), IF(AF873="A", IF(AG873=0.5, IF(AS873="雙", "全", ""), IF(AG873=1, IF(AS873="雙", "半", "全"), IF(AG873=2, "半", ""))), IF(AF873="S", AG873 &amp; "sec", "")))</f>
        <v>全</v>
      </c>
      <c r="AU873" s="767" t="str">
        <f t="shared" ref="AU873:AU875" si="157">IFERROR(VALUE(LEFT(E873, FIND("/", E873)-1)), "")</f>
        <v/>
      </c>
      <c r="AV873" s="767" t="str">
        <f t="shared" ref="AV873:AV875" si="158">IFERROR(IF(AF873="S", (AU873*G873*AC873*0.03456/100/1000) * (AG873*12/144) * IF(AS873="單", 1, 0.5), IF(AF873="A", (AU873*G873*AC873*0.03456/100/1000) * IF(AT873="全", 1, 0.5), IF(OR(AF873="T", AF873="J", AF873="M"), (AU873*G873*AC873*0.03456/100/1000) * IF(AS873="單", 1, 2) * IF(AT873="全", 1, 0.5), 0))), "")</f>
        <v/>
      </c>
    </row>
    <row r="874" spans="1:48">
      <c r="A874" s="763">
        <f t="shared" si="151"/>
        <v>46164</v>
      </c>
      <c r="B874" s="764" t="s">
        <v>1958</v>
      </c>
      <c r="C874" s="798" t="s">
        <v>1952</v>
      </c>
      <c r="D874" s="945"/>
      <c r="E874" s="766" t="str">
        <f>IFERROR(VLOOKUP(C874, 條件!$A:$L, 5, 0), "")</f>
        <v/>
      </c>
      <c r="F874" s="767" t="str">
        <f>IFERROR(VLOOKUP(C874, 條件!$A:$L, 6, 0), "")</f>
        <v/>
      </c>
      <c r="G874" s="948" t="str">
        <f>IFERROR(VLOOKUP(C874, 條件!$A:$L, 7, 0), "")</f>
        <v/>
      </c>
      <c r="H874" s="767" t="str">
        <f>IF(ISNA(VLOOKUP(C874,條件!$A$1:$K$932,11,0)),"",(VLOOKUP(C874,條件!$A$1:$K$932,11,0)))</f>
        <v/>
      </c>
      <c r="I874" s="768" t="str">
        <f>IF(ISNA(VLOOKUP(C874,條件!$A$1:$L$932,12,0)),"",(VLOOKUP(C874,條件!$A$1:$L$932,12,0)))</f>
        <v/>
      </c>
      <c r="J874" s="769"/>
      <c r="K874" s="404"/>
      <c r="L874" s="382" t="s">
        <v>942</v>
      </c>
      <c r="M874" s="383"/>
      <c r="N874" s="769"/>
      <c r="O874" s="404"/>
      <c r="P874" s="382" t="s">
        <v>942</v>
      </c>
      <c r="Q874" s="383"/>
      <c r="R874" s="769"/>
      <c r="S874" s="404"/>
      <c r="T874" s="382" t="s">
        <v>942</v>
      </c>
      <c r="U874" s="383"/>
      <c r="V874" s="769"/>
      <c r="W874" s="404"/>
      <c r="X874" s="382" t="s">
        <v>942</v>
      </c>
      <c r="Y874" s="383"/>
      <c r="Z874" s="965" t="str">
        <f>IFERROR(VLOOKUP(C874, 條件!$A:$L, 3, 0), "")</f>
        <v/>
      </c>
      <c r="AA874" s="770" t="str">
        <f>IF(OR(L874={"改紡","檢修","了機","清車","FINAL","停機","SAMPLE","TEST","絲開發"}), L874, IFERROR(IF(C874="", "", (SUM(J874, N874, R874, V874)/3 * AG874) * IF(AND(AF874="S", AS874="雙"), 0.5, 1)), ""))</f>
        <v>停機</v>
      </c>
      <c r="AB874" s="803" t="str">
        <f t="shared" si="152"/>
        <v/>
      </c>
      <c r="AC874" s="770" t="str">
        <f>IF(OR(L874={"改紡","檢修","了機","清車","FINAL","停機","SAMPLE","TEST"}), "", IFERROR(IF(C874="", "", AVERAGE(L874:M874, P874:Q874, T874:U874, X874:Y874)/100), ""))</f>
        <v/>
      </c>
      <c r="AD874" s="770" t="str">
        <f t="shared" si="150"/>
        <v/>
      </c>
      <c r="AE874" s="770" t="str">
        <f t="shared" si="153"/>
        <v/>
      </c>
      <c r="AF874" s="771" t="str">
        <f t="shared" si="154"/>
        <v>M</v>
      </c>
      <c r="AG874" s="966">
        <v>1</v>
      </c>
      <c r="AH874" s="820" t="s">
        <v>1272</v>
      </c>
      <c r="AI874" s="815" t="s">
        <v>1272</v>
      </c>
      <c r="AJ874" s="815" t="s">
        <v>1272</v>
      </c>
      <c r="AK874" s="974" t="s">
        <v>1272</v>
      </c>
      <c r="AL874" s="775"/>
      <c r="AM874" s="875"/>
      <c r="AN874" s="875"/>
      <c r="AO874" s="875"/>
      <c r="AP874" s="875"/>
      <c r="AQ874" s="875"/>
      <c r="AR874" s="777"/>
      <c r="AS874" s="767" t="str">
        <f t="shared" si="155"/>
        <v>單</v>
      </c>
      <c r="AT874" s="767" t="str">
        <f t="shared" si="156"/>
        <v>全</v>
      </c>
      <c r="AU874" s="767" t="str">
        <f t="shared" si="157"/>
        <v/>
      </c>
      <c r="AV874" s="767" t="str">
        <f t="shared" si="158"/>
        <v/>
      </c>
    </row>
    <row r="875" spans="1:48" ht="17.25" thickBot="1">
      <c r="A875" s="781">
        <f t="shared" si="151"/>
        <v>46164</v>
      </c>
      <c r="B875" s="782" t="s">
        <v>1959</v>
      </c>
      <c r="C875" s="799" t="s">
        <v>1952</v>
      </c>
      <c r="D875" s="946"/>
      <c r="E875" s="784" t="str">
        <f>IFERROR(VLOOKUP(C875, 條件!$A:$L, 5, 0), "")</f>
        <v/>
      </c>
      <c r="F875" s="785" t="str">
        <f>IFERROR(VLOOKUP(C875, 條件!$A:$L, 6, 0), "")</f>
        <v/>
      </c>
      <c r="G875" s="949" t="str">
        <f>IFERROR(VLOOKUP(C875, 條件!$A:$L, 7, 0), "")</f>
        <v/>
      </c>
      <c r="H875" s="785" t="str">
        <f>IF(ISNA(VLOOKUP(C875,條件!$A$1:$K$932,11,0)),"",(VLOOKUP(C875,條件!$A$1:$K$932,11,0)))</f>
        <v/>
      </c>
      <c r="I875" s="786" t="str">
        <f>IF(ISNA(VLOOKUP(C875,條件!$A$1:$L$932,12,0)),"",(VLOOKUP(C875,條件!$A$1:$L$932,12,0)))</f>
        <v/>
      </c>
      <c r="J875" s="787"/>
      <c r="K875" s="407"/>
      <c r="L875" s="409" t="s">
        <v>942</v>
      </c>
      <c r="M875" s="412"/>
      <c r="N875" s="787"/>
      <c r="O875" s="407"/>
      <c r="P875" s="409" t="s">
        <v>942</v>
      </c>
      <c r="Q875" s="412"/>
      <c r="R875" s="787"/>
      <c r="S875" s="407"/>
      <c r="T875" s="409" t="s">
        <v>942</v>
      </c>
      <c r="U875" s="412"/>
      <c r="V875" s="787"/>
      <c r="W875" s="407"/>
      <c r="X875" s="409" t="s">
        <v>942</v>
      </c>
      <c r="Y875" s="412"/>
      <c r="Z875" s="969" t="str">
        <f>IFERROR(VLOOKUP(C875, 條件!$A:$L, 3, 0), "")</f>
        <v/>
      </c>
      <c r="AA875" s="788" t="str">
        <f>IF(OR(L875={"改紡","檢修","了機","清車","FINAL","停機","SAMPLE","TEST","絲開發"}), L875, IFERROR(IF(C875="", "", (SUM(J875, N875, R875, V875)/3 * AG875) * IF(AND(AF875="S", AS875="雙"), 0.5, 1)), ""))</f>
        <v>停機</v>
      </c>
      <c r="AB875" s="805" t="str">
        <f t="shared" si="152"/>
        <v/>
      </c>
      <c r="AC875" s="788" t="str">
        <f>IF(OR(L875={"改紡","檢修","了機","清車","FINAL","停機","SAMPLE","TEST"}), "", IFERROR(IF(C875="", "", AVERAGE(L875:M875, P875:Q875, T875:U875, X875:Y875)/100), ""))</f>
        <v/>
      </c>
      <c r="AD875" s="788" t="str">
        <f t="shared" si="150"/>
        <v/>
      </c>
      <c r="AE875" s="788" t="str">
        <f t="shared" si="153"/>
        <v/>
      </c>
      <c r="AF875" s="789" t="str">
        <f t="shared" si="154"/>
        <v>M</v>
      </c>
      <c r="AG875" s="970">
        <v>1</v>
      </c>
      <c r="AH875" s="905" t="s">
        <v>1272</v>
      </c>
      <c r="AI875" s="816" t="s">
        <v>1272</v>
      </c>
      <c r="AJ875" s="816" t="s">
        <v>1272</v>
      </c>
      <c r="AK875" s="975" t="s">
        <v>1272</v>
      </c>
      <c r="AL875" s="793"/>
      <c r="AM875" s="877"/>
      <c r="AN875" s="877"/>
      <c r="AO875" s="877"/>
      <c r="AP875" s="877"/>
      <c r="AQ875" s="877"/>
      <c r="AR875" s="795"/>
      <c r="AS875" s="785" t="str">
        <f t="shared" si="155"/>
        <v>單</v>
      </c>
      <c r="AT875" s="785" t="str">
        <f t="shared" si="156"/>
        <v>全</v>
      </c>
      <c r="AU875" s="785" t="str">
        <f t="shared" si="157"/>
        <v/>
      </c>
      <c r="AV875" s="785" t="str">
        <f t="shared" si="158"/>
        <v/>
      </c>
    </row>
    <row r="876" spans="1:48">
      <c r="E876" t="str">
        <f>IFERROR(VLOOKUP(C876, 條件!$A:$L, 5, 0), "")</f>
        <v/>
      </c>
      <c r="F876" t="str">
        <f>IFERROR(VLOOKUP(C876, 條件!$A:$L, 6, 0), "")</f>
        <v/>
      </c>
      <c r="G876" t="str">
        <f>IFERROR(VLOOKUP(C876, 條件!$A:$L, 7, 0), "")</f>
        <v/>
      </c>
      <c r="Z876" t="str">
        <f>IFERROR(VLOOKUP(C876, 條件!$A:$L, 3, 0), "")</f>
        <v/>
      </c>
      <c r="AA876" t="str">
        <f>IF(OR(L876={"改紡","檢修","了機","清車","FINAL","停機","SAMPLE","TEST"}), L876, IFERROR(IF(C876="", "", (SUM(J876, N876, R876, V876)/3 * AG876) * IF(AND(AF876="S", AS876="雙"), 0.5, 1)), ""))</f>
        <v/>
      </c>
      <c r="AC876" t="str">
        <f>IF(OR(L876={"改紡","檢修","了機","清車","FINAL","停機","SAMPLE","TEST"}), "", IFERROR(IF(C876="", "", AVERAGE(L876:M876, P876:Q876, T876:U876, X876:Y876)/100), ""))</f>
        <v/>
      </c>
      <c r="AF876" t="str">
        <f t="shared" si="145"/>
        <v/>
      </c>
      <c r="AS876" t="str">
        <f t="shared" si="146"/>
        <v>單</v>
      </c>
      <c r="AT876" t="str">
        <f t="shared" si="147"/>
        <v/>
      </c>
      <c r="AU876" t="str">
        <f t="shared" si="148"/>
        <v/>
      </c>
      <c r="AV876">
        <f t="shared" si="149"/>
        <v>0</v>
      </c>
    </row>
    <row r="877" spans="1:48">
      <c r="E877" t="str">
        <f>IFERROR(VLOOKUP(C877, 條件!$A:$L, 5, 0), "")</f>
        <v/>
      </c>
      <c r="F877" t="str">
        <f>IFERROR(VLOOKUP(C877, 條件!$A:$L, 6, 0), "")</f>
        <v/>
      </c>
      <c r="G877" t="str">
        <f>IFERROR(VLOOKUP(C877, 條件!$A:$L, 7, 0), "")</f>
        <v/>
      </c>
      <c r="Z877" t="str">
        <f>IFERROR(VLOOKUP(C877, 條件!$A:$L, 3, 0), "")</f>
        <v/>
      </c>
      <c r="AA877" t="str">
        <f>IF(OR(L877={"改紡","檢修","了機","清車","FINAL","停機","SAMPLE","TEST"}), L877, IFERROR(IF(C877="", "", (SUM(J877, N877, R877, V877)/3 * AG877) * IF(AND(AF877="S", AS877="雙"), 0.5, 1)), ""))</f>
        <v/>
      </c>
      <c r="AC877" t="str">
        <f>IF(OR(L877={"改紡","檢修","了機","清車","FINAL","停機","SAMPLE","TEST"}), "", IFERROR(IF(C877="", "", AVERAGE(L877:M877, P877:Q877, T877:U877, X877:Y877)/100), ""))</f>
        <v/>
      </c>
      <c r="AF877" t="str">
        <f t="shared" si="145"/>
        <v/>
      </c>
      <c r="AS877" t="str">
        <f t="shared" si="146"/>
        <v>單</v>
      </c>
      <c r="AT877" t="str">
        <f t="shared" si="147"/>
        <v/>
      </c>
      <c r="AU877" t="str">
        <f t="shared" si="148"/>
        <v/>
      </c>
      <c r="AV877">
        <f t="shared" si="149"/>
        <v>0</v>
      </c>
    </row>
    <row r="878" spans="1:48">
      <c r="E878" t="str">
        <f>IFERROR(VLOOKUP(C878, 條件!$A:$L, 5, 0), "")</f>
        <v/>
      </c>
      <c r="F878" t="str">
        <f>IFERROR(VLOOKUP(C878, 條件!$A:$L, 6, 0), "")</f>
        <v/>
      </c>
      <c r="G878" t="str">
        <f>IFERROR(VLOOKUP(C878, 條件!$A:$L, 7, 0), "")</f>
        <v/>
      </c>
      <c r="Z878" t="str">
        <f>IFERROR(VLOOKUP(C878, 條件!$A:$L, 3, 0), "")</f>
        <v/>
      </c>
      <c r="AA878" t="str">
        <f>IF(OR(L878={"改紡","檢修","了機","清車","FINAL","停機","SAMPLE","TEST"}), L878, IFERROR(IF(C878="", "", (SUM(J878, N878, R878, V878)/3 * AG878) * IF(AND(AF878="S", AS878="雙"), 0.5, 1)), ""))</f>
        <v/>
      </c>
      <c r="AC878" t="str">
        <f>IF(OR(L878={"改紡","檢修","了機","清車","FINAL","停機","SAMPLE","TEST"}), "", IFERROR(IF(C878="", "", AVERAGE(L878:M878, P878:Q878, T878:U878, X878:Y878)/100), ""))</f>
        <v/>
      </c>
      <c r="AF878" t="str">
        <f t="shared" si="145"/>
        <v/>
      </c>
      <c r="AS878" t="str">
        <f t="shared" si="146"/>
        <v>單</v>
      </c>
      <c r="AT878" t="str">
        <f t="shared" si="147"/>
        <v/>
      </c>
      <c r="AU878" t="str">
        <f t="shared" si="148"/>
        <v/>
      </c>
      <c r="AV878">
        <f t="shared" si="149"/>
        <v>0</v>
      </c>
    </row>
    <row r="879" spans="1:48">
      <c r="E879" t="str">
        <f>IFERROR(VLOOKUP(C879, 條件!$A:$L, 5, 0), "")</f>
        <v/>
      </c>
      <c r="F879" t="str">
        <f>IFERROR(VLOOKUP(C879, 條件!$A:$L, 6, 0), "")</f>
        <v/>
      </c>
      <c r="G879" t="str">
        <f>IFERROR(VLOOKUP(C879, 條件!$A:$L, 7, 0), "")</f>
        <v/>
      </c>
      <c r="Z879" t="str">
        <f>IFERROR(VLOOKUP(C879, 條件!$A:$L, 3, 0), "")</f>
        <v/>
      </c>
      <c r="AA879" t="str">
        <f>IF(OR(L879={"改紡","檢修","了機","清車","FINAL","停機","SAMPLE","TEST"}), L879, IFERROR(IF(C879="", "", (SUM(J879, N879, R879, V879)/3 * AG879) * IF(AND(AF879="S", AS879="雙"), 0.5, 1)), ""))</f>
        <v/>
      </c>
      <c r="AC879" t="str">
        <f>IF(OR(L879={"改紡","檢修","了機","清車","FINAL","停機","SAMPLE","TEST"}), "", IFERROR(IF(C879="", "", AVERAGE(L879:M879, P879:Q879, T879:U879, X879:Y879)/100), ""))</f>
        <v/>
      </c>
      <c r="AF879" t="str">
        <f t="shared" si="145"/>
        <v/>
      </c>
      <c r="AS879" t="str">
        <f t="shared" si="146"/>
        <v>單</v>
      </c>
      <c r="AT879" t="str">
        <f t="shared" si="147"/>
        <v/>
      </c>
      <c r="AU879" t="str">
        <f t="shared" si="148"/>
        <v/>
      </c>
      <c r="AV879">
        <f t="shared" si="149"/>
        <v>0</v>
      </c>
    </row>
    <row r="880" spans="1:48">
      <c r="E880" t="str">
        <f>IFERROR(VLOOKUP(C880, 條件!$A:$L, 5, 0), "")</f>
        <v/>
      </c>
      <c r="F880" t="str">
        <f>IFERROR(VLOOKUP(C880, 條件!$A:$L, 6, 0), "")</f>
        <v/>
      </c>
      <c r="G880" t="str">
        <f>IFERROR(VLOOKUP(C880, 條件!$A:$L, 7, 0), "")</f>
        <v/>
      </c>
      <c r="Z880" t="str">
        <f>IFERROR(VLOOKUP(C880, 條件!$A:$L, 3, 0), "")</f>
        <v/>
      </c>
      <c r="AA880" t="str">
        <f>IF(OR(L880={"改紡","檢修","了機","清車","FINAL","停機","SAMPLE","TEST"}), L880, IFERROR(IF(C880="", "", (SUM(J880, N880, R880, V880)/3 * AG880) * IF(AND(AF880="S", AS880="雙"), 0.5, 1)), ""))</f>
        <v/>
      </c>
      <c r="AC880" t="str">
        <f>IF(OR(L880={"改紡","檢修","了機","清車","FINAL","停機","SAMPLE","TEST"}), "", IFERROR(IF(C880="", "", AVERAGE(L880:M880, P880:Q880, T880:U880, X880:Y880)/100), ""))</f>
        <v/>
      </c>
      <c r="AF880" t="str">
        <f t="shared" si="145"/>
        <v/>
      </c>
      <c r="AS880" t="str">
        <f t="shared" si="146"/>
        <v>單</v>
      </c>
      <c r="AT880" t="str">
        <f t="shared" si="147"/>
        <v/>
      </c>
      <c r="AU880" t="str">
        <f t="shared" si="148"/>
        <v/>
      </c>
      <c r="AV880">
        <f t="shared" si="149"/>
        <v>0</v>
      </c>
    </row>
    <row r="881" spans="5:48">
      <c r="E881" t="str">
        <f>IFERROR(VLOOKUP(C881, 條件!$A:$L, 5, 0), "")</f>
        <v/>
      </c>
      <c r="F881" t="str">
        <f>IFERROR(VLOOKUP(C881, 條件!$A:$L, 6, 0), "")</f>
        <v/>
      </c>
      <c r="G881" t="str">
        <f>IFERROR(VLOOKUP(C881, 條件!$A:$L, 7, 0), "")</f>
        <v/>
      </c>
      <c r="Z881" t="str">
        <f>IFERROR(VLOOKUP(C881, 條件!$A:$L, 3, 0), "")</f>
        <v/>
      </c>
      <c r="AA881" t="str">
        <f>IF(OR(L881={"改紡","檢修","了機","清車","FINAL","停機","SAMPLE","TEST"}), L881, IFERROR(IF(C881="", "", (SUM(J881, N881, R881, V881)/3 * AG881) * IF(AND(AF881="S", AS881="雙"), 0.5, 1)), ""))</f>
        <v/>
      </c>
      <c r="AC881" t="str">
        <f>IF(OR(L881={"改紡","檢修","了機","清車","FINAL","停機","SAMPLE","TEST"}), "", IFERROR(IF(C881="", "", AVERAGE(L881:M881, P881:Q881, T881:U881, X881:Y881)/100), ""))</f>
        <v/>
      </c>
      <c r="AF881" t="str">
        <f t="shared" si="145"/>
        <v/>
      </c>
      <c r="AS881" t="str">
        <f t="shared" si="146"/>
        <v>單</v>
      </c>
      <c r="AT881" t="str">
        <f t="shared" si="147"/>
        <v/>
      </c>
      <c r="AU881" t="str">
        <f t="shared" si="148"/>
        <v/>
      </c>
      <c r="AV881">
        <f t="shared" si="149"/>
        <v>0</v>
      </c>
    </row>
    <row r="882" spans="5:48">
      <c r="E882" t="str">
        <f>IFERROR(VLOOKUP(C882, 條件!$A:$L, 5, 0), "")</f>
        <v/>
      </c>
      <c r="F882" t="str">
        <f>IFERROR(VLOOKUP(C882, 條件!$A:$L, 6, 0), "")</f>
        <v/>
      </c>
      <c r="G882" t="str">
        <f>IFERROR(VLOOKUP(C882, 條件!$A:$L, 7, 0), "")</f>
        <v/>
      </c>
      <c r="Z882" t="str">
        <f>IFERROR(VLOOKUP(C882, 條件!$A:$L, 3, 0), "")</f>
        <v/>
      </c>
      <c r="AA882" t="str">
        <f>IF(OR(L882={"改紡","檢修","了機","清車","FINAL","停機","SAMPLE","TEST"}), L882, IFERROR(IF(C882="", "", (SUM(J882, N882, R882, V882)/3 * AG882) * IF(AND(AF882="S", AS882="雙"), 0.5, 1)), ""))</f>
        <v/>
      </c>
      <c r="AC882" t="str">
        <f>IF(OR(L882={"改紡","檢修","了機","清車","FINAL","停機","SAMPLE","TEST"}), "", IFERROR(IF(C882="", "", AVERAGE(L882:M882, P882:Q882, T882:U882, X882:Y882)/100), ""))</f>
        <v/>
      </c>
      <c r="AF882" t="str">
        <f t="shared" si="145"/>
        <v/>
      </c>
      <c r="AS882" t="str">
        <f t="shared" si="146"/>
        <v>單</v>
      </c>
      <c r="AT882" t="str">
        <f t="shared" si="147"/>
        <v/>
      </c>
      <c r="AU882" t="str">
        <f t="shared" si="148"/>
        <v/>
      </c>
      <c r="AV882">
        <f t="shared" si="149"/>
        <v>0</v>
      </c>
    </row>
    <row r="883" spans="5:48">
      <c r="E883" t="str">
        <f>IFERROR(VLOOKUP(C883, 條件!$A:$L, 5, 0), "")</f>
        <v/>
      </c>
      <c r="F883" t="str">
        <f>IFERROR(VLOOKUP(C883, 條件!$A:$L, 6, 0), "")</f>
        <v/>
      </c>
      <c r="G883" t="str">
        <f>IFERROR(VLOOKUP(C883, 條件!$A:$L, 7, 0), "")</f>
        <v/>
      </c>
      <c r="Z883" t="str">
        <f>IFERROR(VLOOKUP(C883, 條件!$A:$L, 3, 0), "")</f>
        <v/>
      </c>
      <c r="AA883" t="str">
        <f>IF(OR(L883={"改紡","檢修","了機","清車","FINAL","停機","SAMPLE","TEST"}), L883, IFERROR(IF(C883="", "", (SUM(J883, N883, R883, V883)/3 * AG883) * IF(AND(AF883="S", AS883="雙"), 0.5, 1)), ""))</f>
        <v/>
      </c>
      <c r="AC883" t="str">
        <f>IF(OR(L883={"改紡","檢修","了機","清車","FINAL","停機","SAMPLE","TEST"}), "", IFERROR(IF(C883="", "", AVERAGE(L883:M883, P883:Q883, T883:U883, X883:Y883)/100), ""))</f>
        <v/>
      </c>
      <c r="AF883" t="str">
        <f t="shared" si="145"/>
        <v/>
      </c>
      <c r="AS883" t="str">
        <f t="shared" si="146"/>
        <v>單</v>
      </c>
      <c r="AT883" t="str">
        <f t="shared" si="147"/>
        <v/>
      </c>
      <c r="AU883" t="str">
        <f t="shared" si="148"/>
        <v/>
      </c>
      <c r="AV883">
        <f t="shared" si="149"/>
        <v>0</v>
      </c>
    </row>
    <row r="884" spans="5:48">
      <c r="E884" t="str">
        <f>IFERROR(VLOOKUP(C884, 條件!$A:$L, 5, 0), "")</f>
        <v/>
      </c>
      <c r="F884" t="str">
        <f>IFERROR(VLOOKUP(C884, 條件!$A:$L, 6, 0), "")</f>
        <v/>
      </c>
      <c r="G884" t="str">
        <f>IFERROR(VLOOKUP(C884, 條件!$A:$L, 7, 0), "")</f>
        <v/>
      </c>
      <c r="Z884" t="str">
        <f>IFERROR(VLOOKUP(C884, 條件!$A:$L, 3, 0), "")</f>
        <v/>
      </c>
      <c r="AA884" t="str">
        <f>IF(OR(L884={"改紡","檢修","了機","清車","FINAL","停機","SAMPLE","TEST"}), L884, IFERROR(IF(C884="", "", (SUM(J884, N884, R884, V884)/3 * AG884) * IF(AND(AF884="S", AS884="雙"), 0.5, 1)), ""))</f>
        <v/>
      </c>
      <c r="AC884" t="str">
        <f>IF(OR(L884={"改紡","檢修","了機","清車","FINAL","停機","SAMPLE","TEST"}), "", IFERROR(IF(C884="", "", AVERAGE(L884:M884, P884:Q884, T884:U884, X884:Y884)/100), ""))</f>
        <v/>
      </c>
      <c r="AF884" t="str">
        <f t="shared" si="145"/>
        <v/>
      </c>
      <c r="AS884" t="str">
        <f t="shared" si="146"/>
        <v>單</v>
      </c>
      <c r="AT884" t="str">
        <f t="shared" si="147"/>
        <v/>
      </c>
      <c r="AU884" t="str">
        <f t="shared" si="148"/>
        <v/>
      </c>
      <c r="AV884">
        <f t="shared" si="149"/>
        <v>0</v>
      </c>
    </row>
    <row r="885" spans="5:48">
      <c r="E885" t="str">
        <f>IFERROR(VLOOKUP(C885, 條件!$A:$L, 5, 0), "")</f>
        <v/>
      </c>
      <c r="F885" t="str">
        <f>IFERROR(VLOOKUP(C885, 條件!$A:$L, 6, 0), "")</f>
        <v/>
      </c>
      <c r="G885" t="str">
        <f>IFERROR(VLOOKUP(C885, 條件!$A:$L, 7, 0), "")</f>
        <v/>
      </c>
      <c r="Z885" t="str">
        <f>IFERROR(VLOOKUP(C885, 條件!$A:$L, 3, 0), "")</f>
        <v/>
      </c>
      <c r="AA885" t="str">
        <f>IF(OR(L885={"改紡","檢修","了機","清車","FINAL","停機","SAMPLE","TEST"}), L885, IFERROR(IF(C885="", "", (SUM(J885, N885, R885, V885)/3 * AG885) * IF(AND(AF885="S", AS885="雙"), 0.5, 1)), ""))</f>
        <v/>
      </c>
      <c r="AC885" t="str">
        <f>IF(OR(L885={"改紡","檢修","了機","清車","FINAL","停機","SAMPLE","TEST"}), "", IFERROR(IF(C885="", "", AVERAGE(L885:M885, P885:Q885, T885:U885, X885:Y885)/100), ""))</f>
        <v/>
      </c>
      <c r="AF885" t="str">
        <f t="shared" si="145"/>
        <v/>
      </c>
      <c r="AS885" t="str">
        <f t="shared" si="146"/>
        <v>單</v>
      </c>
      <c r="AT885" t="str">
        <f t="shared" si="147"/>
        <v/>
      </c>
      <c r="AU885" t="str">
        <f t="shared" si="148"/>
        <v/>
      </c>
      <c r="AV885">
        <f t="shared" si="149"/>
        <v>0</v>
      </c>
    </row>
    <row r="886" spans="5:48">
      <c r="E886" t="str">
        <f>IFERROR(VLOOKUP(C886, 條件!$A:$L, 5, 0), "")</f>
        <v/>
      </c>
      <c r="F886" t="str">
        <f>IFERROR(VLOOKUP(C886, 條件!$A:$L, 6, 0), "")</f>
        <v/>
      </c>
      <c r="G886" t="str">
        <f>IFERROR(VLOOKUP(C886, 條件!$A:$L, 7, 0), "")</f>
        <v/>
      </c>
      <c r="Z886" t="str">
        <f>IFERROR(VLOOKUP(C886, 條件!$A:$L, 3, 0), "")</f>
        <v/>
      </c>
      <c r="AA886" t="str">
        <f>IF(OR(L886={"改紡","檢修","了機","清車","FINAL","停機","SAMPLE","TEST"}), L886, IFERROR(IF(C886="", "", (SUM(J886, N886, R886, V886)/3 * AG886) * IF(AND(AF886="S", AS886="雙"), 0.5, 1)), ""))</f>
        <v/>
      </c>
      <c r="AC886" t="str">
        <f>IF(OR(L886={"改紡","檢修","了機","清車","FINAL","停機","SAMPLE","TEST"}), "", IFERROR(IF(C886="", "", AVERAGE(L886:M886, P886:Q886, T886:U886, X886:Y886)/100), ""))</f>
        <v/>
      </c>
      <c r="AF886" t="str">
        <f t="shared" si="145"/>
        <v/>
      </c>
      <c r="AS886" t="str">
        <f t="shared" si="146"/>
        <v>單</v>
      </c>
      <c r="AT886" t="str">
        <f t="shared" si="147"/>
        <v/>
      </c>
      <c r="AU886" t="str">
        <f t="shared" si="148"/>
        <v/>
      </c>
      <c r="AV886">
        <f t="shared" si="149"/>
        <v>0</v>
      </c>
    </row>
    <row r="887" spans="5:48">
      <c r="E887" t="str">
        <f>IFERROR(VLOOKUP(C887, 條件!$A:$L, 5, 0), "")</f>
        <v/>
      </c>
      <c r="F887" t="str">
        <f>IFERROR(VLOOKUP(C887, 條件!$A:$L, 6, 0), "")</f>
        <v/>
      </c>
      <c r="G887" t="str">
        <f>IFERROR(VLOOKUP(C887, 條件!$A:$L, 7, 0), "")</f>
        <v/>
      </c>
      <c r="Z887" t="str">
        <f>IFERROR(VLOOKUP(C887, 條件!$A:$L, 3, 0), "")</f>
        <v/>
      </c>
      <c r="AA887" t="str">
        <f>IF(OR(L887={"改紡","檢修","了機","清車","FINAL","停機","SAMPLE","TEST"}), L887, IFERROR(IF(C887="", "", (SUM(J887, N887, R887, V887)/3 * AG887) * IF(AND(AF887="S", AS887="雙"), 0.5, 1)), ""))</f>
        <v/>
      </c>
      <c r="AC887" t="str">
        <f>IF(OR(L887={"改紡","檢修","了機","清車","FINAL","停機","SAMPLE","TEST"}), "", IFERROR(IF(C887="", "", AVERAGE(L887:M887, P887:Q887, T887:U887, X887:Y887)/100), ""))</f>
        <v/>
      </c>
      <c r="AF887" t="str">
        <f t="shared" si="145"/>
        <v/>
      </c>
      <c r="AS887" t="str">
        <f t="shared" si="146"/>
        <v>單</v>
      </c>
      <c r="AT887" t="str">
        <f t="shared" si="147"/>
        <v/>
      </c>
      <c r="AU887" t="str">
        <f t="shared" si="148"/>
        <v/>
      </c>
      <c r="AV887">
        <f t="shared" si="149"/>
        <v>0</v>
      </c>
    </row>
    <row r="888" spans="5:48">
      <c r="E888" t="str">
        <f>IFERROR(VLOOKUP(C888, 條件!$A:$L, 5, 0), "")</f>
        <v/>
      </c>
      <c r="F888" t="str">
        <f>IFERROR(VLOOKUP(C888, 條件!$A:$L, 6, 0), "")</f>
        <v/>
      </c>
      <c r="G888" t="str">
        <f>IFERROR(VLOOKUP(C888, 條件!$A:$L, 7, 0), "")</f>
        <v/>
      </c>
      <c r="Z888" t="str">
        <f>IFERROR(VLOOKUP(C888, 條件!$A:$L, 3, 0), "")</f>
        <v/>
      </c>
      <c r="AA888" t="str">
        <f>IF(OR(L888={"改紡","檢修","了機","清車","FINAL","停機","SAMPLE","TEST"}), L888, IFERROR(IF(C888="", "", (SUM(J888, N888, R888, V888)/3 * AG888) * IF(AND(AF888="S", AS888="雙"), 0.5, 1)), ""))</f>
        <v/>
      </c>
      <c r="AC888" t="str">
        <f>IF(OR(L888={"改紡","檢修","了機","清車","FINAL","停機","SAMPLE","TEST"}), "", IFERROR(IF(C888="", "", AVERAGE(L888:M888, P888:Q888, T888:U888, X888:Y888)/100), ""))</f>
        <v/>
      </c>
      <c r="AF888" t="str">
        <f t="shared" si="145"/>
        <v/>
      </c>
      <c r="AS888" t="str">
        <f t="shared" si="146"/>
        <v>單</v>
      </c>
      <c r="AT888" t="str">
        <f t="shared" si="147"/>
        <v/>
      </c>
      <c r="AU888" t="str">
        <f t="shared" si="148"/>
        <v/>
      </c>
      <c r="AV888">
        <f t="shared" si="149"/>
        <v>0</v>
      </c>
    </row>
    <row r="889" spans="5:48">
      <c r="E889" t="str">
        <f>IFERROR(VLOOKUP(C889, 條件!$A:$L, 5, 0), "")</f>
        <v/>
      </c>
      <c r="F889" t="str">
        <f>IFERROR(VLOOKUP(C889, 條件!$A:$L, 6, 0), "")</f>
        <v/>
      </c>
      <c r="G889" t="str">
        <f>IFERROR(VLOOKUP(C889, 條件!$A:$L, 7, 0), "")</f>
        <v/>
      </c>
      <c r="Z889" t="str">
        <f>IFERROR(VLOOKUP(C889, 條件!$A:$L, 3, 0), "")</f>
        <v/>
      </c>
      <c r="AA889" t="str">
        <f>IF(OR(L889={"改紡","檢修","了機","清車","FINAL","停機","SAMPLE","TEST"}), L889, IFERROR(IF(C889="", "", (SUM(J889, N889, R889, V889)/3 * AG889) * IF(AND(AF889="S", AS889="雙"), 0.5, 1)), ""))</f>
        <v/>
      </c>
      <c r="AC889" t="str">
        <f>IF(OR(L889={"改紡","檢修","了機","清車","FINAL","停機","SAMPLE","TEST"}), "", IFERROR(IF(C889="", "", AVERAGE(L889:M889, P889:Q889, T889:U889, X889:Y889)/100), ""))</f>
        <v/>
      </c>
      <c r="AF889" t="str">
        <f t="shared" si="145"/>
        <v/>
      </c>
      <c r="AS889" t="str">
        <f t="shared" si="146"/>
        <v>單</v>
      </c>
      <c r="AT889" t="str">
        <f t="shared" si="147"/>
        <v/>
      </c>
      <c r="AU889" t="str">
        <f t="shared" si="148"/>
        <v/>
      </c>
      <c r="AV889">
        <f t="shared" si="149"/>
        <v>0</v>
      </c>
    </row>
    <row r="890" spans="5:48">
      <c r="E890" t="str">
        <f>IFERROR(VLOOKUP(C890, 條件!$A:$L, 5, 0), "")</f>
        <v/>
      </c>
      <c r="F890" t="str">
        <f>IFERROR(VLOOKUP(C890, 條件!$A:$L, 6, 0), "")</f>
        <v/>
      </c>
      <c r="G890" t="str">
        <f>IFERROR(VLOOKUP(C890, 條件!$A:$L, 7, 0), "")</f>
        <v/>
      </c>
      <c r="Z890" t="str">
        <f>IFERROR(VLOOKUP(C890, 條件!$A:$L, 3, 0), "")</f>
        <v/>
      </c>
      <c r="AA890" t="str">
        <f>IF(OR(L890={"改紡","檢修","了機","清車","FINAL","停機","SAMPLE","TEST"}), L890, IFERROR(IF(C890="", "", (SUM(J890, N890, R890, V890)/3 * AG890) * IF(AND(AF890="S", AS890="雙"), 0.5, 1)), ""))</f>
        <v/>
      </c>
      <c r="AC890" t="str">
        <f>IF(OR(L890={"改紡","檢修","了機","清車","FINAL","停機","SAMPLE","TEST"}), "", IFERROR(IF(C890="", "", AVERAGE(L890:M890, P890:Q890, T890:U890, X890:Y890)/100), ""))</f>
        <v/>
      </c>
      <c r="AF890" t="str">
        <f t="shared" si="145"/>
        <v/>
      </c>
      <c r="AS890" t="str">
        <f t="shared" si="146"/>
        <v>單</v>
      </c>
      <c r="AT890" t="str">
        <f t="shared" si="147"/>
        <v/>
      </c>
      <c r="AU890" t="str">
        <f t="shared" si="148"/>
        <v/>
      </c>
      <c r="AV890">
        <f t="shared" si="149"/>
        <v>0</v>
      </c>
    </row>
    <row r="891" spans="5:48">
      <c r="E891" t="str">
        <f>IFERROR(VLOOKUP(C891, 條件!$A:$L, 5, 0), "")</f>
        <v/>
      </c>
      <c r="F891" t="str">
        <f>IFERROR(VLOOKUP(C891, 條件!$A:$L, 6, 0), "")</f>
        <v/>
      </c>
      <c r="G891" t="str">
        <f>IFERROR(VLOOKUP(C891, 條件!$A:$L, 7, 0), "")</f>
        <v/>
      </c>
      <c r="Z891" t="str">
        <f>IFERROR(VLOOKUP(C891, 條件!$A:$L, 3, 0), "")</f>
        <v/>
      </c>
      <c r="AA891" t="str">
        <f>IF(OR(L891={"改紡","檢修","了機","清車","FINAL","停機","SAMPLE","TEST"}), L891, IFERROR(IF(C891="", "", (SUM(J891, N891, R891, V891)/3 * AG891) * IF(AND(AF891="S", AS891="雙"), 0.5, 1)), ""))</f>
        <v/>
      </c>
      <c r="AC891" t="str">
        <f>IF(OR(L891={"改紡","檢修","了機","清車","FINAL","停機","SAMPLE","TEST"}), "", IFERROR(IF(C891="", "", AVERAGE(L891:M891, P891:Q891, T891:U891, X891:Y891)/100), ""))</f>
        <v/>
      </c>
      <c r="AF891" t="str">
        <f t="shared" si="145"/>
        <v/>
      </c>
      <c r="AS891" t="str">
        <f t="shared" si="146"/>
        <v>單</v>
      </c>
      <c r="AT891" t="str">
        <f t="shared" si="147"/>
        <v/>
      </c>
      <c r="AU891" t="str">
        <f t="shared" si="148"/>
        <v/>
      </c>
      <c r="AV891">
        <f t="shared" si="149"/>
        <v>0</v>
      </c>
    </row>
    <row r="892" spans="5:48">
      <c r="E892" t="str">
        <f>IFERROR(VLOOKUP(C892, 條件!$A:$L, 5, 0), "")</f>
        <v/>
      </c>
      <c r="F892" t="str">
        <f>IFERROR(VLOOKUP(C892, 條件!$A:$L, 6, 0), "")</f>
        <v/>
      </c>
      <c r="G892" t="str">
        <f>IFERROR(VLOOKUP(C892, 條件!$A:$L, 7, 0), "")</f>
        <v/>
      </c>
      <c r="Z892" t="str">
        <f>IFERROR(VLOOKUP(C892, 條件!$A:$L, 3, 0), "")</f>
        <v/>
      </c>
      <c r="AA892" t="str">
        <f>IF(OR(L892={"改紡","檢修","了機","清車","FINAL","停機","SAMPLE","TEST"}), L892, IFERROR(IF(C892="", "", (SUM(J892, N892, R892, V892)/3 * AG892) * IF(AND(AF892="S", AS892="雙"), 0.5, 1)), ""))</f>
        <v/>
      </c>
      <c r="AC892" t="str">
        <f>IF(OR(L892={"改紡","檢修","了機","清車","FINAL","停機","SAMPLE","TEST"}), "", IFERROR(IF(C892="", "", AVERAGE(L892:M892, P892:Q892, T892:U892, X892:Y892)/100), ""))</f>
        <v/>
      </c>
      <c r="AF892" t="str">
        <f t="shared" si="145"/>
        <v/>
      </c>
      <c r="AS892" t="str">
        <f t="shared" si="146"/>
        <v>單</v>
      </c>
      <c r="AT892" t="str">
        <f t="shared" si="147"/>
        <v/>
      </c>
      <c r="AU892" t="str">
        <f t="shared" si="148"/>
        <v/>
      </c>
      <c r="AV892">
        <f t="shared" si="149"/>
        <v>0</v>
      </c>
    </row>
    <row r="893" spans="5:48">
      <c r="E893" t="str">
        <f>IFERROR(VLOOKUP(C893, 條件!$A:$L, 5, 0), "")</f>
        <v/>
      </c>
      <c r="F893" t="str">
        <f>IFERROR(VLOOKUP(C893, 條件!$A:$L, 6, 0), "")</f>
        <v/>
      </c>
      <c r="G893" t="str">
        <f>IFERROR(VLOOKUP(C893, 條件!$A:$L, 7, 0), "")</f>
        <v/>
      </c>
      <c r="Z893" t="str">
        <f>IFERROR(VLOOKUP(C893, 條件!$A:$L, 3, 0), "")</f>
        <v/>
      </c>
      <c r="AA893" t="str">
        <f>IF(OR(L893={"改紡","檢修","了機","清車","FINAL","停機","SAMPLE","TEST"}), L893, IFERROR(IF(C893="", "", (SUM(J893, N893, R893, V893)/3 * AG893) * IF(AND(AF893="S", AS893="雙"), 0.5, 1)), ""))</f>
        <v/>
      </c>
      <c r="AC893" t="str">
        <f>IF(OR(L893={"改紡","檢修","了機","清車","FINAL","停機","SAMPLE","TEST"}), "", IFERROR(IF(C893="", "", AVERAGE(L893:M893, P893:Q893, T893:U893, X893:Y893)/100), ""))</f>
        <v/>
      </c>
      <c r="AF893" t="str">
        <f t="shared" si="145"/>
        <v/>
      </c>
      <c r="AS893" t="str">
        <f t="shared" si="146"/>
        <v>單</v>
      </c>
      <c r="AT893" t="str">
        <f t="shared" si="147"/>
        <v/>
      </c>
      <c r="AU893" t="str">
        <f t="shared" si="148"/>
        <v/>
      </c>
      <c r="AV893">
        <f t="shared" si="149"/>
        <v>0</v>
      </c>
    </row>
    <row r="894" spans="5:48">
      <c r="E894" t="str">
        <f>IFERROR(VLOOKUP(C894, 條件!$A:$L, 5, 0), "")</f>
        <v/>
      </c>
      <c r="F894" t="str">
        <f>IFERROR(VLOOKUP(C894, 條件!$A:$L, 6, 0), "")</f>
        <v/>
      </c>
      <c r="G894" t="str">
        <f>IFERROR(VLOOKUP(C894, 條件!$A:$L, 7, 0), "")</f>
        <v/>
      </c>
      <c r="Z894" t="str">
        <f>IFERROR(VLOOKUP(C894, 條件!$A:$L, 3, 0), "")</f>
        <v/>
      </c>
      <c r="AA894" t="str">
        <f>IF(OR(L894={"改紡","檢修","了機","清車","FINAL","停機","SAMPLE","TEST"}), L894, IFERROR(IF(C894="", "", (SUM(J894, N894, R894, V894)/3 * AG894) * IF(AND(AF894="S", AS894="雙"), 0.5, 1)), ""))</f>
        <v/>
      </c>
      <c r="AC894" t="str">
        <f>IF(OR(L894={"改紡","檢修","了機","清車","FINAL","停機","SAMPLE","TEST"}), "", IFERROR(IF(C894="", "", AVERAGE(L894:M894, P894:Q894, T894:U894, X894:Y894)/100), ""))</f>
        <v/>
      </c>
      <c r="AF894" t="str">
        <f t="shared" si="145"/>
        <v/>
      </c>
      <c r="AS894" t="str">
        <f t="shared" si="146"/>
        <v>單</v>
      </c>
      <c r="AT894" t="str">
        <f t="shared" si="147"/>
        <v/>
      </c>
      <c r="AU894" t="str">
        <f t="shared" si="148"/>
        <v/>
      </c>
      <c r="AV894">
        <f t="shared" si="149"/>
        <v>0</v>
      </c>
    </row>
    <row r="895" spans="5:48">
      <c r="E895" t="str">
        <f>IFERROR(VLOOKUP(C895, 條件!$A:$L, 5, 0), "")</f>
        <v/>
      </c>
      <c r="F895" t="str">
        <f>IFERROR(VLOOKUP(C895, 條件!$A:$L, 6, 0), "")</f>
        <v/>
      </c>
      <c r="G895" t="str">
        <f>IFERROR(VLOOKUP(C895, 條件!$A:$L, 7, 0), "")</f>
        <v/>
      </c>
      <c r="Z895" t="str">
        <f>IFERROR(VLOOKUP(C895, 條件!$A:$L, 3, 0), "")</f>
        <v/>
      </c>
      <c r="AA895" t="str">
        <f>IF(OR(L895={"改紡","檢修","了機","清車","FINAL","停機","SAMPLE","TEST"}), L895, IFERROR(IF(C895="", "", (SUM(J895, N895, R895, V895)/3 * AG895) * IF(AND(AF895="S", AS895="雙"), 0.5, 1)), ""))</f>
        <v/>
      </c>
      <c r="AC895" t="str">
        <f>IF(OR(L895={"改紡","檢修","了機","清車","FINAL","停機","SAMPLE","TEST"}), "", IFERROR(IF(C895="", "", AVERAGE(L895:M895, P895:Q895, T895:U895, X895:Y895)/100), ""))</f>
        <v/>
      </c>
      <c r="AF895" t="str">
        <f t="shared" si="145"/>
        <v/>
      </c>
      <c r="AS895" t="str">
        <f t="shared" si="146"/>
        <v>單</v>
      </c>
      <c r="AT895" t="str">
        <f t="shared" si="147"/>
        <v/>
      </c>
      <c r="AU895" t="str">
        <f t="shared" si="148"/>
        <v/>
      </c>
      <c r="AV895">
        <f t="shared" si="149"/>
        <v>0</v>
      </c>
    </row>
    <row r="896" spans="5:48">
      <c r="E896" t="str">
        <f>IFERROR(VLOOKUP(C896, 條件!$A:$L, 5, 0), "")</f>
        <v/>
      </c>
      <c r="F896" t="str">
        <f>IFERROR(VLOOKUP(C896, 條件!$A:$L, 6, 0), "")</f>
        <v/>
      </c>
      <c r="G896" t="str">
        <f>IFERROR(VLOOKUP(C896, 條件!$A:$L, 7, 0), "")</f>
        <v/>
      </c>
      <c r="Z896" t="str">
        <f>IFERROR(VLOOKUP(C896, 條件!$A:$L, 3, 0), "")</f>
        <v/>
      </c>
      <c r="AA896" t="str">
        <f>IF(OR(L896={"改紡","檢修","了機","清車","FINAL","停機","SAMPLE","TEST"}), L896, IFERROR(IF(C896="", "", (SUM(J896, N896, R896, V896)/3 * AG896) * IF(AND(AF896="S", AS896="雙"), 0.5, 1)), ""))</f>
        <v/>
      </c>
      <c r="AC896" t="str">
        <f>IF(OR(L896={"改紡","檢修","了機","清車","FINAL","停機","SAMPLE","TEST"}), "", IFERROR(IF(C896="", "", AVERAGE(L896:M896, P896:Q896, T896:U896, X896:Y896)/100), ""))</f>
        <v/>
      </c>
      <c r="AF896" t="str">
        <f t="shared" si="145"/>
        <v/>
      </c>
      <c r="AS896" t="str">
        <f t="shared" si="146"/>
        <v>單</v>
      </c>
      <c r="AT896" t="str">
        <f t="shared" si="147"/>
        <v/>
      </c>
      <c r="AU896" t="str">
        <f t="shared" si="148"/>
        <v/>
      </c>
      <c r="AV896">
        <f t="shared" si="149"/>
        <v>0</v>
      </c>
    </row>
    <row r="897" spans="5:48">
      <c r="E897" t="str">
        <f>IFERROR(VLOOKUP(C897, 條件!$A:$L, 5, 0), "")</f>
        <v/>
      </c>
      <c r="F897" t="str">
        <f>IFERROR(VLOOKUP(C897, 條件!$A:$L, 6, 0), "")</f>
        <v/>
      </c>
      <c r="G897" t="str">
        <f>IFERROR(VLOOKUP(C897, 條件!$A:$L, 7, 0), "")</f>
        <v/>
      </c>
      <c r="Z897" t="str">
        <f>IFERROR(VLOOKUP(C897, 條件!$A:$L, 3, 0), "")</f>
        <v/>
      </c>
      <c r="AA897" t="str">
        <f>IF(OR(L897={"改紡","檢修","了機","清車","FINAL","停機","SAMPLE","TEST"}), L897, IFERROR(IF(C897="", "", (SUM(J897, N897, R897, V897)/3 * AG897) * IF(AND(AF897="S", AS897="雙"), 0.5, 1)), ""))</f>
        <v/>
      </c>
      <c r="AC897" t="str">
        <f>IF(OR(L897={"改紡","檢修","了機","清車","FINAL","停機","SAMPLE","TEST"}), "", IFERROR(IF(C897="", "", AVERAGE(L897:M897, P897:Q897, T897:U897, X897:Y897)/100), ""))</f>
        <v/>
      </c>
      <c r="AF897" t="str">
        <f t="shared" si="145"/>
        <v/>
      </c>
      <c r="AS897" t="str">
        <f t="shared" si="146"/>
        <v>單</v>
      </c>
      <c r="AT897" t="str">
        <f t="shared" si="147"/>
        <v/>
      </c>
      <c r="AU897" t="str">
        <f t="shared" si="148"/>
        <v/>
      </c>
      <c r="AV897">
        <f t="shared" si="149"/>
        <v>0</v>
      </c>
    </row>
    <row r="898" spans="5:48">
      <c r="E898" t="str">
        <f>IFERROR(VLOOKUP(C898, 條件!$A:$L, 5, 0), "")</f>
        <v/>
      </c>
      <c r="F898" t="str">
        <f>IFERROR(VLOOKUP(C898, 條件!$A:$L, 6, 0), "")</f>
        <v/>
      </c>
      <c r="G898" t="str">
        <f>IFERROR(VLOOKUP(C898, 條件!$A:$L, 7, 0), "")</f>
        <v/>
      </c>
      <c r="Z898" t="str">
        <f>IFERROR(VLOOKUP(C898, 條件!$A:$L, 3, 0), "")</f>
        <v/>
      </c>
      <c r="AA898" t="str">
        <f>IF(OR(L898={"改紡","檢修","了機","清車","FINAL","停機","SAMPLE","TEST"}), L898, IFERROR(IF(C898="", "", (SUM(J898, N898, R898, V898)/3 * AG898) * IF(AND(AF898="S", AS898="雙"), 0.5, 1)), ""))</f>
        <v/>
      </c>
      <c r="AC898" t="str">
        <f>IF(OR(L898={"改紡","檢修","了機","清車","FINAL","停機","SAMPLE","TEST"}), "", IFERROR(IF(C898="", "", AVERAGE(L898:M898, P898:Q898, T898:U898, X898:Y898)/100), ""))</f>
        <v/>
      </c>
      <c r="AF898" t="str">
        <f t="shared" ref="AF898:AF961" si="159">LEFT(B898, 1)</f>
        <v/>
      </c>
      <c r="AS898" t="str">
        <f t="shared" ref="AS898:AS961" si="160">IF(RIGHT(F898, 2) = "×2", "雙", "單")</f>
        <v>單</v>
      </c>
      <c r="AT898" t="str">
        <f t="shared" ref="AT898:AT961" si="161">IF(OR(AF898="J", AF898="T", AF898="M"), IF(AG898=1, "全", "半"), IF(AF898="A", IF(AG898=0.5, IF(AS898="雙", "全", ""), IF(AG898=1, IF(AS898="雙", "半", "全"), IF(AG898=2, "半", ""))), IF(AF898="S", AG898 &amp; "sec", "")))</f>
        <v/>
      </c>
      <c r="AU898" t="str">
        <f t="shared" ref="AU898:AU961" si="162">IFERROR(VALUE(LEFT(E898, FIND("/", E898)-1)), "")</f>
        <v/>
      </c>
      <c r="AV898">
        <f t="shared" ref="AV898:AV961" si="163">IFERROR(IF(AF898="S", (AU898*G898*AC898*0.03456/100/1000) * (AG898*12/144) * IF(AS898="單", 1, 0.5), IF(AF898="A", (AU898*G898*AC898*0.03456/100/1000) * IF(AT898="全", 1, 0.5), IF(OR(AF898="T", AF898="J", AF898="M"), (AU898*G898*AC898*0.03456/100/1000) * IF(AS898="單", 1, 2) * IF(AT898="全", 1, 0.5), 0))), "")</f>
        <v>0</v>
      </c>
    </row>
    <row r="899" spans="5:48">
      <c r="E899" t="str">
        <f>IFERROR(VLOOKUP(C899, 條件!$A:$L, 5, 0), "")</f>
        <v/>
      </c>
      <c r="F899" t="str">
        <f>IFERROR(VLOOKUP(C899, 條件!$A:$L, 6, 0), "")</f>
        <v/>
      </c>
      <c r="G899" t="str">
        <f>IFERROR(VLOOKUP(C899, 條件!$A:$L, 7, 0), "")</f>
        <v/>
      </c>
      <c r="Z899" t="str">
        <f>IFERROR(VLOOKUP(C899, 條件!$A:$L, 3, 0), "")</f>
        <v/>
      </c>
      <c r="AA899" t="str">
        <f>IF(OR(L899={"改紡","檢修","了機","清車","FINAL","停機","SAMPLE","TEST"}), L899, IFERROR(IF(C899="", "", (SUM(J899, N899, R899, V899)/3 * AG899) * IF(AND(AF899="S", AS899="雙"), 0.5, 1)), ""))</f>
        <v/>
      </c>
      <c r="AC899" t="str">
        <f>IF(OR(L899={"改紡","檢修","了機","清車","FINAL","停機","SAMPLE","TEST"}), "", IFERROR(IF(C899="", "", AVERAGE(L899:M899, P899:Q899, T899:U899, X899:Y899)/100), ""))</f>
        <v/>
      </c>
      <c r="AF899" t="str">
        <f t="shared" si="159"/>
        <v/>
      </c>
      <c r="AS899" t="str">
        <f t="shared" si="160"/>
        <v>單</v>
      </c>
      <c r="AT899" t="str">
        <f t="shared" si="161"/>
        <v/>
      </c>
      <c r="AU899" t="str">
        <f t="shared" si="162"/>
        <v/>
      </c>
      <c r="AV899">
        <f t="shared" si="163"/>
        <v>0</v>
      </c>
    </row>
    <row r="900" spans="5:48">
      <c r="E900" t="str">
        <f>IFERROR(VLOOKUP(C900, 條件!$A:$L, 5, 0), "")</f>
        <v/>
      </c>
      <c r="F900" t="str">
        <f>IFERROR(VLOOKUP(C900, 條件!$A:$L, 6, 0), "")</f>
        <v/>
      </c>
      <c r="G900" t="str">
        <f>IFERROR(VLOOKUP(C900, 條件!$A:$L, 7, 0), "")</f>
        <v/>
      </c>
      <c r="Z900" t="str">
        <f>IFERROR(VLOOKUP(C900, 條件!$A:$L, 3, 0), "")</f>
        <v/>
      </c>
      <c r="AA900" t="str">
        <f>IF(OR(L900={"改紡","檢修","了機","清車","FINAL","停機","SAMPLE","TEST"}), L900, IFERROR(IF(C900="", "", (SUM(J900, N900, R900, V900)/3 * AG900) * IF(AND(AF900="S", AS900="雙"), 0.5, 1)), ""))</f>
        <v/>
      </c>
      <c r="AC900" t="str">
        <f>IF(OR(L900={"改紡","檢修","了機","清車","FINAL","停機","SAMPLE","TEST"}), "", IFERROR(IF(C900="", "", AVERAGE(L900:M900, P900:Q900, T900:U900, X900:Y900)/100), ""))</f>
        <v/>
      </c>
      <c r="AF900" t="str">
        <f t="shared" si="159"/>
        <v/>
      </c>
      <c r="AS900" t="str">
        <f t="shared" si="160"/>
        <v>單</v>
      </c>
      <c r="AT900" t="str">
        <f t="shared" si="161"/>
        <v/>
      </c>
      <c r="AU900" t="str">
        <f t="shared" si="162"/>
        <v/>
      </c>
      <c r="AV900">
        <f t="shared" si="163"/>
        <v>0</v>
      </c>
    </row>
    <row r="901" spans="5:48">
      <c r="E901" t="str">
        <f>IFERROR(VLOOKUP(C901, 條件!$A:$L, 5, 0), "")</f>
        <v/>
      </c>
      <c r="F901" t="str">
        <f>IFERROR(VLOOKUP(C901, 條件!$A:$L, 6, 0), "")</f>
        <v/>
      </c>
      <c r="G901" t="str">
        <f>IFERROR(VLOOKUP(C901, 條件!$A:$L, 7, 0), "")</f>
        <v/>
      </c>
      <c r="Z901" t="str">
        <f>IFERROR(VLOOKUP(C901, 條件!$A:$L, 3, 0), "")</f>
        <v/>
      </c>
      <c r="AA901" t="str">
        <f>IF(OR(L901={"改紡","檢修","了機","清車","FINAL","停機","SAMPLE","TEST"}), L901, IFERROR(IF(C901="", "", (SUM(J901, N901, R901, V901)/3 * AG901) * IF(AND(AF901="S", AS901="雙"), 0.5, 1)), ""))</f>
        <v/>
      </c>
      <c r="AC901" t="str">
        <f>IF(OR(L901={"改紡","檢修","了機","清車","FINAL","停機","SAMPLE","TEST"}), "", IFERROR(IF(C901="", "", AVERAGE(L901:M901, P901:Q901, T901:U901, X901:Y901)/100), ""))</f>
        <v/>
      </c>
      <c r="AF901" t="str">
        <f t="shared" si="159"/>
        <v/>
      </c>
      <c r="AS901" t="str">
        <f t="shared" si="160"/>
        <v>單</v>
      </c>
      <c r="AT901" t="str">
        <f t="shared" si="161"/>
        <v/>
      </c>
      <c r="AU901" t="str">
        <f t="shared" si="162"/>
        <v/>
      </c>
      <c r="AV901">
        <f t="shared" si="163"/>
        <v>0</v>
      </c>
    </row>
    <row r="902" spans="5:48">
      <c r="E902" t="str">
        <f>IFERROR(VLOOKUP(C902, 條件!$A:$L, 5, 0), "")</f>
        <v/>
      </c>
      <c r="F902" t="str">
        <f>IFERROR(VLOOKUP(C902, 條件!$A:$L, 6, 0), "")</f>
        <v/>
      </c>
      <c r="G902" t="str">
        <f>IFERROR(VLOOKUP(C902, 條件!$A:$L, 7, 0), "")</f>
        <v/>
      </c>
      <c r="Z902" t="str">
        <f>IFERROR(VLOOKUP(C902, 條件!$A:$L, 3, 0), "")</f>
        <v/>
      </c>
      <c r="AA902" t="str">
        <f>IF(OR(L902={"改紡","檢修","了機","清車","FINAL","停機","SAMPLE","TEST"}), L902, IFERROR(IF(C902="", "", (SUM(J902, N902, R902, V902)/3 * AG902) * IF(AND(AF902="S", AS902="雙"), 0.5, 1)), ""))</f>
        <v/>
      </c>
      <c r="AC902" t="str">
        <f>IF(OR(L902={"改紡","檢修","了機","清車","FINAL","停機","SAMPLE","TEST"}), "", IFERROR(IF(C902="", "", AVERAGE(L902:M902, P902:Q902, T902:U902, X902:Y902)/100), ""))</f>
        <v/>
      </c>
      <c r="AF902" t="str">
        <f t="shared" si="159"/>
        <v/>
      </c>
      <c r="AS902" t="str">
        <f t="shared" si="160"/>
        <v>單</v>
      </c>
      <c r="AT902" t="str">
        <f t="shared" si="161"/>
        <v/>
      </c>
      <c r="AU902" t="str">
        <f t="shared" si="162"/>
        <v/>
      </c>
      <c r="AV902">
        <f t="shared" si="163"/>
        <v>0</v>
      </c>
    </row>
    <row r="903" spans="5:48">
      <c r="E903" t="str">
        <f>IFERROR(VLOOKUP(C903, 條件!$A:$L, 5, 0), "")</f>
        <v/>
      </c>
      <c r="F903" t="str">
        <f>IFERROR(VLOOKUP(C903, 條件!$A:$L, 6, 0), "")</f>
        <v/>
      </c>
      <c r="G903" t="str">
        <f>IFERROR(VLOOKUP(C903, 條件!$A:$L, 7, 0), "")</f>
        <v/>
      </c>
      <c r="Z903" t="str">
        <f>IFERROR(VLOOKUP(C903, 條件!$A:$L, 3, 0), "")</f>
        <v/>
      </c>
      <c r="AA903" t="str">
        <f>IF(OR(L903={"改紡","檢修","了機","清車","FINAL","停機","SAMPLE","TEST"}), L903, IFERROR(IF(C903="", "", (SUM(J903, N903, R903, V903)/3 * AG903) * IF(AND(AF903="S", AS903="雙"), 0.5, 1)), ""))</f>
        <v/>
      </c>
      <c r="AC903" t="str">
        <f>IF(OR(L903={"改紡","檢修","了機","清車","FINAL","停機","SAMPLE","TEST"}), "", IFERROR(IF(C903="", "", AVERAGE(L903:M903, P903:Q903, T903:U903, X903:Y903)/100), ""))</f>
        <v/>
      </c>
      <c r="AF903" t="str">
        <f t="shared" si="159"/>
        <v/>
      </c>
      <c r="AS903" t="str">
        <f t="shared" si="160"/>
        <v>單</v>
      </c>
      <c r="AT903" t="str">
        <f t="shared" si="161"/>
        <v/>
      </c>
      <c r="AU903" t="str">
        <f t="shared" si="162"/>
        <v/>
      </c>
      <c r="AV903">
        <f t="shared" si="163"/>
        <v>0</v>
      </c>
    </row>
    <row r="904" spans="5:48">
      <c r="E904" t="str">
        <f>IFERROR(VLOOKUP(C904, 條件!$A:$L, 5, 0), "")</f>
        <v/>
      </c>
      <c r="F904" t="str">
        <f>IFERROR(VLOOKUP(C904, 條件!$A:$L, 6, 0), "")</f>
        <v/>
      </c>
      <c r="G904" t="str">
        <f>IFERROR(VLOOKUP(C904, 條件!$A:$L, 7, 0), "")</f>
        <v/>
      </c>
      <c r="Z904" t="str">
        <f>IFERROR(VLOOKUP(C904, 條件!$A:$L, 3, 0), "")</f>
        <v/>
      </c>
      <c r="AA904" t="str">
        <f>IF(OR(L904={"改紡","檢修","了機","清車","FINAL","停機","SAMPLE","TEST"}), L904, IFERROR(IF(C904="", "", (SUM(J904, N904, R904, V904)/3 * AG904) * IF(AND(AF904="S", AS904="雙"), 0.5, 1)), ""))</f>
        <v/>
      </c>
      <c r="AC904" t="str">
        <f>IF(OR(L904={"改紡","檢修","了機","清車","FINAL","停機","SAMPLE","TEST"}), "", IFERROR(IF(C904="", "", AVERAGE(L904:M904, P904:Q904, T904:U904, X904:Y904)/100), ""))</f>
        <v/>
      </c>
      <c r="AF904" t="str">
        <f t="shared" si="159"/>
        <v/>
      </c>
      <c r="AS904" t="str">
        <f t="shared" si="160"/>
        <v>單</v>
      </c>
      <c r="AT904" t="str">
        <f t="shared" si="161"/>
        <v/>
      </c>
      <c r="AU904" t="str">
        <f t="shared" si="162"/>
        <v/>
      </c>
      <c r="AV904">
        <f t="shared" si="163"/>
        <v>0</v>
      </c>
    </row>
    <row r="905" spans="5:48">
      <c r="E905" t="str">
        <f>IFERROR(VLOOKUP(C905, 條件!$A:$L, 5, 0), "")</f>
        <v/>
      </c>
      <c r="F905" t="str">
        <f>IFERROR(VLOOKUP(C905, 條件!$A:$L, 6, 0), "")</f>
        <v/>
      </c>
      <c r="G905" t="str">
        <f>IFERROR(VLOOKUP(C905, 條件!$A:$L, 7, 0), "")</f>
        <v/>
      </c>
      <c r="Z905" t="str">
        <f>IFERROR(VLOOKUP(C905, 條件!$A:$L, 3, 0), "")</f>
        <v/>
      </c>
      <c r="AA905" t="str">
        <f>IF(OR(L905={"改紡","檢修","了機","清車","FINAL","停機","SAMPLE","TEST"}), L905, IFERROR(IF(C905="", "", (SUM(J905, N905, R905, V905)/3 * AG905) * IF(AND(AF905="S", AS905="雙"), 0.5, 1)), ""))</f>
        <v/>
      </c>
      <c r="AC905" t="str">
        <f>IF(OR(L905={"改紡","檢修","了機","清車","FINAL","停機","SAMPLE","TEST"}), "", IFERROR(IF(C905="", "", AVERAGE(L905:M905, P905:Q905, T905:U905, X905:Y905)/100), ""))</f>
        <v/>
      </c>
      <c r="AF905" t="str">
        <f t="shared" si="159"/>
        <v/>
      </c>
      <c r="AS905" t="str">
        <f t="shared" si="160"/>
        <v>單</v>
      </c>
      <c r="AT905" t="str">
        <f t="shared" si="161"/>
        <v/>
      </c>
      <c r="AU905" t="str">
        <f t="shared" si="162"/>
        <v/>
      </c>
      <c r="AV905">
        <f t="shared" si="163"/>
        <v>0</v>
      </c>
    </row>
    <row r="906" spans="5:48">
      <c r="E906" t="str">
        <f>IFERROR(VLOOKUP(C906, 條件!$A:$L, 5, 0), "")</f>
        <v/>
      </c>
      <c r="F906" t="str">
        <f>IFERROR(VLOOKUP(C906, 條件!$A:$L, 6, 0), "")</f>
        <v/>
      </c>
      <c r="G906" t="str">
        <f>IFERROR(VLOOKUP(C906, 條件!$A:$L, 7, 0), "")</f>
        <v/>
      </c>
      <c r="Z906" t="str">
        <f>IFERROR(VLOOKUP(C906, 條件!$A:$L, 3, 0), "")</f>
        <v/>
      </c>
      <c r="AA906" t="str">
        <f>IF(OR(L906={"改紡","檢修","了機","清車","FINAL","停機","SAMPLE","TEST"}), L906, IFERROR(IF(C906="", "", (SUM(J906, N906, R906, V906)/3 * AG906) * IF(AND(AF906="S", AS906="雙"), 0.5, 1)), ""))</f>
        <v/>
      </c>
      <c r="AC906" t="str">
        <f>IF(OR(L906={"改紡","檢修","了機","清車","FINAL","停機","SAMPLE","TEST"}), "", IFERROR(IF(C906="", "", AVERAGE(L906:M906, P906:Q906, T906:U906, X906:Y906)/100), ""))</f>
        <v/>
      </c>
      <c r="AF906" t="str">
        <f t="shared" si="159"/>
        <v/>
      </c>
      <c r="AS906" t="str">
        <f t="shared" si="160"/>
        <v>單</v>
      </c>
      <c r="AT906" t="str">
        <f t="shared" si="161"/>
        <v/>
      </c>
      <c r="AU906" t="str">
        <f t="shared" si="162"/>
        <v/>
      </c>
      <c r="AV906">
        <f t="shared" si="163"/>
        <v>0</v>
      </c>
    </row>
    <row r="907" spans="5:48">
      <c r="E907" t="str">
        <f>IFERROR(VLOOKUP(C907, 條件!$A:$L, 5, 0), "")</f>
        <v/>
      </c>
      <c r="F907" t="str">
        <f>IFERROR(VLOOKUP(C907, 條件!$A:$L, 6, 0), "")</f>
        <v/>
      </c>
      <c r="G907" t="str">
        <f>IFERROR(VLOOKUP(C907, 條件!$A:$L, 7, 0), "")</f>
        <v/>
      </c>
      <c r="Z907" t="str">
        <f>IFERROR(VLOOKUP(C907, 條件!$A:$L, 3, 0), "")</f>
        <v/>
      </c>
      <c r="AA907" t="str">
        <f>IF(OR(L907={"改紡","檢修","了機","清車","FINAL","停機","SAMPLE","TEST"}), L907, IFERROR(IF(C907="", "", (SUM(J907, N907, R907, V907)/3 * AG907) * IF(AND(AF907="S", AS907="雙"), 0.5, 1)), ""))</f>
        <v/>
      </c>
      <c r="AC907" t="str">
        <f>IF(OR(L907={"改紡","檢修","了機","清車","FINAL","停機","SAMPLE","TEST"}), "", IFERROR(IF(C907="", "", AVERAGE(L907:M907, P907:Q907, T907:U907, X907:Y907)/100), ""))</f>
        <v/>
      </c>
      <c r="AF907" t="str">
        <f t="shared" si="159"/>
        <v/>
      </c>
      <c r="AS907" t="str">
        <f t="shared" si="160"/>
        <v>單</v>
      </c>
      <c r="AT907" t="str">
        <f t="shared" si="161"/>
        <v/>
      </c>
      <c r="AU907" t="str">
        <f t="shared" si="162"/>
        <v/>
      </c>
      <c r="AV907">
        <f t="shared" si="163"/>
        <v>0</v>
      </c>
    </row>
    <row r="908" spans="5:48">
      <c r="E908" t="str">
        <f>IFERROR(VLOOKUP(C908, 條件!$A:$L, 5, 0), "")</f>
        <v/>
      </c>
      <c r="F908" t="str">
        <f>IFERROR(VLOOKUP(C908, 條件!$A:$L, 6, 0), "")</f>
        <v/>
      </c>
      <c r="G908" t="str">
        <f>IFERROR(VLOOKUP(C908, 條件!$A:$L, 7, 0), "")</f>
        <v/>
      </c>
      <c r="Z908" t="str">
        <f>IFERROR(VLOOKUP(C908, 條件!$A:$L, 3, 0), "")</f>
        <v/>
      </c>
      <c r="AA908" t="str">
        <f>IF(OR(L908={"改紡","檢修","了機","清車","FINAL","停機","SAMPLE","TEST"}), L908, IFERROR(IF(C908="", "", (SUM(J908, N908, R908, V908)/3 * AG908) * IF(AND(AF908="S", AS908="雙"), 0.5, 1)), ""))</f>
        <v/>
      </c>
      <c r="AC908" t="str">
        <f>IF(OR(L908={"改紡","檢修","了機","清車","FINAL","停機","SAMPLE","TEST"}), "", IFERROR(IF(C908="", "", AVERAGE(L908:M908, P908:Q908, T908:U908, X908:Y908)/100), ""))</f>
        <v/>
      </c>
      <c r="AF908" t="str">
        <f t="shared" si="159"/>
        <v/>
      </c>
      <c r="AS908" t="str">
        <f t="shared" si="160"/>
        <v>單</v>
      </c>
      <c r="AT908" t="str">
        <f t="shared" si="161"/>
        <v/>
      </c>
      <c r="AU908" t="str">
        <f t="shared" si="162"/>
        <v/>
      </c>
      <c r="AV908">
        <f t="shared" si="163"/>
        <v>0</v>
      </c>
    </row>
    <row r="909" spans="5:48">
      <c r="E909" t="str">
        <f>IFERROR(VLOOKUP(C909, 條件!$A:$L, 5, 0), "")</f>
        <v/>
      </c>
      <c r="F909" t="str">
        <f>IFERROR(VLOOKUP(C909, 條件!$A:$L, 6, 0), "")</f>
        <v/>
      </c>
      <c r="G909" t="str">
        <f>IFERROR(VLOOKUP(C909, 條件!$A:$L, 7, 0), "")</f>
        <v/>
      </c>
      <c r="Z909" t="str">
        <f>IFERROR(VLOOKUP(C909, 條件!$A:$L, 3, 0), "")</f>
        <v/>
      </c>
      <c r="AA909" t="str">
        <f>IF(OR(L909={"改紡","檢修","了機","清車","FINAL","停機","SAMPLE","TEST"}), L909, IFERROR(IF(C909="", "", (SUM(J909, N909, R909, V909)/3 * AG909) * IF(AND(AF909="S", AS909="雙"), 0.5, 1)), ""))</f>
        <v/>
      </c>
      <c r="AC909" t="str">
        <f>IF(OR(L909={"改紡","檢修","了機","清車","FINAL","停機","SAMPLE","TEST"}), "", IFERROR(IF(C909="", "", AVERAGE(L909:M909, P909:Q909, T909:U909, X909:Y909)/100), ""))</f>
        <v/>
      </c>
      <c r="AF909" t="str">
        <f t="shared" si="159"/>
        <v/>
      </c>
      <c r="AS909" t="str">
        <f t="shared" si="160"/>
        <v>單</v>
      </c>
      <c r="AT909" t="str">
        <f t="shared" si="161"/>
        <v/>
      </c>
      <c r="AU909" t="str">
        <f t="shared" si="162"/>
        <v/>
      </c>
      <c r="AV909">
        <f t="shared" si="163"/>
        <v>0</v>
      </c>
    </row>
    <row r="910" spans="5:48">
      <c r="E910" t="str">
        <f>IFERROR(VLOOKUP(C910, 條件!$A:$L, 5, 0), "")</f>
        <v/>
      </c>
      <c r="F910" t="str">
        <f>IFERROR(VLOOKUP(C910, 條件!$A:$L, 6, 0), "")</f>
        <v/>
      </c>
      <c r="G910" t="str">
        <f>IFERROR(VLOOKUP(C910, 條件!$A:$L, 7, 0), "")</f>
        <v/>
      </c>
      <c r="Z910" t="str">
        <f>IFERROR(VLOOKUP(C910, 條件!$A:$L, 3, 0), "")</f>
        <v/>
      </c>
      <c r="AA910" t="str">
        <f>IF(OR(L910={"改紡","檢修","了機","清車","FINAL","停機","SAMPLE","TEST"}), L910, IFERROR(IF(C910="", "", (SUM(J910, N910, R910, V910)/3 * AG910) * IF(AND(AF910="S", AS910="雙"), 0.5, 1)), ""))</f>
        <v/>
      </c>
      <c r="AC910" t="str">
        <f>IF(OR(L910={"改紡","檢修","了機","清車","FINAL","停機","SAMPLE","TEST"}), "", IFERROR(IF(C910="", "", AVERAGE(L910:M910, P910:Q910, T910:U910, X910:Y910)/100), ""))</f>
        <v/>
      </c>
      <c r="AF910" t="str">
        <f t="shared" si="159"/>
        <v/>
      </c>
      <c r="AS910" t="str">
        <f t="shared" si="160"/>
        <v>單</v>
      </c>
      <c r="AT910" t="str">
        <f t="shared" si="161"/>
        <v/>
      </c>
      <c r="AU910" t="str">
        <f t="shared" si="162"/>
        <v/>
      </c>
      <c r="AV910">
        <f t="shared" si="163"/>
        <v>0</v>
      </c>
    </row>
    <row r="911" spans="5:48">
      <c r="E911" t="str">
        <f>IFERROR(VLOOKUP(C911, 條件!$A:$L, 5, 0), "")</f>
        <v/>
      </c>
      <c r="F911" t="str">
        <f>IFERROR(VLOOKUP(C911, 條件!$A:$L, 6, 0), "")</f>
        <v/>
      </c>
      <c r="G911" t="str">
        <f>IFERROR(VLOOKUP(C911, 條件!$A:$L, 7, 0), "")</f>
        <v/>
      </c>
      <c r="Z911" t="str">
        <f>IFERROR(VLOOKUP(C911, 條件!$A:$L, 3, 0), "")</f>
        <v/>
      </c>
      <c r="AA911" t="str">
        <f>IF(OR(L911={"改紡","檢修","了機","清車","FINAL","停機","SAMPLE","TEST"}), L911, IFERROR(IF(C911="", "", (SUM(J911, N911, R911, V911)/3 * AG911) * IF(AND(AF911="S", AS911="雙"), 0.5, 1)), ""))</f>
        <v/>
      </c>
      <c r="AC911" t="str">
        <f>IF(OR(L911={"改紡","檢修","了機","清車","FINAL","停機","SAMPLE","TEST"}), "", IFERROR(IF(C911="", "", AVERAGE(L911:M911, P911:Q911, T911:U911, X911:Y911)/100), ""))</f>
        <v/>
      </c>
      <c r="AF911" t="str">
        <f t="shared" si="159"/>
        <v/>
      </c>
      <c r="AS911" t="str">
        <f t="shared" si="160"/>
        <v>單</v>
      </c>
      <c r="AT911" t="str">
        <f t="shared" si="161"/>
        <v/>
      </c>
      <c r="AU911" t="str">
        <f t="shared" si="162"/>
        <v/>
      </c>
      <c r="AV911">
        <f t="shared" si="163"/>
        <v>0</v>
      </c>
    </row>
    <row r="912" spans="5:48">
      <c r="E912" t="str">
        <f>IFERROR(VLOOKUP(C912, 條件!$A:$L, 5, 0), "")</f>
        <v/>
      </c>
      <c r="F912" t="str">
        <f>IFERROR(VLOOKUP(C912, 條件!$A:$L, 6, 0), "")</f>
        <v/>
      </c>
      <c r="G912" t="str">
        <f>IFERROR(VLOOKUP(C912, 條件!$A:$L, 7, 0), "")</f>
        <v/>
      </c>
      <c r="Z912" t="str">
        <f>IFERROR(VLOOKUP(C912, 條件!$A:$L, 3, 0), "")</f>
        <v/>
      </c>
      <c r="AA912" t="str">
        <f>IF(OR(L912={"改紡","檢修","了機","清車","FINAL","停機","SAMPLE","TEST"}), L912, IFERROR(IF(C912="", "", (SUM(J912, N912, R912, V912)/3 * AG912) * IF(AND(AF912="S", AS912="雙"), 0.5, 1)), ""))</f>
        <v/>
      </c>
      <c r="AC912" t="str">
        <f>IF(OR(L912={"改紡","檢修","了機","清車","FINAL","停機","SAMPLE","TEST"}), "", IFERROR(IF(C912="", "", AVERAGE(L912:M912, P912:Q912, T912:U912, X912:Y912)/100), ""))</f>
        <v/>
      </c>
      <c r="AF912" t="str">
        <f t="shared" si="159"/>
        <v/>
      </c>
      <c r="AS912" t="str">
        <f t="shared" si="160"/>
        <v>單</v>
      </c>
      <c r="AT912" t="str">
        <f t="shared" si="161"/>
        <v/>
      </c>
      <c r="AU912" t="str">
        <f t="shared" si="162"/>
        <v/>
      </c>
      <c r="AV912">
        <f t="shared" si="163"/>
        <v>0</v>
      </c>
    </row>
    <row r="913" spans="5:48">
      <c r="E913" t="str">
        <f>IFERROR(VLOOKUP(C913, 條件!$A:$L, 5, 0), "")</f>
        <v/>
      </c>
      <c r="F913" t="str">
        <f>IFERROR(VLOOKUP(C913, 條件!$A:$L, 6, 0), "")</f>
        <v/>
      </c>
      <c r="G913" t="str">
        <f>IFERROR(VLOOKUP(C913, 條件!$A:$L, 7, 0), "")</f>
        <v/>
      </c>
      <c r="Z913" t="str">
        <f>IFERROR(VLOOKUP(C913, 條件!$A:$L, 3, 0), "")</f>
        <v/>
      </c>
      <c r="AA913" t="str">
        <f>IF(OR(L913={"改紡","檢修","了機","清車","FINAL","停機","SAMPLE","TEST"}), L913, IFERROR(IF(C913="", "", (SUM(J913, N913, R913, V913)/3 * AG913) * IF(AND(AF913="S", AS913="雙"), 0.5, 1)), ""))</f>
        <v/>
      </c>
      <c r="AC913" t="str">
        <f>IF(OR(L913={"改紡","檢修","了機","清車","FINAL","停機","SAMPLE","TEST"}), "", IFERROR(IF(C913="", "", AVERAGE(L913:M913, P913:Q913, T913:U913, X913:Y913)/100), ""))</f>
        <v/>
      </c>
      <c r="AF913" t="str">
        <f t="shared" si="159"/>
        <v/>
      </c>
      <c r="AS913" t="str">
        <f t="shared" si="160"/>
        <v>單</v>
      </c>
      <c r="AT913" t="str">
        <f t="shared" si="161"/>
        <v/>
      </c>
      <c r="AU913" t="str">
        <f t="shared" si="162"/>
        <v/>
      </c>
      <c r="AV913">
        <f t="shared" si="163"/>
        <v>0</v>
      </c>
    </row>
    <row r="914" spans="5:48">
      <c r="E914" t="str">
        <f>IFERROR(VLOOKUP(C914, 條件!$A:$L, 5, 0), "")</f>
        <v/>
      </c>
      <c r="F914" t="str">
        <f>IFERROR(VLOOKUP(C914, 條件!$A:$L, 6, 0), "")</f>
        <v/>
      </c>
      <c r="G914" t="str">
        <f>IFERROR(VLOOKUP(C914, 條件!$A:$L, 7, 0), "")</f>
        <v/>
      </c>
      <c r="Z914" t="str">
        <f>IFERROR(VLOOKUP(C914, 條件!$A:$L, 3, 0), "")</f>
        <v/>
      </c>
      <c r="AA914" t="str">
        <f>IF(OR(L914={"改紡","檢修","了機","清車","FINAL","停機","SAMPLE","TEST"}), L914, IFERROR(IF(C914="", "", (SUM(J914, N914, R914, V914)/3 * AG914) * IF(AND(AF914="S", AS914="雙"), 0.5, 1)), ""))</f>
        <v/>
      </c>
      <c r="AC914" t="str">
        <f>IF(OR(L914={"改紡","檢修","了機","清車","FINAL","停機","SAMPLE","TEST"}), "", IFERROR(IF(C914="", "", AVERAGE(L914:M914, P914:Q914, T914:U914, X914:Y914)/100), ""))</f>
        <v/>
      </c>
      <c r="AF914" t="str">
        <f t="shared" si="159"/>
        <v/>
      </c>
      <c r="AS914" t="str">
        <f t="shared" si="160"/>
        <v>單</v>
      </c>
      <c r="AT914" t="str">
        <f t="shared" si="161"/>
        <v/>
      </c>
      <c r="AU914" t="str">
        <f t="shared" si="162"/>
        <v/>
      </c>
      <c r="AV914">
        <f t="shared" si="163"/>
        <v>0</v>
      </c>
    </row>
    <row r="915" spans="5:48">
      <c r="E915" t="str">
        <f>IFERROR(VLOOKUP(C915, 條件!$A:$L, 5, 0), "")</f>
        <v/>
      </c>
      <c r="F915" t="str">
        <f>IFERROR(VLOOKUP(C915, 條件!$A:$L, 6, 0), "")</f>
        <v/>
      </c>
      <c r="G915" t="str">
        <f>IFERROR(VLOOKUP(C915, 條件!$A:$L, 7, 0), "")</f>
        <v/>
      </c>
      <c r="Z915" t="str">
        <f>IFERROR(VLOOKUP(C915, 條件!$A:$L, 3, 0), "")</f>
        <v/>
      </c>
      <c r="AA915" t="str">
        <f>IF(OR(L915={"改紡","檢修","了機","清車","FINAL","停機","SAMPLE","TEST"}), L915, IFERROR(IF(C915="", "", (SUM(J915, N915, R915, V915)/3 * AG915) * IF(AND(AF915="S", AS915="雙"), 0.5, 1)), ""))</f>
        <v/>
      </c>
      <c r="AC915" t="str">
        <f>IF(OR(L915={"改紡","檢修","了機","清車","FINAL","停機","SAMPLE","TEST"}), "", IFERROR(IF(C915="", "", AVERAGE(L915:M915, P915:Q915, T915:U915, X915:Y915)/100), ""))</f>
        <v/>
      </c>
      <c r="AF915" t="str">
        <f t="shared" si="159"/>
        <v/>
      </c>
      <c r="AS915" t="str">
        <f t="shared" si="160"/>
        <v>單</v>
      </c>
      <c r="AT915" t="str">
        <f t="shared" si="161"/>
        <v/>
      </c>
      <c r="AU915" t="str">
        <f t="shared" si="162"/>
        <v/>
      </c>
      <c r="AV915">
        <f t="shared" si="163"/>
        <v>0</v>
      </c>
    </row>
    <row r="916" spans="5:48">
      <c r="E916" t="str">
        <f>IFERROR(VLOOKUP(C916, 條件!$A:$L, 5, 0), "")</f>
        <v/>
      </c>
      <c r="F916" t="str">
        <f>IFERROR(VLOOKUP(C916, 條件!$A:$L, 6, 0), "")</f>
        <v/>
      </c>
      <c r="G916" t="str">
        <f>IFERROR(VLOOKUP(C916, 條件!$A:$L, 7, 0), "")</f>
        <v/>
      </c>
      <c r="Z916" t="str">
        <f>IFERROR(VLOOKUP(C916, 條件!$A:$L, 3, 0), "")</f>
        <v/>
      </c>
      <c r="AA916" t="str">
        <f>IF(OR(L916={"改紡","檢修","了機","清車","FINAL","停機","SAMPLE","TEST"}), L916, IFERROR(IF(C916="", "", (SUM(J916, N916, R916, V916)/3 * AG916) * IF(AND(AF916="S", AS916="雙"), 0.5, 1)), ""))</f>
        <v/>
      </c>
      <c r="AC916" t="str">
        <f>IF(OR(L916={"改紡","檢修","了機","清車","FINAL","停機","SAMPLE","TEST"}), "", IFERROR(IF(C916="", "", AVERAGE(L916:M916, P916:Q916, T916:U916, X916:Y916)/100), ""))</f>
        <v/>
      </c>
      <c r="AF916" t="str">
        <f t="shared" si="159"/>
        <v/>
      </c>
      <c r="AS916" t="str">
        <f t="shared" si="160"/>
        <v>單</v>
      </c>
      <c r="AT916" t="str">
        <f t="shared" si="161"/>
        <v/>
      </c>
      <c r="AU916" t="str">
        <f t="shared" si="162"/>
        <v/>
      </c>
      <c r="AV916">
        <f t="shared" si="163"/>
        <v>0</v>
      </c>
    </row>
    <row r="917" spans="5:48">
      <c r="E917" t="str">
        <f>IFERROR(VLOOKUP(C917, 條件!$A:$L, 5, 0), "")</f>
        <v/>
      </c>
      <c r="F917" t="str">
        <f>IFERROR(VLOOKUP(C917, 條件!$A:$L, 6, 0), "")</f>
        <v/>
      </c>
      <c r="G917" t="str">
        <f>IFERROR(VLOOKUP(C917, 條件!$A:$L, 7, 0), "")</f>
        <v/>
      </c>
      <c r="Z917" t="str">
        <f>IFERROR(VLOOKUP(C917, 條件!$A:$L, 3, 0), "")</f>
        <v/>
      </c>
      <c r="AA917" t="str">
        <f>IF(OR(L917={"改紡","檢修","了機","清車","FINAL","停機","SAMPLE","TEST"}), L917, IFERROR(IF(C917="", "", (SUM(J917, N917, R917, V917)/3 * AG917) * IF(AND(AF917="S", AS917="雙"), 0.5, 1)), ""))</f>
        <v/>
      </c>
      <c r="AC917" t="str">
        <f>IF(OR(L917={"改紡","檢修","了機","清車","FINAL","停機","SAMPLE","TEST"}), "", IFERROR(IF(C917="", "", AVERAGE(L917:M917, P917:Q917, T917:U917, X917:Y917)/100), ""))</f>
        <v/>
      </c>
      <c r="AF917" t="str">
        <f t="shared" si="159"/>
        <v/>
      </c>
      <c r="AS917" t="str">
        <f t="shared" si="160"/>
        <v>單</v>
      </c>
      <c r="AT917" t="str">
        <f t="shared" si="161"/>
        <v/>
      </c>
      <c r="AU917" t="str">
        <f t="shared" si="162"/>
        <v/>
      </c>
      <c r="AV917">
        <f t="shared" si="163"/>
        <v>0</v>
      </c>
    </row>
    <row r="918" spans="5:48">
      <c r="E918" t="str">
        <f>IFERROR(VLOOKUP(C918, 條件!$A:$L, 5, 0), "")</f>
        <v/>
      </c>
      <c r="F918" t="str">
        <f>IFERROR(VLOOKUP(C918, 條件!$A:$L, 6, 0), "")</f>
        <v/>
      </c>
      <c r="G918" t="str">
        <f>IFERROR(VLOOKUP(C918, 條件!$A:$L, 7, 0), "")</f>
        <v/>
      </c>
      <c r="Z918" t="str">
        <f>IFERROR(VLOOKUP(C918, 條件!$A:$L, 3, 0), "")</f>
        <v/>
      </c>
      <c r="AA918" t="str">
        <f>IF(OR(L918={"改紡","檢修","了機","清車","FINAL","停機","SAMPLE","TEST"}), L918, IFERROR(IF(C918="", "", (SUM(J918, N918, R918, V918)/3 * AG918) * IF(AND(AF918="S", AS918="雙"), 0.5, 1)), ""))</f>
        <v/>
      </c>
      <c r="AC918" t="str">
        <f>IF(OR(L918={"改紡","檢修","了機","清車","FINAL","停機","SAMPLE","TEST"}), "", IFERROR(IF(C918="", "", AVERAGE(L918:M918, P918:Q918, T918:U918, X918:Y918)/100), ""))</f>
        <v/>
      </c>
      <c r="AF918" t="str">
        <f t="shared" si="159"/>
        <v/>
      </c>
      <c r="AS918" t="str">
        <f t="shared" si="160"/>
        <v>單</v>
      </c>
      <c r="AT918" t="str">
        <f t="shared" si="161"/>
        <v/>
      </c>
      <c r="AU918" t="str">
        <f t="shared" si="162"/>
        <v/>
      </c>
      <c r="AV918">
        <f t="shared" si="163"/>
        <v>0</v>
      </c>
    </row>
    <row r="919" spans="5:48">
      <c r="E919" t="str">
        <f>IFERROR(VLOOKUP(C919, 條件!$A:$L, 5, 0), "")</f>
        <v/>
      </c>
      <c r="F919" t="str">
        <f>IFERROR(VLOOKUP(C919, 條件!$A:$L, 6, 0), "")</f>
        <v/>
      </c>
      <c r="G919" t="str">
        <f>IFERROR(VLOOKUP(C919, 條件!$A:$L, 7, 0), "")</f>
        <v/>
      </c>
      <c r="Z919" t="str">
        <f>IFERROR(VLOOKUP(C919, 條件!$A:$L, 3, 0), "")</f>
        <v/>
      </c>
      <c r="AA919" t="str">
        <f>IF(OR(L919={"改紡","檢修","了機","清車","FINAL","停機","SAMPLE","TEST"}), L919, IFERROR(IF(C919="", "", (SUM(J919, N919, R919, V919)/3 * AG919) * IF(AND(AF919="S", AS919="雙"), 0.5, 1)), ""))</f>
        <v/>
      </c>
      <c r="AC919" t="str">
        <f>IF(OR(L919={"改紡","檢修","了機","清車","FINAL","停機","SAMPLE","TEST"}), "", IFERROR(IF(C919="", "", AVERAGE(L919:M919, P919:Q919, T919:U919, X919:Y919)/100), ""))</f>
        <v/>
      </c>
      <c r="AF919" t="str">
        <f t="shared" si="159"/>
        <v/>
      </c>
      <c r="AS919" t="str">
        <f t="shared" si="160"/>
        <v>單</v>
      </c>
      <c r="AT919" t="str">
        <f t="shared" si="161"/>
        <v/>
      </c>
      <c r="AU919" t="str">
        <f t="shared" si="162"/>
        <v/>
      </c>
      <c r="AV919">
        <f t="shared" si="163"/>
        <v>0</v>
      </c>
    </row>
    <row r="920" spans="5:48">
      <c r="E920" t="str">
        <f>IFERROR(VLOOKUP(C920, 條件!$A:$L, 5, 0), "")</f>
        <v/>
      </c>
      <c r="F920" t="str">
        <f>IFERROR(VLOOKUP(C920, 條件!$A:$L, 6, 0), "")</f>
        <v/>
      </c>
      <c r="G920" t="str">
        <f>IFERROR(VLOOKUP(C920, 條件!$A:$L, 7, 0), "")</f>
        <v/>
      </c>
      <c r="Z920" t="str">
        <f>IFERROR(VLOOKUP(C920, 條件!$A:$L, 3, 0), "")</f>
        <v/>
      </c>
      <c r="AA920" t="str">
        <f>IF(OR(L920={"改紡","檢修","了機","清車","FINAL","停機","SAMPLE","TEST"}), L920, IFERROR(IF(C920="", "", (SUM(J920, N920, R920, V920)/3 * AG920) * IF(AND(AF920="S", AS920="雙"), 0.5, 1)), ""))</f>
        <v/>
      </c>
      <c r="AC920" t="str">
        <f>IF(OR(L920={"改紡","檢修","了機","清車","FINAL","停機","SAMPLE","TEST"}), "", IFERROR(IF(C920="", "", AVERAGE(L920:M920, P920:Q920, T920:U920, X920:Y920)/100), ""))</f>
        <v/>
      </c>
      <c r="AF920" t="str">
        <f t="shared" si="159"/>
        <v/>
      </c>
      <c r="AS920" t="str">
        <f t="shared" si="160"/>
        <v>單</v>
      </c>
      <c r="AT920" t="str">
        <f t="shared" si="161"/>
        <v/>
      </c>
      <c r="AU920" t="str">
        <f t="shared" si="162"/>
        <v/>
      </c>
      <c r="AV920">
        <f t="shared" si="163"/>
        <v>0</v>
      </c>
    </row>
    <row r="921" spans="5:48">
      <c r="E921" t="str">
        <f>IFERROR(VLOOKUP(C921, 條件!$A:$L, 5, 0), "")</f>
        <v/>
      </c>
      <c r="F921" t="str">
        <f>IFERROR(VLOOKUP(C921, 條件!$A:$L, 6, 0), "")</f>
        <v/>
      </c>
      <c r="G921" t="str">
        <f>IFERROR(VLOOKUP(C921, 條件!$A:$L, 7, 0), "")</f>
        <v/>
      </c>
      <c r="Z921" t="str">
        <f>IFERROR(VLOOKUP(C921, 條件!$A:$L, 3, 0), "")</f>
        <v/>
      </c>
      <c r="AA921" t="str">
        <f>IF(OR(L921={"改紡","檢修","了機","清車","FINAL","停機","SAMPLE","TEST"}), L921, IFERROR(IF(C921="", "", (SUM(J921, N921, R921, V921)/3 * AG921) * IF(AND(AF921="S", AS921="雙"), 0.5, 1)), ""))</f>
        <v/>
      </c>
      <c r="AC921" t="str">
        <f>IF(OR(L921={"改紡","檢修","了機","清車","FINAL","停機","SAMPLE","TEST"}), "", IFERROR(IF(C921="", "", AVERAGE(L921:M921, P921:Q921, T921:U921, X921:Y921)/100), ""))</f>
        <v/>
      </c>
      <c r="AF921" t="str">
        <f t="shared" si="159"/>
        <v/>
      </c>
      <c r="AS921" t="str">
        <f t="shared" si="160"/>
        <v>單</v>
      </c>
      <c r="AT921" t="str">
        <f t="shared" si="161"/>
        <v/>
      </c>
      <c r="AU921" t="str">
        <f t="shared" si="162"/>
        <v/>
      </c>
      <c r="AV921">
        <f t="shared" si="163"/>
        <v>0</v>
      </c>
    </row>
    <row r="922" spans="5:48">
      <c r="E922" t="str">
        <f>IFERROR(VLOOKUP(C922, 條件!$A:$L, 5, 0), "")</f>
        <v/>
      </c>
      <c r="F922" t="str">
        <f>IFERROR(VLOOKUP(C922, 條件!$A:$L, 6, 0), "")</f>
        <v/>
      </c>
      <c r="G922" t="str">
        <f>IFERROR(VLOOKUP(C922, 條件!$A:$L, 7, 0), "")</f>
        <v/>
      </c>
      <c r="Z922" t="str">
        <f>IFERROR(VLOOKUP(C922, 條件!$A:$L, 3, 0), "")</f>
        <v/>
      </c>
      <c r="AA922" t="str">
        <f>IF(OR(L922={"改紡","檢修","了機","清車","FINAL","停機","SAMPLE","TEST"}), L922, IFERROR(IF(C922="", "", (SUM(J922, N922, R922, V922)/3 * AG922) * IF(AND(AF922="S", AS922="雙"), 0.5, 1)), ""))</f>
        <v/>
      </c>
      <c r="AC922" t="str">
        <f>IF(OR(L922={"改紡","檢修","了機","清車","FINAL","停機","SAMPLE","TEST"}), "", IFERROR(IF(C922="", "", AVERAGE(L922:M922, P922:Q922, T922:U922, X922:Y922)/100), ""))</f>
        <v/>
      </c>
      <c r="AF922" t="str">
        <f t="shared" si="159"/>
        <v/>
      </c>
      <c r="AS922" t="str">
        <f t="shared" si="160"/>
        <v>單</v>
      </c>
      <c r="AT922" t="str">
        <f t="shared" si="161"/>
        <v/>
      </c>
      <c r="AU922" t="str">
        <f t="shared" si="162"/>
        <v/>
      </c>
      <c r="AV922">
        <f t="shared" si="163"/>
        <v>0</v>
      </c>
    </row>
    <row r="923" spans="5:48">
      <c r="E923" t="str">
        <f>IFERROR(VLOOKUP(C923, 條件!$A:$L, 5, 0), "")</f>
        <v/>
      </c>
      <c r="F923" t="str">
        <f>IFERROR(VLOOKUP(C923, 條件!$A:$L, 6, 0), "")</f>
        <v/>
      </c>
      <c r="G923" t="str">
        <f>IFERROR(VLOOKUP(C923, 條件!$A:$L, 7, 0), "")</f>
        <v/>
      </c>
      <c r="Z923" t="str">
        <f>IFERROR(VLOOKUP(C923, 條件!$A:$L, 3, 0), "")</f>
        <v/>
      </c>
      <c r="AA923" t="str">
        <f>IF(OR(L923={"改紡","檢修","了機","清車","FINAL","停機","SAMPLE","TEST"}), L923, IFERROR(IF(C923="", "", (SUM(J923, N923, R923, V923)/3 * AG923) * IF(AND(AF923="S", AS923="雙"), 0.5, 1)), ""))</f>
        <v/>
      </c>
      <c r="AC923" t="str">
        <f>IF(OR(L923={"改紡","檢修","了機","清車","FINAL","停機","SAMPLE","TEST"}), "", IFERROR(IF(C923="", "", AVERAGE(L923:M923, P923:Q923, T923:U923, X923:Y923)/100), ""))</f>
        <v/>
      </c>
      <c r="AF923" t="str">
        <f t="shared" si="159"/>
        <v/>
      </c>
      <c r="AS923" t="str">
        <f t="shared" si="160"/>
        <v>單</v>
      </c>
      <c r="AT923" t="str">
        <f t="shared" si="161"/>
        <v/>
      </c>
      <c r="AU923" t="str">
        <f t="shared" si="162"/>
        <v/>
      </c>
      <c r="AV923">
        <f t="shared" si="163"/>
        <v>0</v>
      </c>
    </row>
    <row r="924" spans="5:48">
      <c r="E924" t="str">
        <f>IFERROR(VLOOKUP(C924, 條件!$A:$L, 5, 0), "")</f>
        <v/>
      </c>
      <c r="F924" t="str">
        <f>IFERROR(VLOOKUP(C924, 條件!$A:$L, 6, 0), "")</f>
        <v/>
      </c>
      <c r="G924" t="str">
        <f>IFERROR(VLOOKUP(C924, 條件!$A:$L, 7, 0), "")</f>
        <v/>
      </c>
      <c r="Z924" t="str">
        <f>IFERROR(VLOOKUP(C924, 條件!$A:$L, 3, 0), "")</f>
        <v/>
      </c>
      <c r="AA924" t="str">
        <f>IF(OR(L924={"改紡","檢修","了機","清車","FINAL","停機","SAMPLE","TEST"}), L924, IFERROR(IF(C924="", "", (SUM(J924, N924, R924, V924)/3 * AG924) * IF(AND(AF924="S", AS924="雙"), 0.5, 1)), ""))</f>
        <v/>
      </c>
      <c r="AC924" t="str">
        <f>IF(OR(L924={"改紡","檢修","了機","清車","FINAL","停機","SAMPLE","TEST"}), "", IFERROR(IF(C924="", "", AVERAGE(L924:M924, P924:Q924, T924:U924, X924:Y924)/100), ""))</f>
        <v/>
      </c>
      <c r="AF924" t="str">
        <f t="shared" si="159"/>
        <v/>
      </c>
      <c r="AS924" t="str">
        <f t="shared" si="160"/>
        <v>單</v>
      </c>
      <c r="AT924" t="str">
        <f t="shared" si="161"/>
        <v/>
      </c>
      <c r="AU924" t="str">
        <f t="shared" si="162"/>
        <v/>
      </c>
      <c r="AV924">
        <f t="shared" si="163"/>
        <v>0</v>
      </c>
    </row>
    <row r="925" spans="5:48">
      <c r="E925" t="str">
        <f>IFERROR(VLOOKUP(C925, 條件!$A:$L, 5, 0), "")</f>
        <v/>
      </c>
      <c r="F925" t="str">
        <f>IFERROR(VLOOKUP(C925, 條件!$A:$L, 6, 0), "")</f>
        <v/>
      </c>
      <c r="G925" t="str">
        <f>IFERROR(VLOOKUP(C925, 條件!$A:$L, 7, 0), "")</f>
        <v/>
      </c>
      <c r="Z925" t="str">
        <f>IFERROR(VLOOKUP(C925, 條件!$A:$L, 3, 0), "")</f>
        <v/>
      </c>
      <c r="AA925" t="str">
        <f>IF(OR(L925={"改紡","檢修","了機","清車","FINAL","停機","SAMPLE","TEST"}), L925, IFERROR(IF(C925="", "", (SUM(J925, N925, R925, V925)/3 * AG925) * IF(AND(AF925="S", AS925="雙"), 0.5, 1)), ""))</f>
        <v/>
      </c>
      <c r="AC925" t="str">
        <f>IF(OR(L925={"改紡","檢修","了機","清車","FINAL","停機","SAMPLE","TEST"}), "", IFERROR(IF(C925="", "", AVERAGE(L925:M925, P925:Q925, T925:U925, X925:Y925)/100), ""))</f>
        <v/>
      </c>
      <c r="AF925" t="str">
        <f t="shared" si="159"/>
        <v/>
      </c>
      <c r="AS925" t="str">
        <f t="shared" si="160"/>
        <v>單</v>
      </c>
      <c r="AT925" t="str">
        <f t="shared" si="161"/>
        <v/>
      </c>
      <c r="AU925" t="str">
        <f t="shared" si="162"/>
        <v/>
      </c>
      <c r="AV925">
        <f t="shared" si="163"/>
        <v>0</v>
      </c>
    </row>
    <row r="926" spans="5:48">
      <c r="E926" t="str">
        <f>IFERROR(VLOOKUP(C926, 條件!$A:$L, 5, 0), "")</f>
        <v/>
      </c>
      <c r="F926" t="str">
        <f>IFERROR(VLOOKUP(C926, 條件!$A:$L, 6, 0), "")</f>
        <v/>
      </c>
      <c r="G926" t="str">
        <f>IFERROR(VLOOKUP(C926, 條件!$A:$L, 7, 0), "")</f>
        <v/>
      </c>
      <c r="Z926" t="str">
        <f>IFERROR(VLOOKUP(C926, 條件!$A:$L, 3, 0), "")</f>
        <v/>
      </c>
      <c r="AA926" t="str">
        <f>IF(OR(L926={"改紡","檢修","了機","清車","FINAL","停機","SAMPLE","TEST"}), L926, IFERROR(IF(C926="", "", (SUM(J926, N926, R926, V926)/3 * AG926) * IF(AND(AF926="S", AS926="雙"), 0.5, 1)), ""))</f>
        <v/>
      </c>
      <c r="AC926" t="str">
        <f>IF(OR(L926={"改紡","檢修","了機","清車","FINAL","停機","SAMPLE","TEST"}), "", IFERROR(IF(C926="", "", AVERAGE(L926:M926, P926:Q926, T926:U926, X926:Y926)/100), ""))</f>
        <v/>
      </c>
      <c r="AF926" t="str">
        <f t="shared" si="159"/>
        <v/>
      </c>
      <c r="AS926" t="str">
        <f t="shared" si="160"/>
        <v>單</v>
      </c>
      <c r="AT926" t="str">
        <f t="shared" si="161"/>
        <v/>
      </c>
      <c r="AU926" t="str">
        <f t="shared" si="162"/>
        <v/>
      </c>
      <c r="AV926">
        <f t="shared" si="163"/>
        <v>0</v>
      </c>
    </row>
    <row r="927" spans="5:48">
      <c r="E927" t="str">
        <f>IFERROR(VLOOKUP(C927, 條件!$A:$L, 5, 0), "")</f>
        <v/>
      </c>
      <c r="F927" t="str">
        <f>IFERROR(VLOOKUP(C927, 條件!$A:$L, 6, 0), "")</f>
        <v/>
      </c>
      <c r="G927" t="str">
        <f>IFERROR(VLOOKUP(C927, 條件!$A:$L, 7, 0), "")</f>
        <v/>
      </c>
      <c r="Z927" t="str">
        <f>IFERROR(VLOOKUP(C927, 條件!$A:$L, 3, 0), "")</f>
        <v/>
      </c>
      <c r="AA927" t="str">
        <f>IF(OR(L927={"改紡","檢修","了機","清車","FINAL","停機","SAMPLE","TEST"}), L927, IFERROR(IF(C927="", "", (SUM(J927, N927, R927, V927)/3 * AG927) * IF(AND(AF927="S", AS927="雙"), 0.5, 1)), ""))</f>
        <v/>
      </c>
      <c r="AC927" t="str">
        <f>IF(OR(L927={"改紡","檢修","了機","清車","FINAL","停機","SAMPLE","TEST"}), "", IFERROR(IF(C927="", "", AVERAGE(L927:M927, P927:Q927, T927:U927, X927:Y927)/100), ""))</f>
        <v/>
      </c>
      <c r="AF927" t="str">
        <f t="shared" si="159"/>
        <v/>
      </c>
      <c r="AS927" t="str">
        <f t="shared" si="160"/>
        <v>單</v>
      </c>
      <c r="AT927" t="str">
        <f t="shared" si="161"/>
        <v/>
      </c>
      <c r="AU927" t="str">
        <f t="shared" si="162"/>
        <v/>
      </c>
      <c r="AV927">
        <f t="shared" si="163"/>
        <v>0</v>
      </c>
    </row>
    <row r="928" spans="5:48">
      <c r="E928" t="str">
        <f>IFERROR(VLOOKUP(C928, 條件!$A:$L, 5, 0), "")</f>
        <v/>
      </c>
      <c r="F928" t="str">
        <f>IFERROR(VLOOKUP(C928, 條件!$A:$L, 6, 0), "")</f>
        <v/>
      </c>
      <c r="G928" t="str">
        <f>IFERROR(VLOOKUP(C928, 條件!$A:$L, 7, 0), "")</f>
        <v/>
      </c>
      <c r="Z928" t="str">
        <f>IFERROR(VLOOKUP(C928, 條件!$A:$L, 3, 0), "")</f>
        <v/>
      </c>
      <c r="AA928" t="str">
        <f>IF(OR(L928={"改紡","檢修","了機","清車","FINAL","停機","SAMPLE","TEST"}), L928, IFERROR(IF(C928="", "", (SUM(J928, N928, R928, V928)/3 * AG928) * IF(AND(AF928="S", AS928="雙"), 0.5, 1)), ""))</f>
        <v/>
      </c>
      <c r="AC928" t="str">
        <f>IF(OR(L928={"改紡","檢修","了機","清車","FINAL","停機","SAMPLE","TEST"}), "", IFERROR(IF(C928="", "", AVERAGE(L928:M928, P928:Q928, T928:U928, X928:Y928)/100), ""))</f>
        <v/>
      </c>
      <c r="AF928" t="str">
        <f t="shared" si="159"/>
        <v/>
      </c>
      <c r="AS928" t="str">
        <f t="shared" si="160"/>
        <v>單</v>
      </c>
      <c r="AT928" t="str">
        <f t="shared" si="161"/>
        <v/>
      </c>
      <c r="AU928" t="str">
        <f t="shared" si="162"/>
        <v/>
      </c>
      <c r="AV928">
        <f t="shared" si="163"/>
        <v>0</v>
      </c>
    </row>
    <row r="929" spans="5:48">
      <c r="E929" t="str">
        <f>IFERROR(VLOOKUP(C929, 條件!$A:$L, 5, 0), "")</f>
        <v/>
      </c>
      <c r="F929" t="str">
        <f>IFERROR(VLOOKUP(C929, 條件!$A:$L, 6, 0), "")</f>
        <v/>
      </c>
      <c r="G929" t="str">
        <f>IFERROR(VLOOKUP(C929, 條件!$A:$L, 7, 0), "")</f>
        <v/>
      </c>
      <c r="Z929" t="str">
        <f>IFERROR(VLOOKUP(C929, 條件!$A:$L, 3, 0), "")</f>
        <v/>
      </c>
      <c r="AA929" t="str">
        <f>IF(OR(L929={"改紡","檢修","了機","清車","FINAL","停機","SAMPLE","TEST"}), L929, IFERROR(IF(C929="", "", (SUM(J929, N929, R929, V929)/3 * AG929) * IF(AND(AF929="S", AS929="雙"), 0.5, 1)), ""))</f>
        <v/>
      </c>
      <c r="AC929" t="str">
        <f>IF(OR(L929={"改紡","檢修","了機","清車","FINAL","停機","SAMPLE","TEST"}), "", IFERROR(IF(C929="", "", AVERAGE(L929:M929, P929:Q929, T929:U929, X929:Y929)/100), ""))</f>
        <v/>
      </c>
      <c r="AF929" t="str">
        <f t="shared" si="159"/>
        <v/>
      </c>
      <c r="AS929" t="str">
        <f t="shared" si="160"/>
        <v>單</v>
      </c>
      <c r="AT929" t="str">
        <f t="shared" si="161"/>
        <v/>
      </c>
      <c r="AU929" t="str">
        <f t="shared" si="162"/>
        <v/>
      </c>
      <c r="AV929">
        <f t="shared" si="163"/>
        <v>0</v>
      </c>
    </row>
    <row r="930" spans="5:48">
      <c r="E930" t="str">
        <f>IFERROR(VLOOKUP(C930, 條件!$A:$L, 5, 0), "")</f>
        <v/>
      </c>
      <c r="F930" t="str">
        <f>IFERROR(VLOOKUP(C930, 條件!$A:$L, 6, 0), "")</f>
        <v/>
      </c>
      <c r="G930" t="str">
        <f>IFERROR(VLOOKUP(C930, 條件!$A:$L, 7, 0), "")</f>
        <v/>
      </c>
      <c r="Z930" t="str">
        <f>IFERROR(VLOOKUP(C930, 條件!$A:$L, 3, 0), "")</f>
        <v/>
      </c>
      <c r="AA930" t="str">
        <f>IF(OR(L930={"改紡","檢修","了機","清車","FINAL","停機","SAMPLE","TEST"}), L930, IFERROR(IF(C930="", "", (SUM(J930, N930, R930, V930)/3 * AG930) * IF(AND(AF930="S", AS930="雙"), 0.5, 1)), ""))</f>
        <v/>
      </c>
      <c r="AC930" t="str">
        <f>IF(OR(L930={"改紡","檢修","了機","清車","FINAL","停機","SAMPLE","TEST"}), "", IFERROR(IF(C930="", "", AVERAGE(L930:M930, P930:Q930, T930:U930, X930:Y930)/100), ""))</f>
        <v/>
      </c>
      <c r="AF930" t="str">
        <f t="shared" si="159"/>
        <v/>
      </c>
      <c r="AS930" t="str">
        <f t="shared" si="160"/>
        <v>單</v>
      </c>
      <c r="AT930" t="str">
        <f t="shared" si="161"/>
        <v/>
      </c>
      <c r="AU930" t="str">
        <f t="shared" si="162"/>
        <v/>
      </c>
      <c r="AV930">
        <f t="shared" si="163"/>
        <v>0</v>
      </c>
    </row>
    <row r="931" spans="5:48">
      <c r="E931" t="str">
        <f>IFERROR(VLOOKUP(C931, 條件!$A:$L, 5, 0), "")</f>
        <v/>
      </c>
      <c r="F931" t="str">
        <f>IFERROR(VLOOKUP(C931, 條件!$A:$L, 6, 0), "")</f>
        <v/>
      </c>
      <c r="G931" t="str">
        <f>IFERROR(VLOOKUP(C931, 條件!$A:$L, 7, 0), "")</f>
        <v/>
      </c>
      <c r="Z931" t="str">
        <f>IFERROR(VLOOKUP(C931, 條件!$A:$L, 3, 0), "")</f>
        <v/>
      </c>
      <c r="AA931" t="str">
        <f>IF(OR(L931={"改紡","檢修","了機","清車","FINAL","停機","SAMPLE","TEST"}), L931, IFERROR(IF(C931="", "", (SUM(J931, N931, R931, V931)/3 * AG931) * IF(AND(AF931="S", AS931="雙"), 0.5, 1)), ""))</f>
        <v/>
      </c>
      <c r="AC931" t="str">
        <f>IF(OR(L931={"改紡","檢修","了機","清車","FINAL","停機","SAMPLE","TEST"}), "", IFERROR(IF(C931="", "", AVERAGE(L931:M931, P931:Q931, T931:U931, X931:Y931)/100), ""))</f>
        <v/>
      </c>
      <c r="AF931" t="str">
        <f t="shared" si="159"/>
        <v/>
      </c>
      <c r="AS931" t="str">
        <f t="shared" si="160"/>
        <v>單</v>
      </c>
      <c r="AT931" t="str">
        <f t="shared" si="161"/>
        <v/>
      </c>
      <c r="AU931" t="str">
        <f t="shared" si="162"/>
        <v/>
      </c>
      <c r="AV931">
        <f t="shared" si="163"/>
        <v>0</v>
      </c>
    </row>
    <row r="932" spans="5:48">
      <c r="E932" t="str">
        <f>IFERROR(VLOOKUP(C932, 條件!$A:$L, 5, 0), "")</f>
        <v/>
      </c>
      <c r="F932" t="str">
        <f>IFERROR(VLOOKUP(C932, 條件!$A:$L, 6, 0), "")</f>
        <v/>
      </c>
      <c r="G932" t="str">
        <f>IFERROR(VLOOKUP(C932, 條件!$A:$L, 7, 0), "")</f>
        <v/>
      </c>
      <c r="Z932" t="str">
        <f>IFERROR(VLOOKUP(C932, 條件!$A:$L, 3, 0), "")</f>
        <v/>
      </c>
      <c r="AA932" t="str">
        <f>IF(OR(L932={"改紡","檢修","了機","清車","FINAL","停機","SAMPLE","TEST"}), L932, IFERROR(IF(C932="", "", (SUM(J932, N932, R932, V932)/3 * AG932) * IF(AND(AF932="S", AS932="雙"), 0.5, 1)), ""))</f>
        <v/>
      </c>
      <c r="AC932" t="str">
        <f>IF(OR(L932={"改紡","檢修","了機","清車","FINAL","停機","SAMPLE","TEST"}), "", IFERROR(IF(C932="", "", AVERAGE(L932:M932, P932:Q932, T932:U932, X932:Y932)/100), ""))</f>
        <v/>
      </c>
      <c r="AF932" t="str">
        <f t="shared" si="159"/>
        <v/>
      </c>
      <c r="AS932" t="str">
        <f t="shared" si="160"/>
        <v>單</v>
      </c>
      <c r="AT932" t="str">
        <f t="shared" si="161"/>
        <v/>
      </c>
      <c r="AU932" t="str">
        <f t="shared" si="162"/>
        <v/>
      </c>
      <c r="AV932">
        <f t="shared" si="163"/>
        <v>0</v>
      </c>
    </row>
    <row r="933" spans="5:48">
      <c r="E933" t="str">
        <f>IFERROR(VLOOKUP(C933, 條件!$A:$L, 5, 0), "")</f>
        <v/>
      </c>
      <c r="F933" t="str">
        <f>IFERROR(VLOOKUP(C933, 條件!$A:$L, 6, 0), "")</f>
        <v/>
      </c>
      <c r="G933" t="str">
        <f>IFERROR(VLOOKUP(C933, 條件!$A:$L, 7, 0), "")</f>
        <v/>
      </c>
      <c r="Z933" t="str">
        <f>IFERROR(VLOOKUP(C933, 條件!$A:$L, 3, 0), "")</f>
        <v/>
      </c>
      <c r="AA933" t="str">
        <f>IF(OR(L933={"改紡","檢修","了機","清車","FINAL","停機","SAMPLE","TEST"}), L933, IFERROR(IF(C933="", "", (SUM(J933, N933, R933, V933)/3 * AG933) * IF(AND(AF933="S", AS933="雙"), 0.5, 1)), ""))</f>
        <v/>
      </c>
      <c r="AC933" t="str">
        <f>IF(OR(L933={"改紡","檢修","了機","清車","FINAL","停機","SAMPLE","TEST"}), "", IFERROR(IF(C933="", "", AVERAGE(L933:M933, P933:Q933, T933:U933, X933:Y933)/100), ""))</f>
        <v/>
      </c>
      <c r="AF933" t="str">
        <f t="shared" si="159"/>
        <v/>
      </c>
      <c r="AS933" t="str">
        <f t="shared" si="160"/>
        <v>單</v>
      </c>
      <c r="AT933" t="str">
        <f t="shared" si="161"/>
        <v/>
      </c>
      <c r="AU933" t="str">
        <f t="shared" si="162"/>
        <v/>
      </c>
      <c r="AV933">
        <f t="shared" si="163"/>
        <v>0</v>
      </c>
    </row>
    <row r="934" spans="5:48">
      <c r="E934" t="str">
        <f>IFERROR(VLOOKUP(C934, 條件!$A:$L, 5, 0), "")</f>
        <v/>
      </c>
      <c r="F934" t="str">
        <f>IFERROR(VLOOKUP(C934, 條件!$A:$L, 6, 0), "")</f>
        <v/>
      </c>
      <c r="G934" t="str">
        <f>IFERROR(VLOOKUP(C934, 條件!$A:$L, 7, 0), "")</f>
        <v/>
      </c>
      <c r="Z934" t="str">
        <f>IFERROR(VLOOKUP(C934, 條件!$A:$L, 3, 0), "")</f>
        <v/>
      </c>
      <c r="AA934" t="str">
        <f>IF(OR(L934={"改紡","檢修","了機","清車","FINAL","停機","SAMPLE","TEST"}), L934, IFERROR(IF(C934="", "", (SUM(J934, N934, R934, V934)/3 * AG934) * IF(AND(AF934="S", AS934="雙"), 0.5, 1)), ""))</f>
        <v/>
      </c>
      <c r="AC934" t="str">
        <f>IF(OR(L934={"改紡","檢修","了機","清車","FINAL","停機","SAMPLE","TEST"}), "", IFERROR(IF(C934="", "", AVERAGE(L934:M934, P934:Q934, T934:U934, X934:Y934)/100), ""))</f>
        <v/>
      </c>
      <c r="AF934" t="str">
        <f t="shared" si="159"/>
        <v/>
      </c>
      <c r="AS934" t="str">
        <f t="shared" si="160"/>
        <v>單</v>
      </c>
      <c r="AT934" t="str">
        <f t="shared" si="161"/>
        <v/>
      </c>
      <c r="AU934" t="str">
        <f t="shared" si="162"/>
        <v/>
      </c>
      <c r="AV934">
        <f t="shared" si="163"/>
        <v>0</v>
      </c>
    </row>
    <row r="935" spans="5:48">
      <c r="E935" t="str">
        <f>IFERROR(VLOOKUP(C935, 條件!$A:$L, 5, 0), "")</f>
        <v/>
      </c>
      <c r="F935" t="str">
        <f>IFERROR(VLOOKUP(C935, 條件!$A:$L, 6, 0), "")</f>
        <v/>
      </c>
      <c r="G935" t="str">
        <f>IFERROR(VLOOKUP(C935, 條件!$A:$L, 7, 0), "")</f>
        <v/>
      </c>
      <c r="Z935" t="str">
        <f>IFERROR(VLOOKUP(C935, 條件!$A:$L, 3, 0), "")</f>
        <v/>
      </c>
      <c r="AA935" t="str">
        <f>IF(OR(L935={"改紡","檢修","了機","清車","FINAL","停機","SAMPLE","TEST"}), L935, IFERROR(IF(C935="", "", (SUM(J935, N935, R935, V935)/3 * AG935) * IF(AND(AF935="S", AS935="雙"), 0.5, 1)), ""))</f>
        <v/>
      </c>
      <c r="AC935" t="str">
        <f>IF(OR(L935={"改紡","檢修","了機","清車","FINAL","停機","SAMPLE","TEST"}), "", IFERROR(IF(C935="", "", AVERAGE(L935:M935, P935:Q935, T935:U935, X935:Y935)/100), ""))</f>
        <v/>
      </c>
      <c r="AF935" t="str">
        <f t="shared" si="159"/>
        <v/>
      </c>
      <c r="AS935" t="str">
        <f t="shared" si="160"/>
        <v>單</v>
      </c>
      <c r="AT935" t="str">
        <f t="shared" si="161"/>
        <v/>
      </c>
      <c r="AU935" t="str">
        <f t="shared" si="162"/>
        <v/>
      </c>
      <c r="AV935">
        <f t="shared" si="163"/>
        <v>0</v>
      </c>
    </row>
    <row r="936" spans="5:48">
      <c r="E936" t="str">
        <f>IFERROR(VLOOKUP(C936, 條件!$A:$L, 5, 0), "")</f>
        <v/>
      </c>
      <c r="F936" t="str">
        <f>IFERROR(VLOOKUP(C936, 條件!$A:$L, 6, 0), "")</f>
        <v/>
      </c>
      <c r="G936" t="str">
        <f>IFERROR(VLOOKUP(C936, 條件!$A:$L, 7, 0), "")</f>
        <v/>
      </c>
      <c r="Z936" t="str">
        <f>IFERROR(VLOOKUP(C936, 條件!$A:$L, 3, 0), "")</f>
        <v/>
      </c>
      <c r="AA936" t="str">
        <f>IF(OR(L936={"改紡","檢修","了機","清車","FINAL","停機","SAMPLE","TEST"}), L936, IFERROR(IF(C936="", "", (SUM(J936, N936, R936, V936)/3 * AG936) * IF(AND(AF936="S", AS936="雙"), 0.5, 1)), ""))</f>
        <v/>
      </c>
      <c r="AC936" t="str">
        <f>IF(OR(L936={"改紡","檢修","了機","清車","FINAL","停機","SAMPLE","TEST"}), "", IFERROR(IF(C936="", "", AVERAGE(L936:M936, P936:Q936, T936:U936, X936:Y936)/100), ""))</f>
        <v/>
      </c>
      <c r="AF936" t="str">
        <f t="shared" si="159"/>
        <v/>
      </c>
      <c r="AS936" t="str">
        <f t="shared" si="160"/>
        <v>單</v>
      </c>
      <c r="AT936" t="str">
        <f t="shared" si="161"/>
        <v/>
      </c>
      <c r="AU936" t="str">
        <f t="shared" si="162"/>
        <v/>
      </c>
      <c r="AV936">
        <f t="shared" si="163"/>
        <v>0</v>
      </c>
    </row>
    <row r="937" spans="5:48">
      <c r="E937" t="str">
        <f>IFERROR(VLOOKUP(C937, 條件!$A:$L, 5, 0), "")</f>
        <v/>
      </c>
      <c r="F937" t="str">
        <f>IFERROR(VLOOKUP(C937, 條件!$A:$L, 6, 0), "")</f>
        <v/>
      </c>
      <c r="G937" t="str">
        <f>IFERROR(VLOOKUP(C937, 條件!$A:$L, 7, 0), "")</f>
        <v/>
      </c>
      <c r="Z937" t="str">
        <f>IFERROR(VLOOKUP(C937, 條件!$A:$L, 3, 0), "")</f>
        <v/>
      </c>
      <c r="AA937" t="str">
        <f>IF(OR(L937={"改紡","檢修","了機","清車","FINAL","停機","SAMPLE","TEST"}), L937, IFERROR(IF(C937="", "", (SUM(J937, N937, R937, V937)/3 * AG937) * IF(AND(AF937="S", AS937="雙"), 0.5, 1)), ""))</f>
        <v/>
      </c>
      <c r="AC937" t="str">
        <f>IF(OR(L937={"改紡","檢修","了機","清車","FINAL","停機","SAMPLE","TEST"}), "", IFERROR(IF(C937="", "", AVERAGE(L937:M937, P937:Q937, T937:U937, X937:Y937)/100), ""))</f>
        <v/>
      </c>
      <c r="AF937" t="str">
        <f t="shared" si="159"/>
        <v/>
      </c>
      <c r="AS937" t="str">
        <f t="shared" si="160"/>
        <v>單</v>
      </c>
      <c r="AT937" t="str">
        <f t="shared" si="161"/>
        <v/>
      </c>
      <c r="AU937" t="str">
        <f t="shared" si="162"/>
        <v/>
      </c>
      <c r="AV937">
        <f t="shared" si="163"/>
        <v>0</v>
      </c>
    </row>
    <row r="938" spans="5:48">
      <c r="E938" t="str">
        <f>IFERROR(VLOOKUP(C938, 條件!$A:$L, 5, 0), "")</f>
        <v/>
      </c>
      <c r="F938" t="str">
        <f>IFERROR(VLOOKUP(C938, 條件!$A:$L, 6, 0), "")</f>
        <v/>
      </c>
      <c r="G938" t="str">
        <f>IFERROR(VLOOKUP(C938, 條件!$A:$L, 7, 0), "")</f>
        <v/>
      </c>
      <c r="Z938" t="str">
        <f>IFERROR(VLOOKUP(C938, 條件!$A:$L, 3, 0), "")</f>
        <v/>
      </c>
      <c r="AA938" t="str">
        <f>IF(OR(L938={"改紡","檢修","了機","清車","FINAL","停機","SAMPLE","TEST"}), L938, IFERROR(IF(C938="", "", (SUM(J938, N938, R938, V938)/3 * AG938) * IF(AND(AF938="S", AS938="雙"), 0.5, 1)), ""))</f>
        <v/>
      </c>
      <c r="AC938" t="str">
        <f>IF(OR(L938={"改紡","檢修","了機","清車","FINAL","停機","SAMPLE","TEST"}), "", IFERROR(IF(C938="", "", AVERAGE(L938:M938, P938:Q938, T938:U938, X938:Y938)/100), ""))</f>
        <v/>
      </c>
      <c r="AF938" t="str">
        <f t="shared" si="159"/>
        <v/>
      </c>
      <c r="AS938" t="str">
        <f t="shared" si="160"/>
        <v>單</v>
      </c>
      <c r="AT938" t="str">
        <f t="shared" si="161"/>
        <v/>
      </c>
      <c r="AU938" t="str">
        <f t="shared" si="162"/>
        <v/>
      </c>
      <c r="AV938">
        <f t="shared" si="163"/>
        <v>0</v>
      </c>
    </row>
    <row r="939" spans="5:48">
      <c r="E939" t="str">
        <f>IFERROR(VLOOKUP(C939, 條件!$A:$L, 5, 0), "")</f>
        <v/>
      </c>
      <c r="F939" t="str">
        <f>IFERROR(VLOOKUP(C939, 條件!$A:$L, 6, 0), "")</f>
        <v/>
      </c>
      <c r="G939" t="str">
        <f>IFERROR(VLOOKUP(C939, 條件!$A:$L, 7, 0), "")</f>
        <v/>
      </c>
      <c r="Z939" t="str">
        <f>IFERROR(VLOOKUP(C939, 條件!$A:$L, 3, 0), "")</f>
        <v/>
      </c>
      <c r="AA939" t="str">
        <f>IF(OR(L939={"改紡","檢修","了機","清車","FINAL","停機","SAMPLE","TEST"}), L939, IFERROR(IF(C939="", "", (SUM(J939, N939, R939, V939)/3 * AG939) * IF(AND(AF939="S", AS939="雙"), 0.5, 1)), ""))</f>
        <v/>
      </c>
      <c r="AC939" t="str">
        <f>IF(OR(L939={"改紡","檢修","了機","清車","FINAL","停機","SAMPLE","TEST"}), "", IFERROR(IF(C939="", "", AVERAGE(L939:M939, P939:Q939, T939:U939, X939:Y939)/100), ""))</f>
        <v/>
      </c>
      <c r="AF939" t="str">
        <f t="shared" si="159"/>
        <v/>
      </c>
      <c r="AS939" t="str">
        <f t="shared" si="160"/>
        <v>單</v>
      </c>
      <c r="AT939" t="str">
        <f t="shared" si="161"/>
        <v/>
      </c>
      <c r="AU939" t="str">
        <f t="shared" si="162"/>
        <v/>
      </c>
      <c r="AV939">
        <f t="shared" si="163"/>
        <v>0</v>
      </c>
    </row>
    <row r="940" spans="5:48">
      <c r="E940" t="str">
        <f>IFERROR(VLOOKUP(C940, 條件!$A:$L, 5, 0), "")</f>
        <v/>
      </c>
      <c r="F940" t="str">
        <f>IFERROR(VLOOKUP(C940, 條件!$A:$L, 6, 0), "")</f>
        <v/>
      </c>
      <c r="G940" t="str">
        <f>IFERROR(VLOOKUP(C940, 條件!$A:$L, 7, 0), "")</f>
        <v/>
      </c>
      <c r="Z940" t="str">
        <f>IFERROR(VLOOKUP(C940, 條件!$A:$L, 3, 0), "")</f>
        <v/>
      </c>
      <c r="AA940" t="str">
        <f>IF(OR(L940={"改紡","檢修","了機","清車","FINAL","停機","SAMPLE","TEST"}), L940, IFERROR(IF(C940="", "", (SUM(J940, N940, R940, V940)/3 * AG940) * IF(AND(AF940="S", AS940="雙"), 0.5, 1)), ""))</f>
        <v/>
      </c>
      <c r="AC940" t="str">
        <f>IF(OR(L940={"改紡","檢修","了機","清車","FINAL","停機","SAMPLE","TEST"}), "", IFERROR(IF(C940="", "", AVERAGE(L940:M940, P940:Q940, T940:U940, X940:Y940)/100), ""))</f>
        <v/>
      </c>
      <c r="AF940" t="str">
        <f t="shared" si="159"/>
        <v/>
      </c>
      <c r="AS940" t="str">
        <f t="shared" si="160"/>
        <v>單</v>
      </c>
      <c r="AT940" t="str">
        <f t="shared" si="161"/>
        <v/>
      </c>
      <c r="AU940" t="str">
        <f t="shared" si="162"/>
        <v/>
      </c>
      <c r="AV940">
        <f t="shared" si="163"/>
        <v>0</v>
      </c>
    </row>
    <row r="941" spans="5:48">
      <c r="E941" t="str">
        <f>IFERROR(VLOOKUP(C941, 條件!$A:$L, 5, 0), "")</f>
        <v/>
      </c>
      <c r="F941" t="str">
        <f>IFERROR(VLOOKUP(C941, 條件!$A:$L, 6, 0), "")</f>
        <v/>
      </c>
      <c r="G941" t="str">
        <f>IFERROR(VLOOKUP(C941, 條件!$A:$L, 7, 0), "")</f>
        <v/>
      </c>
      <c r="Z941" t="str">
        <f>IFERROR(VLOOKUP(C941, 條件!$A:$L, 3, 0), "")</f>
        <v/>
      </c>
      <c r="AA941" t="str">
        <f>IF(OR(L941={"改紡","檢修","了機","清車","FINAL","停機","SAMPLE","TEST"}), L941, IFERROR(IF(C941="", "", (SUM(J941, N941, R941, V941)/3 * AG941) * IF(AND(AF941="S", AS941="雙"), 0.5, 1)), ""))</f>
        <v/>
      </c>
      <c r="AC941" t="str">
        <f>IF(OR(L941={"改紡","檢修","了機","清車","FINAL","停機","SAMPLE","TEST"}), "", IFERROR(IF(C941="", "", AVERAGE(L941:M941, P941:Q941, T941:U941, X941:Y941)/100), ""))</f>
        <v/>
      </c>
      <c r="AF941" t="str">
        <f t="shared" si="159"/>
        <v/>
      </c>
      <c r="AS941" t="str">
        <f t="shared" si="160"/>
        <v>單</v>
      </c>
      <c r="AT941" t="str">
        <f t="shared" si="161"/>
        <v/>
      </c>
      <c r="AU941" t="str">
        <f t="shared" si="162"/>
        <v/>
      </c>
      <c r="AV941">
        <f t="shared" si="163"/>
        <v>0</v>
      </c>
    </row>
    <row r="942" spans="5:48">
      <c r="E942" t="str">
        <f>IFERROR(VLOOKUP(C942, 條件!$A:$L, 5, 0), "")</f>
        <v/>
      </c>
      <c r="F942" t="str">
        <f>IFERROR(VLOOKUP(C942, 條件!$A:$L, 6, 0), "")</f>
        <v/>
      </c>
      <c r="G942" t="str">
        <f>IFERROR(VLOOKUP(C942, 條件!$A:$L, 7, 0), "")</f>
        <v/>
      </c>
      <c r="Z942" t="str">
        <f>IFERROR(VLOOKUP(C942, 條件!$A:$L, 3, 0), "")</f>
        <v/>
      </c>
      <c r="AA942" t="str">
        <f>IF(OR(L942={"改紡","檢修","了機","清車","FINAL","停機","SAMPLE","TEST"}), L942, IFERROR(IF(C942="", "", (SUM(J942, N942, R942, V942)/3 * AG942) * IF(AND(AF942="S", AS942="雙"), 0.5, 1)), ""))</f>
        <v/>
      </c>
      <c r="AC942" t="str">
        <f>IF(OR(L942={"改紡","檢修","了機","清車","FINAL","停機","SAMPLE","TEST"}), "", IFERROR(IF(C942="", "", AVERAGE(L942:M942, P942:Q942, T942:U942, X942:Y942)/100), ""))</f>
        <v/>
      </c>
      <c r="AF942" t="str">
        <f t="shared" si="159"/>
        <v/>
      </c>
      <c r="AS942" t="str">
        <f t="shared" si="160"/>
        <v>單</v>
      </c>
      <c r="AT942" t="str">
        <f t="shared" si="161"/>
        <v/>
      </c>
      <c r="AU942" t="str">
        <f t="shared" si="162"/>
        <v/>
      </c>
      <c r="AV942">
        <f t="shared" si="163"/>
        <v>0</v>
      </c>
    </row>
    <row r="943" spans="5:48">
      <c r="E943" t="str">
        <f>IFERROR(VLOOKUP(C943, 條件!$A:$L, 5, 0), "")</f>
        <v/>
      </c>
      <c r="F943" t="str">
        <f>IFERROR(VLOOKUP(C943, 條件!$A:$L, 6, 0), "")</f>
        <v/>
      </c>
      <c r="G943" t="str">
        <f>IFERROR(VLOOKUP(C943, 條件!$A:$L, 7, 0), "")</f>
        <v/>
      </c>
      <c r="Z943" t="str">
        <f>IFERROR(VLOOKUP(C943, 條件!$A:$L, 3, 0), "")</f>
        <v/>
      </c>
      <c r="AA943" t="str">
        <f>IF(OR(L943={"改紡","檢修","了機","清車","FINAL","停機","SAMPLE","TEST"}), L943, IFERROR(IF(C943="", "", (SUM(J943, N943, R943, V943)/3 * AG943) * IF(AND(AF943="S", AS943="雙"), 0.5, 1)), ""))</f>
        <v/>
      </c>
      <c r="AC943" t="str">
        <f>IF(OR(L943={"改紡","檢修","了機","清車","FINAL","停機","SAMPLE","TEST"}), "", IFERROR(IF(C943="", "", AVERAGE(L943:M943, P943:Q943, T943:U943, X943:Y943)/100), ""))</f>
        <v/>
      </c>
      <c r="AF943" t="str">
        <f t="shared" si="159"/>
        <v/>
      </c>
      <c r="AS943" t="str">
        <f t="shared" si="160"/>
        <v>單</v>
      </c>
      <c r="AT943" t="str">
        <f t="shared" si="161"/>
        <v/>
      </c>
      <c r="AU943" t="str">
        <f t="shared" si="162"/>
        <v/>
      </c>
      <c r="AV943">
        <f t="shared" si="163"/>
        <v>0</v>
      </c>
    </row>
    <row r="944" spans="5:48">
      <c r="E944" t="str">
        <f>IFERROR(VLOOKUP(C944, 條件!$A:$L, 5, 0), "")</f>
        <v/>
      </c>
      <c r="F944" t="str">
        <f>IFERROR(VLOOKUP(C944, 條件!$A:$L, 6, 0), "")</f>
        <v/>
      </c>
      <c r="G944" t="str">
        <f>IFERROR(VLOOKUP(C944, 條件!$A:$L, 7, 0), "")</f>
        <v/>
      </c>
      <c r="Z944" t="str">
        <f>IFERROR(VLOOKUP(C944, 條件!$A:$L, 3, 0), "")</f>
        <v/>
      </c>
      <c r="AA944" t="str">
        <f>IF(OR(L944={"改紡","檢修","了機","清車","FINAL","停機","SAMPLE","TEST"}), L944, IFERROR(IF(C944="", "", (SUM(J944, N944, R944, V944)/3 * AG944) * IF(AND(AF944="S", AS944="雙"), 0.5, 1)), ""))</f>
        <v/>
      </c>
      <c r="AC944" t="str">
        <f>IF(OR(L944={"改紡","檢修","了機","清車","FINAL","停機","SAMPLE","TEST"}), "", IFERROR(IF(C944="", "", AVERAGE(L944:M944, P944:Q944, T944:U944, X944:Y944)/100), ""))</f>
        <v/>
      </c>
      <c r="AF944" t="str">
        <f t="shared" si="159"/>
        <v/>
      </c>
      <c r="AS944" t="str">
        <f t="shared" si="160"/>
        <v>單</v>
      </c>
      <c r="AT944" t="str">
        <f t="shared" si="161"/>
        <v/>
      </c>
      <c r="AU944" t="str">
        <f t="shared" si="162"/>
        <v/>
      </c>
      <c r="AV944">
        <f t="shared" si="163"/>
        <v>0</v>
      </c>
    </row>
    <row r="945" spans="5:48">
      <c r="E945" t="str">
        <f>IFERROR(VLOOKUP(C945, 條件!$A:$L, 5, 0), "")</f>
        <v/>
      </c>
      <c r="F945" t="str">
        <f>IFERROR(VLOOKUP(C945, 條件!$A:$L, 6, 0), "")</f>
        <v/>
      </c>
      <c r="G945" t="str">
        <f>IFERROR(VLOOKUP(C945, 條件!$A:$L, 7, 0), "")</f>
        <v/>
      </c>
      <c r="Z945" t="str">
        <f>IFERROR(VLOOKUP(C945, 條件!$A:$L, 3, 0), "")</f>
        <v/>
      </c>
      <c r="AA945" t="str">
        <f>IF(OR(L945={"改紡","檢修","了機","清車","FINAL","停機","SAMPLE","TEST"}), L945, IFERROR(IF(C945="", "", (SUM(J945, N945, R945, V945)/3 * AG945) * IF(AND(AF945="S", AS945="雙"), 0.5, 1)), ""))</f>
        <v/>
      </c>
      <c r="AC945" t="str">
        <f>IF(OR(L945={"改紡","檢修","了機","清車","FINAL","停機","SAMPLE","TEST"}), "", IFERROR(IF(C945="", "", AVERAGE(L945:M945, P945:Q945, T945:U945, X945:Y945)/100), ""))</f>
        <v/>
      </c>
      <c r="AF945" t="str">
        <f t="shared" si="159"/>
        <v/>
      </c>
      <c r="AS945" t="str">
        <f t="shared" si="160"/>
        <v>單</v>
      </c>
      <c r="AT945" t="str">
        <f t="shared" si="161"/>
        <v/>
      </c>
      <c r="AU945" t="str">
        <f t="shared" si="162"/>
        <v/>
      </c>
      <c r="AV945">
        <f t="shared" si="163"/>
        <v>0</v>
      </c>
    </row>
    <row r="946" spans="5:48">
      <c r="E946" t="str">
        <f>IFERROR(VLOOKUP(C946, 條件!$A:$L, 5, 0), "")</f>
        <v/>
      </c>
      <c r="F946" t="str">
        <f>IFERROR(VLOOKUP(C946, 條件!$A:$L, 6, 0), "")</f>
        <v/>
      </c>
      <c r="G946" t="str">
        <f>IFERROR(VLOOKUP(C946, 條件!$A:$L, 7, 0), "")</f>
        <v/>
      </c>
      <c r="Z946" t="str">
        <f>IFERROR(VLOOKUP(C946, 條件!$A:$L, 3, 0), "")</f>
        <v/>
      </c>
      <c r="AA946" t="str">
        <f>IF(OR(L946={"改紡","檢修","了機","清車","FINAL","停機","SAMPLE","TEST"}), L946, IFERROR(IF(C946="", "", (SUM(J946, N946, R946, V946)/3 * AG946) * IF(AND(AF946="S", AS946="雙"), 0.5, 1)), ""))</f>
        <v/>
      </c>
      <c r="AC946" t="str">
        <f>IF(OR(L946={"改紡","檢修","了機","清車","FINAL","停機","SAMPLE","TEST"}), "", IFERROR(IF(C946="", "", AVERAGE(L946:M946, P946:Q946, T946:U946, X946:Y946)/100), ""))</f>
        <v/>
      </c>
      <c r="AF946" t="str">
        <f t="shared" si="159"/>
        <v/>
      </c>
      <c r="AS946" t="str">
        <f t="shared" si="160"/>
        <v>單</v>
      </c>
      <c r="AT946" t="str">
        <f t="shared" si="161"/>
        <v/>
      </c>
      <c r="AU946" t="str">
        <f t="shared" si="162"/>
        <v/>
      </c>
      <c r="AV946">
        <f t="shared" si="163"/>
        <v>0</v>
      </c>
    </row>
    <row r="947" spans="5:48">
      <c r="E947" t="str">
        <f>IFERROR(VLOOKUP(C947, 條件!$A:$L, 5, 0), "")</f>
        <v/>
      </c>
      <c r="F947" t="str">
        <f>IFERROR(VLOOKUP(C947, 條件!$A:$L, 6, 0), "")</f>
        <v/>
      </c>
      <c r="G947" t="str">
        <f>IFERROR(VLOOKUP(C947, 條件!$A:$L, 7, 0), "")</f>
        <v/>
      </c>
      <c r="Z947" t="str">
        <f>IFERROR(VLOOKUP(C947, 條件!$A:$L, 3, 0), "")</f>
        <v/>
      </c>
      <c r="AA947" t="str">
        <f>IF(OR(L947={"改紡","檢修","了機","清車","FINAL","停機","SAMPLE","TEST"}), L947, IFERROR(IF(C947="", "", (SUM(J947, N947, R947, V947)/3 * AG947) * IF(AND(AF947="S", AS947="雙"), 0.5, 1)), ""))</f>
        <v/>
      </c>
      <c r="AC947" t="str">
        <f>IF(OR(L947={"改紡","檢修","了機","清車","FINAL","停機","SAMPLE","TEST"}), "", IFERROR(IF(C947="", "", AVERAGE(L947:M947, P947:Q947, T947:U947, X947:Y947)/100), ""))</f>
        <v/>
      </c>
      <c r="AF947" t="str">
        <f t="shared" si="159"/>
        <v/>
      </c>
      <c r="AS947" t="str">
        <f t="shared" si="160"/>
        <v>單</v>
      </c>
      <c r="AT947" t="str">
        <f t="shared" si="161"/>
        <v/>
      </c>
      <c r="AU947" t="str">
        <f t="shared" si="162"/>
        <v/>
      </c>
      <c r="AV947">
        <f t="shared" si="163"/>
        <v>0</v>
      </c>
    </row>
    <row r="948" spans="5:48">
      <c r="E948" t="str">
        <f>IFERROR(VLOOKUP(C948, 條件!$A:$L, 5, 0), "")</f>
        <v/>
      </c>
      <c r="F948" t="str">
        <f>IFERROR(VLOOKUP(C948, 條件!$A:$L, 6, 0), "")</f>
        <v/>
      </c>
      <c r="G948" t="str">
        <f>IFERROR(VLOOKUP(C948, 條件!$A:$L, 7, 0), "")</f>
        <v/>
      </c>
      <c r="Z948" t="str">
        <f>IFERROR(VLOOKUP(C948, 條件!$A:$L, 3, 0), "")</f>
        <v/>
      </c>
      <c r="AA948" t="str">
        <f>IF(OR(L948={"改紡","檢修","了機","清車","FINAL","停機","SAMPLE","TEST"}), L948, IFERROR(IF(C948="", "", (SUM(J948, N948, R948, V948)/3 * AG948) * IF(AND(AF948="S", AS948="雙"), 0.5, 1)), ""))</f>
        <v/>
      </c>
      <c r="AC948" t="str">
        <f>IF(OR(L948={"改紡","檢修","了機","清車","FINAL","停機","SAMPLE","TEST"}), "", IFERROR(IF(C948="", "", AVERAGE(L948:M948, P948:Q948, T948:U948, X948:Y948)/100), ""))</f>
        <v/>
      </c>
      <c r="AF948" t="str">
        <f t="shared" si="159"/>
        <v/>
      </c>
      <c r="AS948" t="str">
        <f t="shared" si="160"/>
        <v>單</v>
      </c>
      <c r="AT948" t="str">
        <f t="shared" si="161"/>
        <v/>
      </c>
      <c r="AU948" t="str">
        <f t="shared" si="162"/>
        <v/>
      </c>
      <c r="AV948">
        <f t="shared" si="163"/>
        <v>0</v>
      </c>
    </row>
    <row r="949" spans="5:48">
      <c r="E949" t="str">
        <f>IFERROR(VLOOKUP(C949, 條件!$A:$L, 5, 0), "")</f>
        <v/>
      </c>
      <c r="F949" t="str">
        <f>IFERROR(VLOOKUP(C949, 條件!$A:$L, 6, 0), "")</f>
        <v/>
      </c>
      <c r="G949" t="str">
        <f>IFERROR(VLOOKUP(C949, 條件!$A:$L, 7, 0), "")</f>
        <v/>
      </c>
      <c r="Z949" t="str">
        <f>IFERROR(VLOOKUP(C949, 條件!$A:$L, 3, 0), "")</f>
        <v/>
      </c>
      <c r="AA949" t="str">
        <f>IF(OR(L949={"改紡","檢修","了機","清車","FINAL","停機","SAMPLE","TEST"}), L949, IFERROR(IF(C949="", "", (SUM(J949, N949, R949, V949)/3 * AG949) * IF(AND(AF949="S", AS949="雙"), 0.5, 1)), ""))</f>
        <v/>
      </c>
      <c r="AC949" t="str">
        <f>IF(OR(L949={"改紡","檢修","了機","清車","FINAL","停機","SAMPLE","TEST"}), "", IFERROR(IF(C949="", "", AVERAGE(L949:M949, P949:Q949, T949:U949, X949:Y949)/100), ""))</f>
        <v/>
      </c>
      <c r="AF949" t="str">
        <f t="shared" si="159"/>
        <v/>
      </c>
      <c r="AS949" t="str">
        <f t="shared" si="160"/>
        <v>單</v>
      </c>
      <c r="AT949" t="str">
        <f t="shared" si="161"/>
        <v/>
      </c>
      <c r="AU949" t="str">
        <f t="shared" si="162"/>
        <v/>
      </c>
      <c r="AV949">
        <f t="shared" si="163"/>
        <v>0</v>
      </c>
    </row>
    <row r="950" spans="5:48">
      <c r="E950" t="str">
        <f>IFERROR(VLOOKUP(C950, 條件!$A:$L, 5, 0), "")</f>
        <v/>
      </c>
      <c r="F950" t="str">
        <f>IFERROR(VLOOKUP(C950, 條件!$A:$L, 6, 0), "")</f>
        <v/>
      </c>
      <c r="G950" t="str">
        <f>IFERROR(VLOOKUP(C950, 條件!$A:$L, 7, 0), "")</f>
        <v/>
      </c>
      <c r="Z950" t="str">
        <f>IFERROR(VLOOKUP(C950, 條件!$A:$L, 3, 0), "")</f>
        <v/>
      </c>
      <c r="AA950" t="str">
        <f>IF(OR(L950={"改紡","檢修","了機","清車","FINAL","停機","SAMPLE","TEST"}), L950, IFERROR(IF(C950="", "", (SUM(J950, N950, R950, V950)/3 * AG950) * IF(AND(AF950="S", AS950="雙"), 0.5, 1)), ""))</f>
        <v/>
      </c>
      <c r="AC950" t="str">
        <f>IF(OR(L950={"改紡","檢修","了機","清車","FINAL","停機","SAMPLE","TEST"}), "", IFERROR(IF(C950="", "", AVERAGE(L950:M950, P950:Q950, T950:U950, X950:Y950)/100), ""))</f>
        <v/>
      </c>
      <c r="AF950" t="str">
        <f t="shared" si="159"/>
        <v/>
      </c>
      <c r="AS950" t="str">
        <f t="shared" si="160"/>
        <v>單</v>
      </c>
      <c r="AT950" t="str">
        <f t="shared" si="161"/>
        <v/>
      </c>
      <c r="AU950" t="str">
        <f t="shared" si="162"/>
        <v/>
      </c>
      <c r="AV950">
        <f t="shared" si="163"/>
        <v>0</v>
      </c>
    </row>
    <row r="951" spans="5:48">
      <c r="E951" t="str">
        <f>IFERROR(VLOOKUP(C951, 條件!$A:$L, 5, 0), "")</f>
        <v/>
      </c>
      <c r="F951" t="str">
        <f>IFERROR(VLOOKUP(C951, 條件!$A:$L, 6, 0), "")</f>
        <v/>
      </c>
      <c r="G951" t="str">
        <f>IFERROR(VLOOKUP(C951, 條件!$A:$L, 7, 0), "")</f>
        <v/>
      </c>
      <c r="Z951" t="str">
        <f>IFERROR(VLOOKUP(C951, 條件!$A:$L, 3, 0), "")</f>
        <v/>
      </c>
      <c r="AA951" t="str">
        <f>IF(OR(L951={"改紡","檢修","了機","清車","FINAL","停機","SAMPLE","TEST"}), L951, IFERROR(IF(C951="", "", (SUM(J951, N951, R951, V951)/3 * AG951) * IF(AND(AF951="S", AS951="雙"), 0.5, 1)), ""))</f>
        <v/>
      </c>
      <c r="AC951" t="str">
        <f>IF(OR(L951={"改紡","檢修","了機","清車","FINAL","停機","SAMPLE","TEST"}), "", IFERROR(IF(C951="", "", AVERAGE(L951:M951, P951:Q951, T951:U951, X951:Y951)/100), ""))</f>
        <v/>
      </c>
      <c r="AF951" t="str">
        <f t="shared" si="159"/>
        <v/>
      </c>
      <c r="AS951" t="str">
        <f t="shared" si="160"/>
        <v>單</v>
      </c>
      <c r="AT951" t="str">
        <f t="shared" si="161"/>
        <v/>
      </c>
      <c r="AU951" t="str">
        <f t="shared" si="162"/>
        <v/>
      </c>
      <c r="AV951">
        <f t="shared" si="163"/>
        <v>0</v>
      </c>
    </row>
    <row r="952" spans="5:48">
      <c r="E952" t="str">
        <f>IFERROR(VLOOKUP(C952, 條件!$A:$L, 5, 0), "")</f>
        <v/>
      </c>
      <c r="F952" t="str">
        <f>IFERROR(VLOOKUP(C952, 條件!$A:$L, 6, 0), "")</f>
        <v/>
      </c>
      <c r="G952" t="str">
        <f>IFERROR(VLOOKUP(C952, 條件!$A:$L, 7, 0), "")</f>
        <v/>
      </c>
      <c r="Z952" t="str">
        <f>IFERROR(VLOOKUP(C952, 條件!$A:$L, 3, 0), "")</f>
        <v/>
      </c>
      <c r="AA952" t="str">
        <f>IF(OR(L952={"改紡","檢修","了機","清車","FINAL","停機","SAMPLE","TEST"}), L952, IFERROR(IF(C952="", "", (SUM(J952, N952, R952, V952)/3 * AG952) * IF(AND(AF952="S", AS952="雙"), 0.5, 1)), ""))</f>
        <v/>
      </c>
      <c r="AC952" t="str">
        <f>IF(OR(L952={"改紡","檢修","了機","清車","FINAL","停機","SAMPLE","TEST"}), "", IFERROR(IF(C952="", "", AVERAGE(L952:M952, P952:Q952, T952:U952, X952:Y952)/100), ""))</f>
        <v/>
      </c>
      <c r="AF952" t="str">
        <f t="shared" si="159"/>
        <v/>
      </c>
      <c r="AS952" t="str">
        <f t="shared" si="160"/>
        <v>單</v>
      </c>
      <c r="AT952" t="str">
        <f t="shared" si="161"/>
        <v/>
      </c>
      <c r="AU952" t="str">
        <f t="shared" si="162"/>
        <v/>
      </c>
      <c r="AV952">
        <f t="shared" si="163"/>
        <v>0</v>
      </c>
    </row>
    <row r="953" spans="5:48">
      <c r="E953" t="str">
        <f>IFERROR(VLOOKUP(C953, 條件!$A:$L, 5, 0), "")</f>
        <v/>
      </c>
      <c r="F953" t="str">
        <f>IFERROR(VLOOKUP(C953, 條件!$A:$L, 6, 0), "")</f>
        <v/>
      </c>
      <c r="G953" t="str">
        <f>IFERROR(VLOOKUP(C953, 條件!$A:$L, 7, 0), "")</f>
        <v/>
      </c>
      <c r="Z953" t="str">
        <f>IFERROR(VLOOKUP(C953, 條件!$A:$L, 3, 0), "")</f>
        <v/>
      </c>
      <c r="AA953" t="str">
        <f>IF(OR(L953={"改紡","檢修","了機","清車","FINAL","停機","SAMPLE","TEST"}), L953, IFERROR(IF(C953="", "", (SUM(J953, N953, R953, V953)/3 * AG953) * IF(AND(AF953="S", AS953="雙"), 0.5, 1)), ""))</f>
        <v/>
      </c>
      <c r="AC953" t="str">
        <f>IF(OR(L953={"改紡","檢修","了機","清車","FINAL","停機","SAMPLE","TEST"}), "", IFERROR(IF(C953="", "", AVERAGE(L953:M953, P953:Q953, T953:U953, X953:Y953)/100), ""))</f>
        <v/>
      </c>
      <c r="AF953" t="str">
        <f t="shared" si="159"/>
        <v/>
      </c>
      <c r="AS953" t="str">
        <f t="shared" si="160"/>
        <v>單</v>
      </c>
      <c r="AT953" t="str">
        <f t="shared" si="161"/>
        <v/>
      </c>
      <c r="AU953" t="str">
        <f t="shared" si="162"/>
        <v/>
      </c>
      <c r="AV953">
        <f t="shared" si="163"/>
        <v>0</v>
      </c>
    </row>
    <row r="954" spans="5:48">
      <c r="E954" t="str">
        <f>IFERROR(VLOOKUP(C954, 條件!$A:$L, 5, 0), "")</f>
        <v/>
      </c>
      <c r="F954" t="str">
        <f>IFERROR(VLOOKUP(C954, 條件!$A:$L, 6, 0), "")</f>
        <v/>
      </c>
      <c r="G954" t="str">
        <f>IFERROR(VLOOKUP(C954, 條件!$A:$L, 7, 0), "")</f>
        <v/>
      </c>
      <c r="Z954" t="str">
        <f>IFERROR(VLOOKUP(C954, 條件!$A:$L, 3, 0), "")</f>
        <v/>
      </c>
      <c r="AA954" t="str">
        <f>IF(OR(L954={"改紡","檢修","了機","清車","FINAL","停機","SAMPLE","TEST"}), L954, IFERROR(IF(C954="", "", (SUM(J954, N954, R954, V954)/3 * AG954) * IF(AND(AF954="S", AS954="雙"), 0.5, 1)), ""))</f>
        <v/>
      </c>
      <c r="AC954" t="str">
        <f>IF(OR(L954={"改紡","檢修","了機","清車","FINAL","停機","SAMPLE","TEST"}), "", IFERROR(IF(C954="", "", AVERAGE(L954:M954, P954:Q954, T954:U954, X954:Y954)/100), ""))</f>
        <v/>
      </c>
      <c r="AF954" t="str">
        <f t="shared" si="159"/>
        <v/>
      </c>
      <c r="AS954" t="str">
        <f t="shared" si="160"/>
        <v>單</v>
      </c>
      <c r="AT954" t="str">
        <f t="shared" si="161"/>
        <v/>
      </c>
      <c r="AU954" t="str">
        <f t="shared" si="162"/>
        <v/>
      </c>
      <c r="AV954">
        <f t="shared" si="163"/>
        <v>0</v>
      </c>
    </row>
    <row r="955" spans="5:48">
      <c r="E955" t="str">
        <f>IFERROR(VLOOKUP(C955, 條件!$A:$L, 5, 0), "")</f>
        <v/>
      </c>
      <c r="F955" t="str">
        <f>IFERROR(VLOOKUP(C955, 條件!$A:$L, 6, 0), "")</f>
        <v/>
      </c>
      <c r="G955" t="str">
        <f>IFERROR(VLOOKUP(C955, 條件!$A:$L, 7, 0), "")</f>
        <v/>
      </c>
      <c r="Z955" t="str">
        <f>IFERROR(VLOOKUP(C955, 條件!$A:$L, 3, 0), "")</f>
        <v/>
      </c>
      <c r="AA955" t="str">
        <f>IF(OR(L955={"改紡","檢修","了機","清車","FINAL","停機","SAMPLE","TEST"}), L955, IFERROR(IF(C955="", "", (SUM(J955, N955, R955, V955)/3 * AG955) * IF(AND(AF955="S", AS955="雙"), 0.5, 1)), ""))</f>
        <v/>
      </c>
      <c r="AC955" t="str">
        <f>IF(OR(L955={"改紡","檢修","了機","清車","FINAL","停機","SAMPLE","TEST"}), "", IFERROR(IF(C955="", "", AVERAGE(L955:M955, P955:Q955, T955:U955, X955:Y955)/100), ""))</f>
        <v/>
      </c>
      <c r="AF955" t="str">
        <f t="shared" si="159"/>
        <v/>
      </c>
      <c r="AS955" t="str">
        <f t="shared" si="160"/>
        <v>單</v>
      </c>
      <c r="AT955" t="str">
        <f t="shared" si="161"/>
        <v/>
      </c>
      <c r="AU955" t="str">
        <f t="shared" si="162"/>
        <v/>
      </c>
      <c r="AV955">
        <f t="shared" si="163"/>
        <v>0</v>
      </c>
    </row>
    <row r="956" spans="5:48">
      <c r="E956" t="str">
        <f>IFERROR(VLOOKUP(C956, 條件!$A:$L, 5, 0), "")</f>
        <v/>
      </c>
      <c r="F956" t="str">
        <f>IFERROR(VLOOKUP(C956, 條件!$A:$L, 6, 0), "")</f>
        <v/>
      </c>
      <c r="G956" t="str">
        <f>IFERROR(VLOOKUP(C956, 條件!$A:$L, 7, 0), "")</f>
        <v/>
      </c>
      <c r="Z956" t="str">
        <f>IFERROR(VLOOKUP(C956, 條件!$A:$L, 3, 0), "")</f>
        <v/>
      </c>
      <c r="AA956" t="str">
        <f>IF(OR(L956={"改紡","檢修","了機","清車","FINAL","停機","SAMPLE","TEST"}), L956, IFERROR(IF(C956="", "", (SUM(J956, N956, R956, V956)/3 * AG956) * IF(AND(AF956="S", AS956="雙"), 0.5, 1)), ""))</f>
        <v/>
      </c>
      <c r="AC956" t="str">
        <f>IF(OR(L956={"改紡","檢修","了機","清車","FINAL","停機","SAMPLE","TEST"}), "", IFERROR(IF(C956="", "", AVERAGE(L956:M956, P956:Q956, T956:U956, X956:Y956)/100), ""))</f>
        <v/>
      </c>
      <c r="AF956" t="str">
        <f t="shared" si="159"/>
        <v/>
      </c>
      <c r="AS956" t="str">
        <f t="shared" si="160"/>
        <v>單</v>
      </c>
      <c r="AT956" t="str">
        <f t="shared" si="161"/>
        <v/>
      </c>
      <c r="AU956" t="str">
        <f t="shared" si="162"/>
        <v/>
      </c>
      <c r="AV956">
        <f t="shared" si="163"/>
        <v>0</v>
      </c>
    </row>
    <row r="957" spans="5:48">
      <c r="E957" t="str">
        <f>IFERROR(VLOOKUP(C957, 條件!$A:$L, 5, 0), "")</f>
        <v/>
      </c>
      <c r="F957" t="str">
        <f>IFERROR(VLOOKUP(C957, 條件!$A:$L, 6, 0), "")</f>
        <v/>
      </c>
      <c r="G957" t="str">
        <f>IFERROR(VLOOKUP(C957, 條件!$A:$L, 7, 0), "")</f>
        <v/>
      </c>
      <c r="Z957" t="str">
        <f>IFERROR(VLOOKUP(C957, 條件!$A:$L, 3, 0), "")</f>
        <v/>
      </c>
      <c r="AA957" t="str">
        <f>IF(OR(L957={"改紡","檢修","了機","清車","FINAL","停機","SAMPLE","TEST"}), L957, IFERROR(IF(C957="", "", (SUM(J957, N957, R957, V957)/3 * AG957) * IF(AND(AF957="S", AS957="雙"), 0.5, 1)), ""))</f>
        <v/>
      </c>
      <c r="AC957" t="str">
        <f>IF(OR(L957={"改紡","檢修","了機","清車","FINAL","停機","SAMPLE","TEST"}), "", IFERROR(IF(C957="", "", AVERAGE(L957:M957, P957:Q957, T957:U957, X957:Y957)/100), ""))</f>
        <v/>
      </c>
      <c r="AF957" t="str">
        <f t="shared" si="159"/>
        <v/>
      </c>
      <c r="AS957" t="str">
        <f t="shared" si="160"/>
        <v>單</v>
      </c>
      <c r="AT957" t="str">
        <f t="shared" si="161"/>
        <v/>
      </c>
      <c r="AU957" t="str">
        <f t="shared" si="162"/>
        <v/>
      </c>
      <c r="AV957">
        <f t="shared" si="163"/>
        <v>0</v>
      </c>
    </row>
    <row r="958" spans="5:48">
      <c r="E958" t="str">
        <f>IFERROR(VLOOKUP(C958, 條件!$A:$L, 5, 0), "")</f>
        <v/>
      </c>
      <c r="F958" t="str">
        <f>IFERROR(VLOOKUP(C958, 條件!$A:$L, 6, 0), "")</f>
        <v/>
      </c>
      <c r="G958" t="str">
        <f>IFERROR(VLOOKUP(C958, 條件!$A:$L, 7, 0), "")</f>
        <v/>
      </c>
      <c r="Z958" t="str">
        <f>IFERROR(VLOOKUP(C958, 條件!$A:$L, 3, 0), "")</f>
        <v/>
      </c>
      <c r="AA958" t="str">
        <f>IF(OR(L958={"改紡","檢修","了機","清車","FINAL","停機","SAMPLE","TEST"}), L958, IFERROR(IF(C958="", "", (SUM(J958, N958, R958, V958)/3 * AG958) * IF(AND(AF958="S", AS958="雙"), 0.5, 1)), ""))</f>
        <v/>
      </c>
      <c r="AC958" t="str">
        <f>IF(OR(L958={"改紡","檢修","了機","清車","FINAL","停機","SAMPLE","TEST"}), "", IFERROR(IF(C958="", "", AVERAGE(L958:M958, P958:Q958, T958:U958, X958:Y958)/100), ""))</f>
        <v/>
      </c>
      <c r="AF958" t="str">
        <f t="shared" si="159"/>
        <v/>
      </c>
      <c r="AS958" t="str">
        <f t="shared" si="160"/>
        <v>單</v>
      </c>
      <c r="AT958" t="str">
        <f t="shared" si="161"/>
        <v/>
      </c>
      <c r="AU958" t="str">
        <f t="shared" si="162"/>
        <v/>
      </c>
      <c r="AV958">
        <f t="shared" si="163"/>
        <v>0</v>
      </c>
    </row>
    <row r="959" spans="5:48">
      <c r="E959" t="str">
        <f>IFERROR(VLOOKUP(C959, 條件!$A:$L, 5, 0), "")</f>
        <v/>
      </c>
      <c r="F959" t="str">
        <f>IFERROR(VLOOKUP(C959, 條件!$A:$L, 6, 0), "")</f>
        <v/>
      </c>
      <c r="G959" t="str">
        <f>IFERROR(VLOOKUP(C959, 條件!$A:$L, 7, 0), "")</f>
        <v/>
      </c>
      <c r="Z959" t="str">
        <f>IFERROR(VLOOKUP(C959, 條件!$A:$L, 3, 0), "")</f>
        <v/>
      </c>
      <c r="AA959" t="str">
        <f>IF(OR(L959={"改紡","檢修","了機","清車","FINAL","停機","SAMPLE","TEST"}), L959, IFERROR(IF(C959="", "", (SUM(J959, N959, R959, V959)/3 * AG959) * IF(AND(AF959="S", AS959="雙"), 0.5, 1)), ""))</f>
        <v/>
      </c>
      <c r="AC959" t="str">
        <f>IF(OR(L959={"改紡","檢修","了機","清車","FINAL","停機","SAMPLE","TEST"}), "", IFERROR(IF(C959="", "", AVERAGE(L959:M959, P959:Q959, T959:U959, X959:Y959)/100), ""))</f>
        <v/>
      </c>
      <c r="AF959" t="str">
        <f t="shared" si="159"/>
        <v/>
      </c>
      <c r="AS959" t="str">
        <f t="shared" si="160"/>
        <v>單</v>
      </c>
      <c r="AT959" t="str">
        <f t="shared" si="161"/>
        <v/>
      </c>
      <c r="AU959" t="str">
        <f t="shared" si="162"/>
        <v/>
      </c>
      <c r="AV959">
        <f t="shared" si="163"/>
        <v>0</v>
      </c>
    </row>
    <row r="960" spans="5:48">
      <c r="E960" t="str">
        <f>IFERROR(VLOOKUP(C960, 條件!$A:$L, 5, 0), "")</f>
        <v/>
      </c>
      <c r="F960" t="str">
        <f>IFERROR(VLOOKUP(C960, 條件!$A:$L, 6, 0), "")</f>
        <v/>
      </c>
      <c r="G960" t="str">
        <f>IFERROR(VLOOKUP(C960, 條件!$A:$L, 7, 0), "")</f>
        <v/>
      </c>
      <c r="Z960" t="str">
        <f>IFERROR(VLOOKUP(C960, 條件!$A:$L, 3, 0), "")</f>
        <v/>
      </c>
      <c r="AA960" t="str">
        <f>IF(OR(L960={"改紡","檢修","了機","清車","FINAL","停機","SAMPLE","TEST"}), L960, IFERROR(IF(C960="", "", (SUM(J960, N960, R960, V960)/3 * AG960) * IF(AND(AF960="S", AS960="雙"), 0.5, 1)), ""))</f>
        <v/>
      </c>
      <c r="AC960" t="str">
        <f>IF(OR(L960={"改紡","檢修","了機","清車","FINAL","停機","SAMPLE","TEST"}), "", IFERROR(IF(C960="", "", AVERAGE(L960:M960, P960:Q960, T960:U960, X960:Y960)/100), ""))</f>
        <v/>
      </c>
      <c r="AF960" t="str">
        <f t="shared" si="159"/>
        <v/>
      </c>
      <c r="AS960" t="str">
        <f t="shared" si="160"/>
        <v>單</v>
      </c>
      <c r="AT960" t="str">
        <f t="shared" si="161"/>
        <v/>
      </c>
      <c r="AU960" t="str">
        <f t="shared" si="162"/>
        <v/>
      </c>
      <c r="AV960">
        <f t="shared" si="163"/>
        <v>0</v>
      </c>
    </row>
    <row r="961" spans="5:48">
      <c r="E961" t="str">
        <f>IFERROR(VLOOKUP(C961, 條件!$A:$L, 5, 0), "")</f>
        <v/>
      </c>
      <c r="F961" t="str">
        <f>IFERROR(VLOOKUP(C961, 條件!$A:$L, 6, 0), "")</f>
        <v/>
      </c>
      <c r="G961" t="str">
        <f>IFERROR(VLOOKUP(C961, 條件!$A:$L, 7, 0), "")</f>
        <v/>
      </c>
      <c r="Z961" t="str">
        <f>IFERROR(VLOOKUP(C961, 條件!$A:$L, 3, 0), "")</f>
        <v/>
      </c>
      <c r="AA961" t="str">
        <f>IF(OR(L961={"改紡","檢修","了機","清車","FINAL","停機","SAMPLE","TEST"}), L961, IFERROR(IF(C961="", "", (SUM(J961, N961, R961, V961)/3 * AG961) * IF(AND(AF961="S", AS961="雙"), 0.5, 1)), ""))</f>
        <v/>
      </c>
      <c r="AC961" t="str">
        <f>IF(OR(L961={"改紡","檢修","了機","清車","FINAL","停機","SAMPLE","TEST"}), "", IFERROR(IF(C961="", "", AVERAGE(L961:M961, P961:Q961, T961:U961, X961:Y961)/100), ""))</f>
        <v/>
      </c>
      <c r="AF961" t="str">
        <f t="shared" si="159"/>
        <v/>
      </c>
      <c r="AS961" t="str">
        <f t="shared" si="160"/>
        <v>單</v>
      </c>
      <c r="AT961" t="str">
        <f t="shared" si="161"/>
        <v/>
      </c>
      <c r="AU961" t="str">
        <f t="shared" si="162"/>
        <v/>
      </c>
      <c r="AV961">
        <f t="shared" si="163"/>
        <v>0</v>
      </c>
    </row>
    <row r="962" spans="5:48">
      <c r="E962" t="str">
        <f>IFERROR(VLOOKUP(C962, 條件!$A:$L, 5, 0), "")</f>
        <v/>
      </c>
      <c r="F962" t="str">
        <f>IFERROR(VLOOKUP(C962, 條件!$A:$L, 6, 0), "")</f>
        <v/>
      </c>
      <c r="G962" t="str">
        <f>IFERROR(VLOOKUP(C962, 條件!$A:$L, 7, 0), "")</f>
        <v/>
      </c>
      <c r="Z962" t="str">
        <f>IFERROR(VLOOKUP(C962, 條件!$A:$L, 3, 0), "")</f>
        <v/>
      </c>
      <c r="AA962" t="str">
        <f>IF(OR(L962={"改紡","檢修","了機","清車","FINAL","停機","SAMPLE","TEST"}), L962, IFERROR(IF(C962="", "", (SUM(J962, N962, R962, V962)/3 * AG962) * IF(AND(AF962="S", AS962="雙"), 0.5, 1)), ""))</f>
        <v/>
      </c>
      <c r="AC962" t="str">
        <f>IF(OR(L962={"改紡","檢修","了機","清車","FINAL","停機","SAMPLE","TEST"}), "", IFERROR(IF(C962="", "", AVERAGE(L962:M962, P962:Q962, T962:U962, X962:Y962)/100), ""))</f>
        <v/>
      </c>
      <c r="AF962" t="str">
        <f t="shared" ref="AF962:AF1025" si="164">LEFT(B962, 1)</f>
        <v/>
      </c>
      <c r="AS962" t="str">
        <f t="shared" ref="AS962:AS1025" si="165">IF(RIGHT(F962, 2) = "×2", "雙", "單")</f>
        <v>單</v>
      </c>
      <c r="AT962" t="str">
        <f t="shared" ref="AT962:AT1025" si="166">IF(OR(AF962="J", AF962="T", AF962="M"), IF(AG962=1, "全", "半"), IF(AF962="A", IF(AG962=0.5, IF(AS962="雙", "全", ""), IF(AG962=1, IF(AS962="雙", "半", "全"), IF(AG962=2, "半", ""))), IF(AF962="S", AG962 &amp; "sec", "")))</f>
        <v/>
      </c>
      <c r="AU962" t="str">
        <f t="shared" ref="AU962:AU1025" si="167">IFERROR(VALUE(LEFT(E962, FIND("/", E962)-1)), "")</f>
        <v/>
      </c>
      <c r="AV962">
        <f t="shared" ref="AV962:AV1025" si="168">IFERROR(IF(AF962="S", (AU962*G962*AC962*0.03456/100/1000) * (AG962*12/144) * IF(AS962="單", 1, 0.5), IF(AF962="A", (AU962*G962*AC962*0.03456/100/1000) * IF(AT962="全", 1, 0.5), IF(OR(AF962="T", AF962="J", AF962="M"), (AU962*G962*AC962*0.03456/100/1000) * IF(AS962="單", 1, 2) * IF(AT962="全", 1, 0.5), 0))), "")</f>
        <v>0</v>
      </c>
    </row>
    <row r="963" spans="5:48">
      <c r="E963" t="str">
        <f>IFERROR(VLOOKUP(C963, 條件!$A:$L, 5, 0), "")</f>
        <v/>
      </c>
      <c r="F963" t="str">
        <f>IFERROR(VLOOKUP(C963, 條件!$A:$L, 6, 0), "")</f>
        <v/>
      </c>
      <c r="G963" t="str">
        <f>IFERROR(VLOOKUP(C963, 條件!$A:$L, 7, 0), "")</f>
        <v/>
      </c>
      <c r="Z963" t="str">
        <f>IFERROR(VLOOKUP(C963, 條件!$A:$L, 3, 0), "")</f>
        <v/>
      </c>
      <c r="AA963" t="str">
        <f>IF(OR(L963={"改紡","檢修","了機","清車","FINAL","停機","SAMPLE","TEST"}), L963, IFERROR(IF(C963="", "", (SUM(J963, N963, R963, V963)/3 * AG963) * IF(AND(AF963="S", AS963="雙"), 0.5, 1)), ""))</f>
        <v/>
      </c>
      <c r="AC963" t="str">
        <f>IF(OR(L963={"改紡","檢修","了機","清車","FINAL","停機","SAMPLE","TEST"}), "", IFERROR(IF(C963="", "", AVERAGE(L963:M963, P963:Q963, T963:U963, X963:Y963)/100), ""))</f>
        <v/>
      </c>
      <c r="AF963" t="str">
        <f t="shared" si="164"/>
        <v/>
      </c>
      <c r="AS963" t="str">
        <f t="shared" si="165"/>
        <v>單</v>
      </c>
      <c r="AT963" t="str">
        <f t="shared" si="166"/>
        <v/>
      </c>
      <c r="AU963" t="str">
        <f t="shared" si="167"/>
        <v/>
      </c>
      <c r="AV963">
        <f t="shared" si="168"/>
        <v>0</v>
      </c>
    </row>
    <row r="964" spans="5:48">
      <c r="E964" t="str">
        <f>IFERROR(VLOOKUP(C964, 條件!$A:$L, 5, 0), "")</f>
        <v/>
      </c>
      <c r="F964" t="str">
        <f>IFERROR(VLOOKUP(C964, 條件!$A:$L, 6, 0), "")</f>
        <v/>
      </c>
      <c r="G964" t="str">
        <f>IFERROR(VLOOKUP(C964, 條件!$A:$L, 7, 0), "")</f>
        <v/>
      </c>
      <c r="Z964" t="str">
        <f>IFERROR(VLOOKUP(C964, 條件!$A:$L, 3, 0), "")</f>
        <v/>
      </c>
      <c r="AA964" t="str">
        <f>IF(OR(L964={"改紡","檢修","了機","清車","FINAL","停機","SAMPLE","TEST"}), L964, IFERROR(IF(C964="", "", (SUM(J964, N964, R964, V964)/3 * AG964) * IF(AND(AF964="S", AS964="雙"), 0.5, 1)), ""))</f>
        <v/>
      </c>
      <c r="AC964" t="str">
        <f>IF(OR(L964={"改紡","檢修","了機","清車","FINAL","停機","SAMPLE","TEST"}), "", IFERROR(IF(C964="", "", AVERAGE(L964:M964, P964:Q964, T964:U964, X964:Y964)/100), ""))</f>
        <v/>
      </c>
      <c r="AF964" t="str">
        <f t="shared" si="164"/>
        <v/>
      </c>
      <c r="AS964" t="str">
        <f t="shared" si="165"/>
        <v>單</v>
      </c>
      <c r="AT964" t="str">
        <f t="shared" si="166"/>
        <v/>
      </c>
      <c r="AU964" t="str">
        <f t="shared" si="167"/>
        <v/>
      </c>
      <c r="AV964">
        <f t="shared" si="168"/>
        <v>0</v>
      </c>
    </row>
    <row r="965" spans="5:48">
      <c r="E965" t="str">
        <f>IFERROR(VLOOKUP(C965, 條件!$A:$L, 5, 0), "")</f>
        <v/>
      </c>
      <c r="F965" t="str">
        <f>IFERROR(VLOOKUP(C965, 條件!$A:$L, 6, 0), "")</f>
        <v/>
      </c>
      <c r="G965" t="str">
        <f>IFERROR(VLOOKUP(C965, 條件!$A:$L, 7, 0), "")</f>
        <v/>
      </c>
      <c r="Z965" t="str">
        <f>IFERROR(VLOOKUP(C965, 條件!$A:$L, 3, 0), "")</f>
        <v/>
      </c>
      <c r="AA965" t="str">
        <f>IF(OR(L965={"改紡","檢修","了機","清車","FINAL","停機","SAMPLE","TEST"}), L965, IFERROR(IF(C965="", "", (SUM(J965, N965, R965, V965)/3 * AG965) * IF(AND(AF965="S", AS965="雙"), 0.5, 1)), ""))</f>
        <v/>
      </c>
      <c r="AC965" t="str">
        <f>IF(OR(L965={"改紡","檢修","了機","清車","FINAL","停機","SAMPLE","TEST"}), "", IFERROR(IF(C965="", "", AVERAGE(L965:M965, P965:Q965, T965:U965, X965:Y965)/100), ""))</f>
        <v/>
      </c>
      <c r="AF965" t="str">
        <f t="shared" si="164"/>
        <v/>
      </c>
      <c r="AS965" t="str">
        <f t="shared" si="165"/>
        <v>單</v>
      </c>
      <c r="AT965" t="str">
        <f t="shared" si="166"/>
        <v/>
      </c>
      <c r="AU965" t="str">
        <f t="shared" si="167"/>
        <v/>
      </c>
      <c r="AV965">
        <f t="shared" si="168"/>
        <v>0</v>
      </c>
    </row>
    <row r="966" spans="5:48">
      <c r="E966" t="str">
        <f>IFERROR(VLOOKUP(C966, 條件!$A:$L, 5, 0), "")</f>
        <v/>
      </c>
      <c r="F966" t="str">
        <f>IFERROR(VLOOKUP(C966, 條件!$A:$L, 6, 0), "")</f>
        <v/>
      </c>
      <c r="G966" t="str">
        <f>IFERROR(VLOOKUP(C966, 條件!$A:$L, 7, 0), "")</f>
        <v/>
      </c>
      <c r="Z966" t="str">
        <f>IFERROR(VLOOKUP(C966, 條件!$A:$L, 3, 0), "")</f>
        <v/>
      </c>
      <c r="AA966" t="str">
        <f>IF(OR(L966={"改紡","檢修","了機","清車","FINAL","停機","SAMPLE","TEST"}), L966, IFERROR(IF(C966="", "", (SUM(J966, N966, R966, V966)/3 * AG966) * IF(AND(AF966="S", AS966="雙"), 0.5, 1)), ""))</f>
        <v/>
      </c>
      <c r="AC966" t="str">
        <f>IF(OR(L966={"改紡","檢修","了機","清車","FINAL","停機","SAMPLE","TEST"}), "", IFERROR(IF(C966="", "", AVERAGE(L966:M966, P966:Q966, T966:U966, X966:Y966)/100), ""))</f>
        <v/>
      </c>
      <c r="AF966" t="str">
        <f t="shared" si="164"/>
        <v/>
      </c>
      <c r="AS966" t="str">
        <f t="shared" si="165"/>
        <v>單</v>
      </c>
      <c r="AT966" t="str">
        <f t="shared" si="166"/>
        <v/>
      </c>
      <c r="AU966" t="str">
        <f t="shared" si="167"/>
        <v/>
      </c>
      <c r="AV966">
        <f t="shared" si="168"/>
        <v>0</v>
      </c>
    </row>
    <row r="967" spans="5:48">
      <c r="E967" t="str">
        <f>IFERROR(VLOOKUP(C967, 條件!$A:$L, 5, 0), "")</f>
        <v/>
      </c>
      <c r="F967" t="str">
        <f>IFERROR(VLOOKUP(C967, 條件!$A:$L, 6, 0), "")</f>
        <v/>
      </c>
      <c r="G967" t="str">
        <f>IFERROR(VLOOKUP(C967, 條件!$A:$L, 7, 0), "")</f>
        <v/>
      </c>
      <c r="Z967" t="str">
        <f>IFERROR(VLOOKUP(C967, 條件!$A:$L, 3, 0), "")</f>
        <v/>
      </c>
      <c r="AA967" t="str">
        <f>IF(OR(L967={"改紡","檢修","了機","清車","FINAL","停機","SAMPLE","TEST"}), L967, IFERROR(IF(C967="", "", (SUM(J967, N967, R967, V967)/3 * AG967) * IF(AND(AF967="S", AS967="雙"), 0.5, 1)), ""))</f>
        <v/>
      </c>
      <c r="AC967" t="str">
        <f>IF(OR(L967={"改紡","檢修","了機","清車","FINAL","停機","SAMPLE","TEST"}), "", IFERROR(IF(C967="", "", AVERAGE(L967:M967, P967:Q967, T967:U967, X967:Y967)/100), ""))</f>
        <v/>
      </c>
      <c r="AF967" t="str">
        <f t="shared" si="164"/>
        <v/>
      </c>
      <c r="AS967" t="str">
        <f t="shared" si="165"/>
        <v>單</v>
      </c>
      <c r="AT967" t="str">
        <f t="shared" si="166"/>
        <v/>
      </c>
      <c r="AU967" t="str">
        <f t="shared" si="167"/>
        <v/>
      </c>
      <c r="AV967">
        <f t="shared" si="168"/>
        <v>0</v>
      </c>
    </row>
    <row r="968" spans="5:48">
      <c r="E968" t="str">
        <f>IFERROR(VLOOKUP(C968, 條件!$A:$L, 5, 0), "")</f>
        <v/>
      </c>
      <c r="F968" t="str">
        <f>IFERROR(VLOOKUP(C968, 條件!$A:$L, 6, 0), "")</f>
        <v/>
      </c>
      <c r="G968" t="str">
        <f>IFERROR(VLOOKUP(C968, 條件!$A:$L, 7, 0), "")</f>
        <v/>
      </c>
      <c r="Z968" t="str">
        <f>IFERROR(VLOOKUP(C968, 條件!$A:$L, 3, 0), "")</f>
        <v/>
      </c>
      <c r="AA968" t="str">
        <f>IF(OR(L968={"改紡","檢修","了機","清車","FINAL","停機","SAMPLE","TEST"}), L968, IFERROR(IF(C968="", "", (SUM(J968, N968, R968, V968)/3 * AG968) * IF(AND(AF968="S", AS968="雙"), 0.5, 1)), ""))</f>
        <v/>
      </c>
      <c r="AC968" t="str">
        <f>IF(OR(L968={"改紡","檢修","了機","清車","FINAL","停機","SAMPLE","TEST"}), "", IFERROR(IF(C968="", "", AVERAGE(L968:M968, P968:Q968, T968:U968, X968:Y968)/100), ""))</f>
        <v/>
      </c>
      <c r="AF968" t="str">
        <f t="shared" si="164"/>
        <v/>
      </c>
      <c r="AS968" t="str">
        <f t="shared" si="165"/>
        <v>單</v>
      </c>
      <c r="AT968" t="str">
        <f t="shared" si="166"/>
        <v/>
      </c>
      <c r="AU968" t="str">
        <f t="shared" si="167"/>
        <v/>
      </c>
      <c r="AV968">
        <f t="shared" si="168"/>
        <v>0</v>
      </c>
    </row>
    <row r="969" spans="5:48">
      <c r="E969" t="str">
        <f>IFERROR(VLOOKUP(C969, 條件!$A:$L, 5, 0), "")</f>
        <v/>
      </c>
      <c r="F969" t="str">
        <f>IFERROR(VLOOKUP(C969, 條件!$A:$L, 6, 0), "")</f>
        <v/>
      </c>
      <c r="G969" t="str">
        <f>IFERROR(VLOOKUP(C969, 條件!$A:$L, 7, 0), "")</f>
        <v/>
      </c>
      <c r="Z969" t="str">
        <f>IFERROR(VLOOKUP(C969, 條件!$A:$L, 3, 0), "")</f>
        <v/>
      </c>
      <c r="AA969" t="str">
        <f>IF(OR(L969={"改紡","檢修","了機","清車","FINAL","停機","SAMPLE","TEST"}), L969, IFERROR(IF(C969="", "", (SUM(J969, N969, R969, V969)/3 * AG969) * IF(AND(AF969="S", AS969="雙"), 0.5, 1)), ""))</f>
        <v/>
      </c>
      <c r="AC969" t="str">
        <f>IF(OR(L969={"改紡","檢修","了機","清車","FINAL","停機","SAMPLE","TEST"}), "", IFERROR(IF(C969="", "", AVERAGE(L969:M969, P969:Q969, T969:U969, X969:Y969)/100), ""))</f>
        <v/>
      </c>
      <c r="AF969" t="str">
        <f t="shared" si="164"/>
        <v/>
      </c>
      <c r="AS969" t="str">
        <f t="shared" si="165"/>
        <v>單</v>
      </c>
      <c r="AT969" t="str">
        <f t="shared" si="166"/>
        <v/>
      </c>
      <c r="AU969" t="str">
        <f t="shared" si="167"/>
        <v/>
      </c>
      <c r="AV969">
        <f t="shared" si="168"/>
        <v>0</v>
      </c>
    </row>
    <row r="970" spans="5:48">
      <c r="E970" t="str">
        <f>IFERROR(VLOOKUP(C970, 條件!$A:$L, 5, 0), "")</f>
        <v/>
      </c>
      <c r="F970" t="str">
        <f>IFERROR(VLOOKUP(C970, 條件!$A:$L, 6, 0), "")</f>
        <v/>
      </c>
      <c r="G970" t="str">
        <f>IFERROR(VLOOKUP(C970, 條件!$A:$L, 7, 0), "")</f>
        <v/>
      </c>
      <c r="Z970" t="str">
        <f>IFERROR(VLOOKUP(C970, 條件!$A:$L, 3, 0), "")</f>
        <v/>
      </c>
      <c r="AA970" t="str">
        <f>IF(OR(L970={"改紡","檢修","了機","清車","FINAL","停機","SAMPLE","TEST"}), L970, IFERROR(IF(C970="", "", (SUM(J970, N970, R970, V970)/3 * AG970) * IF(AND(AF970="S", AS970="雙"), 0.5, 1)), ""))</f>
        <v/>
      </c>
      <c r="AC970" t="str">
        <f>IF(OR(L970={"改紡","檢修","了機","清車","FINAL","停機","SAMPLE","TEST"}), "", IFERROR(IF(C970="", "", AVERAGE(L970:M970, P970:Q970, T970:U970, X970:Y970)/100), ""))</f>
        <v/>
      </c>
      <c r="AF970" t="str">
        <f t="shared" si="164"/>
        <v/>
      </c>
      <c r="AS970" t="str">
        <f t="shared" si="165"/>
        <v>單</v>
      </c>
      <c r="AT970" t="str">
        <f t="shared" si="166"/>
        <v/>
      </c>
      <c r="AU970" t="str">
        <f t="shared" si="167"/>
        <v/>
      </c>
      <c r="AV970">
        <f t="shared" si="168"/>
        <v>0</v>
      </c>
    </row>
    <row r="971" spans="5:48">
      <c r="E971" t="str">
        <f>IFERROR(VLOOKUP(C971, 條件!$A:$L, 5, 0), "")</f>
        <v/>
      </c>
      <c r="F971" t="str">
        <f>IFERROR(VLOOKUP(C971, 條件!$A:$L, 6, 0), "")</f>
        <v/>
      </c>
      <c r="G971" t="str">
        <f>IFERROR(VLOOKUP(C971, 條件!$A:$L, 7, 0), "")</f>
        <v/>
      </c>
      <c r="Z971" t="str">
        <f>IFERROR(VLOOKUP(C971, 條件!$A:$L, 3, 0), "")</f>
        <v/>
      </c>
      <c r="AA971" t="str">
        <f>IF(OR(L971={"改紡","檢修","了機","清車","FINAL","停機","SAMPLE","TEST"}), L971, IFERROR(IF(C971="", "", (SUM(J971, N971, R971, V971)/3 * AG971) * IF(AND(AF971="S", AS971="雙"), 0.5, 1)), ""))</f>
        <v/>
      </c>
      <c r="AC971" t="str">
        <f>IF(OR(L971={"改紡","檢修","了機","清車","FINAL","停機","SAMPLE","TEST"}), "", IFERROR(IF(C971="", "", AVERAGE(L971:M971, P971:Q971, T971:U971, X971:Y971)/100), ""))</f>
        <v/>
      </c>
      <c r="AF971" t="str">
        <f t="shared" si="164"/>
        <v/>
      </c>
      <c r="AS971" t="str">
        <f t="shared" si="165"/>
        <v>單</v>
      </c>
      <c r="AT971" t="str">
        <f t="shared" si="166"/>
        <v/>
      </c>
      <c r="AU971" t="str">
        <f t="shared" si="167"/>
        <v/>
      </c>
      <c r="AV971">
        <f t="shared" si="168"/>
        <v>0</v>
      </c>
    </row>
    <row r="972" spans="5:48">
      <c r="E972" t="str">
        <f>IFERROR(VLOOKUP(C972, 條件!$A:$L, 5, 0), "")</f>
        <v/>
      </c>
      <c r="F972" t="str">
        <f>IFERROR(VLOOKUP(C972, 條件!$A:$L, 6, 0), "")</f>
        <v/>
      </c>
      <c r="G972" t="str">
        <f>IFERROR(VLOOKUP(C972, 條件!$A:$L, 7, 0), "")</f>
        <v/>
      </c>
      <c r="Z972" t="str">
        <f>IFERROR(VLOOKUP(C972, 條件!$A:$L, 3, 0), "")</f>
        <v/>
      </c>
      <c r="AA972" t="str">
        <f>IF(OR(L972={"改紡","檢修","了機","清車","FINAL","停機","SAMPLE","TEST"}), L972, IFERROR(IF(C972="", "", (SUM(J972, N972, R972, V972)/3 * AG972) * IF(AND(AF972="S", AS972="雙"), 0.5, 1)), ""))</f>
        <v/>
      </c>
      <c r="AC972" t="str">
        <f>IF(OR(L972={"改紡","檢修","了機","清車","FINAL","停機","SAMPLE","TEST"}), "", IFERROR(IF(C972="", "", AVERAGE(L972:M972, P972:Q972, T972:U972, X972:Y972)/100), ""))</f>
        <v/>
      </c>
      <c r="AF972" t="str">
        <f t="shared" si="164"/>
        <v/>
      </c>
      <c r="AS972" t="str">
        <f t="shared" si="165"/>
        <v>單</v>
      </c>
      <c r="AT972" t="str">
        <f t="shared" si="166"/>
        <v/>
      </c>
      <c r="AU972" t="str">
        <f t="shared" si="167"/>
        <v/>
      </c>
      <c r="AV972">
        <f t="shared" si="168"/>
        <v>0</v>
      </c>
    </row>
    <row r="973" spans="5:48">
      <c r="E973" t="str">
        <f>IFERROR(VLOOKUP(C973, 條件!$A:$L, 5, 0), "")</f>
        <v/>
      </c>
      <c r="F973" t="str">
        <f>IFERROR(VLOOKUP(C973, 條件!$A:$L, 6, 0), "")</f>
        <v/>
      </c>
      <c r="G973" t="str">
        <f>IFERROR(VLOOKUP(C973, 條件!$A:$L, 7, 0), "")</f>
        <v/>
      </c>
      <c r="Z973" t="str">
        <f>IFERROR(VLOOKUP(C973, 條件!$A:$L, 3, 0), "")</f>
        <v/>
      </c>
      <c r="AA973" t="str">
        <f>IF(OR(L973={"改紡","檢修","了機","清車","FINAL","停機","SAMPLE","TEST"}), L973, IFERROR(IF(C973="", "", (SUM(J973, N973, R973, V973)/3 * AG973) * IF(AND(AF973="S", AS973="雙"), 0.5, 1)), ""))</f>
        <v/>
      </c>
      <c r="AC973" t="str">
        <f>IF(OR(L973={"改紡","檢修","了機","清車","FINAL","停機","SAMPLE","TEST"}), "", IFERROR(IF(C973="", "", AVERAGE(L973:M973, P973:Q973, T973:U973, X973:Y973)/100), ""))</f>
        <v/>
      </c>
      <c r="AF973" t="str">
        <f t="shared" si="164"/>
        <v/>
      </c>
      <c r="AS973" t="str">
        <f t="shared" si="165"/>
        <v>單</v>
      </c>
      <c r="AT973" t="str">
        <f t="shared" si="166"/>
        <v/>
      </c>
      <c r="AU973" t="str">
        <f t="shared" si="167"/>
        <v/>
      </c>
      <c r="AV973">
        <f t="shared" si="168"/>
        <v>0</v>
      </c>
    </row>
    <row r="974" spans="5:48">
      <c r="E974" t="str">
        <f>IFERROR(VLOOKUP(C974, 條件!$A:$L, 5, 0), "")</f>
        <v/>
      </c>
      <c r="F974" t="str">
        <f>IFERROR(VLOOKUP(C974, 條件!$A:$L, 6, 0), "")</f>
        <v/>
      </c>
      <c r="G974" t="str">
        <f>IFERROR(VLOOKUP(C974, 條件!$A:$L, 7, 0), "")</f>
        <v/>
      </c>
      <c r="Z974" t="str">
        <f>IFERROR(VLOOKUP(C974, 條件!$A:$L, 3, 0), "")</f>
        <v/>
      </c>
      <c r="AA974" t="str">
        <f>IF(OR(L974={"改紡","檢修","了機","清車","FINAL","停機","SAMPLE","TEST"}), L974, IFERROR(IF(C974="", "", (SUM(J974, N974, R974, V974)/3 * AG974) * IF(AND(AF974="S", AS974="雙"), 0.5, 1)), ""))</f>
        <v/>
      </c>
      <c r="AC974" t="str">
        <f>IF(OR(L974={"改紡","檢修","了機","清車","FINAL","停機","SAMPLE","TEST"}), "", IFERROR(IF(C974="", "", AVERAGE(L974:M974, P974:Q974, T974:U974, X974:Y974)/100), ""))</f>
        <v/>
      </c>
      <c r="AF974" t="str">
        <f t="shared" si="164"/>
        <v/>
      </c>
      <c r="AS974" t="str">
        <f t="shared" si="165"/>
        <v>單</v>
      </c>
      <c r="AT974" t="str">
        <f t="shared" si="166"/>
        <v/>
      </c>
      <c r="AU974" t="str">
        <f t="shared" si="167"/>
        <v/>
      </c>
      <c r="AV974">
        <f t="shared" si="168"/>
        <v>0</v>
      </c>
    </row>
    <row r="975" spans="5:48">
      <c r="E975" t="str">
        <f>IFERROR(VLOOKUP(C975, 條件!$A:$L, 5, 0), "")</f>
        <v/>
      </c>
      <c r="F975" t="str">
        <f>IFERROR(VLOOKUP(C975, 條件!$A:$L, 6, 0), "")</f>
        <v/>
      </c>
      <c r="G975" t="str">
        <f>IFERROR(VLOOKUP(C975, 條件!$A:$L, 7, 0), "")</f>
        <v/>
      </c>
      <c r="Z975" t="str">
        <f>IFERROR(VLOOKUP(C975, 條件!$A:$L, 3, 0), "")</f>
        <v/>
      </c>
      <c r="AA975" t="str">
        <f>IF(OR(L975={"改紡","檢修","了機","清車","FINAL","停機","SAMPLE","TEST"}), L975, IFERROR(IF(C975="", "", (SUM(J975, N975, R975, V975)/3 * AG975) * IF(AND(AF975="S", AS975="雙"), 0.5, 1)), ""))</f>
        <v/>
      </c>
      <c r="AC975" t="str">
        <f>IF(OR(L975={"改紡","檢修","了機","清車","FINAL","停機","SAMPLE","TEST"}), "", IFERROR(IF(C975="", "", AVERAGE(L975:M975, P975:Q975, T975:U975, X975:Y975)/100), ""))</f>
        <v/>
      </c>
      <c r="AF975" t="str">
        <f t="shared" si="164"/>
        <v/>
      </c>
      <c r="AS975" t="str">
        <f t="shared" si="165"/>
        <v>單</v>
      </c>
      <c r="AT975" t="str">
        <f t="shared" si="166"/>
        <v/>
      </c>
      <c r="AU975" t="str">
        <f t="shared" si="167"/>
        <v/>
      </c>
      <c r="AV975">
        <f t="shared" si="168"/>
        <v>0</v>
      </c>
    </row>
    <row r="976" spans="5:48">
      <c r="E976" t="str">
        <f>IFERROR(VLOOKUP(C976, 條件!$A:$L, 5, 0), "")</f>
        <v/>
      </c>
      <c r="F976" t="str">
        <f>IFERROR(VLOOKUP(C976, 條件!$A:$L, 6, 0), "")</f>
        <v/>
      </c>
      <c r="G976" t="str">
        <f>IFERROR(VLOOKUP(C976, 條件!$A:$L, 7, 0), "")</f>
        <v/>
      </c>
      <c r="Z976" t="str">
        <f>IFERROR(VLOOKUP(C976, 條件!$A:$L, 3, 0), "")</f>
        <v/>
      </c>
      <c r="AA976" t="str">
        <f>IF(OR(L976={"改紡","檢修","了機","清車","FINAL","停機","SAMPLE","TEST"}), L976, IFERROR(IF(C976="", "", (SUM(J976, N976, R976, V976)/3 * AG976) * IF(AND(AF976="S", AS976="雙"), 0.5, 1)), ""))</f>
        <v/>
      </c>
      <c r="AC976" t="str">
        <f>IF(OR(L976={"改紡","檢修","了機","清車","FINAL","停機","SAMPLE","TEST"}), "", IFERROR(IF(C976="", "", AVERAGE(L976:M976, P976:Q976, T976:U976, X976:Y976)/100), ""))</f>
        <v/>
      </c>
      <c r="AF976" t="str">
        <f t="shared" si="164"/>
        <v/>
      </c>
      <c r="AS976" t="str">
        <f t="shared" si="165"/>
        <v>單</v>
      </c>
      <c r="AT976" t="str">
        <f t="shared" si="166"/>
        <v/>
      </c>
      <c r="AU976" t="str">
        <f t="shared" si="167"/>
        <v/>
      </c>
      <c r="AV976">
        <f t="shared" si="168"/>
        <v>0</v>
      </c>
    </row>
    <row r="977" spans="5:48">
      <c r="E977" t="str">
        <f>IFERROR(VLOOKUP(C977, 條件!$A:$L, 5, 0), "")</f>
        <v/>
      </c>
      <c r="F977" t="str">
        <f>IFERROR(VLOOKUP(C977, 條件!$A:$L, 6, 0), "")</f>
        <v/>
      </c>
      <c r="G977" t="str">
        <f>IFERROR(VLOOKUP(C977, 條件!$A:$L, 7, 0), "")</f>
        <v/>
      </c>
      <c r="Z977" t="str">
        <f>IFERROR(VLOOKUP(C977, 條件!$A:$L, 3, 0), "")</f>
        <v/>
      </c>
      <c r="AA977" t="str">
        <f>IF(OR(L977={"改紡","檢修","了機","清車","FINAL","停機","SAMPLE","TEST"}), L977, IFERROR(IF(C977="", "", (SUM(J977, N977, R977, V977)/3 * AG977) * IF(AND(AF977="S", AS977="雙"), 0.5, 1)), ""))</f>
        <v/>
      </c>
      <c r="AC977" t="str">
        <f>IF(OR(L977={"改紡","檢修","了機","清車","FINAL","停機","SAMPLE","TEST"}), "", IFERROR(IF(C977="", "", AVERAGE(L977:M977, P977:Q977, T977:U977, X977:Y977)/100), ""))</f>
        <v/>
      </c>
      <c r="AF977" t="str">
        <f t="shared" si="164"/>
        <v/>
      </c>
      <c r="AS977" t="str">
        <f t="shared" si="165"/>
        <v>單</v>
      </c>
      <c r="AT977" t="str">
        <f t="shared" si="166"/>
        <v/>
      </c>
      <c r="AU977" t="str">
        <f t="shared" si="167"/>
        <v/>
      </c>
      <c r="AV977">
        <f t="shared" si="168"/>
        <v>0</v>
      </c>
    </row>
    <row r="978" spans="5:48">
      <c r="E978" t="str">
        <f>IFERROR(VLOOKUP(C978, 條件!$A:$L, 5, 0), "")</f>
        <v/>
      </c>
      <c r="F978" t="str">
        <f>IFERROR(VLOOKUP(C978, 條件!$A:$L, 6, 0), "")</f>
        <v/>
      </c>
      <c r="G978" t="str">
        <f>IFERROR(VLOOKUP(C978, 條件!$A:$L, 7, 0), "")</f>
        <v/>
      </c>
      <c r="Z978" t="str">
        <f>IFERROR(VLOOKUP(C978, 條件!$A:$L, 3, 0), "")</f>
        <v/>
      </c>
      <c r="AA978" t="str">
        <f>IF(OR(L978={"改紡","檢修","了機","清車","FINAL","停機","SAMPLE","TEST"}), L978, IFERROR(IF(C978="", "", (SUM(J978, N978, R978, V978)/3 * AG978) * IF(AND(AF978="S", AS978="雙"), 0.5, 1)), ""))</f>
        <v/>
      </c>
      <c r="AC978" t="str">
        <f>IF(OR(L978={"改紡","檢修","了機","清車","FINAL","停機","SAMPLE","TEST"}), "", IFERROR(IF(C978="", "", AVERAGE(L978:M978, P978:Q978, T978:U978, X978:Y978)/100), ""))</f>
        <v/>
      </c>
      <c r="AF978" t="str">
        <f t="shared" si="164"/>
        <v/>
      </c>
      <c r="AS978" t="str">
        <f t="shared" si="165"/>
        <v>單</v>
      </c>
      <c r="AT978" t="str">
        <f t="shared" si="166"/>
        <v/>
      </c>
      <c r="AU978" t="str">
        <f t="shared" si="167"/>
        <v/>
      </c>
      <c r="AV978">
        <f t="shared" si="168"/>
        <v>0</v>
      </c>
    </row>
    <row r="979" spans="5:48">
      <c r="E979" t="str">
        <f>IFERROR(VLOOKUP(C979, 條件!$A:$L, 5, 0), "")</f>
        <v/>
      </c>
      <c r="F979" t="str">
        <f>IFERROR(VLOOKUP(C979, 條件!$A:$L, 6, 0), "")</f>
        <v/>
      </c>
      <c r="G979" t="str">
        <f>IFERROR(VLOOKUP(C979, 條件!$A:$L, 7, 0), "")</f>
        <v/>
      </c>
      <c r="Z979" t="str">
        <f>IFERROR(VLOOKUP(C979, 條件!$A:$L, 3, 0), "")</f>
        <v/>
      </c>
      <c r="AA979" t="str">
        <f>IF(OR(L979={"改紡","檢修","了機","清車","FINAL","停機","SAMPLE","TEST"}), L979, IFERROR(IF(C979="", "", (SUM(J979, N979, R979, V979)/3 * AG979) * IF(AND(AF979="S", AS979="雙"), 0.5, 1)), ""))</f>
        <v/>
      </c>
      <c r="AC979" t="str">
        <f>IF(OR(L979={"改紡","檢修","了機","清車","FINAL","停機","SAMPLE","TEST"}), "", IFERROR(IF(C979="", "", AVERAGE(L979:M979, P979:Q979, T979:U979, X979:Y979)/100), ""))</f>
        <v/>
      </c>
      <c r="AF979" t="str">
        <f t="shared" si="164"/>
        <v/>
      </c>
      <c r="AS979" t="str">
        <f t="shared" si="165"/>
        <v>單</v>
      </c>
      <c r="AT979" t="str">
        <f t="shared" si="166"/>
        <v/>
      </c>
      <c r="AU979" t="str">
        <f t="shared" si="167"/>
        <v/>
      </c>
      <c r="AV979">
        <f t="shared" si="168"/>
        <v>0</v>
      </c>
    </row>
    <row r="980" spans="5:48">
      <c r="E980" t="str">
        <f>IFERROR(VLOOKUP(C980, 條件!$A:$L, 5, 0), "")</f>
        <v/>
      </c>
      <c r="F980" t="str">
        <f>IFERROR(VLOOKUP(C980, 條件!$A:$L, 6, 0), "")</f>
        <v/>
      </c>
      <c r="G980" t="str">
        <f>IFERROR(VLOOKUP(C980, 條件!$A:$L, 7, 0), "")</f>
        <v/>
      </c>
      <c r="Z980" t="str">
        <f>IFERROR(VLOOKUP(C980, 條件!$A:$L, 3, 0), "")</f>
        <v/>
      </c>
      <c r="AA980" t="str">
        <f>IF(OR(L980={"改紡","檢修","了機","清車","FINAL","停機","SAMPLE","TEST"}), L980, IFERROR(IF(C980="", "", (SUM(J980, N980, R980, V980)/3 * AG980) * IF(AND(AF980="S", AS980="雙"), 0.5, 1)), ""))</f>
        <v/>
      </c>
      <c r="AC980" t="str">
        <f>IF(OR(L980={"改紡","檢修","了機","清車","FINAL","停機","SAMPLE","TEST"}), "", IFERROR(IF(C980="", "", AVERAGE(L980:M980, P980:Q980, T980:U980, X980:Y980)/100), ""))</f>
        <v/>
      </c>
      <c r="AF980" t="str">
        <f t="shared" si="164"/>
        <v/>
      </c>
      <c r="AS980" t="str">
        <f t="shared" si="165"/>
        <v>單</v>
      </c>
      <c r="AT980" t="str">
        <f t="shared" si="166"/>
        <v/>
      </c>
      <c r="AU980" t="str">
        <f t="shared" si="167"/>
        <v/>
      </c>
      <c r="AV980">
        <f t="shared" si="168"/>
        <v>0</v>
      </c>
    </row>
    <row r="981" spans="5:48">
      <c r="E981" t="str">
        <f>IFERROR(VLOOKUP(C981, 條件!$A:$L, 5, 0), "")</f>
        <v/>
      </c>
      <c r="F981" t="str">
        <f>IFERROR(VLOOKUP(C981, 條件!$A:$L, 6, 0), "")</f>
        <v/>
      </c>
      <c r="G981" t="str">
        <f>IFERROR(VLOOKUP(C981, 條件!$A:$L, 7, 0), "")</f>
        <v/>
      </c>
      <c r="Z981" t="str">
        <f>IFERROR(VLOOKUP(C981, 條件!$A:$L, 3, 0), "")</f>
        <v/>
      </c>
      <c r="AA981" t="str">
        <f>IF(OR(L981={"改紡","檢修","了機","清車","FINAL","停機","SAMPLE","TEST"}), L981, IFERROR(IF(C981="", "", (SUM(J981, N981, R981, V981)/3 * AG981) * IF(AND(AF981="S", AS981="雙"), 0.5, 1)), ""))</f>
        <v/>
      </c>
      <c r="AC981" t="str">
        <f>IF(OR(L981={"改紡","檢修","了機","清車","FINAL","停機","SAMPLE","TEST"}), "", IFERROR(IF(C981="", "", AVERAGE(L981:M981, P981:Q981, T981:U981, X981:Y981)/100), ""))</f>
        <v/>
      </c>
      <c r="AF981" t="str">
        <f t="shared" si="164"/>
        <v/>
      </c>
      <c r="AS981" t="str">
        <f t="shared" si="165"/>
        <v>單</v>
      </c>
      <c r="AT981" t="str">
        <f t="shared" si="166"/>
        <v/>
      </c>
      <c r="AU981" t="str">
        <f t="shared" si="167"/>
        <v/>
      </c>
      <c r="AV981">
        <f t="shared" si="168"/>
        <v>0</v>
      </c>
    </row>
    <row r="982" spans="5:48">
      <c r="E982" t="str">
        <f>IFERROR(VLOOKUP(C982, 條件!$A:$L, 5, 0), "")</f>
        <v/>
      </c>
      <c r="F982" t="str">
        <f>IFERROR(VLOOKUP(C982, 條件!$A:$L, 6, 0), "")</f>
        <v/>
      </c>
      <c r="G982" t="str">
        <f>IFERROR(VLOOKUP(C982, 條件!$A:$L, 7, 0), "")</f>
        <v/>
      </c>
      <c r="Z982" t="str">
        <f>IFERROR(VLOOKUP(C982, 條件!$A:$L, 3, 0), "")</f>
        <v/>
      </c>
      <c r="AA982" t="str">
        <f>IF(OR(L982={"改紡","檢修","了機","清車","FINAL","停機","SAMPLE","TEST"}), L982, IFERROR(IF(C982="", "", (SUM(J982, N982, R982, V982)/3 * AG982) * IF(AND(AF982="S", AS982="雙"), 0.5, 1)), ""))</f>
        <v/>
      </c>
      <c r="AC982" t="str">
        <f>IF(OR(L982={"改紡","檢修","了機","清車","FINAL","停機","SAMPLE","TEST"}), "", IFERROR(IF(C982="", "", AVERAGE(L982:M982, P982:Q982, T982:U982, X982:Y982)/100), ""))</f>
        <v/>
      </c>
      <c r="AF982" t="str">
        <f t="shared" si="164"/>
        <v/>
      </c>
      <c r="AS982" t="str">
        <f t="shared" si="165"/>
        <v>單</v>
      </c>
      <c r="AT982" t="str">
        <f t="shared" si="166"/>
        <v/>
      </c>
      <c r="AU982" t="str">
        <f t="shared" si="167"/>
        <v/>
      </c>
      <c r="AV982">
        <f t="shared" si="168"/>
        <v>0</v>
      </c>
    </row>
    <row r="983" spans="5:48">
      <c r="E983" t="str">
        <f>IFERROR(VLOOKUP(C983, 條件!$A:$L, 5, 0), "")</f>
        <v/>
      </c>
      <c r="F983" t="str">
        <f>IFERROR(VLOOKUP(C983, 條件!$A:$L, 6, 0), "")</f>
        <v/>
      </c>
      <c r="G983" t="str">
        <f>IFERROR(VLOOKUP(C983, 條件!$A:$L, 7, 0), "")</f>
        <v/>
      </c>
      <c r="Z983" t="str">
        <f>IFERROR(VLOOKUP(C983, 條件!$A:$L, 3, 0), "")</f>
        <v/>
      </c>
      <c r="AA983" t="str">
        <f>IF(OR(L983={"改紡","檢修","了機","清車","FINAL","停機","SAMPLE","TEST"}), L983, IFERROR(IF(C983="", "", (SUM(J983, N983, R983, V983)/3 * AG983) * IF(AND(AF983="S", AS983="雙"), 0.5, 1)), ""))</f>
        <v/>
      </c>
      <c r="AC983" t="str">
        <f>IF(OR(L983={"改紡","檢修","了機","清車","FINAL","停機","SAMPLE","TEST"}), "", IFERROR(IF(C983="", "", AVERAGE(L983:M983, P983:Q983, T983:U983, X983:Y983)/100), ""))</f>
        <v/>
      </c>
      <c r="AF983" t="str">
        <f t="shared" si="164"/>
        <v/>
      </c>
      <c r="AS983" t="str">
        <f t="shared" si="165"/>
        <v>單</v>
      </c>
      <c r="AT983" t="str">
        <f t="shared" si="166"/>
        <v/>
      </c>
      <c r="AU983" t="str">
        <f t="shared" si="167"/>
        <v/>
      </c>
      <c r="AV983">
        <f t="shared" si="168"/>
        <v>0</v>
      </c>
    </row>
    <row r="984" spans="5:48">
      <c r="E984" t="str">
        <f>IFERROR(VLOOKUP(C984, 條件!$A:$L, 5, 0), "")</f>
        <v/>
      </c>
      <c r="F984" t="str">
        <f>IFERROR(VLOOKUP(C984, 條件!$A:$L, 6, 0), "")</f>
        <v/>
      </c>
      <c r="G984" t="str">
        <f>IFERROR(VLOOKUP(C984, 條件!$A:$L, 7, 0), "")</f>
        <v/>
      </c>
      <c r="Z984" t="str">
        <f>IFERROR(VLOOKUP(C984, 條件!$A:$L, 3, 0), "")</f>
        <v/>
      </c>
      <c r="AA984" t="str">
        <f>IF(OR(L984={"改紡","檢修","了機","清車","FINAL","停機","SAMPLE","TEST"}), L984, IFERROR(IF(C984="", "", (SUM(J984, N984, R984, V984)/3 * AG984) * IF(AND(AF984="S", AS984="雙"), 0.5, 1)), ""))</f>
        <v/>
      </c>
      <c r="AC984" t="str">
        <f>IF(OR(L984={"改紡","檢修","了機","清車","FINAL","停機","SAMPLE","TEST"}), "", IFERROR(IF(C984="", "", AVERAGE(L984:M984, P984:Q984, T984:U984, X984:Y984)/100), ""))</f>
        <v/>
      </c>
      <c r="AF984" t="str">
        <f t="shared" si="164"/>
        <v/>
      </c>
      <c r="AS984" t="str">
        <f t="shared" si="165"/>
        <v>單</v>
      </c>
      <c r="AT984" t="str">
        <f t="shared" si="166"/>
        <v/>
      </c>
      <c r="AU984" t="str">
        <f t="shared" si="167"/>
        <v/>
      </c>
      <c r="AV984">
        <f t="shared" si="168"/>
        <v>0</v>
      </c>
    </row>
    <row r="985" spans="5:48">
      <c r="E985" t="str">
        <f>IFERROR(VLOOKUP(C985, 條件!$A:$L, 5, 0), "")</f>
        <v/>
      </c>
      <c r="F985" t="str">
        <f>IFERROR(VLOOKUP(C985, 條件!$A:$L, 6, 0), "")</f>
        <v/>
      </c>
      <c r="G985" t="str">
        <f>IFERROR(VLOOKUP(C985, 條件!$A:$L, 7, 0), "")</f>
        <v/>
      </c>
      <c r="Z985" t="str">
        <f>IFERROR(VLOOKUP(C985, 條件!$A:$L, 3, 0), "")</f>
        <v/>
      </c>
      <c r="AA985" t="str">
        <f>IF(OR(L985={"改紡","檢修","了機","清車","FINAL","停機","SAMPLE","TEST"}), L985, IFERROR(IF(C985="", "", (SUM(J985, N985, R985, V985)/3 * AG985) * IF(AND(AF985="S", AS985="雙"), 0.5, 1)), ""))</f>
        <v/>
      </c>
      <c r="AC985" t="str">
        <f>IF(OR(L985={"改紡","檢修","了機","清車","FINAL","停機","SAMPLE","TEST"}), "", IFERROR(IF(C985="", "", AVERAGE(L985:M985, P985:Q985, T985:U985, X985:Y985)/100), ""))</f>
        <v/>
      </c>
      <c r="AF985" t="str">
        <f t="shared" si="164"/>
        <v/>
      </c>
      <c r="AS985" t="str">
        <f t="shared" si="165"/>
        <v>單</v>
      </c>
      <c r="AT985" t="str">
        <f t="shared" si="166"/>
        <v/>
      </c>
      <c r="AU985" t="str">
        <f t="shared" si="167"/>
        <v/>
      </c>
      <c r="AV985">
        <f t="shared" si="168"/>
        <v>0</v>
      </c>
    </row>
    <row r="986" spans="5:48">
      <c r="E986" t="str">
        <f>IFERROR(VLOOKUP(C986, 條件!$A:$L, 5, 0), "")</f>
        <v/>
      </c>
      <c r="F986" t="str">
        <f>IFERROR(VLOOKUP(C986, 條件!$A:$L, 6, 0), "")</f>
        <v/>
      </c>
      <c r="G986" t="str">
        <f>IFERROR(VLOOKUP(C986, 條件!$A:$L, 7, 0), "")</f>
        <v/>
      </c>
      <c r="Z986" t="str">
        <f>IFERROR(VLOOKUP(C986, 條件!$A:$L, 3, 0), "")</f>
        <v/>
      </c>
      <c r="AA986" t="str">
        <f>IF(OR(L986={"改紡","檢修","了機","清車","FINAL","停機","SAMPLE","TEST"}), L986, IFERROR(IF(C986="", "", (SUM(J986, N986, R986, V986)/3 * AG986) * IF(AND(AF986="S", AS986="雙"), 0.5, 1)), ""))</f>
        <v/>
      </c>
      <c r="AC986" t="str">
        <f>IF(OR(L986={"改紡","檢修","了機","清車","FINAL","停機","SAMPLE","TEST"}), "", IFERROR(IF(C986="", "", AVERAGE(L986:M986, P986:Q986, T986:U986, X986:Y986)/100), ""))</f>
        <v/>
      </c>
      <c r="AF986" t="str">
        <f t="shared" si="164"/>
        <v/>
      </c>
      <c r="AS986" t="str">
        <f t="shared" si="165"/>
        <v>單</v>
      </c>
      <c r="AT986" t="str">
        <f t="shared" si="166"/>
        <v/>
      </c>
      <c r="AU986" t="str">
        <f t="shared" si="167"/>
        <v/>
      </c>
      <c r="AV986">
        <f t="shared" si="168"/>
        <v>0</v>
      </c>
    </row>
    <row r="987" spans="5:48">
      <c r="E987" t="str">
        <f>IFERROR(VLOOKUP(C987, 條件!$A:$L, 5, 0), "")</f>
        <v/>
      </c>
      <c r="F987" t="str">
        <f>IFERROR(VLOOKUP(C987, 條件!$A:$L, 6, 0), "")</f>
        <v/>
      </c>
      <c r="G987" t="str">
        <f>IFERROR(VLOOKUP(C987, 條件!$A:$L, 7, 0), "")</f>
        <v/>
      </c>
      <c r="Z987" t="str">
        <f>IFERROR(VLOOKUP(C987, 條件!$A:$L, 3, 0), "")</f>
        <v/>
      </c>
      <c r="AA987" t="str">
        <f>IF(OR(L987={"改紡","檢修","了機","清車","FINAL","停機","SAMPLE","TEST"}), L987, IFERROR(IF(C987="", "", (SUM(J987, N987, R987, V987)/3 * AG987) * IF(AND(AF987="S", AS987="雙"), 0.5, 1)), ""))</f>
        <v/>
      </c>
      <c r="AC987" t="str">
        <f>IF(OR(L987={"改紡","檢修","了機","清車","FINAL","停機","SAMPLE","TEST"}), "", IFERROR(IF(C987="", "", AVERAGE(L987:M987, P987:Q987, T987:U987, X987:Y987)/100), ""))</f>
        <v/>
      </c>
      <c r="AF987" t="str">
        <f t="shared" si="164"/>
        <v/>
      </c>
      <c r="AS987" t="str">
        <f t="shared" si="165"/>
        <v>單</v>
      </c>
      <c r="AT987" t="str">
        <f t="shared" si="166"/>
        <v/>
      </c>
      <c r="AU987" t="str">
        <f t="shared" si="167"/>
        <v/>
      </c>
      <c r="AV987">
        <f t="shared" si="168"/>
        <v>0</v>
      </c>
    </row>
    <row r="988" spans="5:48">
      <c r="E988" t="str">
        <f>IFERROR(VLOOKUP(C988, 條件!$A:$L, 5, 0), "")</f>
        <v/>
      </c>
      <c r="F988" t="str">
        <f>IFERROR(VLOOKUP(C988, 條件!$A:$L, 6, 0), "")</f>
        <v/>
      </c>
      <c r="G988" t="str">
        <f>IFERROR(VLOOKUP(C988, 條件!$A:$L, 7, 0), "")</f>
        <v/>
      </c>
      <c r="Z988" t="str">
        <f>IFERROR(VLOOKUP(C988, 條件!$A:$L, 3, 0), "")</f>
        <v/>
      </c>
      <c r="AA988" t="str">
        <f>IF(OR(L988={"改紡","檢修","了機","清車","FINAL","停機","SAMPLE","TEST"}), L988, IFERROR(IF(C988="", "", (SUM(J988, N988, R988, V988)/3 * AG988) * IF(AND(AF988="S", AS988="雙"), 0.5, 1)), ""))</f>
        <v/>
      </c>
      <c r="AC988" t="str">
        <f>IF(OR(L988={"改紡","檢修","了機","清車","FINAL","停機","SAMPLE","TEST"}), "", IFERROR(IF(C988="", "", AVERAGE(L988:M988, P988:Q988, T988:U988, X988:Y988)/100), ""))</f>
        <v/>
      </c>
      <c r="AF988" t="str">
        <f t="shared" si="164"/>
        <v/>
      </c>
      <c r="AS988" t="str">
        <f t="shared" si="165"/>
        <v>單</v>
      </c>
      <c r="AT988" t="str">
        <f t="shared" si="166"/>
        <v/>
      </c>
      <c r="AU988" t="str">
        <f t="shared" si="167"/>
        <v/>
      </c>
      <c r="AV988">
        <f t="shared" si="168"/>
        <v>0</v>
      </c>
    </row>
    <row r="989" spans="5:48">
      <c r="E989" t="str">
        <f>IFERROR(VLOOKUP(C989, 條件!$A:$L, 5, 0), "")</f>
        <v/>
      </c>
      <c r="F989" t="str">
        <f>IFERROR(VLOOKUP(C989, 條件!$A:$L, 6, 0), "")</f>
        <v/>
      </c>
      <c r="G989" t="str">
        <f>IFERROR(VLOOKUP(C989, 條件!$A:$L, 7, 0), "")</f>
        <v/>
      </c>
      <c r="Z989" t="str">
        <f>IFERROR(VLOOKUP(C989, 條件!$A:$L, 3, 0), "")</f>
        <v/>
      </c>
      <c r="AA989" t="str">
        <f>IF(OR(L989={"改紡","檢修","了機","清車","FINAL","停機","SAMPLE","TEST"}), L989, IFERROR(IF(C989="", "", (SUM(J989, N989, R989, V989)/3 * AG989) * IF(AND(AF989="S", AS989="雙"), 0.5, 1)), ""))</f>
        <v/>
      </c>
      <c r="AC989" t="str">
        <f>IF(OR(L989={"改紡","檢修","了機","清車","FINAL","停機","SAMPLE","TEST"}), "", IFERROR(IF(C989="", "", AVERAGE(L989:M989, P989:Q989, T989:U989, X989:Y989)/100), ""))</f>
        <v/>
      </c>
      <c r="AF989" t="str">
        <f t="shared" si="164"/>
        <v/>
      </c>
      <c r="AS989" t="str">
        <f t="shared" si="165"/>
        <v>單</v>
      </c>
      <c r="AT989" t="str">
        <f t="shared" si="166"/>
        <v/>
      </c>
      <c r="AU989" t="str">
        <f t="shared" si="167"/>
        <v/>
      </c>
      <c r="AV989">
        <f t="shared" si="168"/>
        <v>0</v>
      </c>
    </row>
    <row r="990" spans="5:48">
      <c r="E990" t="str">
        <f>IFERROR(VLOOKUP(C990, 條件!$A:$L, 5, 0), "")</f>
        <v/>
      </c>
      <c r="F990" t="str">
        <f>IFERROR(VLOOKUP(C990, 條件!$A:$L, 6, 0), "")</f>
        <v/>
      </c>
      <c r="G990" t="str">
        <f>IFERROR(VLOOKUP(C990, 條件!$A:$L, 7, 0), "")</f>
        <v/>
      </c>
      <c r="Z990" t="str">
        <f>IFERROR(VLOOKUP(C990, 條件!$A:$L, 3, 0), "")</f>
        <v/>
      </c>
      <c r="AA990" t="str">
        <f>IF(OR(L990={"改紡","檢修","了機","清車","FINAL","停機","SAMPLE","TEST"}), L990, IFERROR(IF(C990="", "", (SUM(J990, N990, R990, V990)/3 * AG990) * IF(AND(AF990="S", AS990="雙"), 0.5, 1)), ""))</f>
        <v/>
      </c>
      <c r="AC990" t="str">
        <f>IF(OR(L990={"改紡","檢修","了機","清車","FINAL","停機","SAMPLE","TEST"}), "", IFERROR(IF(C990="", "", AVERAGE(L990:M990, P990:Q990, T990:U990, X990:Y990)/100), ""))</f>
        <v/>
      </c>
      <c r="AF990" t="str">
        <f t="shared" si="164"/>
        <v/>
      </c>
      <c r="AS990" t="str">
        <f t="shared" si="165"/>
        <v>單</v>
      </c>
      <c r="AT990" t="str">
        <f t="shared" si="166"/>
        <v/>
      </c>
      <c r="AU990" t="str">
        <f t="shared" si="167"/>
        <v/>
      </c>
      <c r="AV990">
        <f t="shared" si="168"/>
        <v>0</v>
      </c>
    </row>
    <row r="991" spans="5:48">
      <c r="E991" t="str">
        <f>IFERROR(VLOOKUP(C991, 條件!$A:$L, 5, 0), "")</f>
        <v/>
      </c>
      <c r="F991" t="str">
        <f>IFERROR(VLOOKUP(C991, 條件!$A:$L, 6, 0), "")</f>
        <v/>
      </c>
      <c r="G991" t="str">
        <f>IFERROR(VLOOKUP(C991, 條件!$A:$L, 7, 0), "")</f>
        <v/>
      </c>
      <c r="Z991" t="str">
        <f>IFERROR(VLOOKUP(C991, 條件!$A:$L, 3, 0), "")</f>
        <v/>
      </c>
      <c r="AA991" t="str">
        <f>IF(OR(L991={"改紡","檢修","了機","清車","FINAL","停機","SAMPLE","TEST"}), L991, IFERROR(IF(C991="", "", (SUM(J991, N991, R991, V991)/3 * AG991) * IF(AND(AF991="S", AS991="雙"), 0.5, 1)), ""))</f>
        <v/>
      </c>
      <c r="AC991" t="str">
        <f>IF(OR(L991={"改紡","檢修","了機","清車","FINAL","停機","SAMPLE","TEST"}), "", IFERROR(IF(C991="", "", AVERAGE(L991:M991, P991:Q991, T991:U991, X991:Y991)/100), ""))</f>
        <v/>
      </c>
      <c r="AF991" t="str">
        <f t="shared" si="164"/>
        <v/>
      </c>
      <c r="AS991" t="str">
        <f t="shared" si="165"/>
        <v>單</v>
      </c>
      <c r="AT991" t="str">
        <f t="shared" si="166"/>
        <v/>
      </c>
      <c r="AU991" t="str">
        <f t="shared" si="167"/>
        <v/>
      </c>
      <c r="AV991">
        <f t="shared" si="168"/>
        <v>0</v>
      </c>
    </row>
    <row r="992" spans="5:48">
      <c r="E992" t="str">
        <f>IFERROR(VLOOKUP(C992, 條件!$A:$L, 5, 0), "")</f>
        <v/>
      </c>
      <c r="F992" t="str">
        <f>IFERROR(VLOOKUP(C992, 條件!$A:$L, 6, 0), "")</f>
        <v/>
      </c>
      <c r="G992" t="str">
        <f>IFERROR(VLOOKUP(C992, 條件!$A:$L, 7, 0), "")</f>
        <v/>
      </c>
      <c r="Z992" t="str">
        <f>IFERROR(VLOOKUP(C992, 條件!$A:$L, 3, 0), "")</f>
        <v/>
      </c>
      <c r="AA992" t="str">
        <f>IF(OR(L992={"改紡","檢修","了機","清車","FINAL","停機","SAMPLE","TEST"}), L992, IFERROR(IF(C992="", "", (SUM(J992, N992, R992, V992)/3 * AG992) * IF(AND(AF992="S", AS992="雙"), 0.5, 1)), ""))</f>
        <v/>
      </c>
      <c r="AC992" t="str">
        <f>IF(OR(L992={"改紡","檢修","了機","清車","FINAL","停機","SAMPLE","TEST"}), "", IFERROR(IF(C992="", "", AVERAGE(L992:M992, P992:Q992, T992:U992, X992:Y992)/100), ""))</f>
        <v/>
      </c>
      <c r="AF992" t="str">
        <f t="shared" si="164"/>
        <v/>
      </c>
      <c r="AS992" t="str">
        <f t="shared" si="165"/>
        <v>單</v>
      </c>
      <c r="AT992" t="str">
        <f t="shared" si="166"/>
        <v/>
      </c>
      <c r="AU992" t="str">
        <f t="shared" si="167"/>
        <v/>
      </c>
      <c r="AV992">
        <f t="shared" si="168"/>
        <v>0</v>
      </c>
    </row>
    <row r="993" spans="5:48">
      <c r="E993" t="str">
        <f>IFERROR(VLOOKUP(C993, 條件!$A:$L, 5, 0), "")</f>
        <v/>
      </c>
      <c r="F993" t="str">
        <f>IFERROR(VLOOKUP(C993, 條件!$A:$L, 6, 0), "")</f>
        <v/>
      </c>
      <c r="G993" t="str">
        <f>IFERROR(VLOOKUP(C993, 條件!$A:$L, 7, 0), "")</f>
        <v/>
      </c>
      <c r="Z993" t="str">
        <f>IFERROR(VLOOKUP(C993, 條件!$A:$L, 3, 0), "")</f>
        <v/>
      </c>
      <c r="AA993" t="str">
        <f>IF(OR(L993={"改紡","檢修","了機","清車","FINAL","停機","SAMPLE","TEST"}), L993, IFERROR(IF(C993="", "", (SUM(J993, N993, R993, V993)/3 * AG993) * IF(AND(AF993="S", AS993="雙"), 0.5, 1)), ""))</f>
        <v/>
      </c>
      <c r="AC993" t="str">
        <f>IF(OR(L993={"改紡","檢修","了機","清車","FINAL","停機","SAMPLE","TEST"}), "", IFERROR(IF(C993="", "", AVERAGE(L993:M993, P993:Q993, T993:U993, X993:Y993)/100), ""))</f>
        <v/>
      </c>
      <c r="AF993" t="str">
        <f t="shared" si="164"/>
        <v/>
      </c>
      <c r="AS993" t="str">
        <f t="shared" si="165"/>
        <v>單</v>
      </c>
      <c r="AT993" t="str">
        <f t="shared" si="166"/>
        <v/>
      </c>
      <c r="AU993" t="str">
        <f t="shared" si="167"/>
        <v/>
      </c>
      <c r="AV993">
        <f t="shared" si="168"/>
        <v>0</v>
      </c>
    </row>
    <row r="994" spans="5:48">
      <c r="E994" t="str">
        <f>IFERROR(VLOOKUP(C994, 條件!$A:$L, 5, 0), "")</f>
        <v/>
      </c>
      <c r="F994" t="str">
        <f>IFERROR(VLOOKUP(C994, 條件!$A:$L, 6, 0), "")</f>
        <v/>
      </c>
      <c r="G994" t="str">
        <f>IFERROR(VLOOKUP(C994, 條件!$A:$L, 7, 0), "")</f>
        <v/>
      </c>
      <c r="Z994" t="str">
        <f>IFERROR(VLOOKUP(C994, 條件!$A:$L, 3, 0), "")</f>
        <v/>
      </c>
      <c r="AA994" t="str">
        <f>IF(OR(L994={"改紡","檢修","了機","清車","FINAL","停機","SAMPLE","TEST"}), L994, IFERROR(IF(C994="", "", (SUM(J994, N994, R994, V994)/3 * AG994) * IF(AND(AF994="S", AS994="雙"), 0.5, 1)), ""))</f>
        <v/>
      </c>
      <c r="AC994" t="str">
        <f>IF(OR(L994={"改紡","檢修","了機","清車","FINAL","停機","SAMPLE","TEST"}), "", IFERROR(IF(C994="", "", AVERAGE(L994:M994, P994:Q994, T994:U994, X994:Y994)/100), ""))</f>
        <v/>
      </c>
      <c r="AF994" t="str">
        <f t="shared" si="164"/>
        <v/>
      </c>
      <c r="AS994" t="str">
        <f t="shared" si="165"/>
        <v>單</v>
      </c>
      <c r="AT994" t="str">
        <f t="shared" si="166"/>
        <v/>
      </c>
      <c r="AU994" t="str">
        <f t="shared" si="167"/>
        <v/>
      </c>
      <c r="AV994">
        <f t="shared" si="168"/>
        <v>0</v>
      </c>
    </row>
    <row r="995" spans="5:48">
      <c r="E995" t="str">
        <f>IFERROR(VLOOKUP(C995, 條件!$A:$L, 5, 0), "")</f>
        <v/>
      </c>
      <c r="F995" t="str">
        <f>IFERROR(VLOOKUP(C995, 條件!$A:$L, 6, 0), "")</f>
        <v/>
      </c>
      <c r="G995" t="str">
        <f>IFERROR(VLOOKUP(C995, 條件!$A:$L, 7, 0), "")</f>
        <v/>
      </c>
      <c r="Z995" t="str">
        <f>IFERROR(VLOOKUP(C995, 條件!$A:$L, 3, 0), "")</f>
        <v/>
      </c>
      <c r="AA995" t="str">
        <f>IF(OR(L995={"改紡","檢修","了機","清車","FINAL","停機","SAMPLE","TEST"}), L995, IFERROR(IF(C995="", "", (SUM(J995, N995, R995, V995)/3 * AG995) * IF(AND(AF995="S", AS995="雙"), 0.5, 1)), ""))</f>
        <v/>
      </c>
      <c r="AC995" t="str">
        <f>IF(OR(L995={"改紡","檢修","了機","清車","FINAL","停機","SAMPLE","TEST"}), "", IFERROR(IF(C995="", "", AVERAGE(L995:M995, P995:Q995, T995:U995, X995:Y995)/100), ""))</f>
        <v/>
      </c>
      <c r="AF995" t="str">
        <f t="shared" si="164"/>
        <v/>
      </c>
      <c r="AS995" t="str">
        <f t="shared" si="165"/>
        <v>單</v>
      </c>
      <c r="AT995" t="str">
        <f t="shared" si="166"/>
        <v/>
      </c>
      <c r="AU995" t="str">
        <f t="shared" si="167"/>
        <v/>
      </c>
      <c r="AV995">
        <f t="shared" si="168"/>
        <v>0</v>
      </c>
    </row>
    <row r="996" spans="5:48">
      <c r="E996" t="str">
        <f>IFERROR(VLOOKUP(C996, 條件!$A:$L, 5, 0), "")</f>
        <v/>
      </c>
      <c r="F996" t="str">
        <f>IFERROR(VLOOKUP(C996, 條件!$A:$L, 6, 0), "")</f>
        <v/>
      </c>
      <c r="G996" t="str">
        <f>IFERROR(VLOOKUP(C996, 條件!$A:$L, 7, 0), "")</f>
        <v/>
      </c>
      <c r="Z996" t="str">
        <f>IFERROR(VLOOKUP(C996, 條件!$A:$L, 3, 0), "")</f>
        <v/>
      </c>
      <c r="AA996" t="str">
        <f>IF(OR(L996={"改紡","檢修","了機","清車","FINAL","停機","SAMPLE","TEST"}), L996, IFERROR(IF(C996="", "", (SUM(J996, N996, R996, V996)/3 * AG996) * IF(AND(AF996="S", AS996="雙"), 0.5, 1)), ""))</f>
        <v/>
      </c>
      <c r="AC996" t="str">
        <f>IF(OR(L996={"改紡","檢修","了機","清車","FINAL","停機","SAMPLE","TEST"}), "", IFERROR(IF(C996="", "", AVERAGE(L996:M996, P996:Q996, T996:U996, X996:Y996)/100), ""))</f>
        <v/>
      </c>
      <c r="AF996" t="str">
        <f t="shared" si="164"/>
        <v/>
      </c>
      <c r="AS996" t="str">
        <f t="shared" si="165"/>
        <v>單</v>
      </c>
      <c r="AT996" t="str">
        <f t="shared" si="166"/>
        <v/>
      </c>
      <c r="AU996" t="str">
        <f t="shared" si="167"/>
        <v/>
      </c>
      <c r="AV996">
        <f t="shared" si="168"/>
        <v>0</v>
      </c>
    </row>
    <row r="997" spans="5:48">
      <c r="E997" t="str">
        <f>IFERROR(VLOOKUP(C997, 條件!$A:$L, 5, 0), "")</f>
        <v/>
      </c>
      <c r="F997" t="str">
        <f>IFERROR(VLOOKUP(C997, 條件!$A:$L, 6, 0), "")</f>
        <v/>
      </c>
      <c r="G997" t="str">
        <f>IFERROR(VLOOKUP(C997, 條件!$A:$L, 7, 0), "")</f>
        <v/>
      </c>
      <c r="Z997" t="str">
        <f>IFERROR(VLOOKUP(C997, 條件!$A:$L, 3, 0), "")</f>
        <v/>
      </c>
      <c r="AA997" t="str">
        <f>IF(OR(L997={"改紡","檢修","了機","清車","FINAL","停機","SAMPLE","TEST"}), L997, IFERROR(IF(C997="", "", (SUM(J997, N997, R997, V997)/3 * AG997) * IF(AND(AF997="S", AS997="雙"), 0.5, 1)), ""))</f>
        <v/>
      </c>
      <c r="AC997" t="str">
        <f>IF(OR(L997={"改紡","檢修","了機","清車","FINAL","停機","SAMPLE","TEST"}), "", IFERROR(IF(C997="", "", AVERAGE(L997:M997, P997:Q997, T997:U997, X997:Y997)/100), ""))</f>
        <v/>
      </c>
      <c r="AF997" t="str">
        <f t="shared" si="164"/>
        <v/>
      </c>
      <c r="AS997" t="str">
        <f t="shared" si="165"/>
        <v>單</v>
      </c>
      <c r="AT997" t="str">
        <f t="shared" si="166"/>
        <v/>
      </c>
      <c r="AU997" t="str">
        <f t="shared" si="167"/>
        <v/>
      </c>
      <c r="AV997">
        <f t="shared" si="168"/>
        <v>0</v>
      </c>
    </row>
    <row r="998" spans="5:48">
      <c r="E998" t="str">
        <f>IFERROR(VLOOKUP(C998, 條件!$A:$L, 5, 0), "")</f>
        <v/>
      </c>
      <c r="F998" t="str">
        <f>IFERROR(VLOOKUP(C998, 條件!$A:$L, 6, 0), "")</f>
        <v/>
      </c>
      <c r="G998" t="str">
        <f>IFERROR(VLOOKUP(C998, 條件!$A:$L, 7, 0), "")</f>
        <v/>
      </c>
      <c r="Z998" t="str">
        <f>IFERROR(VLOOKUP(C998, 條件!$A:$L, 3, 0), "")</f>
        <v/>
      </c>
      <c r="AA998" t="str">
        <f>IF(OR(L998={"改紡","檢修","了機","清車","FINAL","停機","SAMPLE","TEST"}), L998, IFERROR(IF(C998="", "", (SUM(J998, N998, R998, V998)/3 * AG998) * IF(AND(AF998="S", AS998="雙"), 0.5, 1)), ""))</f>
        <v/>
      </c>
      <c r="AC998" t="str">
        <f>IF(OR(L998={"改紡","檢修","了機","清車","FINAL","停機","SAMPLE","TEST"}), "", IFERROR(IF(C998="", "", AVERAGE(L998:M998, P998:Q998, T998:U998, X998:Y998)/100), ""))</f>
        <v/>
      </c>
      <c r="AF998" t="str">
        <f t="shared" si="164"/>
        <v/>
      </c>
      <c r="AS998" t="str">
        <f t="shared" si="165"/>
        <v>單</v>
      </c>
      <c r="AT998" t="str">
        <f t="shared" si="166"/>
        <v/>
      </c>
      <c r="AU998" t="str">
        <f t="shared" si="167"/>
        <v/>
      </c>
      <c r="AV998">
        <f t="shared" si="168"/>
        <v>0</v>
      </c>
    </row>
    <row r="999" spans="5:48">
      <c r="E999" t="str">
        <f>IFERROR(VLOOKUP(C999, 條件!$A:$L, 5, 0), "")</f>
        <v/>
      </c>
      <c r="F999" t="str">
        <f>IFERROR(VLOOKUP(C999, 條件!$A:$L, 6, 0), "")</f>
        <v/>
      </c>
      <c r="G999" t="str">
        <f>IFERROR(VLOOKUP(C999, 條件!$A:$L, 7, 0), "")</f>
        <v/>
      </c>
      <c r="Z999" t="str">
        <f>IFERROR(VLOOKUP(C999, 條件!$A:$L, 3, 0), "")</f>
        <v/>
      </c>
      <c r="AA999" t="str">
        <f>IF(OR(L999={"改紡","檢修","了機","清車","FINAL","停機","SAMPLE","TEST"}), L999, IFERROR(IF(C999="", "", (SUM(J999, N999, R999, V999)/3 * AG999) * IF(AND(AF999="S", AS999="雙"), 0.5, 1)), ""))</f>
        <v/>
      </c>
      <c r="AC999" t="str">
        <f>IF(OR(L999={"改紡","檢修","了機","清車","FINAL","停機","SAMPLE","TEST"}), "", IFERROR(IF(C999="", "", AVERAGE(L999:M999, P999:Q999, T999:U999, X999:Y999)/100), ""))</f>
        <v/>
      </c>
      <c r="AF999" t="str">
        <f t="shared" si="164"/>
        <v/>
      </c>
      <c r="AS999" t="str">
        <f t="shared" si="165"/>
        <v>單</v>
      </c>
      <c r="AT999" t="str">
        <f t="shared" si="166"/>
        <v/>
      </c>
      <c r="AU999" t="str">
        <f t="shared" si="167"/>
        <v/>
      </c>
      <c r="AV999">
        <f t="shared" si="168"/>
        <v>0</v>
      </c>
    </row>
    <row r="1000" spans="5:48">
      <c r="E1000" t="str">
        <f>IFERROR(VLOOKUP(C1000, 條件!$A:$L, 5, 0), "")</f>
        <v/>
      </c>
      <c r="F1000" t="str">
        <f>IFERROR(VLOOKUP(C1000, 條件!$A:$L, 6, 0), "")</f>
        <v/>
      </c>
      <c r="G1000" t="str">
        <f>IFERROR(VLOOKUP(C1000, 條件!$A:$L, 7, 0), "")</f>
        <v/>
      </c>
      <c r="Z1000" t="str">
        <f>IFERROR(VLOOKUP(C1000, 條件!$A:$L, 3, 0), "")</f>
        <v/>
      </c>
      <c r="AA1000" t="str">
        <f>IF(OR(L1000={"改紡","檢修","了機","清車","FINAL","停機","SAMPLE","TEST"}), L1000, IFERROR(IF(C1000="", "", (SUM(J1000, N1000, R1000, V1000)/3 * AG1000) * IF(AND(AF1000="S", AS1000="雙"), 0.5, 1)), ""))</f>
        <v/>
      </c>
      <c r="AC1000" t="str">
        <f>IF(OR(L1000={"改紡","檢修","了機","清車","FINAL","停機","SAMPLE","TEST"}), "", IFERROR(IF(C1000="", "", AVERAGE(L1000:M1000, P1000:Q1000, T1000:U1000, X1000:Y1000)/100), ""))</f>
        <v/>
      </c>
      <c r="AF1000" t="str">
        <f t="shared" si="164"/>
        <v/>
      </c>
      <c r="AS1000" t="str">
        <f t="shared" si="165"/>
        <v>單</v>
      </c>
      <c r="AT1000" t="str">
        <f t="shared" si="166"/>
        <v/>
      </c>
      <c r="AU1000" t="str">
        <f t="shared" si="167"/>
        <v/>
      </c>
      <c r="AV1000">
        <f t="shared" si="168"/>
        <v>0</v>
      </c>
    </row>
    <row r="1001" spans="5:48">
      <c r="E1001" t="str">
        <f>IFERROR(VLOOKUP(C1001, 條件!$A:$L, 5, 0), "")</f>
        <v/>
      </c>
      <c r="F1001" t="str">
        <f>IFERROR(VLOOKUP(C1001, 條件!$A:$L, 6, 0), "")</f>
        <v/>
      </c>
      <c r="G1001" t="str">
        <f>IFERROR(VLOOKUP(C1001, 條件!$A:$L, 7, 0), "")</f>
        <v/>
      </c>
      <c r="Z1001" t="str">
        <f>IFERROR(VLOOKUP(C1001, 條件!$A:$L, 3, 0), "")</f>
        <v/>
      </c>
      <c r="AA1001" t="str">
        <f>IF(OR(L1001={"改紡","檢修","了機","清車","FINAL","停機","SAMPLE","TEST"}), L1001, IFERROR(IF(C1001="", "", (SUM(J1001, N1001, R1001, V1001)/3 * AG1001) * IF(AND(AF1001="S", AS1001="雙"), 0.5, 1)), ""))</f>
        <v/>
      </c>
      <c r="AC1001" t="str">
        <f>IF(OR(L1001={"改紡","檢修","了機","清車","FINAL","停機","SAMPLE","TEST"}), "", IFERROR(IF(C1001="", "", AVERAGE(L1001:M1001, P1001:Q1001, T1001:U1001, X1001:Y1001)/100), ""))</f>
        <v/>
      </c>
      <c r="AF1001" t="str">
        <f t="shared" si="164"/>
        <v/>
      </c>
      <c r="AS1001" t="str">
        <f t="shared" si="165"/>
        <v>單</v>
      </c>
      <c r="AT1001" t="str">
        <f t="shared" si="166"/>
        <v/>
      </c>
      <c r="AU1001" t="str">
        <f t="shared" si="167"/>
        <v/>
      </c>
      <c r="AV1001">
        <f t="shared" si="168"/>
        <v>0</v>
      </c>
    </row>
    <row r="1002" spans="5:48">
      <c r="E1002" t="str">
        <f>IFERROR(VLOOKUP(C1002, 條件!$A:$L, 5, 0), "")</f>
        <v/>
      </c>
      <c r="F1002" t="str">
        <f>IFERROR(VLOOKUP(C1002, 條件!$A:$L, 6, 0), "")</f>
        <v/>
      </c>
      <c r="G1002" t="str">
        <f>IFERROR(VLOOKUP(C1002, 條件!$A:$L, 7, 0), "")</f>
        <v/>
      </c>
      <c r="Z1002" t="str">
        <f>IFERROR(VLOOKUP(C1002, 條件!$A:$L, 3, 0), "")</f>
        <v/>
      </c>
      <c r="AA1002" t="str">
        <f>IF(OR(L1002={"改紡","檢修","了機","清車","FINAL","停機","SAMPLE","TEST"}), L1002, IFERROR(IF(C1002="", "", (SUM(J1002, N1002, R1002, V1002)/3 * AG1002) * IF(AND(AF1002="S", AS1002="雙"), 0.5, 1)), ""))</f>
        <v/>
      </c>
      <c r="AC1002" t="str">
        <f>IF(OR(L1002={"改紡","檢修","了機","清車","FINAL","停機","SAMPLE","TEST"}), "", IFERROR(IF(C1002="", "", AVERAGE(L1002:M1002, P1002:Q1002, T1002:U1002, X1002:Y1002)/100), ""))</f>
        <v/>
      </c>
      <c r="AF1002" t="str">
        <f t="shared" si="164"/>
        <v/>
      </c>
      <c r="AS1002" t="str">
        <f t="shared" si="165"/>
        <v>單</v>
      </c>
      <c r="AT1002" t="str">
        <f t="shared" si="166"/>
        <v/>
      </c>
      <c r="AU1002" t="str">
        <f t="shared" si="167"/>
        <v/>
      </c>
      <c r="AV1002">
        <f t="shared" si="168"/>
        <v>0</v>
      </c>
    </row>
    <row r="1003" spans="5:48">
      <c r="E1003" t="str">
        <f>IFERROR(VLOOKUP(C1003, 條件!$A:$L, 5, 0), "")</f>
        <v/>
      </c>
      <c r="F1003" t="str">
        <f>IFERROR(VLOOKUP(C1003, 條件!$A:$L, 6, 0), "")</f>
        <v/>
      </c>
      <c r="G1003" t="str">
        <f>IFERROR(VLOOKUP(C1003, 條件!$A:$L, 7, 0), "")</f>
        <v/>
      </c>
      <c r="Z1003" t="str">
        <f>IFERROR(VLOOKUP(C1003, 條件!$A:$L, 3, 0), "")</f>
        <v/>
      </c>
      <c r="AA1003" t="str">
        <f>IF(OR(L1003={"改紡","檢修","了機","清車","FINAL","停機","SAMPLE","TEST"}), L1003, IFERROR(IF(C1003="", "", (SUM(J1003, N1003, R1003, V1003)/3 * AG1003) * IF(AND(AF1003="S", AS1003="雙"), 0.5, 1)), ""))</f>
        <v/>
      </c>
      <c r="AC1003" t="str">
        <f>IF(OR(L1003={"改紡","檢修","了機","清車","FINAL","停機","SAMPLE","TEST"}), "", IFERROR(IF(C1003="", "", AVERAGE(L1003:M1003, P1003:Q1003, T1003:U1003, X1003:Y1003)/100), ""))</f>
        <v/>
      </c>
      <c r="AF1003" t="str">
        <f t="shared" si="164"/>
        <v/>
      </c>
      <c r="AS1003" t="str">
        <f t="shared" si="165"/>
        <v>單</v>
      </c>
      <c r="AT1003" t="str">
        <f t="shared" si="166"/>
        <v/>
      </c>
      <c r="AU1003" t="str">
        <f t="shared" si="167"/>
        <v/>
      </c>
      <c r="AV1003">
        <f t="shared" si="168"/>
        <v>0</v>
      </c>
    </row>
    <row r="1004" spans="5:48">
      <c r="E1004" t="str">
        <f>IFERROR(VLOOKUP(C1004, 條件!$A:$L, 5, 0), "")</f>
        <v/>
      </c>
      <c r="F1004" t="str">
        <f>IFERROR(VLOOKUP(C1004, 條件!$A:$L, 6, 0), "")</f>
        <v/>
      </c>
      <c r="G1004" t="str">
        <f>IFERROR(VLOOKUP(C1004, 條件!$A:$L, 7, 0), "")</f>
        <v/>
      </c>
      <c r="Z1004" t="str">
        <f>IFERROR(VLOOKUP(C1004, 條件!$A:$L, 3, 0), "")</f>
        <v/>
      </c>
      <c r="AA1004" t="str">
        <f>IF(OR(L1004={"改紡","檢修","了機","清車","FINAL","停機","SAMPLE","TEST"}), L1004, IFERROR(IF(C1004="", "", (SUM(J1004, N1004, R1004, V1004)/3 * AG1004) * IF(AND(AF1004="S", AS1004="雙"), 0.5, 1)), ""))</f>
        <v/>
      </c>
      <c r="AC1004" t="str">
        <f>IF(OR(L1004={"改紡","檢修","了機","清車","FINAL","停機","SAMPLE","TEST"}), "", IFERROR(IF(C1004="", "", AVERAGE(L1004:M1004, P1004:Q1004, T1004:U1004, X1004:Y1004)/100), ""))</f>
        <v/>
      </c>
      <c r="AF1004" t="str">
        <f t="shared" si="164"/>
        <v/>
      </c>
      <c r="AS1004" t="str">
        <f t="shared" si="165"/>
        <v>單</v>
      </c>
      <c r="AT1004" t="str">
        <f t="shared" si="166"/>
        <v/>
      </c>
      <c r="AU1004" t="str">
        <f t="shared" si="167"/>
        <v/>
      </c>
      <c r="AV1004">
        <f t="shared" si="168"/>
        <v>0</v>
      </c>
    </row>
    <row r="1005" spans="5:48">
      <c r="E1005" t="str">
        <f>IFERROR(VLOOKUP(C1005, 條件!$A:$L, 5, 0), "")</f>
        <v/>
      </c>
      <c r="F1005" t="str">
        <f>IFERROR(VLOOKUP(C1005, 條件!$A:$L, 6, 0), "")</f>
        <v/>
      </c>
      <c r="G1005" t="str">
        <f>IFERROR(VLOOKUP(C1005, 條件!$A:$L, 7, 0), "")</f>
        <v/>
      </c>
      <c r="Z1005" t="str">
        <f>IFERROR(VLOOKUP(C1005, 條件!$A:$L, 3, 0), "")</f>
        <v/>
      </c>
      <c r="AA1005" t="str">
        <f>IF(OR(L1005={"改紡","檢修","了機","清車","FINAL","停機","SAMPLE","TEST"}), L1005, IFERROR(IF(C1005="", "", (SUM(J1005, N1005, R1005, V1005)/3 * AG1005) * IF(AND(AF1005="S", AS1005="雙"), 0.5, 1)), ""))</f>
        <v/>
      </c>
      <c r="AC1005" t="str">
        <f>IF(OR(L1005={"改紡","檢修","了機","清車","FINAL","停機","SAMPLE","TEST"}), "", IFERROR(IF(C1005="", "", AVERAGE(L1005:M1005, P1005:Q1005, T1005:U1005, X1005:Y1005)/100), ""))</f>
        <v/>
      </c>
      <c r="AF1005" t="str">
        <f t="shared" si="164"/>
        <v/>
      </c>
      <c r="AS1005" t="str">
        <f t="shared" si="165"/>
        <v>單</v>
      </c>
      <c r="AT1005" t="str">
        <f t="shared" si="166"/>
        <v/>
      </c>
      <c r="AU1005" t="str">
        <f t="shared" si="167"/>
        <v/>
      </c>
      <c r="AV1005">
        <f t="shared" si="168"/>
        <v>0</v>
      </c>
    </row>
    <row r="1006" spans="5:48">
      <c r="E1006" t="str">
        <f>IFERROR(VLOOKUP(C1006, 條件!$A:$L, 5, 0), "")</f>
        <v/>
      </c>
      <c r="F1006" t="str">
        <f>IFERROR(VLOOKUP(C1006, 條件!$A:$L, 6, 0), "")</f>
        <v/>
      </c>
      <c r="G1006" t="str">
        <f>IFERROR(VLOOKUP(C1006, 條件!$A:$L, 7, 0), "")</f>
        <v/>
      </c>
      <c r="Z1006" t="str">
        <f>IFERROR(VLOOKUP(C1006, 條件!$A:$L, 3, 0), "")</f>
        <v/>
      </c>
      <c r="AA1006" t="str">
        <f>IF(OR(L1006={"改紡","檢修","了機","清車","FINAL","停機","SAMPLE","TEST"}), L1006, IFERROR(IF(C1006="", "", (SUM(J1006, N1006, R1006, V1006)/3 * AG1006) * IF(AND(AF1006="S", AS1006="雙"), 0.5, 1)), ""))</f>
        <v/>
      </c>
      <c r="AC1006" t="str">
        <f>IF(OR(L1006={"改紡","檢修","了機","清車","FINAL","停機","SAMPLE","TEST"}), "", IFERROR(IF(C1006="", "", AVERAGE(L1006:M1006, P1006:Q1006, T1006:U1006, X1006:Y1006)/100), ""))</f>
        <v/>
      </c>
      <c r="AF1006" t="str">
        <f t="shared" si="164"/>
        <v/>
      </c>
      <c r="AS1006" t="str">
        <f t="shared" si="165"/>
        <v>單</v>
      </c>
      <c r="AT1006" t="str">
        <f t="shared" si="166"/>
        <v/>
      </c>
      <c r="AU1006" t="str">
        <f t="shared" si="167"/>
        <v/>
      </c>
      <c r="AV1006">
        <f t="shared" si="168"/>
        <v>0</v>
      </c>
    </row>
    <row r="1007" spans="5:48">
      <c r="E1007" t="str">
        <f>IFERROR(VLOOKUP(C1007, 條件!$A:$L, 5, 0), "")</f>
        <v/>
      </c>
      <c r="F1007" t="str">
        <f>IFERROR(VLOOKUP(C1007, 條件!$A:$L, 6, 0), "")</f>
        <v/>
      </c>
      <c r="G1007" t="str">
        <f>IFERROR(VLOOKUP(C1007, 條件!$A:$L, 7, 0), "")</f>
        <v/>
      </c>
      <c r="Z1007" t="str">
        <f>IFERROR(VLOOKUP(C1007, 條件!$A:$L, 3, 0), "")</f>
        <v/>
      </c>
      <c r="AA1007" t="str">
        <f>IF(OR(L1007={"改紡","檢修","了機","清車","FINAL","停機","SAMPLE","TEST"}), L1007, IFERROR(IF(C1007="", "", (SUM(J1007, N1007, R1007, V1007)/3 * AG1007) * IF(AND(AF1007="S", AS1007="雙"), 0.5, 1)), ""))</f>
        <v/>
      </c>
      <c r="AC1007" t="str">
        <f>IF(OR(L1007={"改紡","檢修","了機","清車","FINAL","停機","SAMPLE","TEST"}), "", IFERROR(IF(C1007="", "", AVERAGE(L1007:M1007, P1007:Q1007, T1007:U1007, X1007:Y1007)/100), ""))</f>
        <v/>
      </c>
      <c r="AF1007" t="str">
        <f t="shared" si="164"/>
        <v/>
      </c>
      <c r="AS1007" t="str">
        <f t="shared" si="165"/>
        <v>單</v>
      </c>
      <c r="AT1007" t="str">
        <f t="shared" si="166"/>
        <v/>
      </c>
      <c r="AU1007" t="str">
        <f t="shared" si="167"/>
        <v/>
      </c>
      <c r="AV1007">
        <f t="shared" si="168"/>
        <v>0</v>
      </c>
    </row>
    <row r="1008" spans="5:48">
      <c r="E1008" t="str">
        <f>IFERROR(VLOOKUP(C1008, 條件!$A:$L, 5, 0), "")</f>
        <v/>
      </c>
      <c r="F1008" t="str">
        <f>IFERROR(VLOOKUP(C1008, 條件!$A:$L, 6, 0), "")</f>
        <v/>
      </c>
      <c r="G1008" t="str">
        <f>IFERROR(VLOOKUP(C1008, 條件!$A:$L, 7, 0), "")</f>
        <v/>
      </c>
      <c r="Z1008" t="str">
        <f>IFERROR(VLOOKUP(C1008, 條件!$A:$L, 3, 0), "")</f>
        <v/>
      </c>
      <c r="AA1008" t="str">
        <f>IF(OR(L1008={"改紡","檢修","了機","清車","FINAL","停機","SAMPLE","TEST"}), L1008, IFERROR(IF(C1008="", "", (SUM(J1008, N1008, R1008, V1008)/3 * AG1008) * IF(AND(AF1008="S", AS1008="雙"), 0.5, 1)), ""))</f>
        <v/>
      </c>
      <c r="AC1008" t="str">
        <f>IF(OR(L1008={"改紡","檢修","了機","清車","FINAL","停機","SAMPLE","TEST"}), "", IFERROR(IF(C1008="", "", AVERAGE(L1008:M1008, P1008:Q1008, T1008:U1008, X1008:Y1008)/100), ""))</f>
        <v/>
      </c>
      <c r="AF1008" t="str">
        <f t="shared" si="164"/>
        <v/>
      </c>
      <c r="AS1008" t="str">
        <f t="shared" si="165"/>
        <v>單</v>
      </c>
      <c r="AT1008" t="str">
        <f t="shared" si="166"/>
        <v/>
      </c>
      <c r="AU1008" t="str">
        <f t="shared" si="167"/>
        <v/>
      </c>
      <c r="AV1008">
        <f t="shared" si="168"/>
        <v>0</v>
      </c>
    </row>
    <row r="1009" spans="5:48">
      <c r="E1009" t="str">
        <f>IFERROR(VLOOKUP(C1009, 條件!$A:$L, 5, 0), "")</f>
        <v/>
      </c>
      <c r="F1009" t="str">
        <f>IFERROR(VLOOKUP(C1009, 條件!$A:$L, 6, 0), "")</f>
        <v/>
      </c>
      <c r="G1009" t="str">
        <f>IFERROR(VLOOKUP(C1009, 條件!$A:$L, 7, 0), "")</f>
        <v/>
      </c>
      <c r="Z1009" t="str">
        <f>IFERROR(VLOOKUP(C1009, 條件!$A:$L, 3, 0), "")</f>
        <v/>
      </c>
      <c r="AA1009" t="str">
        <f>IF(OR(L1009={"改紡","檢修","了機","清車","FINAL","停機","SAMPLE","TEST"}), L1009, IFERROR(IF(C1009="", "", (SUM(J1009, N1009, R1009, V1009)/3 * AG1009) * IF(AND(AF1009="S", AS1009="雙"), 0.5, 1)), ""))</f>
        <v/>
      </c>
      <c r="AC1009" t="str">
        <f>IF(OR(L1009={"改紡","檢修","了機","清車","FINAL","停機","SAMPLE","TEST"}), "", IFERROR(IF(C1009="", "", AVERAGE(L1009:M1009, P1009:Q1009, T1009:U1009, X1009:Y1009)/100), ""))</f>
        <v/>
      </c>
      <c r="AF1009" t="str">
        <f t="shared" si="164"/>
        <v/>
      </c>
      <c r="AS1009" t="str">
        <f t="shared" si="165"/>
        <v>單</v>
      </c>
      <c r="AT1009" t="str">
        <f t="shared" si="166"/>
        <v/>
      </c>
      <c r="AU1009" t="str">
        <f t="shared" si="167"/>
        <v/>
      </c>
      <c r="AV1009">
        <f t="shared" si="168"/>
        <v>0</v>
      </c>
    </row>
    <row r="1010" spans="5:48">
      <c r="E1010" t="str">
        <f>IFERROR(VLOOKUP(C1010, 條件!$A:$L, 5, 0), "")</f>
        <v/>
      </c>
      <c r="F1010" t="str">
        <f>IFERROR(VLOOKUP(C1010, 條件!$A:$L, 6, 0), "")</f>
        <v/>
      </c>
      <c r="G1010" t="str">
        <f>IFERROR(VLOOKUP(C1010, 條件!$A:$L, 7, 0), "")</f>
        <v/>
      </c>
      <c r="Z1010" t="str">
        <f>IFERROR(VLOOKUP(C1010, 條件!$A:$L, 3, 0), "")</f>
        <v/>
      </c>
      <c r="AA1010" t="str">
        <f>IF(OR(L1010={"改紡","檢修","了機","清車","FINAL","停機","SAMPLE","TEST"}), L1010, IFERROR(IF(C1010="", "", (SUM(J1010, N1010, R1010, V1010)/3 * AG1010) * IF(AND(AF1010="S", AS1010="雙"), 0.5, 1)), ""))</f>
        <v/>
      </c>
      <c r="AC1010" t="str">
        <f>IF(OR(L1010={"改紡","檢修","了機","清車","FINAL","停機","SAMPLE","TEST"}), "", IFERROR(IF(C1010="", "", AVERAGE(L1010:M1010, P1010:Q1010, T1010:U1010, X1010:Y1010)/100), ""))</f>
        <v/>
      </c>
      <c r="AF1010" t="str">
        <f t="shared" si="164"/>
        <v/>
      </c>
      <c r="AS1010" t="str">
        <f t="shared" si="165"/>
        <v>單</v>
      </c>
      <c r="AT1010" t="str">
        <f t="shared" si="166"/>
        <v/>
      </c>
      <c r="AU1010" t="str">
        <f t="shared" si="167"/>
        <v/>
      </c>
      <c r="AV1010">
        <f t="shared" si="168"/>
        <v>0</v>
      </c>
    </row>
    <row r="1011" spans="5:48">
      <c r="E1011" t="str">
        <f>IFERROR(VLOOKUP(C1011, 條件!$A:$L, 5, 0), "")</f>
        <v/>
      </c>
      <c r="F1011" t="str">
        <f>IFERROR(VLOOKUP(C1011, 條件!$A:$L, 6, 0), "")</f>
        <v/>
      </c>
      <c r="G1011" t="str">
        <f>IFERROR(VLOOKUP(C1011, 條件!$A:$L, 7, 0), "")</f>
        <v/>
      </c>
      <c r="Z1011" t="str">
        <f>IFERROR(VLOOKUP(C1011, 條件!$A:$L, 3, 0), "")</f>
        <v/>
      </c>
      <c r="AA1011" t="str">
        <f>IF(OR(L1011={"改紡","檢修","了機","清車","FINAL","停機","SAMPLE","TEST"}), L1011, IFERROR(IF(C1011="", "", (SUM(J1011, N1011, R1011, V1011)/3 * AG1011) * IF(AND(AF1011="S", AS1011="雙"), 0.5, 1)), ""))</f>
        <v/>
      </c>
      <c r="AC1011" t="str">
        <f>IF(OR(L1011={"改紡","檢修","了機","清車","FINAL","停機","SAMPLE","TEST"}), "", IFERROR(IF(C1011="", "", AVERAGE(L1011:M1011, P1011:Q1011, T1011:U1011, X1011:Y1011)/100), ""))</f>
        <v/>
      </c>
      <c r="AF1011" t="str">
        <f t="shared" si="164"/>
        <v/>
      </c>
      <c r="AS1011" t="str">
        <f t="shared" si="165"/>
        <v>單</v>
      </c>
      <c r="AT1011" t="str">
        <f t="shared" si="166"/>
        <v/>
      </c>
      <c r="AU1011" t="str">
        <f t="shared" si="167"/>
        <v/>
      </c>
      <c r="AV1011">
        <f t="shared" si="168"/>
        <v>0</v>
      </c>
    </row>
    <row r="1012" spans="5:48">
      <c r="E1012" t="str">
        <f>IFERROR(VLOOKUP(C1012, 條件!$A:$L, 5, 0), "")</f>
        <v/>
      </c>
      <c r="F1012" t="str">
        <f>IFERROR(VLOOKUP(C1012, 條件!$A:$L, 6, 0), "")</f>
        <v/>
      </c>
      <c r="G1012" t="str">
        <f>IFERROR(VLOOKUP(C1012, 條件!$A:$L, 7, 0), "")</f>
        <v/>
      </c>
      <c r="Z1012" t="str">
        <f>IFERROR(VLOOKUP(C1012, 條件!$A:$L, 3, 0), "")</f>
        <v/>
      </c>
      <c r="AA1012" t="str">
        <f>IF(OR(L1012={"改紡","檢修","了機","清車","FINAL","停機","SAMPLE","TEST"}), L1012, IFERROR(IF(C1012="", "", (SUM(J1012, N1012, R1012, V1012)/3 * AG1012) * IF(AND(AF1012="S", AS1012="雙"), 0.5, 1)), ""))</f>
        <v/>
      </c>
      <c r="AC1012" t="str">
        <f>IF(OR(L1012={"改紡","檢修","了機","清車","FINAL","停機","SAMPLE","TEST"}), "", IFERROR(IF(C1012="", "", AVERAGE(L1012:M1012, P1012:Q1012, T1012:U1012, X1012:Y1012)/100), ""))</f>
        <v/>
      </c>
      <c r="AF1012" t="str">
        <f t="shared" si="164"/>
        <v/>
      </c>
      <c r="AS1012" t="str">
        <f t="shared" si="165"/>
        <v>單</v>
      </c>
      <c r="AT1012" t="str">
        <f t="shared" si="166"/>
        <v/>
      </c>
      <c r="AU1012" t="str">
        <f t="shared" si="167"/>
        <v/>
      </c>
      <c r="AV1012">
        <f t="shared" si="168"/>
        <v>0</v>
      </c>
    </row>
    <row r="1013" spans="5:48">
      <c r="E1013" t="str">
        <f>IFERROR(VLOOKUP(C1013, 條件!$A:$L, 5, 0), "")</f>
        <v/>
      </c>
      <c r="F1013" t="str">
        <f>IFERROR(VLOOKUP(C1013, 條件!$A:$L, 6, 0), "")</f>
        <v/>
      </c>
      <c r="G1013" t="str">
        <f>IFERROR(VLOOKUP(C1013, 條件!$A:$L, 7, 0), "")</f>
        <v/>
      </c>
      <c r="Z1013" t="str">
        <f>IFERROR(VLOOKUP(C1013, 條件!$A:$L, 3, 0), "")</f>
        <v/>
      </c>
      <c r="AA1013" t="str">
        <f>IF(OR(L1013={"改紡","檢修","了機","清車","FINAL","停機","SAMPLE","TEST"}), L1013, IFERROR(IF(C1013="", "", (SUM(J1013, N1013, R1013, V1013)/3 * AG1013) * IF(AND(AF1013="S", AS1013="雙"), 0.5, 1)), ""))</f>
        <v/>
      </c>
      <c r="AC1013" t="str">
        <f>IF(OR(L1013={"改紡","檢修","了機","清車","FINAL","停機","SAMPLE","TEST"}), "", IFERROR(IF(C1013="", "", AVERAGE(L1013:M1013, P1013:Q1013, T1013:U1013, X1013:Y1013)/100), ""))</f>
        <v/>
      </c>
      <c r="AF1013" t="str">
        <f t="shared" si="164"/>
        <v/>
      </c>
      <c r="AS1013" t="str">
        <f t="shared" si="165"/>
        <v>單</v>
      </c>
      <c r="AT1013" t="str">
        <f t="shared" si="166"/>
        <v/>
      </c>
      <c r="AU1013" t="str">
        <f t="shared" si="167"/>
        <v/>
      </c>
      <c r="AV1013">
        <f t="shared" si="168"/>
        <v>0</v>
      </c>
    </row>
    <row r="1014" spans="5:48">
      <c r="E1014" t="str">
        <f>IFERROR(VLOOKUP(C1014, 條件!$A:$L, 5, 0), "")</f>
        <v/>
      </c>
      <c r="F1014" t="str">
        <f>IFERROR(VLOOKUP(C1014, 條件!$A:$L, 6, 0), "")</f>
        <v/>
      </c>
      <c r="G1014" t="str">
        <f>IFERROR(VLOOKUP(C1014, 條件!$A:$L, 7, 0), "")</f>
        <v/>
      </c>
      <c r="Z1014" t="str">
        <f>IFERROR(VLOOKUP(C1014, 條件!$A:$L, 3, 0), "")</f>
        <v/>
      </c>
      <c r="AA1014" t="str">
        <f>IF(OR(L1014={"改紡","檢修","了機","清車","FINAL","停機","SAMPLE","TEST"}), L1014, IFERROR(IF(C1014="", "", (SUM(J1014, N1014, R1014, V1014)/3 * AG1014) * IF(AND(AF1014="S", AS1014="雙"), 0.5, 1)), ""))</f>
        <v/>
      </c>
      <c r="AC1014" t="str">
        <f>IF(OR(L1014={"改紡","檢修","了機","清車","FINAL","停機","SAMPLE","TEST"}), "", IFERROR(IF(C1014="", "", AVERAGE(L1014:M1014, P1014:Q1014, T1014:U1014, X1014:Y1014)/100), ""))</f>
        <v/>
      </c>
      <c r="AF1014" t="str">
        <f t="shared" si="164"/>
        <v/>
      </c>
      <c r="AS1014" t="str">
        <f t="shared" si="165"/>
        <v>單</v>
      </c>
      <c r="AT1014" t="str">
        <f t="shared" si="166"/>
        <v/>
      </c>
      <c r="AU1014" t="str">
        <f t="shared" si="167"/>
        <v/>
      </c>
      <c r="AV1014">
        <f t="shared" si="168"/>
        <v>0</v>
      </c>
    </row>
    <row r="1015" spans="5:48">
      <c r="E1015" t="str">
        <f>IFERROR(VLOOKUP(C1015, 條件!$A:$L, 5, 0), "")</f>
        <v/>
      </c>
      <c r="F1015" t="str">
        <f>IFERROR(VLOOKUP(C1015, 條件!$A:$L, 6, 0), "")</f>
        <v/>
      </c>
      <c r="G1015" t="str">
        <f>IFERROR(VLOOKUP(C1015, 條件!$A:$L, 7, 0), "")</f>
        <v/>
      </c>
      <c r="Z1015" t="str">
        <f>IFERROR(VLOOKUP(C1015, 條件!$A:$L, 3, 0), "")</f>
        <v/>
      </c>
      <c r="AA1015" t="str">
        <f>IF(OR(L1015={"改紡","檢修","了機","清車","FINAL","停機","SAMPLE","TEST"}), L1015, IFERROR(IF(C1015="", "", (SUM(J1015, N1015, R1015, V1015)/3 * AG1015) * IF(AND(AF1015="S", AS1015="雙"), 0.5, 1)), ""))</f>
        <v/>
      </c>
      <c r="AC1015" t="str">
        <f>IF(OR(L1015={"改紡","檢修","了機","清車","FINAL","停機","SAMPLE","TEST"}), "", IFERROR(IF(C1015="", "", AVERAGE(L1015:M1015, P1015:Q1015, T1015:U1015, X1015:Y1015)/100), ""))</f>
        <v/>
      </c>
      <c r="AF1015" t="str">
        <f t="shared" si="164"/>
        <v/>
      </c>
      <c r="AS1015" t="str">
        <f t="shared" si="165"/>
        <v>單</v>
      </c>
      <c r="AT1015" t="str">
        <f t="shared" si="166"/>
        <v/>
      </c>
      <c r="AU1015" t="str">
        <f t="shared" si="167"/>
        <v/>
      </c>
      <c r="AV1015">
        <f t="shared" si="168"/>
        <v>0</v>
      </c>
    </row>
    <row r="1016" spans="5:48">
      <c r="E1016" t="str">
        <f>IFERROR(VLOOKUP(C1016, 條件!$A:$L, 5, 0), "")</f>
        <v/>
      </c>
      <c r="F1016" t="str">
        <f>IFERROR(VLOOKUP(C1016, 條件!$A:$L, 6, 0), "")</f>
        <v/>
      </c>
      <c r="G1016" t="str">
        <f>IFERROR(VLOOKUP(C1016, 條件!$A:$L, 7, 0), "")</f>
        <v/>
      </c>
      <c r="Z1016" t="str">
        <f>IFERROR(VLOOKUP(C1016, 條件!$A:$L, 3, 0), "")</f>
        <v/>
      </c>
      <c r="AA1016" t="str">
        <f>IF(OR(L1016={"改紡","檢修","了機","清車","FINAL","停機","SAMPLE","TEST"}), L1016, IFERROR(IF(C1016="", "", (SUM(J1016, N1016, R1016, V1016)/3 * AG1016) * IF(AND(AF1016="S", AS1016="雙"), 0.5, 1)), ""))</f>
        <v/>
      </c>
      <c r="AC1016" t="str">
        <f>IF(OR(L1016={"改紡","檢修","了機","清車","FINAL","停機","SAMPLE","TEST"}), "", IFERROR(IF(C1016="", "", AVERAGE(L1016:M1016, P1016:Q1016, T1016:U1016, X1016:Y1016)/100), ""))</f>
        <v/>
      </c>
      <c r="AF1016" t="str">
        <f t="shared" si="164"/>
        <v/>
      </c>
      <c r="AS1016" t="str">
        <f t="shared" si="165"/>
        <v>單</v>
      </c>
      <c r="AT1016" t="str">
        <f t="shared" si="166"/>
        <v/>
      </c>
      <c r="AU1016" t="str">
        <f t="shared" si="167"/>
        <v/>
      </c>
      <c r="AV1016">
        <f t="shared" si="168"/>
        <v>0</v>
      </c>
    </row>
    <row r="1017" spans="5:48">
      <c r="E1017" t="str">
        <f>IFERROR(VLOOKUP(C1017, 條件!$A:$L, 5, 0), "")</f>
        <v/>
      </c>
      <c r="F1017" t="str">
        <f>IFERROR(VLOOKUP(C1017, 條件!$A:$L, 6, 0), "")</f>
        <v/>
      </c>
      <c r="G1017" t="str">
        <f>IFERROR(VLOOKUP(C1017, 條件!$A:$L, 7, 0), "")</f>
        <v/>
      </c>
      <c r="Z1017" t="str">
        <f>IFERROR(VLOOKUP(C1017, 條件!$A:$L, 3, 0), "")</f>
        <v/>
      </c>
      <c r="AA1017" t="str">
        <f>IF(OR(L1017={"改紡","檢修","了機","清車","FINAL","停機","SAMPLE","TEST"}), L1017, IFERROR(IF(C1017="", "", (SUM(J1017, N1017, R1017, V1017)/3 * AG1017) * IF(AND(AF1017="S", AS1017="雙"), 0.5, 1)), ""))</f>
        <v/>
      </c>
      <c r="AC1017" t="str">
        <f>IF(OR(L1017={"改紡","檢修","了機","清車","FINAL","停機","SAMPLE","TEST"}), "", IFERROR(IF(C1017="", "", AVERAGE(L1017:M1017, P1017:Q1017, T1017:U1017, X1017:Y1017)/100), ""))</f>
        <v/>
      </c>
      <c r="AF1017" t="str">
        <f t="shared" si="164"/>
        <v/>
      </c>
      <c r="AS1017" t="str">
        <f t="shared" si="165"/>
        <v>單</v>
      </c>
      <c r="AT1017" t="str">
        <f t="shared" si="166"/>
        <v/>
      </c>
      <c r="AU1017" t="str">
        <f t="shared" si="167"/>
        <v/>
      </c>
      <c r="AV1017">
        <f t="shared" si="168"/>
        <v>0</v>
      </c>
    </row>
    <row r="1018" spans="5:48">
      <c r="E1018" t="str">
        <f>IFERROR(VLOOKUP(C1018, 條件!$A:$L, 5, 0), "")</f>
        <v/>
      </c>
      <c r="F1018" t="str">
        <f>IFERROR(VLOOKUP(C1018, 條件!$A:$L, 6, 0), "")</f>
        <v/>
      </c>
      <c r="G1018" t="str">
        <f>IFERROR(VLOOKUP(C1018, 條件!$A:$L, 7, 0), "")</f>
        <v/>
      </c>
      <c r="Z1018" t="str">
        <f>IFERROR(VLOOKUP(C1018, 條件!$A:$L, 3, 0), "")</f>
        <v/>
      </c>
      <c r="AA1018" t="str">
        <f>IF(OR(L1018={"改紡","檢修","了機","清車","FINAL","停機","SAMPLE","TEST"}), L1018, IFERROR(IF(C1018="", "", (SUM(J1018, N1018, R1018, V1018)/3 * AG1018) * IF(AND(AF1018="S", AS1018="雙"), 0.5, 1)), ""))</f>
        <v/>
      </c>
      <c r="AC1018" t="str">
        <f>IF(OR(L1018={"改紡","檢修","了機","清車","FINAL","停機","SAMPLE","TEST"}), "", IFERROR(IF(C1018="", "", AVERAGE(L1018:M1018, P1018:Q1018, T1018:U1018, X1018:Y1018)/100), ""))</f>
        <v/>
      </c>
      <c r="AF1018" t="str">
        <f t="shared" si="164"/>
        <v/>
      </c>
      <c r="AS1018" t="str">
        <f t="shared" si="165"/>
        <v>單</v>
      </c>
      <c r="AT1018" t="str">
        <f t="shared" si="166"/>
        <v/>
      </c>
      <c r="AU1018" t="str">
        <f t="shared" si="167"/>
        <v/>
      </c>
      <c r="AV1018">
        <f t="shared" si="168"/>
        <v>0</v>
      </c>
    </row>
    <row r="1019" spans="5:48">
      <c r="E1019" t="str">
        <f>IFERROR(VLOOKUP(C1019, 條件!$A:$L, 5, 0), "")</f>
        <v/>
      </c>
      <c r="F1019" t="str">
        <f>IFERROR(VLOOKUP(C1019, 條件!$A:$L, 6, 0), "")</f>
        <v/>
      </c>
      <c r="G1019" t="str">
        <f>IFERROR(VLOOKUP(C1019, 條件!$A:$L, 7, 0), "")</f>
        <v/>
      </c>
      <c r="Z1019" t="str">
        <f>IFERROR(VLOOKUP(C1019, 條件!$A:$L, 3, 0), "")</f>
        <v/>
      </c>
      <c r="AA1019" t="str">
        <f>IF(OR(L1019={"改紡","檢修","了機","清車","FINAL","停機","SAMPLE","TEST"}), L1019, IFERROR(IF(C1019="", "", (SUM(J1019, N1019, R1019, V1019)/3 * AG1019) * IF(AND(AF1019="S", AS1019="雙"), 0.5, 1)), ""))</f>
        <v/>
      </c>
      <c r="AC1019" t="str">
        <f>IF(OR(L1019={"改紡","檢修","了機","清車","FINAL","停機","SAMPLE","TEST"}), "", IFERROR(IF(C1019="", "", AVERAGE(L1019:M1019, P1019:Q1019, T1019:U1019, X1019:Y1019)/100), ""))</f>
        <v/>
      </c>
      <c r="AF1019" t="str">
        <f t="shared" si="164"/>
        <v/>
      </c>
      <c r="AS1019" t="str">
        <f t="shared" si="165"/>
        <v>單</v>
      </c>
      <c r="AT1019" t="str">
        <f t="shared" si="166"/>
        <v/>
      </c>
      <c r="AU1019" t="str">
        <f t="shared" si="167"/>
        <v/>
      </c>
      <c r="AV1019">
        <f t="shared" si="168"/>
        <v>0</v>
      </c>
    </row>
    <row r="1020" spans="5:48">
      <c r="E1020" t="str">
        <f>IFERROR(VLOOKUP(C1020, 條件!$A:$L, 5, 0), "")</f>
        <v/>
      </c>
      <c r="F1020" t="str">
        <f>IFERROR(VLOOKUP(C1020, 條件!$A:$L, 6, 0), "")</f>
        <v/>
      </c>
      <c r="G1020" t="str">
        <f>IFERROR(VLOOKUP(C1020, 條件!$A:$L, 7, 0), "")</f>
        <v/>
      </c>
      <c r="Z1020" t="str">
        <f>IFERROR(VLOOKUP(C1020, 條件!$A:$L, 3, 0), "")</f>
        <v/>
      </c>
      <c r="AA1020" t="str">
        <f>IF(OR(L1020={"改紡","檢修","了機","清車","FINAL","停機","SAMPLE","TEST"}), L1020, IFERROR(IF(C1020="", "", (SUM(J1020, N1020, R1020, V1020)/3 * AG1020) * IF(AND(AF1020="S", AS1020="雙"), 0.5, 1)), ""))</f>
        <v/>
      </c>
      <c r="AC1020" t="str">
        <f>IF(OR(L1020={"改紡","檢修","了機","清車","FINAL","停機","SAMPLE","TEST"}), "", IFERROR(IF(C1020="", "", AVERAGE(L1020:M1020, P1020:Q1020, T1020:U1020, X1020:Y1020)/100), ""))</f>
        <v/>
      </c>
      <c r="AF1020" t="str">
        <f t="shared" si="164"/>
        <v/>
      </c>
      <c r="AS1020" t="str">
        <f t="shared" si="165"/>
        <v>單</v>
      </c>
      <c r="AT1020" t="str">
        <f t="shared" si="166"/>
        <v/>
      </c>
      <c r="AU1020" t="str">
        <f t="shared" si="167"/>
        <v/>
      </c>
      <c r="AV1020">
        <f t="shared" si="168"/>
        <v>0</v>
      </c>
    </row>
    <row r="1021" spans="5:48">
      <c r="E1021" t="str">
        <f>IFERROR(VLOOKUP(C1021, 條件!$A:$L, 5, 0), "")</f>
        <v/>
      </c>
      <c r="F1021" t="str">
        <f>IFERROR(VLOOKUP(C1021, 條件!$A:$L, 6, 0), "")</f>
        <v/>
      </c>
      <c r="G1021" t="str">
        <f>IFERROR(VLOOKUP(C1021, 條件!$A:$L, 7, 0), "")</f>
        <v/>
      </c>
      <c r="Z1021" t="str">
        <f>IFERROR(VLOOKUP(C1021, 條件!$A:$L, 3, 0), "")</f>
        <v/>
      </c>
      <c r="AA1021" t="str">
        <f>IF(OR(L1021={"改紡","檢修","了機","清車","FINAL","停機","SAMPLE","TEST"}), L1021, IFERROR(IF(C1021="", "", (SUM(J1021, N1021, R1021, V1021)/3 * AG1021) * IF(AND(AF1021="S", AS1021="雙"), 0.5, 1)), ""))</f>
        <v/>
      </c>
      <c r="AC1021" t="str">
        <f>IF(OR(L1021={"改紡","檢修","了機","清車","FINAL","停機","SAMPLE","TEST"}), "", IFERROR(IF(C1021="", "", AVERAGE(L1021:M1021, P1021:Q1021, T1021:U1021, X1021:Y1021)/100), ""))</f>
        <v/>
      </c>
      <c r="AF1021" t="str">
        <f t="shared" si="164"/>
        <v/>
      </c>
      <c r="AS1021" t="str">
        <f t="shared" si="165"/>
        <v>單</v>
      </c>
      <c r="AT1021" t="str">
        <f t="shared" si="166"/>
        <v/>
      </c>
      <c r="AU1021" t="str">
        <f t="shared" si="167"/>
        <v/>
      </c>
      <c r="AV1021">
        <f t="shared" si="168"/>
        <v>0</v>
      </c>
    </row>
    <row r="1022" spans="5:48">
      <c r="E1022" t="str">
        <f>IFERROR(VLOOKUP(C1022, 條件!$A:$L, 5, 0), "")</f>
        <v/>
      </c>
      <c r="F1022" t="str">
        <f>IFERROR(VLOOKUP(C1022, 條件!$A:$L, 6, 0), "")</f>
        <v/>
      </c>
      <c r="G1022" t="str">
        <f>IFERROR(VLOOKUP(C1022, 條件!$A:$L, 7, 0), "")</f>
        <v/>
      </c>
      <c r="Z1022" t="str">
        <f>IFERROR(VLOOKUP(C1022, 條件!$A:$L, 3, 0), "")</f>
        <v/>
      </c>
      <c r="AA1022" t="str">
        <f>IF(OR(L1022={"改紡","檢修","了機","清車","FINAL","停機","SAMPLE","TEST"}), L1022, IFERROR(IF(C1022="", "", (SUM(J1022, N1022, R1022, V1022)/3 * AG1022) * IF(AND(AF1022="S", AS1022="雙"), 0.5, 1)), ""))</f>
        <v/>
      </c>
      <c r="AC1022" t="str">
        <f>IF(OR(L1022={"改紡","檢修","了機","清車","FINAL","停機","SAMPLE","TEST"}), "", IFERROR(IF(C1022="", "", AVERAGE(L1022:M1022, P1022:Q1022, T1022:U1022, X1022:Y1022)/100), ""))</f>
        <v/>
      </c>
      <c r="AF1022" t="str">
        <f t="shared" si="164"/>
        <v/>
      </c>
      <c r="AS1022" t="str">
        <f t="shared" si="165"/>
        <v>單</v>
      </c>
      <c r="AT1022" t="str">
        <f t="shared" si="166"/>
        <v/>
      </c>
      <c r="AU1022" t="str">
        <f t="shared" si="167"/>
        <v/>
      </c>
      <c r="AV1022">
        <f t="shared" si="168"/>
        <v>0</v>
      </c>
    </row>
    <row r="1023" spans="5:48">
      <c r="E1023" t="str">
        <f>IFERROR(VLOOKUP(C1023, 條件!$A:$L, 5, 0), "")</f>
        <v/>
      </c>
      <c r="F1023" t="str">
        <f>IFERROR(VLOOKUP(C1023, 條件!$A:$L, 6, 0), "")</f>
        <v/>
      </c>
      <c r="G1023" t="str">
        <f>IFERROR(VLOOKUP(C1023, 條件!$A:$L, 7, 0), "")</f>
        <v/>
      </c>
      <c r="Z1023" t="str">
        <f>IFERROR(VLOOKUP(C1023, 條件!$A:$L, 3, 0), "")</f>
        <v/>
      </c>
      <c r="AA1023" t="str">
        <f>IF(OR(L1023={"改紡","檢修","了機","清車","FINAL","停機","SAMPLE","TEST"}), L1023, IFERROR(IF(C1023="", "", (SUM(J1023, N1023, R1023, V1023)/3 * AG1023) * IF(AND(AF1023="S", AS1023="雙"), 0.5, 1)), ""))</f>
        <v/>
      </c>
      <c r="AC1023" t="str">
        <f>IF(OR(L1023={"改紡","檢修","了機","清車","FINAL","停機","SAMPLE","TEST"}), "", IFERROR(IF(C1023="", "", AVERAGE(L1023:M1023, P1023:Q1023, T1023:U1023, X1023:Y1023)/100), ""))</f>
        <v/>
      </c>
      <c r="AF1023" t="str">
        <f t="shared" si="164"/>
        <v/>
      </c>
      <c r="AS1023" t="str">
        <f t="shared" si="165"/>
        <v>單</v>
      </c>
      <c r="AT1023" t="str">
        <f t="shared" si="166"/>
        <v/>
      </c>
      <c r="AU1023" t="str">
        <f t="shared" si="167"/>
        <v/>
      </c>
      <c r="AV1023">
        <f t="shared" si="168"/>
        <v>0</v>
      </c>
    </row>
    <row r="1024" spans="5:48">
      <c r="E1024" t="str">
        <f>IFERROR(VLOOKUP(C1024, 條件!$A:$L, 5, 0), "")</f>
        <v/>
      </c>
      <c r="F1024" t="str">
        <f>IFERROR(VLOOKUP(C1024, 條件!$A:$L, 6, 0), "")</f>
        <v/>
      </c>
      <c r="G1024" t="str">
        <f>IFERROR(VLOOKUP(C1024, 條件!$A:$L, 7, 0), "")</f>
        <v/>
      </c>
      <c r="Z1024" t="str">
        <f>IFERROR(VLOOKUP(C1024, 條件!$A:$L, 3, 0), "")</f>
        <v/>
      </c>
      <c r="AA1024" t="str">
        <f>IF(OR(L1024={"改紡","檢修","了機","清車","FINAL","停機","SAMPLE","TEST"}), L1024, IFERROR(IF(C1024="", "", (SUM(J1024, N1024, R1024, V1024)/3 * AG1024) * IF(AND(AF1024="S", AS1024="雙"), 0.5, 1)), ""))</f>
        <v/>
      </c>
      <c r="AC1024" t="str">
        <f>IF(OR(L1024={"改紡","檢修","了機","清車","FINAL","停機","SAMPLE","TEST"}), "", IFERROR(IF(C1024="", "", AVERAGE(L1024:M1024, P1024:Q1024, T1024:U1024, X1024:Y1024)/100), ""))</f>
        <v/>
      </c>
      <c r="AF1024" t="str">
        <f t="shared" si="164"/>
        <v/>
      </c>
      <c r="AS1024" t="str">
        <f t="shared" si="165"/>
        <v>單</v>
      </c>
      <c r="AT1024" t="str">
        <f t="shared" si="166"/>
        <v/>
      </c>
      <c r="AU1024" t="str">
        <f t="shared" si="167"/>
        <v/>
      </c>
      <c r="AV1024">
        <f t="shared" si="168"/>
        <v>0</v>
      </c>
    </row>
    <row r="1025" spans="5:48">
      <c r="E1025" t="str">
        <f>IFERROR(VLOOKUP(C1025, 條件!$A:$L, 5, 0), "")</f>
        <v/>
      </c>
      <c r="F1025" t="str">
        <f>IFERROR(VLOOKUP(C1025, 條件!$A:$L, 6, 0), "")</f>
        <v/>
      </c>
      <c r="G1025" t="str">
        <f>IFERROR(VLOOKUP(C1025, 條件!$A:$L, 7, 0), "")</f>
        <v/>
      </c>
      <c r="Z1025" t="str">
        <f>IFERROR(VLOOKUP(C1025, 條件!$A:$L, 3, 0), "")</f>
        <v/>
      </c>
      <c r="AA1025" t="str">
        <f>IF(OR(L1025={"改紡","檢修","了機","清車","FINAL","停機","SAMPLE","TEST"}), L1025, IFERROR(IF(C1025="", "", (SUM(J1025, N1025, R1025, V1025)/3 * AG1025) * IF(AND(AF1025="S", AS1025="雙"), 0.5, 1)), ""))</f>
        <v/>
      </c>
      <c r="AC1025" t="str">
        <f>IF(OR(L1025={"改紡","檢修","了機","清車","FINAL","停機","SAMPLE","TEST"}), "", IFERROR(IF(C1025="", "", AVERAGE(L1025:M1025, P1025:Q1025, T1025:U1025, X1025:Y1025)/100), ""))</f>
        <v/>
      </c>
      <c r="AF1025" t="str">
        <f t="shared" si="164"/>
        <v/>
      </c>
      <c r="AS1025" t="str">
        <f t="shared" si="165"/>
        <v>單</v>
      </c>
      <c r="AT1025" t="str">
        <f t="shared" si="166"/>
        <v/>
      </c>
      <c r="AU1025" t="str">
        <f t="shared" si="167"/>
        <v/>
      </c>
      <c r="AV1025">
        <f t="shared" si="168"/>
        <v>0</v>
      </c>
    </row>
    <row r="1026" spans="5:48">
      <c r="E1026" t="str">
        <f>IFERROR(VLOOKUP(C1026, 條件!$A:$L, 5, 0), "")</f>
        <v/>
      </c>
      <c r="F1026" t="str">
        <f>IFERROR(VLOOKUP(C1026, 條件!$A:$L, 6, 0), "")</f>
        <v/>
      </c>
      <c r="G1026" t="str">
        <f>IFERROR(VLOOKUP(C1026, 條件!$A:$L, 7, 0), "")</f>
        <v/>
      </c>
      <c r="Z1026" t="str">
        <f>IFERROR(VLOOKUP(C1026, 條件!$A:$L, 3, 0), "")</f>
        <v/>
      </c>
      <c r="AA1026" t="str">
        <f>IF(OR(L1026={"改紡","檢修","了機","清車","FINAL","停機","SAMPLE","TEST"}), L1026, IFERROR(IF(C1026="", "", (SUM(J1026, N1026, R1026, V1026)/3 * AG1026) * IF(AND(AF1026="S", AS1026="雙"), 0.5, 1)), ""))</f>
        <v/>
      </c>
      <c r="AC1026" t="str">
        <f>IF(OR(L1026={"改紡","檢修","了機","清車","FINAL","停機","SAMPLE","TEST"}), "", IFERROR(IF(C1026="", "", AVERAGE(L1026:M1026, P1026:Q1026, T1026:U1026, X1026:Y1026)/100), ""))</f>
        <v/>
      </c>
      <c r="AF1026" t="str">
        <f t="shared" ref="AF1026:AF1089" si="169">LEFT(B1026, 1)</f>
        <v/>
      </c>
      <c r="AS1026" t="str">
        <f t="shared" ref="AS1026:AS1089" si="170">IF(RIGHT(F1026, 2) = "×2", "雙", "單")</f>
        <v>單</v>
      </c>
      <c r="AT1026" t="str">
        <f t="shared" ref="AT1026:AT1089" si="171">IF(OR(AF1026="J", AF1026="T", AF1026="M"), IF(AG1026=1, "全", "半"), IF(AF1026="A", IF(AG1026=0.5, IF(AS1026="雙", "全", ""), IF(AG1026=1, IF(AS1026="雙", "半", "全"), IF(AG1026=2, "半", ""))), IF(AF1026="S", AG1026 &amp; "sec", "")))</f>
        <v/>
      </c>
      <c r="AU1026" t="str">
        <f t="shared" ref="AU1026:AU1089" si="172">IFERROR(VALUE(LEFT(E1026, FIND("/", E1026)-1)), "")</f>
        <v/>
      </c>
      <c r="AV1026">
        <f t="shared" ref="AV1026:AV1089" si="173">IFERROR(IF(AF1026="S", (AU1026*G1026*AC1026*0.03456/100/1000) * (AG1026*12/144) * IF(AS1026="單", 1, 0.5), IF(AF1026="A", (AU1026*G1026*AC1026*0.03456/100/1000) * IF(AT1026="全", 1, 0.5), IF(OR(AF1026="T", AF1026="J", AF1026="M"), (AU1026*G1026*AC1026*0.03456/100/1000) * IF(AS1026="單", 1, 2) * IF(AT1026="全", 1, 0.5), 0))), "")</f>
        <v>0</v>
      </c>
    </row>
    <row r="1027" spans="5:48">
      <c r="E1027" t="str">
        <f>IFERROR(VLOOKUP(C1027, 條件!$A:$L, 5, 0), "")</f>
        <v/>
      </c>
      <c r="F1027" t="str">
        <f>IFERROR(VLOOKUP(C1027, 條件!$A:$L, 6, 0), "")</f>
        <v/>
      </c>
      <c r="G1027" t="str">
        <f>IFERROR(VLOOKUP(C1027, 條件!$A:$L, 7, 0), "")</f>
        <v/>
      </c>
      <c r="Z1027" t="str">
        <f>IFERROR(VLOOKUP(C1027, 條件!$A:$L, 3, 0), "")</f>
        <v/>
      </c>
      <c r="AA1027" t="str">
        <f>IF(OR(L1027={"改紡","檢修","了機","清車","FINAL","停機","SAMPLE","TEST"}), L1027, IFERROR(IF(C1027="", "", (SUM(J1027, N1027, R1027, V1027)/3 * AG1027) * IF(AND(AF1027="S", AS1027="雙"), 0.5, 1)), ""))</f>
        <v/>
      </c>
      <c r="AC1027" t="str">
        <f>IF(OR(L1027={"改紡","檢修","了機","清車","FINAL","停機","SAMPLE","TEST"}), "", IFERROR(IF(C1027="", "", AVERAGE(L1027:M1027, P1027:Q1027, T1027:U1027, X1027:Y1027)/100), ""))</f>
        <v/>
      </c>
      <c r="AF1027" t="str">
        <f t="shared" si="169"/>
        <v/>
      </c>
      <c r="AS1027" t="str">
        <f t="shared" si="170"/>
        <v>單</v>
      </c>
      <c r="AT1027" t="str">
        <f t="shared" si="171"/>
        <v/>
      </c>
      <c r="AU1027" t="str">
        <f t="shared" si="172"/>
        <v/>
      </c>
      <c r="AV1027">
        <f t="shared" si="173"/>
        <v>0</v>
      </c>
    </row>
    <row r="1028" spans="5:48">
      <c r="E1028" t="str">
        <f>IFERROR(VLOOKUP(C1028, 條件!$A:$L, 5, 0), "")</f>
        <v/>
      </c>
      <c r="F1028" t="str">
        <f>IFERROR(VLOOKUP(C1028, 條件!$A:$L, 6, 0), "")</f>
        <v/>
      </c>
      <c r="G1028" t="str">
        <f>IFERROR(VLOOKUP(C1028, 條件!$A:$L, 7, 0), "")</f>
        <v/>
      </c>
      <c r="Z1028" t="str">
        <f>IFERROR(VLOOKUP(C1028, 條件!$A:$L, 3, 0), "")</f>
        <v/>
      </c>
      <c r="AA1028" t="str">
        <f>IF(OR(L1028={"改紡","檢修","了機","清車","FINAL","停機","SAMPLE","TEST"}), L1028, IFERROR(IF(C1028="", "", (SUM(J1028, N1028, R1028, V1028)/3 * AG1028) * IF(AND(AF1028="S", AS1028="雙"), 0.5, 1)), ""))</f>
        <v/>
      </c>
      <c r="AC1028" t="str">
        <f>IF(OR(L1028={"改紡","檢修","了機","清車","FINAL","停機","SAMPLE","TEST"}), "", IFERROR(IF(C1028="", "", AVERAGE(L1028:M1028, P1028:Q1028, T1028:U1028, X1028:Y1028)/100), ""))</f>
        <v/>
      </c>
      <c r="AF1028" t="str">
        <f t="shared" si="169"/>
        <v/>
      </c>
      <c r="AS1028" t="str">
        <f t="shared" si="170"/>
        <v>單</v>
      </c>
      <c r="AT1028" t="str">
        <f t="shared" si="171"/>
        <v/>
      </c>
      <c r="AU1028" t="str">
        <f t="shared" si="172"/>
        <v/>
      </c>
      <c r="AV1028">
        <f t="shared" si="173"/>
        <v>0</v>
      </c>
    </row>
    <row r="1029" spans="5:48">
      <c r="E1029" t="str">
        <f>IFERROR(VLOOKUP(C1029, 條件!$A:$L, 5, 0), "")</f>
        <v/>
      </c>
      <c r="F1029" t="str">
        <f>IFERROR(VLOOKUP(C1029, 條件!$A:$L, 6, 0), "")</f>
        <v/>
      </c>
      <c r="G1029" t="str">
        <f>IFERROR(VLOOKUP(C1029, 條件!$A:$L, 7, 0), "")</f>
        <v/>
      </c>
      <c r="Z1029" t="str">
        <f>IFERROR(VLOOKUP(C1029, 條件!$A:$L, 3, 0), "")</f>
        <v/>
      </c>
      <c r="AA1029" t="str">
        <f>IF(OR(L1029={"改紡","檢修","了機","清車","FINAL","停機","SAMPLE","TEST"}), L1029, IFERROR(IF(C1029="", "", (SUM(J1029, N1029, R1029, V1029)/3 * AG1029) * IF(AND(AF1029="S", AS1029="雙"), 0.5, 1)), ""))</f>
        <v/>
      </c>
      <c r="AC1029" t="str">
        <f>IF(OR(L1029={"改紡","檢修","了機","清車","FINAL","停機","SAMPLE","TEST"}), "", IFERROR(IF(C1029="", "", AVERAGE(L1029:M1029, P1029:Q1029, T1029:U1029, X1029:Y1029)/100), ""))</f>
        <v/>
      </c>
      <c r="AF1029" t="str">
        <f t="shared" si="169"/>
        <v/>
      </c>
      <c r="AS1029" t="str">
        <f t="shared" si="170"/>
        <v>單</v>
      </c>
      <c r="AT1029" t="str">
        <f t="shared" si="171"/>
        <v/>
      </c>
      <c r="AU1029" t="str">
        <f t="shared" si="172"/>
        <v/>
      </c>
      <c r="AV1029">
        <f t="shared" si="173"/>
        <v>0</v>
      </c>
    </row>
    <row r="1030" spans="5:48">
      <c r="E1030" t="str">
        <f>IFERROR(VLOOKUP(C1030, 條件!$A:$L, 5, 0), "")</f>
        <v/>
      </c>
      <c r="F1030" t="str">
        <f>IFERROR(VLOOKUP(C1030, 條件!$A:$L, 6, 0), "")</f>
        <v/>
      </c>
      <c r="G1030" t="str">
        <f>IFERROR(VLOOKUP(C1030, 條件!$A:$L, 7, 0), "")</f>
        <v/>
      </c>
      <c r="Z1030" t="str">
        <f>IFERROR(VLOOKUP(C1030, 條件!$A:$L, 3, 0), "")</f>
        <v/>
      </c>
      <c r="AA1030" t="str">
        <f>IF(OR(L1030={"改紡","檢修","了機","清車","FINAL","停機","SAMPLE","TEST"}), L1030, IFERROR(IF(C1030="", "", (SUM(J1030, N1030, R1030, V1030)/3 * AG1030) * IF(AND(AF1030="S", AS1030="雙"), 0.5, 1)), ""))</f>
        <v/>
      </c>
      <c r="AC1030" t="str">
        <f>IF(OR(L1030={"改紡","檢修","了機","清車","FINAL","停機","SAMPLE","TEST"}), "", IFERROR(IF(C1030="", "", AVERAGE(L1030:M1030, P1030:Q1030, T1030:U1030, X1030:Y1030)/100), ""))</f>
        <v/>
      </c>
      <c r="AF1030" t="str">
        <f t="shared" si="169"/>
        <v/>
      </c>
      <c r="AS1030" t="str">
        <f t="shared" si="170"/>
        <v>單</v>
      </c>
      <c r="AT1030" t="str">
        <f t="shared" si="171"/>
        <v/>
      </c>
      <c r="AU1030" t="str">
        <f t="shared" si="172"/>
        <v/>
      </c>
      <c r="AV1030">
        <f t="shared" si="173"/>
        <v>0</v>
      </c>
    </row>
    <row r="1031" spans="5:48">
      <c r="E1031" t="str">
        <f>IFERROR(VLOOKUP(C1031, 條件!$A:$L, 5, 0), "")</f>
        <v/>
      </c>
      <c r="F1031" t="str">
        <f>IFERROR(VLOOKUP(C1031, 條件!$A:$L, 6, 0), "")</f>
        <v/>
      </c>
      <c r="G1031" t="str">
        <f>IFERROR(VLOOKUP(C1031, 條件!$A:$L, 7, 0), "")</f>
        <v/>
      </c>
      <c r="Z1031" t="str">
        <f>IFERROR(VLOOKUP(C1031, 條件!$A:$L, 3, 0), "")</f>
        <v/>
      </c>
      <c r="AA1031" t="str">
        <f>IF(OR(L1031={"改紡","檢修","了機","清車","FINAL","停機","SAMPLE","TEST"}), L1031, IFERROR(IF(C1031="", "", (SUM(J1031, N1031, R1031, V1031)/3 * AG1031) * IF(AND(AF1031="S", AS1031="雙"), 0.5, 1)), ""))</f>
        <v/>
      </c>
      <c r="AC1031" t="str">
        <f>IF(OR(L1031={"改紡","檢修","了機","清車","FINAL","停機","SAMPLE","TEST"}), "", IFERROR(IF(C1031="", "", AVERAGE(L1031:M1031, P1031:Q1031, T1031:U1031, X1031:Y1031)/100), ""))</f>
        <v/>
      </c>
      <c r="AF1031" t="str">
        <f t="shared" si="169"/>
        <v/>
      </c>
      <c r="AS1031" t="str">
        <f t="shared" si="170"/>
        <v>單</v>
      </c>
      <c r="AT1031" t="str">
        <f t="shared" si="171"/>
        <v/>
      </c>
      <c r="AU1031" t="str">
        <f t="shared" si="172"/>
        <v/>
      </c>
      <c r="AV1031">
        <f t="shared" si="173"/>
        <v>0</v>
      </c>
    </row>
    <row r="1032" spans="5: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si="169"/>
        <v/>
      </c>
      <c r="AS1032" t="str">
        <f t="shared" si="170"/>
        <v>單</v>
      </c>
      <c r="AT1032" t="str">
        <f t="shared" si="171"/>
        <v/>
      </c>
      <c r="AU1032" t="str">
        <f t="shared" si="172"/>
        <v/>
      </c>
      <c r="AV1032">
        <f t="shared" si="173"/>
        <v>0</v>
      </c>
    </row>
    <row r="1033" spans="5: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69"/>
        <v/>
      </c>
      <c r="AS1033" t="str">
        <f t="shared" si="170"/>
        <v>單</v>
      </c>
      <c r="AT1033" t="str">
        <f t="shared" si="171"/>
        <v/>
      </c>
      <c r="AU1033" t="str">
        <f t="shared" si="172"/>
        <v/>
      </c>
      <c r="AV1033">
        <f t="shared" si="173"/>
        <v>0</v>
      </c>
    </row>
    <row r="1034" spans="5: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69"/>
        <v/>
      </c>
      <c r="AS1034" t="str">
        <f t="shared" si="170"/>
        <v>單</v>
      </c>
      <c r="AT1034" t="str">
        <f t="shared" si="171"/>
        <v/>
      </c>
      <c r="AU1034" t="str">
        <f t="shared" si="172"/>
        <v/>
      </c>
      <c r="AV1034">
        <f t="shared" si="173"/>
        <v>0</v>
      </c>
    </row>
    <row r="1035" spans="5: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69"/>
        <v/>
      </c>
      <c r="AS1035" t="str">
        <f t="shared" si="170"/>
        <v>單</v>
      </c>
      <c r="AT1035" t="str">
        <f t="shared" si="171"/>
        <v/>
      </c>
      <c r="AU1035" t="str">
        <f t="shared" si="172"/>
        <v/>
      </c>
      <c r="AV1035">
        <f t="shared" si="173"/>
        <v>0</v>
      </c>
    </row>
    <row r="1036" spans="5: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69"/>
        <v/>
      </c>
      <c r="AS1036" t="str">
        <f t="shared" si="170"/>
        <v>單</v>
      </c>
      <c r="AT1036" t="str">
        <f t="shared" si="171"/>
        <v/>
      </c>
      <c r="AU1036" t="str">
        <f t="shared" si="172"/>
        <v/>
      </c>
      <c r="AV1036">
        <f t="shared" si="173"/>
        <v>0</v>
      </c>
    </row>
    <row r="1037" spans="5: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69"/>
        <v/>
      </c>
      <c r="AS1037" t="str">
        <f t="shared" si="170"/>
        <v>單</v>
      </c>
      <c r="AT1037" t="str">
        <f t="shared" si="171"/>
        <v/>
      </c>
      <c r="AU1037" t="str">
        <f t="shared" si="172"/>
        <v/>
      </c>
      <c r="AV1037">
        <f t="shared" si="173"/>
        <v>0</v>
      </c>
    </row>
    <row r="1038" spans="5: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69"/>
        <v/>
      </c>
      <c r="AS1038" t="str">
        <f t="shared" si="170"/>
        <v>單</v>
      </c>
      <c r="AT1038" t="str">
        <f t="shared" si="171"/>
        <v/>
      </c>
      <c r="AU1038" t="str">
        <f t="shared" si="172"/>
        <v/>
      </c>
      <c r="AV1038">
        <f t="shared" si="173"/>
        <v>0</v>
      </c>
    </row>
    <row r="1039" spans="5: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69"/>
        <v/>
      </c>
      <c r="AS1039" t="str">
        <f t="shared" si="170"/>
        <v>單</v>
      </c>
      <c r="AT1039" t="str">
        <f t="shared" si="171"/>
        <v/>
      </c>
      <c r="AU1039" t="str">
        <f t="shared" si="172"/>
        <v/>
      </c>
      <c r="AV1039">
        <f t="shared" si="173"/>
        <v>0</v>
      </c>
    </row>
    <row r="1040" spans="5: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69"/>
        <v/>
      </c>
      <c r="AS1040" t="str">
        <f t="shared" si="170"/>
        <v>單</v>
      </c>
      <c r="AT1040" t="str">
        <f t="shared" si="171"/>
        <v/>
      </c>
      <c r="AU1040" t="str">
        <f t="shared" si="172"/>
        <v/>
      </c>
      <c r="AV1040">
        <f t="shared" si="173"/>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69"/>
        <v/>
      </c>
      <c r="AS1041" t="str">
        <f t="shared" si="170"/>
        <v>單</v>
      </c>
      <c r="AT1041" t="str">
        <f t="shared" si="171"/>
        <v/>
      </c>
      <c r="AU1041" t="str">
        <f t="shared" si="172"/>
        <v/>
      </c>
      <c r="AV1041">
        <f t="shared" si="173"/>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69"/>
        <v/>
      </c>
      <c r="AS1042" t="str">
        <f t="shared" si="170"/>
        <v>單</v>
      </c>
      <c r="AT1042" t="str">
        <f t="shared" si="171"/>
        <v/>
      </c>
      <c r="AU1042" t="str">
        <f t="shared" si="172"/>
        <v/>
      </c>
      <c r="AV1042">
        <f t="shared" si="173"/>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69"/>
        <v/>
      </c>
      <c r="AS1043" t="str">
        <f t="shared" si="170"/>
        <v>單</v>
      </c>
      <c r="AT1043" t="str">
        <f t="shared" si="171"/>
        <v/>
      </c>
      <c r="AU1043" t="str">
        <f t="shared" si="172"/>
        <v/>
      </c>
      <c r="AV1043">
        <f t="shared" si="173"/>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69"/>
        <v/>
      </c>
      <c r="AS1044" t="str">
        <f t="shared" si="170"/>
        <v>單</v>
      </c>
      <c r="AT1044" t="str">
        <f t="shared" si="171"/>
        <v/>
      </c>
      <c r="AU1044" t="str">
        <f t="shared" si="172"/>
        <v/>
      </c>
      <c r="AV1044">
        <f t="shared" si="173"/>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69"/>
        <v/>
      </c>
      <c r="AS1045" t="str">
        <f t="shared" si="170"/>
        <v>單</v>
      </c>
      <c r="AT1045" t="str">
        <f t="shared" si="171"/>
        <v/>
      </c>
      <c r="AU1045" t="str">
        <f t="shared" si="172"/>
        <v/>
      </c>
      <c r="AV1045">
        <f t="shared" si="173"/>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69"/>
        <v/>
      </c>
      <c r="AS1046" t="str">
        <f t="shared" si="170"/>
        <v>單</v>
      </c>
      <c r="AT1046" t="str">
        <f t="shared" si="171"/>
        <v/>
      </c>
      <c r="AU1046" t="str">
        <f t="shared" si="172"/>
        <v/>
      </c>
      <c r="AV1046">
        <f t="shared" si="173"/>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69"/>
        <v/>
      </c>
      <c r="AS1047" t="str">
        <f t="shared" si="170"/>
        <v>單</v>
      </c>
      <c r="AT1047" t="str">
        <f t="shared" si="171"/>
        <v/>
      </c>
      <c r="AU1047" t="str">
        <f t="shared" si="172"/>
        <v/>
      </c>
      <c r="AV1047">
        <f t="shared" si="173"/>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69"/>
        <v/>
      </c>
      <c r="AS1048" t="str">
        <f t="shared" si="170"/>
        <v>單</v>
      </c>
      <c r="AT1048" t="str">
        <f t="shared" si="171"/>
        <v/>
      </c>
      <c r="AU1048" t="str">
        <f t="shared" si="172"/>
        <v/>
      </c>
      <c r="AV1048">
        <f t="shared" si="173"/>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69"/>
        <v/>
      </c>
      <c r="AS1049" t="str">
        <f t="shared" si="170"/>
        <v>單</v>
      </c>
      <c r="AT1049" t="str">
        <f t="shared" si="171"/>
        <v/>
      </c>
      <c r="AU1049" t="str">
        <f t="shared" si="172"/>
        <v/>
      </c>
      <c r="AV1049">
        <f t="shared" si="173"/>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69"/>
        <v/>
      </c>
      <c r="AS1050" t="str">
        <f t="shared" si="170"/>
        <v>單</v>
      </c>
      <c r="AT1050" t="str">
        <f t="shared" si="171"/>
        <v/>
      </c>
      <c r="AU1050" t="str">
        <f t="shared" si="172"/>
        <v/>
      </c>
      <c r="AV1050">
        <f t="shared" si="173"/>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si="169"/>
        <v/>
      </c>
      <c r="AS1051" t="str">
        <f t="shared" si="170"/>
        <v>單</v>
      </c>
      <c r="AT1051" t="str">
        <f t="shared" si="171"/>
        <v/>
      </c>
      <c r="AU1051" t="str">
        <f t="shared" si="172"/>
        <v/>
      </c>
      <c r="AV1051">
        <f t="shared" si="173"/>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69"/>
        <v/>
      </c>
      <c r="AS1052" t="str">
        <f t="shared" si="170"/>
        <v>單</v>
      </c>
      <c r="AT1052" t="str">
        <f t="shared" si="171"/>
        <v/>
      </c>
      <c r="AU1052" t="str">
        <f t="shared" si="172"/>
        <v/>
      </c>
      <c r="AV1052">
        <f t="shared" si="173"/>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69"/>
        <v/>
      </c>
      <c r="AS1053" t="str">
        <f t="shared" si="170"/>
        <v>單</v>
      </c>
      <c r="AT1053" t="str">
        <f t="shared" si="171"/>
        <v/>
      </c>
      <c r="AU1053" t="str">
        <f t="shared" si="172"/>
        <v/>
      </c>
      <c r="AV1053">
        <f t="shared" si="173"/>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69"/>
        <v/>
      </c>
      <c r="AS1054" t="str">
        <f t="shared" si="170"/>
        <v>單</v>
      </c>
      <c r="AT1054" t="str">
        <f t="shared" si="171"/>
        <v/>
      </c>
      <c r="AU1054" t="str">
        <f t="shared" si="172"/>
        <v/>
      </c>
      <c r="AV1054">
        <f t="shared" si="173"/>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69"/>
        <v/>
      </c>
      <c r="AS1055" t="str">
        <f t="shared" si="170"/>
        <v>單</v>
      </c>
      <c r="AT1055" t="str">
        <f t="shared" si="171"/>
        <v/>
      </c>
      <c r="AU1055" t="str">
        <f t="shared" si="172"/>
        <v/>
      </c>
      <c r="AV1055">
        <f t="shared" si="173"/>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69"/>
        <v/>
      </c>
      <c r="AS1056" t="str">
        <f t="shared" si="170"/>
        <v>單</v>
      </c>
      <c r="AT1056" t="str">
        <f t="shared" si="171"/>
        <v/>
      </c>
      <c r="AU1056" t="str">
        <f t="shared" si="172"/>
        <v/>
      </c>
      <c r="AV1056">
        <f t="shared" si="173"/>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69"/>
        <v/>
      </c>
      <c r="AS1057" t="str">
        <f t="shared" si="170"/>
        <v>單</v>
      </c>
      <c r="AT1057" t="str">
        <f t="shared" si="171"/>
        <v/>
      </c>
      <c r="AU1057" t="str">
        <f t="shared" si="172"/>
        <v/>
      </c>
      <c r="AV1057">
        <f t="shared" si="173"/>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69"/>
        <v/>
      </c>
      <c r="AS1058" t="str">
        <f t="shared" si="170"/>
        <v>單</v>
      </c>
      <c r="AT1058" t="str">
        <f t="shared" si="171"/>
        <v/>
      </c>
      <c r="AU1058" t="str">
        <f t="shared" si="172"/>
        <v/>
      </c>
      <c r="AV1058">
        <f t="shared" si="173"/>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69"/>
        <v/>
      </c>
      <c r="AS1059" t="str">
        <f t="shared" si="170"/>
        <v>單</v>
      </c>
      <c r="AT1059" t="str">
        <f t="shared" si="171"/>
        <v/>
      </c>
      <c r="AU1059" t="str">
        <f t="shared" si="172"/>
        <v/>
      </c>
      <c r="AV1059">
        <f t="shared" si="173"/>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69"/>
        <v/>
      </c>
      <c r="AS1060" t="str">
        <f t="shared" si="170"/>
        <v>單</v>
      </c>
      <c r="AT1060" t="str">
        <f t="shared" si="171"/>
        <v/>
      </c>
      <c r="AU1060" t="str">
        <f t="shared" si="172"/>
        <v/>
      </c>
      <c r="AV1060">
        <f t="shared" si="173"/>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69"/>
        <v/>
      </c>
      <c r="AS1061" t="str">
        <f t="shared" si="170"/>
        <v>單</v>
      </c>
      <c r="AT1061" t="str">
        <f t="shared" si="171"/>
        <v/>
      </c>
      <c r="AU1061" t="str">
        <f t="shared" si="172"/>
        <v/>
      </c>
      <c r="AV1061">
        <f t="shared" si="173"/>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69"/>
        <v/>
      </c>
      <c r="AS1062" t="str">
        <f t="shared" si="170"/>
        <v>單</v>
      </c>
      <c r="AT1062" t="str">
        <f t="shared" si="171"/>
        <v/>
      </c>
      <c r="AU1062" t="str">
        <f t="shared" si="172"/>
        <v/>
      </c>
      <c r="AV1062">
        <f t="shared" si="173"/>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69"/>
        <v/>
      </c>
      <c r="AS1063" t="str">
        <f t="shared" si="170"/>
        <v>單</v>
      </c>
      <c r="AT1063" t="str">
        <f t="shared" si="171"/>
        <v/>
      </c>
      <c r="AU1063" t="str">
        <f t="shared" si="172"/>
        <v/>
      </c>
      <c r="AV1063">
        <f t="shared" si="173"/>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69"/>
        <v/>
      </c>
      <c r="AS1064" t="str">
        <f t="shared" si="170"/>
        <v>單</v>
      </c>
      <c r="AT1064" t="str">
        <f t="shared" si="171"/>
        <v/>
      </c>
      <c r="AU1064" t="str">
        <f t="shared" si="172"/>
        <v/>
      </c>
      <c r="AV1064">
        <f t="shared" si="173"/>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69"/>
        <v/>
      </c>
      <c r="AS1065" t="str">
        <f t="shared" si="170"/>
        <v>單</v>
      </c>
      <c r="AT1065" t="str">
        <f t="shared" si="171"/>
        <v/>
      </c>
      <c r="AU1065" t="str">
        <f t="shared" si="172"/>
        <v/>
      </c>
      <c r="AV1065">
        <f t="shared" si="173"/>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69"/>
        <v/>
      </c>
      <c r="AS1066" t="str">
        <f t="shared" si="170"/>
        <v>單</v>
      </c>
      <c r="AT1066" t="str">
        <f t="shared" si="171"/>
        <v/>
      </c>
      <c r="AU1066" t="str">
        <f t="shared" si="172"/>
        <v/>
      </c>
      <c r="AV1066">
        <f t="shared" si="173"/>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69"/>
        <v/>
      </c>
      <c r="AS1067" t="str">
        <f t="shared" si="170"/>
        <v>單</v>
      </c>
      <c r="AT1067" t="str">
        <f t="shared" si="171"/>
        <v/>
      </c>
      <c r="AU1067" t="str">
        <f t="shared" si="172"/>
        <v/>
      </c>
      <c r="AV1067">
        <f t="shared" si="173"/>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69"/>
        <v/>
      </c>
      <c r="AS1068" t="str">
        <f t="shared" si="170"/>
        <v>單</v>
      </c>
      <c r="AT1068" t="str">
        <f t="shared" si="171"/>
        <v/>
      </c>
      <c r="AU1068" t="str">
        <f t="shared" si="172"/>
        <v/>
      </c>
      <c r="AV1068">
        <f t="shared" si="173"/>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69"/>
        <v/>
      </c>
      <c r="AS1069" t="str">
        <f t="shared" si="170"/>
        <v>單</v>
      </c>
      <c r="AT1069" t="str">
        <f t="shared" si="171"/>
        <v/>
      </c>
      <c r="AU1069" t="str">
        <f t="shared" si="172"/>
        <v/>
      </c>
      <c r="AV1069">
        <f t="shared" si="173"/>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69"/>
        <v/>
      </c>
      <c r="AS1070" t="str">
        <f t="shared" si="170"/>
        <v>單</v>
      </c>
      <c r="AT1070" t="str">
        <f t="shared" si="171"/>
        <v/>
      </c>
      <c r="AU1070" t="str">
        <f t="shared" si="172"/>
        <v/>
      </c>
      <c r="AV1070">
        <f t="shared" si="173"/>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69"/>
        <v/>
      </c>
      <c r="AS1071" t="str">
        <f t="shared" si="170"/>
        <v>單</v>
      </c>
      <c r="AT1071" t="str">
        <f t="shared" si="171"/>
        <v/>
      </c>
      <c r="AU1071" t="str">
        <f t="shared" si="172"/>
        <v/>
      </c>
      <c r="AV1071">
        <f t="shared" si="173"/>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69"/>
        <v/>
      </c>
      <c r="AS1072" t="str">
        <f t="shared" si="170"/>
        <v>單</v>
      </c>
      <c r="AT1072" t="str">
        <f t="shared" si="171"/>
        <v/>
      </c>
      <c r="AU1072" t="str">
        <f t="shared" si="172"/>
        <v/>
      </c>
      <c r="AV1072">
        <f t="shared" si="173"/>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69"/>
        <v/>
      </c>
      <c r="AS1073" t="str">
        <f t="shared" si="170"/>
        <v>單</v>
      </c>
      <c r="AT1073" t="str">
        <f t="shared" si="171"/>
        <v/>
      </c>
      <c r="AU1073" t="str">
        <f t="shared" si="172"/>
        <v/>
      </c>
      <c r="AV1073">
        <f t="shared" si="173"/>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69"/>
        <v/>
      </c>
      <c r="AS1074" t="str">
        <f t="shared" si="170"/>
        <v>單</v>
      </c>
      <c r="AT1074" t="str">
        <f t="shared" si="171"/>
        <v/>
      </c>
      <c r="AU1074" t="str">
        <f t="shared" si="172"/>
        <v/>
      </c>
      <c r="AV1074">
        <f t="shared" si="173"/>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69"/>
        <v/>
      </c>
      <c r="AS1075" t="str">
        <f t="shared" si="170"/>
        <v>單</v>
      </c>
      <c r="AT1075" t="str">
        <f t="shared" si="171"/>
        <v/>
      </c>
      <c r="AU1075" t="str">
        <f t="shared" si="172"/>
        <v/>
      </c>
      <c r="AV1075">
        <f t="shared" si="173"/>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69"/>
        <v/>
      </c>
      <c r="AS1076" t="str">
        <f t="shared" si="170"/>
        <v>單</v>
      </c>
      <c r="AT1076" t="str">
        <f t="shared" si="171"/>
        <v/>
      </c>
      <c r="AU1076" t="str">
        <f t="shared" si="172"/>
        <v/>
      </c>
      <c r="AV1076">
        <f t="shared" si="173"/>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69"/>
        <v/>
      </c>
      <c r="AS1077" t="str">
        <f t="shared" si="170"/>
        <v>單</v>
      </c>
      <c r="AT1077" t="str">
        <f t="shared" si="171"/>
        <v/>
      </c>
      <c r="AU1077" t="str">
        <f t="shared" si="172"/>
        <v/>
      </c>
      <c r="AV1077">
        <f t="shared" si="173"/>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69"/>
        <v/>
      </c>
      <c r="AS1078" t="str">
        <f t="shared" si="170"/>
        <v>單</v>
      </c>
      <c r="AT1078" t="str">
        <f t="shared" si="171"/>
        <v/>
      </c>
      <c r="AU1078" t="str">
        <f t="shared" si="172"/>
        <v/>
      </c>
      <c r="AV1078">
        <f t="shared" si="173"/>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69"/>
        <v/>
      </c>
      <c r="AS1079" t="str">
        <f t="shared" si="170"/>
        <v>單</v>
      </c>
      <c r="AT1079" t="str">
        <f t="shared" si="171"/>
        <v/>
      </c>
      <c r="AU1079" t="str">
        <f t="shared" si="172"/>
        <v/>
      </c>
      <c r="AV1079">
        <f t="shared" si="173"/>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69"/>
        <v/>
      </c>
      <c r="AS1080" t="str">
        <f t="shared" si="170"/>
        <v>單</v>
      </c>
      <c r="AT1080" t="str">
        <f t="shared" si="171"/>
        <v/>
      </c>
      <c r="AU1080" t="str">
        <f t="shared" si="172"/>
        <v/>
      </c>
      <c r="AV1080">
        <f t="shared" si="173"/>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69"/>
        <v/>
      </c>
      <c r="AS1081" t="str">
        <f t="shared" si="170"/>
        <v>單</v>
      </c>
      <c r="AT1081" t="str">
        <f t="shared" si="171"/>
        <v/>
      </c>
      <c r="AU1081" t="str">
        <f t="shared" si="172"/>
        <v/>
      </c>
      <c r="AV1081">
        <f t="shared" si="173"/>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69"/>
        <v/>
      </c>
      <c r="AS1082" t="str">
        <f t="shared" si="170"/>
        <v>單</v>
      </c>
      <c r="AT1082" t="str">
        <f t="shared" si="171"/>
        <v/>
      </c>
      <c r="AU1082" t="str">
        <f t="shared" si="172"/>
        <v/>
      </c>
      <c r="AV1082">
        <f t="shared" si="173"/>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69"/>
        <v/>
      </c>
      <c r="AS1083" t="str">
        <f t="shared" si="170"/>
        <v>單</v>
      </c>
      <c r="AT1083" t="str">
        <f t="shared" si="171"/>
        <v/>
      </c>
      <c r="AU1083" t="str">
        <f t="shared" si="172"/>
        <v/>
      </c>
      <c r="AV1083">
        <f t="shared" si="173"/>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69"/>
        <v/>
      </c>
      <c r="AS1084" t="str">
        <f t="shared" si="170"/>
        <v>單</v>
      </c>
      <c r="AT1084" t="str">
        <f t="shared" si="171"/>
        <v/>
      </c>
      <c r="AU1084" t="str">
        <f t="shared" si="172"/>
        <v/>
      </c>
      <c r="AV1084">
        <f t="shared" si="173"/>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69"/>
        <v/>
      </c>
      <c r="AS1085" t="str">
        <f t="shared" si="170"/>
        <v>單</v>
      </c>
      <c r="AT1085" t="str">
        <f t="shared" si="171"/>
        <v/>
      </c>
      <c r="AU1085" t="str">
        <f t="shared" si="172"/>
        <v/>
      </c>
      <c r="AV1085">
        <f t="shared" si="173"/>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69"/>
        <v/>
      </c>
      <c r="AS1086" t="str">
        <f t="shared" si="170"/>
        <v>單</v>
      </c>
      <c r="AT1086" t="str">
        <f t="shared" si="171"/>
        <v/>
      </c>
      <c r="AU1086" t="str">
        <f t="shared" si="172"/>
        <v/>
      </c>
      <c r="AV1086">
        <f t="shared" si="173"/>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69"/>
        <v/>
      </c>
      <c r="AS1087" t="str">
        <f t="shared" si="170"/>
        <v>單</v>
      </c>
      <c r="AT1087" t="str">
        <f t="shared" si="171"/>
        <v/>
      </c>
      <c r="AU1087" t="str">
        <f t="shared" si="172"/>
        <v/>
      </c>
      <c r="AV1087">
        <f t="shared" si="173"/>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69"/>
        <v/>
      </c>
      <c r="AS1088" t="str">
        <f t="shared" si="170"/>
        <v>單</v>
      </c>
      <c r="AT1088" t="str">
        <f t="shared" si="171"/>
        <v/>
      </c>
      <c r="AU1088" t="str">
        <f t="shared" si="172"/>
        <v/>
      </c>
      <c r="AV1088">
        <f t="shared" si="173"/>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69"/>
        <v/>
      </c>
      <c r="AS1089" t="str">
        <f t="shared" si="170"/>
        <v>單</v>
      </c>
      <c r="AT1089" t="str">
        <f t="shared" si="171"/>
        <v/>
      </c>
      <c r="AU1089" t="str">
        <f t="shared" si="172"/>
        <v/>
      </c>
      <c r="AV1089">
        <f t="shared" si="173"/>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174">LEFT(B1090, 1)</f>
        <v/>
      </c>
      <c r="AS1090" t="str">
        <f t="shared" ref="AS1090:AS1153" si="175">IF(RIGHT(F1090, 2) = "×2", "雙", "單")</f>
        <v>單</v>
      </c>
      <c r="AT1090" t="str">
        <f t="shared" ref="AT1090:AT1153" si="176">IF(OR(AF1090="J", AF1090="T", AF1090="M"), IF(AG1090=1, "全", "半"), IF(AF1090="A", IF(AG1090=0.5, IF(AS1090="雙", "全", ""), IF(AG1090=1, IF(AS1090="雙", "半", "全"), IF(AG1090=2, "半", ""))), IF(AF1090="S", AG1090 &amp; "sec", "")))</f>
        <v/>
      </c>
      <c r="AU1090" t="str">
        <f t="shared" ref="AU1090:AU1153" si="177">IFERROR(VALUE(LEFT(E1090, FIND("/", E1090)-1)), "")</f>
        <v/>
      </c>
      <c r="AV1090">
        <f t="shared" ref="AV1090:AV1153" si="178">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174"/>
        <v/>
      </c>
      <c r="AS1091" t="str">
        <f t="shared" si="175"/>
        <v>單</v>
      </c>
      <c r="AT1091" t="str">
        <f t="shared" si="176"/>
        <v/>
      </c>
      <c r="AU1091" t="str">
        <f t="shared" si="177"/>
        <v/>
      </c>
      <c r="AV1091">
        <f t="shared" si="178"/>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174"/>
        <v/>
      </c>
      <c r="AS1092" t="str">
        <f t="shared" si="175"/>
        <v>單</v>
      </c>
      <c r="AT1092" t="str">
        <f t="shared" si="176"/>
        <v/>
      </c>
      <c r="AU1092" t="str">
        <f t="shared" si="177"/>
        <v/>
      </c>
      <c r="AV1092">
        <f t="shared" si="178"/>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174"/>
        <v/>
      </c>
      <c r="AS1093" t="str">
        <f t="shared" si="175"/>
        <v>單</v>
      </c>
      <c r="AT1093" t="str">
        <f t="shared" si="176"/>
        <v/>
      </c>
      <c r="AU1093" t="str">
        <f t="shared" si="177"/>
        <v/>
      </c>
      <c r="AV1093">
        <f t="shared" si="178"/>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174"/>
        <v/>
      </c>
      <c r="AS1094" t="str">
        <f t="shared" si="175"/>
        <v>單</v>
      </c>
      <c r="AT1094" t="str">
        <f t="shared" si="176"/>
        <v/>
      </c>
      <c r="AU1094" t="str">
        <f t="shared" si="177"/>
        <v/>
      </c>
      <c r="AV1094">
        <f t="shared" si="178"/>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174"/>
        <v/>
      </c>
      <c r="AS1095" t="str">
        <f t="shared" si="175"/>
        <v>單</v>
      </c>
      <c r="AT1095" t="str">
        <f t="shared" si="176"/>
        <v/>
      </c>
      <c r="AU1095" t="str">
        <f t="shared" si="177"/>
        <v/>
      </c>
      <c r="AV1095">
        <f t="shared" si="178"/>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174"/>
        <v/>
      </c>
      <c r="AS1096" t="str">
        <f t="shared" si="175"/>
        <v>單</v>
      </c>
      <c r="AT1096" t="str">
        <f t="shared" si="176"/>
        <v/>
      </c>
      <c r="AU1096" t="str">
        <f t="shared" si="177"/>
        <v/>
      </c>
      <c r="AV1096">
        <f t="shared" si="178"/>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174"/>
        <v/>
      </c>
      <c r="AS1097" t="str">
        <f t="shared" si="175"/>
        <v>單</v>
      </c>
      <c r="AT1097" t="str">
        <f t="shared" si="176"/>
        <v/>
      </c>
      <c r="AU1097" t="str">
        <f t="shared" si="177"/>
        <v/>
      </c>
      <c r="AV1097">
        <f t="shared" si="178"/>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174"/>
        <v/>
      </c>
      <c r="AS1098" t="str">
        <f t="shared" si="175"/>
        <v>單</v>
      </c>
      <c r="AT1098" t="str">
        <f t="shared" si="176"/>
        <v/>
      </c>
      <c r="AU1098" t="str">
        <f t="shared" si="177"/>
        <v/>
      </c>
      <c r="AV1098">
        <f t="shared" si="178"/>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174"/>
        <v/>
      </c>
      <c r="AS1099" t="str">
        <f t="shared" si="175"/>
        <v>單</v>
      </c>
      <c r="AT1099" t="str">
        <f t="shared" si="176"/>
        <v/>
      </c>
      <c r="AU1099" t="str">
        <f t="shared" si="177"/>
        <v/>
      </c>
      <c r="AV1099">
        <f t="shared" si="178"/>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174"/>
        <v/>
      </c>
      <c r="AS1100" t="str">
        <f t="shared" si="175"/>
        <v>單</v>
      </c>
      <c r="AT1100" t="str">
        <f t="shared" si="176"/>
        <v/>
      </c>
      <c r="AU1100" t="str">
        <f t="shared" si="177"/>
        <v/>
      </c>
      <c r="AV1100">
        <f t="shared" si="178"/>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174"/>
        <v/>
      </c>
      <c r="AS1101" t="str">
        <f t="shared" si="175"/>
        <v>單</v>
      </c>
      <c r="AT1101" t="str">
        <f t="shared" si="176"/>
        <v/>
      </c>
      <c r="AU1101" t="str">
        <f t="shared" si="177"/>
        <v/>
      </c>
      <c r="AV1101">
        <f t="shared" si="178"/>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174"/>
        <v/>
      </c>
      <c r="AS1102" t="str">
        <f t="shared" si="175"/>
        <v>單</v>
      </c>
      <c r="AT1102" t="str">
        <f t="shared" si="176"/>
        <v/>
      </c>
      <c r="AU1102" t="str">
        <f t="shared" si="177"/>
        <v/>
      </c>
      <c r="AV1102">
        <f t="shared" si="178"/>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174"/>
        <v/>
      </c>
      <c r="AS1103" t="str">
        <f t="shared" si="175"/>
        <v>單</v>
      </c>
      <c r="AT1103" t="str">
        <f t="shared" si="176"/>
        <v/>
      </c>
      <c r="AU1103" t="str">
        <f t="shared" si="177"/>
        <v/>
      </c>
      <c r="AV1103">
        <f t="shared" si="178"/>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174"/>
        <v/>
      </c>
      <c r="AS1104" t="str">
        <f t="shared" si="175"/>
        <v>單</v>
      </c>
      <c r="AT1104" t="str">
        <f t="shared" si="176"/>
        <v/>
      </c>
      <c r="AU1104" t="str">
        <f t="shared" si="177"/>
        <v/>
      </c>
      <c r="AV1104">
        <f t="shared" si="178"/>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174"/>
        <v/>
      </c>
      <c r="AS1105" t="str">
        <f t="shared" si="175"/>
        <v>單</v>
      </c>
      <c r="AT1105" t="str">
        <f t="shared" si="176"/>
        <v/>
      </c>
      <c r="AU1105" t="str">
        <f t="shared" si="177"/>
        <v/>
      </c>
      <c r="AV1105">
        <f t="shared" si="178"/>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174"/>
        <v/>
      </c>
      <c r="AS1106" t="str">
        <f t="shared" si="175"/>
        <v>單</v>
      </c>
      <c r="AT1106" t="str">
        <f t="shared" si="176"/>
        <v/>
      </c>
      <c r="AU1106" t="str">
        <f t="shared" si="177"/>
        <v/>
      </c>
      <c r="AV1106">
        <f t="shared" si="178"/>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174"/>
        <v/>
      </c>
      <c r="AS1107" t="str">
        <f t="shared" si="175"/>
        <v>單</v>
      </c>
      <c r="AT1107" t="str">
        <f t="shared" si="176"/>
        <v/>
      </c>
      <c r="AU1107" t="str">
        <f t="shared" si="177"/>
        <v/>
      </c>
      <c r="AV1107">
        <f t="shared" si="178"/>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174"/>
        <v/>
      </c>
      <c r="AS1108" t="str">
        <f t="shared" si="175"/>
        <v>單</v>
      </c>
      <c r="AT1108" t="str">
        <f t="shared" si="176"/>
        <v/>
      </c>
      <c r="AU1108" t="str">
        <f t="shared" si="177"/>
        <v/>
      </c>
      <c r="AV1108">
        <f t="shared" si="178"/>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174"/>
        <v/>
      </c>
      <c r="AS1109" t="str">
        <f t="shared" si="175"/>
        <v>單</v>
      </c>
      <c r="AT1109" t="str">
        <f t="shared" si="176"/>
        <v/>
      </c>
      <c r="AU1109" t="str">
        <f t="shared" si="177"/>
        <v/>
      </c>
      <c r="AV1109">
        <f t="shared" si="178"/>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174"/>
        <v/>
      </c>
      <c r="AS1110" t="str">
        <f t="shared" si="175"/>
        <v>單</v>
      </c>
      <c r="AT1110" t="str">
        <f t="shared" si="176"/>
        <v/>
      </c>
      <c r="AU1110" t="str">
        <f t="shared" si="177"/>
        <v/>
      </c>
      <c r="AV1110">
        <f t="shared" si="178"/>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174"/>
        <v/>
      </c>
      <c r="AS1111" t="str">
        <f t="shared" si="175"/>
        <v>單</v>
      </c>
      <c r="AT1111" t="str">
        <f t="shared" si="176"/>
        <v/>
      </c>
      <c r="AU1111" t="str">
        <f t="shared" si="177"/>
        <v/>
      </c>
      <c r="AV1111">
        <f t="shared" si="178"/>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174"/>
        <v/>
      </c>
      <c r="AS1112" t="str">
        <f t="shared" si="175"/>
        <v>單</v>
      </c>
      <c r="AT1112" t="str">
        <f t="shared" si="176"/>
        <v/>
      </c>
      <c r="AU1112" t="str">
        <f t="shared" si="177"/>
        <v/>
      </c>
      <c r="AV1112">
        <f t="shared" si="178"/>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174"/>
        <v/>
      </c>
      <c r="AS1113" t="str">
        <f t="shared" si="175"/>
        <v>單</v>
      </c>
      <c r="AT1113" t="str">
        <f t="shared" si="176"/>
        <v/>
      </c>
      <c r="AU1113" t="str">
        <f t="shared" si="177"/>
        <v/>
      </c>
      <c r="AV1113">
        <f t="shared" si="178"/>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174"/>
        <v/>
      </c>
      <c r="AS1114" t="str">
        <f t="shared" si="175"/>
        <v>單</v>
      </c>
      <c r="AT1114" t="str">
        <f t="shared" si="176"/>
        <v/>
      </c>
      <c r="AU1114" t="str">
        <f t="shared" si="177"/>
        <v/>
      </c>
      <c r="AV1114">
        <f t="shared" si="178"/>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174"/>
        <v/>
      </c>
      <c r="AS1115" t="str">
        <f t="shared" si="175"/>
        <v>單</v>
      </c>
      <c r="AT1115" t="str">
        <f t="shared" si="176"/>
        <v/>
      </c>
      <c r="AU1115" t="str">
        <f t="shared" si="177"/>
        <v/>
      </c>
      <c r="AV1115">
        <f t="shared" si="178"/>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174"/>
        <v/>
      </c>
      <c r="AS1116" t="str">
        <f t="shared" si="175"/>
        <v>單</v>
      </c>
      <c r="AT1116" t="str">
        <f t="shared" si="176"/>
        <v/>
      </c>
      <c r="AU1116" t="str">
        <f t="shared" si="177"/>
        <v/>
      </c>
      <c r="AV1116">
        <f t="shared" si="178"/>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174"/>
        <v/>
      </c>
      <c r="AS1117" t="str">
        <f t="shared" si="175"/>
        <v>單</v>
      </c>
      <c r="AT1117" t="str">
        <f t="shared" si="176"/>
        <v/>
      </c>
      <c r="AU1117" t="str">
        <f t="shared" si="177"/>
        <v/>
      </c>
      <c r="AV1117">
        <f t="shared" si="178"/>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174"/>
        <v/>
      </c>
      <c r="AS1118" t="str">
        <f t="shared" si="175"/>
        <v>單</v>
      </c>
      <c r="AT1118" t="str">
        <f t="shared" si="176"/>
        <v/>
      </c>
      <c r="AU1118" t="str">
        <f t="shared" si="177"/>
        <v/>
      </c>
      <c r="AV1118">
        <f t="shared" si="178"/>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174"/>
        <v/>
      </c>
      <c r="AS1119" t="str">
        <f t="shared" si="175"/>
        <v>單</v>
      </c>
      <c r="AT1119" t="str">
        <f t="shared" si="176"/>
        <v/>
      </c>
      <c r="AU1119" t="str">
        <f t="shared" si="177"/>
        <v/>
      </c>
      <c r="AV1119">
        <f t="shared" si="178"/>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174"/>
        <v/>
      </c>
      <c r="AS1120" t="str">
        <f t="shared" si="175"/>
        <v>單</v>
      </c>
      <c r="AT1120" t="str">
        <f t="shared" si="176"/>
        <v/>
      </c>
      <c r="AU1120" t="str">
        <f t="shared" si="177"/>
        <v/>
      </c>
      <c r="AV1120">
        <f t="shared" si="178"/>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174"/>
        <v/>
      </c>
      <c r="AS1121" t="str">
        <f t="shared" si="175"/>
        <v>單</v>
      </c>
      <c r="AT1121" t="str">
        <f t="shared" si="176"/>
        <v/>
      </c>
      <c r="AU1121" t="str">
        <f t="shared" si="177"/>
        <v/>
      </c>
      <c r="AV1121">
        <f t="shared" si="178"/>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174"/>
        <v/>
      </c>
      <c r="AS1122" t="str">
        <f t="shared" si="175"/>
        <v>單</v>
      </c>
      <c r="AT1122" t="str">
        <f t="shared" si="176"/>
        <v/>
      </c>
      <c r="AU1122" t="str">
        <f t="shared" si="177"/>
        <v/>
      </c>
      <c r="AV1122">
        <f t="shared" si="178"/>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174"/>
        <v/>
      </c>
      <c r="AS1123" t="str">
        <f t="shared" si="175"/>
        <v>單</v>
      </c>
      <c r="AT1123" t="str">
        <f t="shared" si="176"/>
        <v/>
      </c>
      <c r="AU1123" t="str">
        <f t="shared" si="177"/>
        <v/>
      </c>
      <c r="AV1123">
        <f t="shared" si="178"/>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174"/>
        <v/>
      </c>
      <c r="AS1124" t="str">
        <f t="shared" si="175"/>
        <v>單</v>
      </c>
      <c r="AT1124" t="str">
        <f t="shared" si="176"/>
        <v/>
      </c>
      <c r="AU1124" t="str">
        <f t="shared" si="177"/>
        <v/>
      </c>
      <c r="AV1124">
        <f t="shared" si="178"/>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174"/>
        <v/>
      </c>
      <c r="AS1125" t="str">
        <f t="shared" si="175"/>
        <v>單</v>
      </c>
      <c r="AT1125" t="str">
        <f t="shared" si="176"/>
        <v/>
      </c>
      <c r="AU1125" t="str">
        <f t="shared" si="177"/>
        <v/>
      </c>
      <c r="AV1125">
        <f t="shared" si="178"/>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174"/>
        <v/>
      </c>
      <c r="AS1126" t="str">
        <f t="shared" si="175"/>
        <v>單</v>
      </c>
      <c r="AT1126" t="str">
        <f t="shared" si="176"/>
        <v/>
      </c>
      <c r="AU1126" t="str">
        <f t="shared" si="177"/>
        <v/>
      </c>
      <c r="AV1126">
        <f t="shared" si="178"/>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174"/>
        <v/>
      </c>
      <c r="AS1127" t="str">
        <f t="shared" si="175"/>
        <v>單</v>
      </c>
      <c r="AT1127" t="str">
        <f t="shared" si="176"/>
        <v/>
      </c>
      <c r="AU1127" t="str">
        <f t="shared" si="177"/>
        <v/>
      </c>
      <c r="AV1127">
        <f t="shared" si="178"/>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174"/>
        <v/>
      </c>
      <c r="AS1128" t="str">
        <f t="shared" si="175"/>
        <v>單</v>
      </c>
      <c r="AT1128" t="str">
        <f t="shared" si="176"/>
        <v/>
      </c>
      <c r="AU1128" t="str">
        <f t="shared" si="177"/>
        <v/>
      </c>
      <c r="AV1128">
        <f t="shared" si="178"/>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174"/>
        <v/>
      </c>
      <c r="AS1129" t="str">
        <f t="shared" si="175"/>
        <v>單</v>
      </c>
      <c r="AT1129" t="str">
        <f t="shared" si="176"/>
        <v/>
      </c>
      <c r="AU1129" t="str">
        <f t="shared" si="177"/>
        <v/>
      </c>
      <c r="AV1129">
        <f t="shared" si="178"/>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174"/>
        <v/>
      </c>
      <c r="AS1130" t="str">
        <f t="shared" si="175"/>
        <v>單</v>
      </c>
      <c r="AT1130" t="str">
        <f t="shared" si="176"/>
        <v/>
      </c>
      <c r="AU1130" t="str">
        <f t="shared" si="177"/>
        <v/>
      </c>
      <c r="AV1130">
        <f t="shared" si="178"/>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174"/>
        <v/>
      </c>
      <c r="AS1131" t="str">
        <f t="shared" si="175"/>
        <v>單</v>
      </c>
      <c r="AT1131" t="str">
        <f t="shared" si="176"/>
        <v/>
      </c>
      <c r="AU1131" t="str">
        <f t="shared" si="177"/>
        <v/>
      </c>
      <c r="AV1131">
        <f t="shared" si="178"/>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174"/>
        <v/>
      </c>
      <c r="AS1132" t="str">
        <f t="shared" si="175"/>
        <v>單</v>
      </c>
      <c r="AT1132" t="str">
        <f t="shared" si="176"/>
        <v/>
      </c>
      <c r="AU1132" t="str">
        <f t="shared" si="177"/>
        <v/>
      </c>
      <c r="AV1132">
        <f t="shared" si="178"/>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174"/>
        <v/>
      </c>
      <c r="AS1133" t="str">
        <f t="shared" si="175"/>
        <v>單</v>
      </c>
      <c r="AT1133" t="str">
        <f t="shared" si="176"/>
        <v/>
      </c>
      <c r="AU1133" t="str">
        <f t="shared" si="177"/>
        <v/>
      </c>
      <c r="AV1133">
        <f t="shared" si="178"/>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174"/>
        <v/>
      </c>
      <c r="AS1134" t="str">
        <f t="shared" si="175"/>
        <v>單</v>
      </c>
      <c r="AT1134" t="str">
        <f t="shared" si="176"/>
        <v/>
      </c>
      <c r="AU1134" t="str">
        <f t="shared" si="177"/>
        <v/>
      </c>
      <c r="AV1134">
        <f t="shared" si="178"/>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174"/>
        <v/>
      </c>
      <c r="AS1135" t="str">
        <f t="shared" si="175"/>
        <v>單</v>
      </c>
      <c r="AT1135" t="str">
        <f t="shared" si="176"/>
        <v/>
      </c>
      <c r="AU1135" t="str">
        <f t="shared" si="177"/>
        <v/>
      </c>
      <c r="AV1135">
        <f t="shared" si="178"/>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174"/>
        <v/>
      </c>
      <c r="AS1136" t="str">
        <f t="shared" si="175"/>
        <v>單</v>
      </c>
      <c r="AT1136" t="str">
        <f t="shared" si="176"/>
        <v/>
      </c>
      <c r="AU1136" t="str">
        <f t="shared" si="177"/>
        <v/>
      </c>
      <c r="AV1136">
        <f t="shared" si="178"/>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174"/>
        <v/>
      </c>
      <c r="AS1137" t="str">
        <f t="shared" si="175"/>
        <v>單</v>
      </c>
      <c r="AT1137" t="str">
        <f t="shared" si="176"/>
        <v/>
      </c>
      <c r="AU1137" t="str">
        <f t="shared" si="177"/>
        <v/>
      </c>
      <c r="AV1137">
        <f t="shared" si="178"/>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174"/>
        <v/>
      </c>
      <c r="AS1138" t="str">
        <f t="shared" si="175"/>
        <v>單</v>
      </c>
      <c r="AT1138" t="str">
        <f t="shared" si="176"/>
        <v/>
      </c>
      <c r="AU1138" t="str">
        <f t="shared" si="177"/>
        <v/>
      </c>
      <c r="AV1138">
        <f t="shared" si="178"/>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174"/>
        <v/>
      </c>
      <c r="AS1139" t="str">
        <f t="shared" si="175"/>
        <v>單</v>
      </c>
      <c r="AT1139" t="str">
        <f t="shared" si="176"/>
        <v/>
      </c>
      <c r="AU1139" t="str">
        <f t="shared" si="177"/>
        <v/>
      </c>
      <c r="AV1139">
        <f t="shared" si="178"/>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174"/>
        <v/>
      </c>
      <c r="AS1140" t="str">
        <f t="shared" si="175"/>
        <v>單</v>
      </c>
      <c r="AT1140" t="str">
        <f t="shared" si="176"/>
        <v/>
      </c>
      <c r="AU1140" t="str">
        <f t="shared" si="177"/>
        <v/>
      </c>
      <c r="AV1140">
        <f t="shared" si="178"/>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174"/>
        <v/>
      </c>
      <c r="AS1141" t="str">
        <f t="shared" si="175"/>
        <v>單</v>
      </c>
      <c r="AT1141" t="str">
        <f t="shared" si="176"/>
        <v/>
      </c>
      <c r="AU1141" t="str">
        <f t="shared" si="177"/>
        <v/>
      </c>
      <c r="AV1141">
        <f t="shared" si="178"/>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174"/>
        <v/>
      </c>
      <c r="AS1142" t="str">
        <f t="shared" si="175"/>
        <v>單</v>
      </c>
      <c r="AT1142" t="str">
        <f t="shared" si="176"/>
        <v/>
      </c>
      <c r="AU1142" t="str">
        <f t="shared" si="177"/>
        <v/>
      </c>
      <c r="AV1142">
        <f t="shared" si="178"/>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174"/>
        <v/>
      </c>
      <c r="AS1143" t="str">
        <f t="shared" si="175"/>
        <v>單</v>
      </c>
      <c r="AT1143" t="str">
        <f t="shared" si="176"/>
        <v/>
      </c>
      <c r="AU1143" t="str">
        <f t="shared" si="177"/>
        <v/>
      </c>
      <c r="AV1143">
        <f t="shared" si="178"/>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174"/>
        <v/>
      </c>
      <c r="AS1144" t="str">
        <f t="shared" si="175"/>
        <v>單</v>
      </c>
      <c r="AT1144" t="str">
        <f t="shared" si="176"/>
        <v/>
      </c>
      <c r="AU1144" t="str">
        <f t="shared" si="177"/>
        <v/>
      </c>
      <c r="AV1144">
        <f t="shared" si="178"/>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174"/>
        <v/>
      </c>
      <c r="AS1145" t="str">
        <f t="shared" si="175"/>
        <v>單</v>
      </c>
      <c r="AT1145" t="str">
        <f t="shared" si="176"/>
        <v/>
      </c>
      <c r="AU1145" t="str">
        <f t="shared" si="177"/>
        <v/>
      </c>
      <c r="AV1145">
        <f t="shared" si="178"/>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174"/>
        <v/>
      </c>
      <c r="AS1146" t="str">
        <f t="shared" si="175"/>
        <v>單</v>
      </c>
      <c r="AT1146" t="str">
        <f t="shared" si="176"/>
        <v/>
      </c>
      <c r="AU1146" t="str">
        <f t="shared" si="177"/>
        <v/>
      </c>
      <c r="AV1146">
        <f t="shared" si="178"/>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174"/>
        <v/>
      </c>
      <c r="AS1147" t="str">
        <f t="shared" si="175"/>
        <v>單</v>
      </c>
      <c r="AT1147" t="str">
        <f t="shared" si="176"/>
        <v/>
      </c>
      <c r="AU1147" t="str">
        <f t="shared" si="177"/>
        <v/>
      </c>
      <c r="AV1147">
        <f t="shared" si="178"/>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174"/>
        <v/>
      </c>
      <c r="AS1148" t="str">
        <f t="shared" si="175"/>
        <v>單</v>
      </c>
      <c r="AT1148" t="str">
        <f t="shared" si="176"/>
        <v/>
      </c>
      <c r="AU1148" t="str">
        <f t="shared" si="177"/>
        <v/>
      </c>
      <c r="AV1148">
        <f t="shared" si="178"/>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174"/>
        <v/>
      </c>
      <c r="AS1149" t="str">
        <f t="shared" si="175"/>
        <v>單</v>
      </c>
      <c r="AT1149" t="str">
        <f t="shared" si="176"/>
        <v/>
      </c>
      <c r="AU1149" t="str">
        <f t="shared" si="177"/>
        <v/>
      </c>
      <c r="AV1149">
        <f t="shared" si="178"/>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174"/>
        <v/>
      </c>
      <c r="AS1150" t="str">
        <f t="shared" si="175"/>
        <v>單</v>
      </c>
      <c r="AT1150" t="str">
        <f t="shared" si="176"/>
        <v/>
      </c>
      <c r="AU1150" t="str">
        <f t="shared" si="177"/>
        <v/>
      </c>
      <c r="AV1150">
        <f t="shared" si="178"/>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174"/>
        <v/>
      </c>
      <c r="AS1151" t="str">
        <f t="shared" si="175"/>
        <v>單</v>
      </c>
      <c r="AT1151" t="str">
        <f t="shared" si="176"/>
        <v/>
      </c>
      <c r="AU1151" t="str">
        <f t="shared" si="177"/>
        <v/>
      </c>
      <c r="AV1151">
        <f t="shared" si="178"/>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174"/>
        <v/>
      </c>
      <c r="AS1152" t="str">
        <f t="shared" si="175"/>
        <v>單</v>
      </c>
      <c r="AT1152" t="str">
        <f t="shared" si="176"/>
        <v/>
      </c>
      <c r="AU1152" t="str">
        <f t="shared" si="177"/>
        <v/>
      </c>
      <c r="AV1152">
        <f t="shared" si="178"/>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174"/>
        <v/>
      </c>
      <c r="AM1153" s="900">
        <v>46127</v>
      </c>
      <c r="AN1153" s="900">
        <v>46131</v>
      </c>
      <c r="AS1153" t="str">
        <f t="shared" si="175"/>
        <v>單</v>
      </c>
      <c r="AT1153" t="str">
        <f t="shared" si="176"/>
        <v/>
      </c>
      <c r="AU1153" t="str">
        <f t="shared" si="177"/>
        <v/>
      </c>
      <c r="AV1153">
        <f t="shared" si="178"/>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179">LEFT(B1154, 1)</f>
        <v/>
      </c>
      <c r="AS1154" t="str">
        <f t="shared" ref="AS1154:AS1171" si="180">IF(RIGHT(F1154, 2) = "×2", "雙", "單")</f>
        <v>單</v>
      </c>
      <c r="AT1154" t="str">
        <f t="shared" ref="AT1154:AT1171" si="181">IF(OR(AF1154="J", AF1154="T", AF1154="M"), IF(AG1154=1, "全", "半"), IF(AF1154="A", IF(AG1154=0.5, IF(AS1154="雙", "全", ""), IF(AG1154=1, IF(AS1154="雙", "半", "全"), IF(AG1154=2, "半", ""))), IF(AF1154="S", AG1154 &amp; "sec", "")))</f>
        <v/>
      </c>
      <c r="AU1154" t="str">
        <f t="shared" ref="AU1154:AU1171" si="182">IFERROR(VALUE(LEFT(E1154, FIND("/", E1154)-1)), "")</f>
        <v/>
      </c>
      <c r="AV1154">
        <f t="shared" ref="AV1154:AV1171" si="183">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179"/>
        <v/>
      </c>
      <c r="AS1155" t="str">
        <f t="shared" si="180"/>
        <v>單</v>
      </c>
      <c r="AT1155" t="str">
        <f t="shared" si="181"/>
        <v/>
      </c>
      <c r="AU1155" t="str">
        <f t="shared" si="182"/>
        <v/>
      </c>
      <c r="AV1155">
        <f t="shared" si="183"/>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179"/>
        <v/>
      </c>
      <c r="AS1156" t="str">
        <f t="shared" si="180"/>
        <v>單</v>
      </c>
      <c r="AT1156" t="str">
        <f t="shared" si="181"/>
        <v/>
      </c>
      <c r="AU1156" t="str">
        <f t="shared" si="182"/>
        <v/>
      </c>
      <c r="AV1156">
        <f t="shared" si="183"/>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179"/>
        <v/>
      </c>
      <c r="AS1157" t="str">
        <f t="shared" si="180"/>
        <v>單</v>
      </c>
      <c r="AT1157" t="str">
        <f t="shared" si="181"/>
        <v/>
      </c>
      <c r="AU1157" t="str">
        <f t="shared" si="182"/>
        <v/>
      </c>
      <c r="AV1157">
        <f t="shared" si="183"/>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179"/>
        <v/>
      </c>
      <c r="AS1158" t="str">
        <f t="shared" si="180"/>
        <v>單</v>
      </c>
      <c r="AT1158" t="str">
        <f t="shared" si="181"/>
        <v/>
      </c>
      <c r="AU1158" t="str">
        <f t="shared" si="182"/>
        <v/>
      </c>
      <c r="AV1158">
        <f t="shared" si="183"/>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179"/>
        <v/>
      </c>
      <c r="AN1159" s="900">
        <v>46103</v>
      </c>
      <c r="AS1159" t="str">
        <f t="shared" si="180"/>
        <v>單</v>
      </c>
      <c r="AT1159" t="str">
        <f t="shared" si="181"/>
        <v/>
      </c>
      <c r="AU1159" t="str">
        <f t="shared" si="182"/>
        <v/>
      </c>
      <c r="AV1159">
        <f t="shared" si="183"/>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179"/>
        <v/>
      </c>
      <c r="AS1160" t="str">
        <f t="shared" si="180"/>
        <v>單</v>
      </c>
      <c r="AT1160" t="str">
        <f t="shared" si="181"/>
        <v/>
      </c>
      <c r="AU1160" t="str">
        <f t="shared" si="182"/>
        <v/>
      </c>
      <c r="AV1160">
        <f t="shared" si="183"/>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179"/>
        <v/>
      </c>
      <c r="AS1161" t="str">
        <f t="shared" si="180"/>
        <v>單</v>
      </c>
      <c r="AT1161" t="str">
        <f t="shared" si="181"/>
        <v/>
      </c>
      <c r="AU1161" t="str">
        <f t="shared" si="182"/>
        <v/>
      </c>
      <c r="AV1161">
        <f t="shared" si="183"/>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179"/>
        <v/>
      </c>
      <c r="AS1162" t="str">
        <f t="shared" si="180"/>
        <v>單</v>
      </c>
      <c r="AT1162" t="str">
        <f t="shared" si="181"/>
        <v/>
      </c>
      <c r="AU1162" t="str">
        <f t="shared" si="182"/>
        <v/>
      </c>
      <c r="AV1162">
        <f t="shared" si="183"/>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179"/>
        <v/>
      </c>
      <c r="AS1163" t="str">
        <f t="shared" si="180"/>
        <v>單</v>
      </c>
      <c r="AT1163" t="str">
        <f t="shared" si="181"/>
        <v/>
      </c>
      <c r="AU1163" t="str">
        <f t="shared" si="182"/>
        <v/>
      </c>
      <c r="AV1163">
        <f t="shared" si="183"/>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179"/>
        <v/>
      </c>
      <c r="AS1164" t="str">
        <f t="shared" si="180"/>
        <v>單</v>
      </c>
      <c r="AT1164" t="str">
        <f t="shared" si="181"/>
        <v/>
      </c>
      <c r="AU1164" t="str">
        <f t="shared" si="182"/>
        <v/>
      </c>
      <c r="AV1164">
        <f t="shared" si="183"/>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179"/>
        <v/>
      </c>
      <c r="AS1165" t="str">
        <f t="shared" si="180"/>
        <v>單</v>
      </c>
      <c r="AT1165" t="str">
        <f t="shared" si="181"/>
        <v/>
      </c>
      <c r="AU1165" t="str">
        <f t="shared" si="182"/>
        <v/>
      </c>
      <c r="AV1165">
        <f t="shared" si="183"/>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179"/>
        <v/>
      </c>
      <c r="AS1166" t="str">
        <f t="shared" si="180"/>
        <v>單</v>
      </c>
      <c r="AT1166" t="str">
        <f t="shared" si="181"/>
        <v/>
      </c>
      <c r="AU1166" t="str">
        <f t="shared" si="182"/>
        <v/>
      </c>
      <c r="AV1166">
        <f t="shared" si="183"/>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179"/>
        <v/>
      </c>
      <c r="AS1167" t="str">
        <f t="shared" si="180"/>
        <v>單</v>
      </c>
      <c r="AT1167" t="str">
        <f t="shared" si="181"/>
        <v/>
      </c>
      <c r="AU1167" t="str">
        <f t="shared" si="182"/>
        <v/>
      </c>
      <c r="AV1167">
        <f t="shared" si="183"/>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179"/>
        <v/>
      </c>
      <c r="AS1168" t="str">
        <f t="shared" si="180"/>
        <v>單</v>
      </c>
      <c r="AT1168" t="str">
        <f t="shared" si="181"/>
        <v/>
      </c>
      <c r="AU1168" t="str">
        <f t="shared" si="182"/>
        <v/>
      </c>
      <c r="AV1168">
        <f t="shared" si="183"/>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179"/>
        <v/>
      </c>
      <c r="AS1169" t="str">
        <f t="shared" si="180"/>
        <v>單</v>
      </c>
      <c r="AT1169" t="str">
        <f t="shared" si="181"/>
        <v/>
      </c>
      <c r="AU1169" t="str">
        <f t="shared" si="182"/>
        <v/>
      </c>
      <c r="AV1169">
        <f t="shared" si="183"/>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179"/>
        <v/>
      </c>
      <c r="AS1170" t="str">
        <f t="shared" si="180"/>
        <v>單</v>
      </c>
      <c r="AT1170" t="str">
        <f t="shared" si="181"/>
        <v/>
      </c>
      <c r="AU1170" t="str">
        <f t="shared" si="182"/>
        <v/>
      </c>
      <c r="AV1170">
        <f t="shared" si="183"/>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179"/>
        <v/>
      </c>
      <c r="AL1171" s="169">
        <v>48</v>
      </c>
      <c r="AS1171" t="str">
        <f t="shared" si="180"/>
        <v>單</v>
      </c>
      <c r="AT1171" t="str">
        <f t="shared" si="181"/>
        <v/>
      </c>
      <c r="AU1171" t="str">
        <f t="shared" si="182"/>
        <v/>
      </c>
      <c r="AV1171">
        <f t="shared" si="183"/>
        <v>0</v>
      </c>
    </row>
  </sheetData>
  <phoneticPr fontId="3" type="noConversion"/>
  <conditionalFormatting sqref="F1:F836 F876:F1048576">
    <cfRule type="containsText" dxfId="1400" priority="269" operator="containsText" text="×2">
      <formula>NOT(ISERROR(SEARCH("×2",F1)))</formula>
    </cfRule>
  </conditionalFormatting>
  <conditionalFormatting sqref="L1:L10 M2:M10">
    <cfRule type="containsText" dxfId="1399" priority="2581" operator="containsText" text="了機">
      <formula>NOT(ISERROR(SEARCH("了機",L1)))</formula>
    </cfRule>
  </conditionalFormatting>
  <conditionalFormatting sqref="L434:L435 M434:M443">
    <cfRule type="containsText" dxfId="1398" priority="1614" operator="containsText" text="清車">
      <formula>NOT(ISERROR(SEARCH("清車",L434)))</formula>
    </cfRule>
    <cfRule type="containsText" dxfId="1397" priority="1615" operator="containsText" text="改紡">
      <formula>NOT(ISERROR(SEARCH("改紡",L434)))</formula>
    </cfRule>
    <cfRule type="containsText" dxfId="1396" priority="1616" operator="containsText" text="了機">
      <formula>NOT(ISERROR(SEARCH("了機",L434)))</formula>
    </cfRule>
  </conditionalFormatting>
  <conditionalFormatting sqref="L435:L443">
    <cfRule type="containsText" dxfId="1395" priority="1608" operator="containsText" text="清車">
      <formula>NOT(ISERROR(SEARCH("清車",L435)))</formula>
    </cfRule>
    <cfRule type="containsText" dxfId="1394" priority="1609" operator="containsText" text="改紡">
      <formula>NOT(ISERROR(SEARCH("改紡",L435)))</formula>
    </cfRule>
    <cfRule type="containsText" dxfId="1393" priority="1610" operator="containsText" text="了機">
      <formula>NOT(ISERROR(SEARCH("了機",L435)))</formula>
    </cfRule>
  </conditionalFormatting>
  <conditionalFormatting sqref="L474:L475 M474:M483">
    <cfRule type="containsText" dxfId="1392" priority="1444" operator="containsText" text="清車">
      <formula>NOT(ISERROR(SEARCH("清車",L474)))</formula>
    </cfRule>
    <cfRule type="containsText" dxfId="1391" priority="1445" operator="containsText" text="改紡">
      <formula>NOT(ISERROR(SEARCH("改紡",L474)))</formula>
    </cfRule>
    <cfRule type="containsText" dxfId="1390" priority="1446" operator="containsText" text="了機">
      <formula>NOT(ISERROR(SEARCH("了機",L474)))</formula>
    </cfRule>
  </conditionalFormatting>
  <conditionalFormatting sqref="L475:L483">
    <cfRule type="containsText" dxfId="1389" priority="1438" operator="containsText" text="清車">
      <formula>NOT(ISERROR(SEARCH("清車",L475)))</formula>
    </cfRule>
    <cfRule type="containsText" dxfId="1388" priority="1439" operator="containsText" text="改紡">
      <formula>NOT(ISERROR(SEARCH("改紡",L475)))</formula>
    </cfRule>
    <cfRule type="containsText" dxfId="1387" priority="1440" operator="containsText" text="了機">
      <formula>NOT(ISERROR(SEARCH("了機",L475)))</formula>
    </cfRule>
  </conditionalFormatting>
  <conditionalFormatting sqref="L514:L515 M514:M523">
    <cfRule type="containsText" dxfId="1386" priority="1338" operator="containsText" text="清車">
      <formula>NOT(ISERROR(SEARCH("清車",L514)))</formula>
    </cfRule>
    <cfRule type="containsText" dxfId="1385" priority="1339" operator="containsText" text="改紡">
      <formula>NOT(ISERROR(SEARCH("改紡",L514)))</formula>
    </cfRule>
    <cfRule type="containsText" dxfId="1384" priority="1340" operator="containsText" text="了機">
      <formula>NOT(ISERROR(SEARCH("了機",L514)))</formula>
    </cfRule>
  </conditionalFormatting>
  <conditionalFormatting sqref="L515:L523">
    <cfRule type="containsText" dxfId="1383" priority="1332" operator="containsText" text="清車">
      <formula>NOT(ISERROR(SEARCH("清車",L515)))</formula>
    </cfRule>
    <cfRule type="containsText" dxfId="1382" priority="1333" operator="containsText" text="改紡">
      <formula>NOT(ISERROR(SEARCH("改紡",L515)))</formula>
    </cfRule>
    <cfRule type="containsText" dxfId="1381" priority="1334" operator="containsText" text="了機">
      <formula>NOT(ISERROR(SEARCH("了機",L515)))</formula>
    </cfRule>
  </conditionalFormatting>
  <conditionalFormatting sqref="L554:L555 M554:M563">
    <cfRule type="containsText" dxfId="1380" priority="1238" operator="containsText" text="清車">
      <formula>NOT(ISERROR(SEARCH("清車",L554)))</formula>
    </cfRule>
    <cfRule type="containsText" dxfId="1379" priority="1239" operator="containsText" text="改紡">
      <formula>NOT(ISERROR(SEARCH("改紡",L554)))</formula>
    </cfRule>
    <cfRule type="containsText" dxfId="1378" priority="1240" operator="containsText" text="了機">
      <formula>NOT(ISERROR(SEARCH("了機",L554)))</formula>
    </cfRule>
  </conditionalFormatting>
  <conditionalFormatting sqref="L555:L563">
    <cfRule type="containsText" dxfId="1377" priority="1232" operator="containsText" text="清車">
      <formula>NOT(ISERROR(SEARCH("清車",L555)))</formula>
    </cfRule>
    <cfRule type="containsText" dxfId="1376" priority="1233" operator="containsText" text="改紡">
      <formula>NOT(ISERROR(SEARCH("改紡",L555)))</formula>
    </cfRule>
    <cfRule type="containsText" dxfId="1375" priority="1234" operator="containsText" text="了機">
      <formula>NOT(ISERROR(SEARCH("了機",L555)))</formula>
    </cfRule>
  </conditionalFormatting>
  <conditionalFormatting sqref="L593:L594 M593:M602">
    <cfRule type="containsText" dxfId="1374" priority="957" operator="containsText" text="清車">
      <formula>NOT(ISERROR(SEARCH("清車",L593)))</formula>
    </cfRule>
    <cfRule type="containsText" dxfId="1373" priority="958" operator="containsText" text="改紡">
      <formula>NOT(ISERROR(SEARCH("改紡",L593)))</formula>
    </cfRule>
    <cfRule type="containsText" dxfId="1372" priority="959" operator="containsText" text="了機">
      <formula>NOT(ISERROR(SEARCH("了機",L593)))</formula>
    </cfRule>
  </conditionalFormatting>
  <conditionalFormatting sqref="L594:L602">
    <cfRule type="containsText" dxfId="1371" priority="951" operator="containsText" text="清車">
      <formula>NOT(ISERROR(SEARCH("清車",L594)))</formula>
    </cfRule>
    <cfRule type="containsText" dxfId="1370" priority="952" operator="containsText" text="改紡">
      <formula>NOT(ISERROR(SEARCH("改紡",L594)))</formula>
    </cfRule>
    <cfRule type="containsText" dxfId="1369" priority="953" operator="containsText" text="了機">
      <formula>NOT(ISERROR(SEARCH("了機",L594)))</formula>
    </cfRule>
  </conditionalFormatting>
  <conditionalFormatting sqref="L632:L633 M632:M641">
    <cfRule type="containsText" dxfId="1368" priority="841" operator="containsText" text="清車">
      <formula>NOT(ISERROR(SEARCH("清車",L632)))</formula>
    </cfRule>
    <cfRule type="containsText" dxfId="1367" priority="842" operator="containsText" text="改紡">
      <formula>NOT(ISERROR(SEARCH("改紡",L632)))</formula>
    </cfRule>
    <cfRule type="containsText" dxfId="1366" priority="843" operator="containsText" text="了機">
      <formula>NOT(ISERROR(SEARCH("了機",L632)))</formula>
    </cfRule>
  </conditionalFormatting>
  <conditionalFormatting sqref="L633:L641">
    <cfRule type="containsText" dxfId="1365" priority="835" operator="containsText" text="清車">
      <formula>NOT(ISERROR(SEARCH("清車",L633)))</formula>
    </cfRule>
    <cfRule type="containsText" dxfId="1364" priority="836" operator="containsText" text="改紡">
      <formula>NOT(ISERROR(SEARCH("改紡",L633)))</formula>
    </cfRule>
    <cfRule type="containsText" dxfId="1363" priority="837" operator="containsText" text="了機">
      <formula>NOT(ISERROR(SEARCH("了機",L633)))</formula>
    </cfRule>
  </conditionalFormatting>
  <conditionalFormatting sqref="L671:L672 M671:M680">
    <cfRule type="containsText" dxfId="1362" priority="726" operator="containsText" text="清車">
      <formula>NOT(ISERROR(SEARCH("清車",L671)))</formula>
    </cfRule>
    <cfRule type="containsText" dxfId="1361" priority="727" operator="containsText" text="改紡">
      <formula>NOT(ISERROR(SEARCH("改紡",L671)))</formula>
    </cfRule>
    <cfRule type="containsText" dxfId="1360" priority="728" operator="containsText" text="了機">
      <formula>NOT(ISERROR(SEARCH("了機",L671)))</formula>
    </cfRule>
  </conditionalFormatting>
  <conditionalFormatting sqref="L672:L680">
    <cfRule type="containsText" dxfId="1359" priority="720" operator="containsText" text="清車">
      <formula>NOT(ISERROR(SEARCH("清車",L672)))</formula>
    </cfRule>
    <cfRule type="containsText" dxfId="1358" priority="721" operator="containsText" text="改紡">
      <formula>NOT(ISERROR(SEARCH("改紡",L672)))</formula>
    </cfRule>
    <cfRule type="containsText" dxfId="1357" priority="722" operator="containsText" text="了機">
      <formula>NOT(ISERROR(SEARCH("了機",L672)))</formula>
    </cfRule>
  </conditionalFormatting>
  <conditionalFormatting sqref="L710:L711 M710:M719">
    <cfRule type="containsText" dxfId="1356" priority="608" operator="containsText" text="清車">
      <formula>NOT(ISERROR(SEARCH("清車",L710)))</formula>
    </cfRule>
    <cfRule type="containsText" dxfId="1355" priority="609" operator="containsText" text="改紡">
      <formula>NOT(ISERROR(SEARCH("改紡",L710)))</formula>
    </cfRule>
    <cfRule type="containsText" dxfId="1354" priority="610" operator="containsText" text="了機">
      <formula>NOT(ISERROR(SEARCH("了機",L710)))</formula>
    </cfRule>
  </conditionalFormatting>
  <conditionalFormatting sqref="L711:L719">
    <cfRule type="containsText" dxfId="1353" priority="602" operator="containsText" text="清車">
      <formula>NOT(ISERROR(SEARCH("清車",L711)))</formula>
    </cfRule>
    <cfRule type="containsText" dxfId="1352" priority="603" operator="containsText" text="改紡">
      <formula>NOT(ISERROR(SEARCH("改紡",L711)))</formula>
    </cfRule>
    <cfRule type="containsText" dxfId="1351" priority="604" operator="containsText" text="了機">
      <formula>NOT(ISERROR(SEARCH("了機",L711)))</formula>
    </cfRule>
  </conditionalFormatting>
  <conditionalFormatting sqref="L749:L750 M749:M758">
    <cfRule type="containsText" dxfId="1350" priority="487" operator="containsText" text="清車">
      <formula>NOT(ISERROR(SEARCH("清車",L749)))</formula>
    </cfRule>
    <cfRule type="containsText" dxfId="1349" priority="488" operator="containsText" text="改紡">
      <formula>NOT(ISERROR(SEARCH("改紡",L749)))</formula>
    </cfRule>
    <cfRule type="containsText" dxfId="1348" priority="489" operator="containsText" text="了機">
      <formula>NOT(ISERROR(SEARCH("了機",L749)))</formula>
    </cfRule>
  </conditionalFormatting>
  <conditionalFormatting sqref="L750:L758">
    <cfRule type="containsText" dxfId="1347" priority="481" operator="containsText" text="清車">
      <formula>NOT(ISERROR(SEARCH("清車",L750)))</formula>
    </cfRule>
    <cfRule type="containsText" dxfId="1346" priority="482" operator="containsText" text="改紡">
      <formula>NOT(ISERROR(SEARCH("改紡",L750)))</formula>
    </cfRule>
    <cfRule type="containsText" dxfId="1345" priority="483" operator="containsText" text="了機">
      <formula>NOT(ISERROR(SEARCH("了機",L750)))</formula>
    </cfRule>
  </conditionalFormatting>
  <conditionalFormatting sqref="L788:L789 M788:M797">
    <cfRule type="containsText" dxfId="1344" priority="357" operator="containsText" text="清車">
      <formula>NOT(ISERROR(SEARCH("清車",L788)))</formula>
    </cfRule>
    <cfRule type="containsText" dxfId="1343" priority="358" operator="containsText" text="改紡">
      <formula>NOT(ISERROR(SEARCH("改紡",L788)))</formula>
    </cfRule>
    <cfRule type="containsText" dxfId="1342" priority="359" operator="containsText" text="了機">
      <formula>NOT(ISERROR(SEARCH("了機",L788)))</formula>
    </cfRule>
  </conditionalFormatting>
  <conditionalFormatting sqref="L789:L797">
    <cfRule type="containsText" dxfId="1341" priority="351" operator="containsText" text="清車">
      <formula>NOT(ISERROR(SEARCH("清車",L789)))</formula>
    </cfRule>
    <cfRule type="containsText" dxfId="1340" priority="352" operator="containsText" text="改紡">
      <formula>NOT(ISERROR(SEARCH("改紡",L789)))</formula>
    </cfRule>
    <cfRule type="containsText" dxfId="1339" priority="353" operator="containsText" text="了機">
      <formula>NOT(ISERROR(SEARCH("了機",L789)))</formula>
    </cfRule>
  </conditionalFormatting>
  <conditionalFormatting sqref="L827:L828 M827:M836">
    <cfRule type="containsText" dxfId="1338" priority="239" operator="containsText" text="清車">
      <formula>NOT(ISERROR(SEARCH("清車",L827)))</formula>
    </cfRule>
    <cfRule type="containsText" dxfId="1337" priority="240" operator="containsText" text="改紡">
      <formula>NOT(ISERROR(SEARCH("改紡",L827)))</formula>
    </cfRule>
    <cfRule type="containsText" dxfId="1336" priority="241" operator="containsText" text="了機">
      <formula>NOT(ISERROR(SEARCH("了機",L827)))</formula>
    </cfRule>
  </conditionalFormatting>
  <conditionalFormatting sqref="L828:L836">
    <cfRule type="containsText" dxfId="1335" priority="233" operator="containsText" text="清車">
      <formula>NOT(ISERROR(SEARCH("清車",L828)))</formula>
    </cfRule>
    <cfRule type="containsText" dxfId="1334" priority="234" operator="containsText" text="改紡">
      <formula>NOT(ISERROR(SEARCH("改紡",L828)))</formula>
    </cfRule>
  </conditionalFormatting>
  <conditionalFormatting sqref="L828:L836 L876:L1048576">
    <cfRule type="containsText" dxfId="1333" priority="235" operator="containsText" text="了機">
      <formula>NOT(ISERROR(SEARCH("了機",L828)))</formula>
    </cfRule>
  </conditionalFormatting>
  <conditionalFormatting sqref="L2:M433">
    <cfRule type="containsText" dxfId="1332" priority="1539" operator="containsText" text="清車">
      <formula>NOT(ISERROR(SEARCH("清車",L2)))</formula>
    </cfRule>
    <cfRule type="containsText" dxfId="1331" priority="1540" operator="containsText" text="改紡">
      <formula>NOT(ISERROR(SEARCH("改紡",L2)))</formula>
    </cfRule>
  </conditionalFormatting>
  <conditionalFormatting sqref="L11:M433">
    <cfRule type="containsText" dxfId="1330" priority="1541" operator="containsText" text="了機">
      <formula>NOT(ISERROR(SEARCH("了機",L11)))</formula>
    </cfRule>
  </conditionalFormatting>
  <conditionalFormatting sqref="L444:M473">
    <cfRule type="containsText" dxfId="1329" priority="1429" operator="containsText" text="清車">
      <formula>NOT(ISERROR(SEARCH("清車",L444)))</formula>
    </cfRule>
    <cfRule type="containsText" dxfId="1328" priority="1430" operator="containsText" text="改紡">
      <formula>NOT(ISERROR(SEARCH("改紡",L444)))</formula>
    </cfRule>
    <cfRule type="containsText" dxfId="1327" priority="1431" operator="containsText" text="了機">
      <formula>NOT(ISERROR(SEARCH("了機",L444)))</formula>
    </cfRule>
  </conditionalFormatting>
  <conditionalFormatting sqref="L484:M513">
    <cfRule type="containsText" dxfId="1326" priority="1323" operator="containsText" text="清車">
      <formula>NOT(ISERROR(SEARCH("清車",L484)))</formula>
    </cfRule>
    <cfRule type="containsText" dxfId="1325" priority="1324" operator="containsText" text="改紡">
      <formula>NOT(ISERROR(SEARCH("改紡",L484)))</formula>
    </cfRule>
    <cfRule type="containsText" dxfId="1324" priority="1325" operator="containsText" text="了機">
      <formula>NOT(ISERROR(SEARCH("了機",L484)))</formula>
    </cfRule>
  </conditionalFormatting>
  <conditionalFormatting sqref="L524:M553">
    <cfRule type="containsText" dxfId="1323" priority="1172" operator="containsText" text="清車">
      <formula>NOT(ISERROR(SEARCH("清車",L524)))</formula>
    </cfRule>
    <cfRule type="containsText" dxfId="1322" priority="1173" operator="containsText" text="改紡">
      <formula>NOT(ISERROR(SEARCH("改紡",L524)))</formula>
    </cfRule>
    <cfRule type="containsText" dxfId="1321" priority="1174" operator="containsText" text="了機">
      <formula>NOT(ISERROR(SEARCH("了機",L524)))</formula>
    </cfRule>
  </conditionalFormatting>
  <conditionalFormatting sqref="L564:M592">
    <cfRule type="containsText" dxfId="1320" priority="942" operator="containsText" text="清車">
      <formula>NOT(ISERROR(SEARCH("清車",L564)))</formula>
    </cfRule>
    <cfRule type="containsText" dxfId="1319" priority="943" operator="containsText" text="改紡">
      <formula>NOT(ISERROR(SEARCH("改紡",L564)))</formula>
    </cfRule>
    <cfRule type="containsText" dxfId="1318" priority="944" operator="containsText" text="了機">
      <formula>NOT(ISERROR(SEARCH("了機",L564)))</formula>
    </cfRule>
  </conditionalFormatting>
  <conditionalFormatting sqref="L603:M631">
    <cfRule type="containsText" dxfId="1317" priority="826" operator="containsText" text="清車">
      <formula>NOT(ISERROR(SEARCH("清車",L603)))</formula>
    </cfRule>
    <cfRule type="containsText" dxfId="1316" priority="827" operator="containsText" text="改紡">
      <formula>NOT(ISERROR(SEARCH("改紡",L603)))</formula>
    </cfRule>
    <cfRule type="containsText" dxfId="1315" priority="828" operator="containsText" text="了機">
      <formula>NOT(ISERROR(SEARCH("了機",L603)))</formula>
    </cfRule>
  </conditionalFormatting>
  <conditionalFormatting sqref="L642:M670">
    <cfRule type="containsText" dxfId="1314" priority="527" operator="containsText" text="清車">
      <formula>NOT(ISERROR(SEARCH("清車",L642)))</formula>
    </cfRule>
    <cfRule type="containsText" dxfId="1313" priority="528" operator="containsText" text="改紡">
      <formula>NOT(ISERROR(SEARCH("改紡",L642)))</formula>
    </cfRule>
    <cfRule type="containsText" dxfId="1312" priority="529" operator="containsText" text="了機">
      <formula>NOT(ISERROR(SEARCH("了機",L642)))</formula>
    </cfRule>
  </conditionalFormatting>
  <conditionalFormatting sqref="L681:M682 L684:M709 M683">
    <cfRule type="containsText" dxfId="1311" priority="406" operator="containsText" text="清車">
      <formula>NOT(ISERROR(SEARCH("清車",L681)))</formula>
    </cfRule>
    <cfRule type="containsText" dxfId="1310" priority="407" operator="containsText" text="改紡">
      <formula>NOT(ISERROR(SEARCH("改紡",L681)))</formula>
    </cfRule>
    <cfRule type="containsText" dxfId="1309" priority="408" operator="containsText" text="了機">
      <formula>NOT(ISERROR(SEARCH("了機",L681)))</formula>
    </cfRule>
  </conditionalFormatting>
  <conditionalFormatting sqref="L720:M748">
    <cfRule type="containsText" dxfId="1308" priority="472" operator="containsText" text="清車">
      <formula>NOT(ISERROR(SEARCH("清車",L720)))</formula>
    </cfRule>
    <cfRule type="containsText" dxfId="1307" priority="473" operator="containsText" text="改紡">
      <formula>NOT(ISERROR(SEARCH("改紡",L720)))</formula>
    </cfRule>
    <cfRule type="containsText" dxfId="1306" priority="474" operator="containsText" text="了機">
      <formula>NOT(ISERROR(SEARCH("了機",L720)))</formula>
    </cfRule>
  </conditionalFormatting>
  <conditionalFormatting sqref="L759:M787">
    <cfRule type="containsText" dxfId="1305" priority="146" operator="containsText" text="清車">
      <formula>NOT(ISERROR(SEARCH("清車",L759)))</formula>
    </cfRule>
    <cfRule type="containsText" dxfId="1304" priority="147" operator="containsText" text="改紡">
      <formula>NOT(ISERROR(SEARCH("改紡",L759)))</formula>
    </cfRule>
    <cfRule type="containsText" dxfId="1303" priority="148" operator="containsText" text="了機">
      <formula>NOT(ISERROR(SEARCH("了機",L759)))</formula>
    </cfRule>
  </conditionalFormatting>
  <conditionalFormatting sqref="L798:M826">
    <cfRule type="containsText" dxfId="1302" priority="224" operator="containsText" text="清車">
      <formula>NOT(ISERROR(SEARCH("清車",L798)))</formula>
    </cfRule>
    <cfRule type="containsText" dxfId="1301" priority="225" operator="containsText" text="改紡">
      <formula>NOT(ISERROR(SEARCH("改紡",L798)))</formula>
    </cfRule>
    <cfRule type="containsText" dxfId="1300" priority="226" operator="containsText" text="了機">
      <formula>NOT(ISERROR(SEARCH("了機",L798)))</formula>
    </cfRule>
  </conditionalFormatting>
  <conditionalFormatting sqref="P434:P435 Q434:Q443">
    <cfRule type="containsText" dxfId="1299" priority="1599" operator="containsText" text="清車">
      <formula>NOT(ISERROR(SEARCH("清車",P434)))</formula>
    </cfRule>
    <cfRule type="containsText" dxfId="1298" priority="1600" operator="containsText" text="改紡">
      <formula>NOT(ISERROR(SEARCH("改紡",P434)))</formula>
    </cfRule>
    <cfRule type="containsText" dxfId="1297" priority="1601" operator="containsText" text="了機">
      <formula>NOT(ISERROR(SEARCH("了機",P434)))</formula>
    </cfRule>
  </conditionalFormatting>
  <conditionalFormatting sqref="P435:P443">
    <cfRule type="containsText" dxfId="1296" priority="1593" operator="containsText" text="清車">
      <formula>NOT(ISERROR(SEARCH("清車",P435)))</formula>
    </cfRule>
    <cfRule type="containsText" dxfId="1295" priority="1594" operator="containsText" text="改紡">
      <formula>NOT(ISERROR(SEARCH("改紡",P435)))</formula>
    </cfRule>
    <cfRule type="containsText" dxfId="1294" priority="1595" operator="containsText" text="了機">
      <formula>NOT(ISERROR(SEARCH("了機",P435)))</formula>
    </cfRule>
  </conditionalFormatting>
  <conditionalFormatting sqref="P474:P475 Q474:Q483">
    <cfRule type="containsText" dxfId="1293" priority="1420" operator="containsText" text="清車">
      <formula>NOT(ISERROR(SEARCH("清車",P474)))</formula>
    </cfRule>
    <cfRule type="containsText" dxfId="1292" priority="1421" operator="containsText" text="改紡">
      <formula>NOT(ISERROR(SEARCH("改紡",P474)))</formula>
    </cfRule>
    <cfRule type="containsText" dxfId="1291" priority="1422" operator="containsText" text="了機">
      <formula>NOT(ISERROR(SEARCH("了機",P474)))</formula>
    </cfRule>
  </conditionalFormatting>
  <conditionalFormatting sqref="P475:P483">
    <cfRule type="containsText" dxfId="1290" priority="1414" operator="containsText" text="清車">
      <formula>NOT(ISERROR(SEARCH("清車",P475)))</formula>
    </cfRule>
    <cfRule type="containsText" dxfId="1289" priority="1415" operator="containsText" text="改紡">
      <formula>NOT(ISERROR(SEARCH("改紡",P475)))</formula>
    </cfRule>
    <cfRule type="containsText" dxfId="1288" priority="1416" operator="containsText" text="了機">
      <formula>NOT(ISERROR(SEARCH("了機",P475)))</formula>
    </cfRule>
  </conditionalFormatting>
  <conditionalFormatting sqref="P514:P515 Q514:Q523">
    <cfRule type="containsText" dxfId="1287" priority="1314" operator="containsText" text="清車">
      <formula>NOT(ISERROR(SEARCH("清車",P514)))</formula>
    </cfRule>
    <cfRule type="containsText" dxfId="1286" priority="1315" operator="containsText" text="改紡">
      <formula>NOT(ISERROR(SEARCH("改紡",P514)))</formula>
    </cfRule>
    <cfRule type="containsText" dxfId="1285" priority="1316" operator="containsText" text="了機">
      <formula>NOT(ISERROR(SEARCH("了機",P514)))</formula>
    </cfRule>
  </conditionalFormatting>
  <conditionalFormatting sqref="P515:P523">
    <cfRule type="containsText" dxfId="1284" priority="1308" operator="containsText" text="清車">
      <formula>NOT(ISERROR(SEARCH("清車",P515)))</formula>
    </cfRule>
    <cfRule type="containsText" dxfId="1283" priority="1309" operator="containsText" text="改紡">
      <formula>NOT(ISERROR(SEARCH("改紡",P515)))</formula>
    </cfRule>
    <cfRule type="containsText" dxfId="1282" priority="1310" operator="containsText" text="了機">
      <formula>NOT(ISERROR(SEARCH("了機",P515)))</formula>
    </cfRule>
  </conditionalFormatting>
  <conditionalFormatting sqref="P554:P555 Q554:Q563">
    <cfRule type="containsText" dxfId="1281" priority="1214" operator="containsText" text="清車">
      <formula>NOT(ISERROR(SEARCH("清車",P554)))</formula>
    </cfRule>
    <cfRule type="containsText" dxfId="1280" priority="1215" operator="containsText" text="改紡">
      <formula>NOT(ISERROR(SEARCH("改紡",P554)))</formula>
    </cfRule>
    <cfRule type="containsText" dxfId="1279" priority="1216" operator="containsText" text="了機">
      <formula>NOT(ISERROR(SEARCH("了機",P554)))</formula>
    </cfRule>
  </conditionalFormatting>
  <conditionalFormatting sqref="P555:P563">
    <cfRule type="containsText" dxfId="1278" priority="1208" operator="containsText" text="清車">
      <formula>NOT(ISERROR(SEARCH("清車",P555)))</formula>
    </cfRule>
    <cfRule type="containsText" dxfId="1277" priority="1209" operator="containsText" text="改紡">
      <formula>NOT(ISERROR(SEARCH("改紡",P555)))</formula>
    </cfRule>
    <cfRule type="containsText" dxfId="1276" priority="1210" operator="containsText" text="了機">
      <formula>NOT(ISERROR(SEARCH("了機",P555)))</formula>
    </cfRule>
  </conditionalFormatting>
  <conditionalFormatting sqref="P593:P594 Q593:Q602">
    <cfRule type="containsText" dxfId="1275" priority="933" operator="containsText" text="清車">
      <formula>NOT(ISERROR(SEARCH("清車",P593)))</formula>
    </cfRule>
    <cfRule type="containsText" dxfId="1274" priority="934" operator="containsText" text="改紡">
      <formula>NOT(ISERROR(SEARCH("改紡",P593)))</formula>
    </cfRule>
    <cfRule type="containsText" dxfId="1273" priority="935" operator="containsText" text="了機">
      <formula>NOT(ISERROR(SEARCH("了機",P593)))</formula>
    </cfRule>
  </conditionalFormatting>
  <conditionalFormatting sqref="P594:P602">
    <cfRule type="containsText" dxfId="1272" priority="927" operator="containsText" text="清車">
      <formula>NOT(ISERROR(SEARCH("清車",P594)))</formula>
    </cfRule>
    <cfRule type="containsText" dxfId="1271" priority="928" operator="containsText" text="改紡">
      <formula>NOT(ISERROR(SEARCH("改紡",P594)))</formula>
    </cfRule>
    <cfRule type="containsText" dxfId="1270" priority="929" operator="containsText" text="了機">
      <formula>NOT(ISERROR(SEARCH("了機",P594)))</formula>
    </cfRule>
  </conditionalFormatting>
  <conditionalFormatting sqref="P632:P633 Q632:Q641">
    <cfRule type="containsText" dxfId="1269" priority="817" operator="containsText" text="清車">
      <formula>NOT(ISERROR(SEARCH("清車",P632)))</formula>
    </cfRule>
    <cfRule type="containsText" dxfId="1268" priority="818" operator="containsText" text="改紡">
      <formula>NOT(ISERROR(SEARCH("改紡",P632)))</formula>
    </cfRule>
    <cfRule type="containsText" dxfId="1267" priority="819" operator="containsText" text="了機">
      <formula>NOT(ISERROR(SEARCH("了機",P632)))</formula>
    </cfRule>
  </conditionalFormatting>
  <conditionalFormatting sqref="P633:P641">
    <cfRule type="containsText" dxfId="1266" priority="811" operator="containsText" text="清車">
      <formula>NOT(ISERROR(SEARCH("清車",P633)))</formula>
    </cfRule>
    <cfRule type="containsText" dxfId="1265" priority="812" operator="containsText" text="改紡">
      <formula>NOT(ISERROR(SEARCH("改紡",P633)))</formula>
    </cfRule>
    <cfRule type="containsText" dxfId="1264" priority="813" operator="containsText" text="了機">
      <formula>NOT(ISERROR(SEARCH("了機",P633)))</formula>
    </cfRule>
  </conditionalFormatting>
  <conditionalFormatting sqref="P671:P672 Q671:Q680">
    <cfRule type="containsText" dxfId="1263" priority="702" operator="containsText" text="清車">
      <formula>NOT(ISERROR(SEARCH("清車",P671)))</formula>
    </cfRule>
    <cfRule type="containsText" dxfId="1262" priority="703" operator="containsText" text="改紡">
      <formula>NOT(ISERROR(SEARCH("改紡",P671)))</formula>
    </cfRule>
    <cfRule type="containsText" dxfId="1261" priority="704" operator="containsText" text="了機">
      <formula>NOT(ISERROR(SEARCH("了機",P671)))</formula>
    </cfRule>
  </conditionalFormatting>
  <conditionalFormatting sqref="P672:P680">
    <cfRule type="containsText" dxfId="1260" priority="696" operator="containsText" text="清車">
      <formula>NOT(ISERROR(SEARCH("清車",P672)))</formula>
    </cfRule>
    <cfRule type="containsText" dxfId="1259" priority="697" operator="containsText" text="改紡">
      <formula>NOT(ISERROR(SEARCH("改紡",P672)))</formula>
    </cfRule>
    <cfRule type="containsText" dxfId="1258" priority="698" operator="containsText" text="了機">
      <formula>NOT(ISERROR(SEARCH("了機",P672)))</formula>
    </cfRule>
  </conditionalFormatting>
  <conditionalFormatting sqref="P710:P711 Q710:Q719">
    <cfRule type="containsText" dxfId="1257" priority="584" operator="containsText" text="清車">
      <formula>NOT(ISERROR(SEARCH("清車",P710)))</formula>
    </cfRule>
    <cfRule type="containsText" dxfId="1256" priority="585" operator="containsText" text="改紡">
      <formula>NOT(ISERROR(SEARCH("改紡",P710)))</formula>
    </cfRule>
    <cfRule type="containsText" dxfId="1255" priority="586" operator="containsText" text="了機">
      <formula>NOT(ISERROR(SEARCH("了機",P710)))</formula>
    </cfRule>
  </conditionalFormatting>
  <conditionalFormatting sqref="P711:P719">
    <cfRule type="containsText" dxfId="1254" priority="578" operator="containsText" text="清車">
      <formula>NOT(ISERROR(SEARCH("清車",P711)))</formula>
    </cfRule>
    <cfRule type="containsText" dxfId="1253" priority="579" operator="containsText" text="改紡">
      <formula>NOT(ISERROR(SEARCH("改紡",P711)))</formula>
    </cfRule>
    <cfRule type="containsText" dxfId="1252" priority="580" operator="containsText" text="了機">
      <formula>NOT(ISERROR(SEARCH("了機",P711)))</formula>
    </cfRule>
  </conditionalFormatting>
  <conditionalFormatting sqref="P749:P750 Q749:Q758">
    <cfRule type="containsText" dxfId="1251" priority="463" operator="containsText" text="清車">
      <formula>NOT(ISERROR(SEARCH("清車",P749)))</formula>
    </cfRule>
    <cfRule type="containsText" dxfId="1250" priority="464" operator="containsText" text="改紡">
      <formula>NOT(ISERROR(SEARCH("改紡",P749)))</formula>
    </cfRule>
    <cfRule type="containsText" dxfId="1249" priority="465" operator="containsText" text="了機">
      <formula>NOT(ISERROR(SEARCH("了機",P749)))</formula>
    </cfRule>
  </conditionalFormatting>
  <conditionalFormatting sqref="P750:P758">
    <cfRule type="containsText" dxfId="1248" priority="457" operator="containsText" text="清車">
      <formula>NOT(ISERROR(SEARCH("清車",P750)))</formula>
    </cfRule>
    <cfRule type="containsText" dxfId="1247" priority="458" operator="containsText" text="改紡">
      <formula>NOT(ISERROR(SEARCH("改紡",P750)))</formula>
    </cfRule>
    <cfRule type="containsText" dxfId="1246" priority="459" operator="containsText" text="了機">
      <formula>NOT(ISERROR(SEARCH("了機",P750)))</formula>
    </cfRule>
  </conditionalFormatting>
  <conditionalFormatting sqref="P788:P789 Q788:Q797">
    <cfRule type="containsText" dxfId="1245" priority="333" operator="containsText" text="清車">
      <formula>NOT(ISERROR(SEARCH("清車",P788)))</formula>
    </cfRule>
    <cfRule type="containsText" dxfId="1244" priority="334" operator="containsText" text="改紡">
      <formula>NOT(ISERROR(SEARCH("改紡",P788)))</formula>
    </cfRule>
    <cfRule type="containsText" dxfId="1243" priority="335" operator="containsText" text="了機">
      <formula>NOT(ISERROR(SEARCH("了機",P788)))</formula>
    </cfRule>
  </conditionalFormatting>
  <conditionalFormatting sqref="P789:P797">
    <cfRule type="containsText" dxfId="1242" priority="327" operator="containsText" text="清車">
      <formula>NOT(ISERROR(SEARCH("清車",P789)))</formula>
    </cfRule>
    <cfRule type="containsText" dxfId="1241" priority="328" operator="containsText" text="改紡">
      <formula>NOT(ISERROR(SEARCH("改紡",P789)))</formula>
    </cfRule>
    <cfRule type="containsText" dxfId="1240" priority="329" operator="containsText" text="了機">
      <formula>NOT(ISERROR(SEARCH("了機",P789)))</formula>
    </cfRule>
  </conditionalFormatting>
  <conditionalFormatting sqref="P827:P828 Q827:Q836">
    <cfRule type="containsText" dxfId="1239" priority="215" operator="containsText" text="清車">
      <formula>NOT(ISERROR(SEARCH("清車",P827)))</formula>
    </cfRule>
    <cfRule type="containsText" dxfId="1238" priority="216" operator="containsText" text="改紡">
      <formula>NOT(ISERROR(SEARCH("改紡",P827)))</formula>
    </cfRule>
    <cfRule type="containsText" dxfId="1237" priority="217" operator="containsText" text="了機">
      <formula>NOT(ISERROR(SEARCH("了機",P827)))</formula>
    </cfRule>
  </conditionalFormatting>
  <conditionalFormatting sqref="P828:P836">
    <cfRule type="containsText" dxfId="1236" priority="209" operator="containsText" text="清車">
      <formula>NOT(ISERROR(SEARCH("清車",P828)))</formula>
    </cfRule>
    <cfRule type="containsText" dxfId="1235" priority="210" operator="containsText" text="改紡">
      <formula>NOT(ISERROR(SEARCH("改紡",P828)))</formula>
    </cfRule>
    <cfRule type="containsText" dxfId="1234" priority="211" operator="containsText" text="了機">
      <formula>NOT(ISERROR(SEARCH("了機",P828)))</formula>
    </cfRule>
  </conditionalFormatting>
  <conditionalFormatting sqref="P2:Q433">
    <cfRule type="containsText" dxfId="1233" priority="1542" operator="containsText" text="清車">
      <formula>NOT(ISERROR(SEARCH("清車",P2)))</formula>
    </cfRule>
    <cfRule type="containsText" dxfId="1232" priority="1543" operator="containsText" text="改紡">
      <formula>NOT(ISERROR(SEARCH("改紡",P2)))</formula>
    </cfRule>
    <cfRule type="containsText" dxfId="1231" priority="1544" operator="containsText" text="了機">
      <formula>NOT(ISERROR(SEARCH("了機",P2)))</formula>
    </cfRule>
  </conditionalFormatting>
  <conditionalFormatting sqref="P444:Q473">
    <cfRule type="containsText" dxfId="1230" priority="1405" operator="containsText" text="清車">
      <formula>NOT(ISERROR(SEARCH("清車",P444)))</formula>
    </cfRule>
    <cfRule type="containsText" dxfId="1229" priority="1406" operator="containsText" text="改紡">
      <formula>NOT(ISERROR(SEARCH("改紡",P444)))</formula>
    </cfRule>
    <cfRule type="containsText" dxfId="1228" priority="1407" operator="containsText" text="了機">
      <formula>NOT(ISERROR(SEARCH("了機",P444)))</formula>
    </cfRule>
  </conditionalFormatting>
  <conditionalFormatting sqref="P484:Q513">
    <cfRule type="containsText" dxfId="1227" priority="1299" operator="containsText" text="清車">
      <formula>NOT(ISERROR(SEARCH("清車",P484)))</formula>
    </cfRule>
    <cfRule type="containsText" dxfId="1226" priority="1300" operator="containsText" text="改紡">
      <formula>NOT(ISERROR(SEARCH("改紡",P484)))</formula>
    </cfRule>
    <cfRule type="containsText" dxfId="1225" priority="1301" operator="containsText" text="了機">
      <formula>NOT(ISERROR(SEARCH("了機",P484)))</formula>
    </cfRule>
  </conditionalFormatting>
  <conditionalFormatting sqref="P524:Q553">
    <cfRule type="containsText" dxfId="1224" priority="1199" operator="containsText" text="清車">
      <formula>NOT(ISERROR(SEARCH("清車",P524)))</formula>
    </cfRule>
    <cfRule type="containsText" dxfId="1223" priority="1200" operator="containsText" text="改紡">
      <formula>NOT(ISERROR(SEARCH("改紡",P524)))</formula>
    </cfRule>
    <cfRule type="containsText" dxfId="1222" priority="1201" operator="containsText" text="了機">
      <formula>NOT(ISERROR(SEARCH("了機",P524)))</formula>
    </cfRule>
  </conditionalFormatting>
  <conditionalFormatting sqref="P564:Q592">
    <cfRule type="containsText" dxfId="1221" priority="891" operator="containsText" text="清車">
      <formula>NOT(ISERROR(SEARCH("清車",P564)))</formula>
    </cfRule>
    <cfRule type="containsText" dxfId="1220" priority="892" operator="containsText" text="改紡">
      <formula>NOT(ISERROR(SEARCH("改紡",P564)))</formula>
    </cfRule>
    <cfRule type="containsText" dxfId="1219" priority="893" operator="containsText" text="了機">
      <formula>NOT(ISERROR(SEARCH("了機",P564)))</formula>
    </cfRule>
  </conditionalFormatting>
  <conditionalFormatting sqref="P603:Q631">
    <cfRule type="containsText" dxfId="1218" priority="775" operator="containsText" text="清車">
      <formula>NOT(ISERROR(SEARCH("清車",P603)))</formula>
    </cfRule>
    <cfRule type="containsText" dxfId="1217" priority="776" operator="containsText" text="改紡">
      <formula>NOT(ISERROR(SEARCH("改紡",P603)))</formula>
    </cfRule>
    <cfRule type="containsText" dxfId="1216" priority="777" operator="containsText" text="了機">
      <formula>NOT(ISERROR(SEARCH("了機",P603)))</formula>
    </cfRule>
  </conditionalFormatting>
  <conditionalFormatting sqref="P642:Q670">
    <cfRule type="containsText" dxfId="1215" priority="660" operator="containsText" text="清車">
      <formula>NOT(ISERROR(SEARCH("清車",P642)))</formula>
    </cfRule>
    <cfRule type="containsText" dxfId="1214" priority="661" operator="containsText" text="改紡">
      <formula>NOT(ISERROR(SEARCH("改紡",P642)))</formula>
    </cfRule>
    <cfRule type="containsText" dxfId="1213" priority="662" operator="containsText" text="了機">
      <formula>NOT(ISERROR(SEARCH("了機",P642)))</formula>
    </cfRule>
  </conditionalFormatting>
  <conditionalFormatting sqref="P681:Q709">
    <cfRule type="containsText" dxfId="1212" priority="403" operator="containsText" text="清車">
      <formula>NOT(ISERROR(SEARCH("清車",P681)))</formula>
    </cfRule>
    <cfRule type="containsText" dxfId="1211" priority="404" operator="containsText" text="改紡">
      <formula>NOT(ISERROR(SEARCH("改紡",P681)))</formula>
    </cfRule>
    <cfRule type="containsText" dxfId="1210" priority="405" operator="containsText" text="了機">
      <formula>NOT(ISERROR(SEARCH("了機",P681)))</formula>
    </cfRule>
  </conditionalFormatting>
  <conditionalFormatting sqref="P720:Q748">
    <cfRule type="containsText" dxfId="1209" priority="119" operator="containsText" text="清車">
      <formula>NOT(ISERROR(SEARCH("清車",P720)))</formula>
    </cfRule>
    <cfRule type="containsText" dxfId="1208" priority="120" operator="containsText" text="改紡">
      <formula>NOT(ISERROR(SEARCH("改紡",P720)))</formula>
    </cfRule>
    <cfRule type="containsText" dxfId="1207" priority="121" operator="containsText" text="了機">
      <formula>NOT(ISERROR(SEARCH("了機",P720)))</formula>
    </cfRule>
  </conditionalFormatting>
  <conditionalFormatting sqref="P759:Q759 P761:Q787 Q760">
    <cfRule type="containsText" dxfId="1206" priority="143" operator="containsText" text="清車">
      <formula>NOT(ISERROR(SEARCH("清車",P759)))</formula>
    </cfRule>
    <cfRule type="containsText" dxfId="1205" priority="144" operator="containsText" text="改紡">
      <formula>NOT(ISERROR(SEARCH("改紡",P759)))</formula>
    </cfRule>
    <cfRule type="containsText" dxfId="1204" priority="145" operator="containsText" text="了機">
      <formula>NOT(ISERROR(SEARCH("了機",P759)))</formula>
    </cfRule>
  </conditionalFormatting>
  <conditionalFormatting sqref="P798:Q799 P802:Q808 P800 P810:Q819 Q809 P821:Q826 Q820">
    <cfRule type="containsText" dxfId="1203" priority="173" operator="containsText" text="清車">
      <formula>NOT(ISERROR(SEARCH("清車",P798)))</formula>
    </cfRule>
    <cfRule type="containsText" dxfId="1202" priority="174" operator="containsText" text="改紡">
      <formula>NOT(ISERROR(SEARCH("改紡",P798)))</formula>
    </cfRule>
    <cfRule type="containsText" dxfId="1201" priority="175" operator="containsText" text="了機">
      <formula>NOT(ISERROR(SEARCH("了機",P798)))</formula>
    </cfRule>
  </conditionalFormatting>
  <conditionalFormatting sqref="T434:T435 U434:U443">
    <cfRule type="containsText" dxfId="1200" priority="1584" operator="containsText" text="清車">
      <formula>NOT(ISERROR(SEARCH("清車",T434)))</formula>
    </cfRule>
    <cfRule type="containsText" dxfId="1199" priority="1585" operator="containsText" text="改紡">
      <formula>NOT(ISERROR(SEARCH("改紡",T434)))</formula>
    </cfRule>
    <cfRule type="containsText" dxfId="1198" priority="1586" operator="containsText" text="了機">
      <formula>NOT(ISERROR(SEARCH("了機",T434)))</formula>
    </cfRule>
  </conditionalFormatting>
  <conditionalFormatting sqref="T435:T443">
    <cfRule type="containsText" dxfId="1197" priority="1578" operator="containsText" text="清車">
      <formula>NOT(ISERROR(SEARCH("清車",T435)))</formula>
    </cfRule>
    <cfRule type="containsText" dxfId="1196" priority="1579" operator="containsText" text="改紡">
      <formula>NOT(ISERROR(SEARCH("改紡",T435)))</formula>
    </cfRule>
    <cfRule type="containsText" dxfId="1195" priority="1580" operator="containsText" text="了機">
      <formula>NOT(ISERROR(SEARCH("了機",T435)))</formula>
    </cfRule>
  </conditionalFormatting>
  <conditionalFormatting sqref="T474:T475 U474:U483">
    <cfRule type="containsText" dxfId="1194" priority="1396" operator="containsText" text="清車">
      <formula>NOT(ISERROR(SEARCH("清車",T474)))</formula>
    </cfRule>
    <cfRule type="containsText" dxfId="1193" priority="1397" operator="containsText" text="改紡">
      <formula>NOT(ISERROR(SEARCH("改紡",T474)))</formula>
    </cfRule>
    <cfRule type="containsText" dxfId="1192" priority="1398" operator="containsText" text="了機">
      <formula>NOT(ISERROR(SEARCH("了機",T474)))</formula>
    </cfRule>
  </conditionalFormatting>
  <conditionalFormatting sqref="T475:T483">
    <cfRule type="containsText" dxfId="1191" priority="1390" operator="containsText" text="清車">
      <formula>NOT(ISERROR(SEARCH("清車",T475)))</formula>
    </cfRule>
    <cfRule type="containsText" dxfId="1190" priority="1391" operator="containsText" text="改紡">
      <formula>NOT(ISERROR(SEARCH("改紡",T475)))</formula>
    </cfRule>
    <cfRule type="containsText" dxfId="1189" priority="1392" operator="containsText" text="了機">
      <formula>NOT(ISERROR(SEARCH("了機",T475)))</formula>
    </cfRule>
  </conditionalFormatting>
  <conditionalFormatting sqref="T514:T515 U514:U523">
    <cfRule type="containsText" dxfId="1188" priority="1290" operator="containsText" text="清車">
      <formula>NOT(ISERROR(SEARCH("清車",T514)))</formula>
    </cfRule>
    <cfRule type="containsText" dxfId="1187" priority="1291" operator="containsText" text="改紡">
      <formula>NOT(ISERROR(SEARCH("改紡",T514)))</formula>
    </cfRule>
    <cfRule type="containsText" dxfId="1186" priority="1292" operator="containsText" text="了機">
      <formula>NOT(ISERROR(SEARCH("了機",T514)))</formula>
    </cfRule>
  </conditionalFormatting>
  <conditionalFormatting sqref="T515:T523">
    <cfRule type="containsText" dxfId="1185" priority="1284" operator="containsText" text="清車">
      <formula>NOT(ISERROR(SEARCH("清車",T515)))</formula>
    </cfRule>
    <cfRule type="containsText" dxfId="1184" priority="1285" operator="containsText" text="改紡">
      <formula>NOT(ISERROR(SEARCH("改紡",T515)))</formula>
    </cfRule>
    <cfRule type="containsText" dxfId="1183" priority="1286" operator="containsText" text="了機">
      <formula>NOT(ISERROR(SEARCH("了機",T515)))</formula>
    </cfRule>
  </conditionalFormatting>
  <conditionalFormatting sqref="T554:T555 U554:U563">
    <cfRule type="containsText" dxfId="1182" priority="1190" operator="containsText" text="清車">
      <formula>NOT(ISERROR(SEARCH("清車",T554)))</formula>
    </cfRule>
    <cfRule type="containsText" dxfId="1181" priority="1191" operator="containsText" text="改紡">
      <formula>NOT(ISERROR(SEARCH("改紡",T554)))</formula>
    </cfRule>
    <cfRule type="containsText" dxfId="1180" priority="1192" operator="containsText" text="了機">
      <formula>NOT(ISERROR(SEARCH("了機",T554)))</formula>
    </cfRule>
  </conditionalFormatting>
  <conditionalFormatting sqref="T555:T563">
    <cfRule type="containsText" dxfId="1179" priority="1184" operator="containsText" text="清車">
      <formula>NOT(ISERROR(SEARCH("清車",T555)))</formula>
    </cfRule>
    <cfRule type="containsText" dxfId="1178" priority="1185" operator="containsText" text="改紡">
      <formula>NOT(ISERROR(SEARCH("改紡",T555)))</formula>
    </cfRule>
    <cfRule type="containsText" dxfId="1177" priority="1186" operator="containsText" text="了機">
      <formula>NOT(ISERROR(SEARCH("了機",T555)))</formula>
    </cfRule>
  </conditionalFormatting>
  <conditionalFormatting sqref="T593:T594 U593:U602">
    <cfRule type="containsText" dxfId="1176" priority="909" operator="containsText" text="清車">
      <formula>NOT(ISERROR(SEARCH("清車",T593)))</formula>
    </cfRule>
    <cfRule type="containsText" dxfId="1175" priority="910" operator="containsText" text="改紡">
      <formula>NOT(ISERROR(SEARCH("改紡",T593)))</formula>
    </cfRule>
    <cfRule type="containsText" dxfId="1174" priority="911" operator="containsText" text="了機">
      <formula>NOT(ISERROR(SEARCH("了機",T593)))</formula>
    </cfRule>
  </conditionalFormatting>
  <conditionalFormatting sqref="T594:T602">
    <cfRule type="containsText" dxfId="1173" priority="903" operator="containsText" text="清車">
      <formula>NOT(ISERROR(SEARCH("清車",T594)))</formula>
    </cfRule>
    <cfRule type="containsText" dxfId="1172" priority="904" operator="containsText" text="改紡">
      <formula>NOT(ISERROR(SEARCH("改紡",T594)))</formula>
    </cfRule>
    <cfRule type="containsText" dxfId="1171" priority="905" operator="containsText" text="了機">
      <formula>NOT(ISERROR(SEARCH("了機",T594)))</formula>
    </cfRule>
  </conditionalFormatting>
  <conditionalFormatting sqref="T632:T633 U632:U641">
    <cfRule type="containsText" dxfId="1170" priority="793" operator="containsText" text="清車">
      <formula>NOT(ISERROR(SEARCH("清車",T632)))</formula>
    </cfRule>
    <cfRule type="containsText" dxfId="1169" priority="794" operator="containsText" text="改紡">
      <formula>NOT(ISERROR(SEARCH("改紡",T632)))</formula>
    </cfRule>
    <cfRule type="containsText" dxfId="1168" priority="795" operator="containsText" text="了機">
      <formula>NOT(ISERROR(SEARCH("了機",T632)))</formula>
    </cfRule>
  </conditionalFormatting>
  <conditionalFormatting sqref="T633:T641">
    <cfRule type="containsText" dxfId="1167" priority="787" operator="containsText" text="清車">
      <formula>NOT(ISERROR(SEARCH("清車",T633)))</formula>
    </cfRule>
    <cfRule type="containsText" dxfId="1166" priority="788" operator="containsText" text="改紡">
      <formula>NOT(ISERROR(SEARCH("改紡",T633)))</formula>
    </cfRule>
    <cfRule type="containsText" dxfId="1165" priority="789" operator="containsText" text="了機">
      <formula>NOT(ISERROR(SEARCH("了機",T633)))</formula>
    </cfRule>
  </conditionalFormatting>
  <conditionalFormatting sqref="T671:T672 U671:U680">
    <cfRule type="containsText" dxfId="1164" priority="678" operator="containsText" text="清車">
      <formula>NOT(ISERROR(SEARCH("清車",T671)))</formula>
    </cfRule>
    <cfRule type="containsText" dxfId="1163" priority="679" operator="containsText" text="改紡">
      <formula>NOT(ISERROR(SEARCH("改紡",T671)))</formula>
    </cfRule>
    <cfRule type="containsText" dxfId="1162" priority="680" operator="containsText" text="了機">
      <formula>NOT(ISERROR(SEARCH("了機",T671)))</formula>
    </cfRule>
  </conditionalFormatting>
  <conditionalFormatting sqref="T672:T680">
    <cfRule type="containsText" dxfId="1161" priority="672" operator="containsText" text="清車">
      <formula>NOT(ISERROR(SEARCH("清車",T672)))</formula>
    </cfRule>
    <cfRule type="containsText" dxfId="1160" priority="673" operator="containsText" text="改紡">
      <formula>NOT(ISERROR(SEARCH("改紡",T672)))</formula>
    </cfRule>
    <cfRule type="containsText" dxfId="1159" priority="674" operator="containsText" text="了機">
      <formula>NOT(ISERROR(SEARCH("了機",T672)))</formula>
    </cfRule>
  </conditionalFormatting>
  <conditionalFormatting sqref="T710:T711 U710:U719">
    <cfRule type="containsText" dxfId="1158" priority="560" operator="containsText" text="清車">
      <formula>NOT(ISERROR(SEARCH("清車",T710)))</formula>
    </cfRule>
    <cfRule type="containsText" dxfId="1157" priority="561" operator="containsText" text="改紡">
      <formula>NOT(ISERROR(SEARCH("改紡",T710)))</formula>
    </cfRule>
    <cfRule type="containsText" dxfId="1156" priority="562" operator="containsText" text="了機">
      <formula>NOT(ISERROR(SEARCH("了機",T710)))</formula>
    </cfRule>
  </conditionalFormatting>
  <conditionalFormatting sqref="T711:T719">
    <cfRule type="containsText" dxfId="1155" priority="554" operator="containsText" text="清車">
      <formula>NOT(ISERROR(SEARCH("清車",T711)))</formula>
    </cfRule>
    <cfRule type="containsText" dxfId="1154" priority="555" operator="containsText" text="改紡">
      <formula>NOT(ISERROR(SEARCH("改紡",T711)))</formula>
    </cfRule>
    <cfRule type="containsText" dxfId="1153" priority="556" operator="containsText" text="了機">
      <formula>NOT(ISERROR(SEARCH("了機",T711)))</formula>
    </cfRule>
  </conditionalFormatting>
  <conditionalFormatting sqref="T749:T750 U749:U758">
    <cfRule type="containsText" dxfId="1152" priority="439" operator="containsText" text="清車">
      <formula>NOT(ISERROR(SEARCH("清車",T749)))</formula>
    </cfRule>
    <cfRule type="containsText" dxfId="1151" priority="440" operator="containsText" text="改紡">
      <formula>NOT(ISERROR(SEARCH("改紡",T749)))</formula>
    </cfRule>
    <cfRule type="containsText" dxfId="1150" priority="441" operator="containsText" text="了機">
      <formula>NOT(ISERROR(SEARCH("了機",T749)))</formula>
    </cfRule>
  </conditionalFormatting>
  <conditionalFormatting sqref="T750:T758">
    <cfRule type="containsText" dxfId="1149" priority="433" operator="containsText" text="清車">
      <formula>NOT(ISERROR(SEARCH("清車",T750)))</formula>
    </cfRule>
    <cfRule type="containsText" dxfId="1148" priority="434" operator="containsText" text="改紡">
      <formula>NOT(ISERROR(SEARCH("改紡",T750)))</formula>
    </cfRule>
    <cfRule type="containsText" dxfId="1147" priority="435" operator="containsText" text="了機">
      <formula>NOT(ISERROR(SEARCH("了機",T750)))</formula>
    </cfRule>
  </conditionalFormatting>
  <conditionalFormatting sqref="T789 U788:U797">
    <cfRule type="containsText" dxfId="1146" priority="309" operator="containsText" text="清車">
      <formula>NOT(ISERROR(SEARCH("清車",T788)))</formula>
    </cfRule>
    <cfRule type="containsText" dxfId="1145" priority="310" operator="containsText" text="改紡">
      <formula>NOT(ISERROR(SEARCH("改紡",T788)))</formula>
    </cfRule>
    <cfRule type="containsText" dxfId="1144" priority="311" operator="containsText" text="了機">
      <formula>NOT(ISERROR(SEARCH("了機",T788)))</formula>
    </cfRule>
  </conditionalFormatting>
  <conditionalFormatting sqref="T789:T797">
    <cfRule type="containsText" dxfId="1143" priority="303" operator="containsText" text="清車">
      <formula>NOT(ISERROR(SEARCH("清車",T789)))</formula>
    </cfRule>
    <cfRule type="containsText" dxfId="1142" priority="304" operator="containsText" text="改紡">
      <formula>NOT(ISERROR(SEARCH("改紡",T789)))</formula>
    </cfRule>
    <cfRule type="containsText" dxfId="1141" priority="305" operator="containsText" text="了機">
      <formula>NOT(ISERROR(SEARCH("了機",T789)))</formula>
    </cfRule>
  </conditionalFormatting>
  <conditionalFormatting sqref="T827:T828 U827:U836">
    <cfRule type="containsText" dxfId="1140" priority="191" operator="containsText" text="清車">
      <formula>NOT(ISERROR(SEARCH("清車",T827)))</formula>
    </cfRule>
    <cfRule type="containsText" dxfId="1139" priority="192" operator="containsText" text="改紡">
      <formula>NOT(ISERROR(SEARCH("改紡",T827)))</formula>
    </cfRule>
    <cfRule type="containsText" dxfId="1138" priority="193" operator="containsText" text="了機">
      <formula>NOT(ISERROR(SEARCH("了機",T827)))</formula>
    </cfRule>
  </conditionalFormatting>
  <conditionalFormatting sqref="T828:T836">
    <cfRule type="containsText" dxfId="1137" priority="185" operator="containsText" text="清車">
      <formula>NOT(ISERROR(SEARCH("清車",T828)))</formula>
    </cfRule>
    <cfRule type="containsText" dxfId="1136" priority="186" operator="containsText" text="改紡">
      <formula>NOT(ISERROR(SEARCH("改紡",T828)))</formula>
    </cfRule>
    <cfRule type="containsText" dxfId="1135" priority="187" operator="containsText" text="了機">
      <formula>NOT(ISERROR(SEARCH("了機",T828)))</formula>
    </cfRule>
  </conditionalFormatting>
  <conditionalFormatting sqref="T2:U433">
    <cfRule type="containsText" dxfId="1134" priority="1375" operator="containsText" text="清車">
      <formula>NOT(ISERROR(SEARCH("清車",T2)))</formula>
    </cfRule>
    <cfRule type="containsText" dxfId="1133" priority="1376" operator="containsText" text="改紡">
      <formula>NOT(ISERROR(SEARCH("改紡",T2)))</formula>
    </cfRule>
    <cfRule type="containsText" dxfId="1132" priority="1377" operator="containsText" text="了機">
      <formula>NOT(ISERROR(SEARCH("了機",T2)))</formula>
    </cfRule>
  </conditionalFormatting>
  <conditionalFormatting sqref="T444:U473">
    <cfRule type="containsText" dxfId="1131" priority="1381" operator="containsText" text="清車">
      <formula>NOT(ISERROR(SEARCH("清車",T444)))</formula>
    </cfRule>
    <cfRule type="containsText" dxfId="1130" priority="1382" operator="containsText" text="改紡">
      <formula>NOT(ISERROR(SEARCH("改紡",T444)))</formula>
    </cfRule>
    <cfRule type="containsText" dxfId="1129" priority="1383" operator="containsText" text="了機">
      <formula>NOT(ISERROR(SEARCH("了機",T444)))</formula>
    </cfRule>
  </conditionalFormatting>
  <conditionalFormatting sqref="T484:U513">
    <cfRule type="containsText" dxfId="1128" priority="1275" operator="containsText" text="清車">
      <formula>NOT(ISERROR(SEARCH("清車",T484)))</formula>
    </cfRule>
    <cfRule type="containsText" dxfId="1127" priority="1276" operator="containsText" text="改紡">
      <formula>NOT(ISERROR(SEARCH("改紡",T484)))</formula>
    </cfRule>
    <cfRule type="containsText" dxfId="1126" priority="1277" operator="containsText" text="了機">
      <formula>NOT(ISERROR(SEARCH("了機",T484)))</formula>
    </cfRule>
  </conditionalFormatting>
  <conditionalFormatting sqref="T524:U553">
    <cfRule type="containsText" dxfId="1125" priority="1175" operator="containsText" text="清車">
      <formula>NOT(ISERROR(SEARCH("清車",T524)))</formula>
    </cfRule>
    <cfRule type="containsText" dxfId="1124" priority="1176" operator="containsText" text="改紡">
      <formula>NOT(ISERROR(SEARCH("改紡",T524)))</formula>
    </cfRule>
    <cfRule type="containsText" dxfId="1123" priority="1177" operator="containsText" text="了機">
      <formula>NOT(ISERROR(SEARCH("了機",T524)))</formula>
    </cfRule>
  </conditionalFormatting>
  <conditionalFormatting sqref="T564:U592">
    <cfRule type="containsText" dxfId="1122" priority="888" operator="containsText" text="清車">
      <formula>NOT(ISERROR(SEARCH("清車",T564)))</formula>
    </cfRule>
    <cfRule type="containsText" dxfId="1121" priority="889" operator="containsText" text="改紡">
      <formula>NOT(ISERROR(SEARCH("改紡",T564)))</formula>
    </cfRule>
    <cfRule type="containsText" dxfId="1120" priority="890" operator="containsText" text="了機">
      <formula>NOT(ISERROR(SEARCH("了機",T564)))</formula>
    </cfRule>
  </conditionalFormatting>
  <conditionalFormatting sqref="T603:U631">
    <cfRule type="containsText" dxfId="1119" priority="772" operator="containsText" text="清車">
      <formula>NOT(ISERROR(SEARCH("清車",T603)))</formula>
    </cfRule>
    <cfRule type="containsText" dxfId="1118" priority="773" operator="containsText" text="改紡">
      <formula>NOT(ISERROR(SEARCH("改紡",T603)))</formula>
    </cfRule>
    <cfRule type="containsText" dxfId="1117" priority="774" operator="containsText" text="了機">
      <formula>NOT(ISERROR(SEARCH("了機",T603)))</formula>
    </cfRule>
  </conditionalFormatting>
  <conditionalFormatting sqref="T642:U670">
    <cfRule type="containsText" dxfId="1116" priority="657" operator="containsText" text="清車">
      <formula>NOT(ISERROR(SEARCH("清車",T642)))</formula>
    </cfRule>
    <cfRule type="containsText" dxfId="1115" priority="658" operator="containsText" text="改紡">
      <formula>NOT(ISERROR(SEARCH("改紡",T642)))</formula>
    </cfRule>
    <cfRule type="containsText" dxfId="1114" priority="659" operator="containsText" text="了機">
      <formula>NOT(ISERROR(SEARCH("了機",T642)))</formula>
    </cfRule>
  </conditionalFormatting>
  <conditionalFormatting sqref="T681:U709">
    <cfRule type="containsText" dxfId="1113" priority="110" operator="containsText" text="清車">
      <formula>NOT(ISERROR(SEARCH("清車",T681)))</formula>
    </cfRule>
    <cfRule type="containsText" dxfId="1112" priority="111" operator="containsText" text="改紡">
      <formula>NOT(ISERROR(SEARCH("改紡",T681)))</formula>
    </cfRule>
    <cfRule type="containsText" dxfId="1111" priority="112" operator="containsText" text="了機">
      <formula>NOT(ISERROR(SEARCH("了機",T681)))</formula>
    </cfRule>
  </conditionalFormatting>
  <conditionalFormatting sqref="T720:U735 T737:U748 U736">
    <cfRule type="containsText" dxfId="1110" priority="116" operator="containsText" text="清車">
      <formula>NOT(ISERROR(SEARCH("清車",T720)))</formula>
    </cfRule>
    <cfRule type="containsText" dxfId="1109" priority="117" operator="containsText" text="改紡">
      <formula>NOT(ISERROR(SEARCH("改紡",T720)))</formula>
    </cfRule>
    <cfRule type="containsText" dxfId="1108" priority="118" operator="containsText" text="了機">
      <formula>NOT(ISERROR(SEARCH("了機",T720)))</formula>
    </cfRule>
  </conditionalFormatting>
  <conditionalFormatting sqref="T759:U759 T761:U787 U760">
    <cfRule type="containsText" dxfId="1107" priority="140" operator="containsText" text="清車">
      <formula>NOT(ISERROR(SEARCH("清車",T759)))</formula>
    </cfRule>
    <cfRule type="containsText" dxfId="1106" priority="141" operator="containsText" text="改紡">
      <formula>NOT(ISERROR(SEARCH("改紡",T759)))</formula>
    </cfRule>
    <cfRule type="containsText" dxfId="1105" priority="142" operator="containsText" text="了機">
      <formula>NOT(ISERROR(SEARCH("了機",T759)))</formula>
    </cfRule>
  </conditionalFormatting>
  <conditionalFormatting sqref="T798:U799 T802:U808 T800 T810:U819 U809 T821:U826 U820">
    <cfRule type="containsText" dxfId="1104" priority="131" operator="containsText" text="清車">
      <formula>NOT(ISERROR(SEARCH("清車",T798)))</formula>
    </cfRule>
    <cfRule type="containsText" dxfId="1103" priority="132" operator="containsText" text="改紡">
      <formula>NOT(ISERROR(SEARCH("改紡",T798)))</formula>
    </cfRule>
    <cfRule type="containsText" dxfId="1102" priority="133" operator="containsText" text="了機">
      <formula>NOT(ISERROR(SEARCH("了機",T798)))</formula>
    </cfRule>
  </conditionalFormatting>
  <conditionalFormatting sqref="X434:X435 Y434:Y443">
    <cfRule type="containsText" dxfId="1101" priority="1566" operator="containsText" text="清車">
      <formula>NOT(ISERROR(SEARCH("清車",X434)))</formula>
    </cfRule>
    <cfRule type="containsText" dxfId="1100" priority="1567" operator="containsText" text="改紡">
      <formula>NOT(ISERROR(SEARCH("改紡",X434)))</formula>
    </cfRule>
    <cfRule type="containsText" dxfId="1099" priority="1568" operator="containsText" text="了機">
      <formula>NOT(ISERROR(SEARCH("了機",X434)))</formula>
    </cfRule>
  </conditionalFormatting>
  <conditionalFormatting sqref="X435:X443">
    <cfRule type="containsText" dxfId="1098" priority="1560" operator="containsText" text="清車">
      <formula>NOT(ISERROR(SEARCH("清車",X435)))</formula>
    </cfRule>
    <cfRule type="containsText" dxfId="1097" priority="1561" operator="containsText" text="改紡">
      <formula>NOT(ISERROR(SEARCH("改紡",X435)))</formula>
    </cfRule>
    <cfRule type="containsText" dxfId="1096" priority="1562" operator="containsText" text="了機">
      <formula>NOT(ISERROR(SEARCH("了機",X435)))</formula>
    </cfRule>
  </conditionalFormatting>
  <conditionalFormatting sqref="X474:X475 Y474:Y483">
    <cfRule type="containsText" dxfId="1095" priority="1477" operator="containsText" text="清車">
      <formula>NOT(ISERROR(SEARCH("清車",X474)))</formula>
    </cfRule>
    <cfRule type="containsText" dxfId="1094" priority="1478" operator="containsText" text="改紡">
      <formula>NOT(ISERROR(SEARCH("改紡",X474)))</formula>
    </cfRule>
    <cfRule type="containsText" dxfId="1093" priority="1479" operator="containsText" text="了機">
      <formula>NOT(ISERROR(SEARCH("了機",X474)))</formula>
    </cfRule>
  </conditionalFormatting>
  <conditionalFormatting sqref="X475:X483">
    <cfRule type="containsText" dxfId="1092" priority="1471" operator="containsText" text="清車">
      <formula>NOT(ISERROR(SEARCH("清車",X475)))</formula>
    </cfRule>
    <cfRule type="containsText" dxfId="1091" priority="1472" operator="containsText" text="改紡">
      <formula>NOT(ISERROR(SEARCH("改紡",X475)))</formula>
    </cfRule>
    <cfRule type="containsText" dxfId="1090" priority="1473" operator="containsText" text="了機">
      <formula>NOT(ISERROR(SEARCH("了機",X475)))</formula>
    </cfRule>
  </conditionalFormatting>
  <conditionalFormatting sqref="X514:X515 Y514:Y523">
    <cfRule type="containsText" dxfId="1089" priority="1362" operator="containsText" text="清車">
      <formula>NOT(ISERROR(SEARCH("清車",X514)))</formula>
    </cfRule>
    <cfRule type="containsText" dxfId="1088" priority="1363" operator="containsText" text="改紡">
      <formula>NOT(ISERROR(SEARCH("改紡",X514)))</formula>
    </cfRule>
    <cfRule type="containsText" dxfId="1087" priority="1364" operator="containsText" text="了機">
      <formula>NOT(ISERROR(SEARCH("了機",X514)))</formula>
    </cfRule>
  </conditionalFormatting>
  <conditionalFormatting sqref="X515:X523">
    <cfRule type="containsText" dxfId="1086" priority="1356" operator="containsText" text="清車">
      <formula>NOT(ISERROR(SEARCH("清車",X515)))</formula>
    </cfRule>
    <cfRule type="containsText" dxfId="1085" priority="1357" operator="containsText" text="改紡">
      <formula>NOT(ISERROR(SEARCH("改紡",X515)))</formula>
    </cfRule>
    <cfRule type="containsText" dxfId="1084" priority="1358" operator="containsText" text="了機">
      <formula>NOT(ISERROR(SEARCH("了機",X515)))</formula>
    </cfRule>
  </conditionalFormatting>
  <conditionalFormatting sqref="X554:X555 Y554:Y563">
    <cfRule type="containsText" dxfId="1083" priority="1262" operator="containsText" text="清車">
      <formula>NOT(ISERROR(SEARCH("清車",X554)))</formula>
    </cfRule>
    <cfRule type="containsText" dxfId="1082" priority="1263" operator="containsText" text="改紡">
      <formula>NOT(ISERROR(SEARCH("改紡",X554)))</formula>
    </cfRule>
    <cfRule type="containsText" dxfId="1081" priority="1264" operator="containsText" text="了機">
      <formula>NOT(ISERROR(SEARCH("了機",X554)))</formula>
    </cfRule>
  </conditionalFormatting>
  <conditionalFormatting sqref="X555:X563">
    <cfRule type="containsText" dxfId="1080" priority="1256" operator="containsText" text="清車">
      <formula>NOT(ISERROR(SEARCH("清車",X555)))</formula>
    </cfRule>
    <cfRule type="containsText" dxfId="1079" priority="1257" operator="containsText" text="改紡">
      <formula>NOT(ISERROR(SEARCH("改紡",X555)))</formula>
    </cfRule>
    <cfRule type="containsText" dxfId="1078" priority="1258" operator="containsText" text="了機">
      <formula>NOT(ISERROR(SEARCH("了機",X555)))</formula>
    </cfRule>
  </conditionalFormatting>
  <conditionalFormatting sqref="X593:X594 Y593:Y602">
    <cfRule type="containsText" dxfId="1077" priority="1056" operator="containsText" text="清車">
      <formula>NOT(ISERROR(SEARCH("清車",X593)))</formula>
    </cfRule>
    <cfRule type="containsText" dxfId="1076" priority="1057" operator="containsText" text="改紡">
      <formula>NOT(ISERROR(SEARCH("改紡",X593)))</formula>
    </cfRule>
    <cfRule type="containsText" dxfId="1075" priority="1058" operator="containsText" text="了機">
      <formula>NOT(ISERROR(SEARCH("了機",X593)))</formula>
    </cfRule>
  </conditionalFormatting>
  <conditionalFormatting sqref="X594:X602">
    <cfRule type="containsText" dxfId="1074" priority="1050" operator="containsText" text="清車">
      <formula>NOT(ISERROR(SEARCH("清車",X594)))</formula>
    </cfRule>
    <cfRule type="containsText" dxfId="1073" priority="1051" operator="containsText" text="改紡">
      <formula>NOT(ISERROR(SEARCH("改紡",X594)))</formula>
    </cfRule>
    <cfRule type="containsText" dxfId="1072" priority="1052" operator="containsText" text="了機">
      <formula>NOT(ISERROR(SEARCH("了機",X594)))</formula>
    </cfRule>
  </conditionalFormatting>
  <conditionalFormatting sqref="X632:X633 Y632:Y641">
    <cfRule type="containsText" dxfId="1071" priority="865" operator="containsText" text="清車">
      <formula>NOT(ISERROR(SEARCH("清車",X632)))</formula>
    </cfRule>
    <cfRule type="containsText" dxfId="1070" priority="866" operator="containsText" text="改紡">
      <formula>NOT(ISERROR(SEARCH("改紡",X632)))</formula>
    </cfRule>
    <cfRule type="containsText" dxfId="1069" priority="867" operator="containsText" text="了機">
      <formula>NOT(ISERROR(SEARCH("了機",X632)))</formula>
    </cfRule>
  </conditionalFormatting>
  <conditionalFormatting sqref="X633:X641">
    <cfRule type="containsText" dxfId="1068" priority="859" operator="containsText" text="清車">
      <formula>NOT(ISERROR(SEARCH("清車",X633)))</formula>
    </cfRule>
    <cfRule type="containsText" dxfId="1067" priority="860" operator="containsText" text="改紡">
      <formula>NOT(ISERROR(SEARCH("改紡",X633)))</formula>
    </cfRule>
    <cfRule type="containsText" dxfId="1066" priority="861" operator="containsText" text="了機">
      <formula>NOT(ISERROR(SEARCH("了機",X633)))</formula>
    </cfRule>
  </conditionalFormatting>
  <conditionalFormatting sqref="X671:X672 Y671:Y680">
    <cfRule type="containsText" dxfId="1065" priority="750" operator="containsText" text="清車">
      <formula>NOT(ISERROR(SEARCH("清車",X671)))</formula>
    </cfRule>
    <cfRule type="containsText" dxfId="1064" priority="751" operator="containsText" text="改紡">
      <formula>NOT(ISERROR(SEARCH("改紡",X671)))</formula>
    </cfRule>
    <cfRule type="containsText" dxfId="1063" priority="752" operator="containsText" text="了機">
      <formula>NOT(ISERROR(SEARCH("了機",X671)))</formula>
    </cfRule>
  </conditionalFormatting>
  <conditionalFormatting sqref="X672:X680">
    <cfRule type="containsText" dxfId="1062" priority="744" operator="containsText" text="清車">
      <formula>NOT(ISERROR(SEARCH("清車",X672)))</formula>
    </cfRule>
    <cfRule type="containsText" dxfId="1061" priority="745" operator="containsText" text="改紡">
      <formula>NOT(ISERROR(SEARCH("改紡",X672)))</formula>
    </cfRule>
    <cfRule type="containsText" dxfId="1060" priority="746" operator="containsText" text="了機">
      <formula>NOT(ISERROR(SEARCH("了機",X672)))</formula>
    </cfRule>
  </conditionalFormatting>
  <conditionalFormatting sqref="X710:X711 Y710:Y719">
    <cfRule type="containsText" dxfId="1059" priority="632" operator="containsText" text="清車">
      <formula>NOT(ISERROR(SEARCH("清車",X710)))</formula>
    </cfRule>
    <cfRule type="containsText" dxfId="1058" priority="633" operator="containsText" text="改紡">
      <formula>NOT(ISERROR(SEARCH("改紡",X710)))</formula>
    </cfRule>
    <cfRule type="containsText" dxfId="1057" priority="634" operator="containsText" text="了機">
      <formula>NOT(ISERROR(SEARCH("了機",X710)))</formula>
    </cfRule>
  </conditionalFormatting>
  <conditionalFormatting sqref="X711:X719">
    <cfRule type="containsText" dxfId="1056" priority="626" operator="containsText" text="清車">
      <formula>NOT(ISERROR(SEARCH("清車",X711)))</formula>
    </cfRule>
    <cfRule type="containsText" dxfId="1055" priority="627" operator="containsText" text="改紡">
      <formula>NOT(ISERROR(SEARCH("改紡",X711)))</formula>
    </cfRule>
    <cfRule type="containsText" dxfId="1054" priority="628" operator="containsText" text="了機">
      <formula>NOT(ISERROR(SEARCH("了機",X711)))</formula>
    </cfRule>
  </conditionalFormatting>
  <conditionalFormatting sqref="X749:X750 Y749:Y758">
    <cfRule type="containsText" dxfId="1053" priority="511" operator="containsText" text="清車">
      <formula>NOT(ISERROR(SEARCH("清車",X749)))</formula>
    </cfRule>
    <cfRule type="containsText" dxfId="1052" priority="512" operator="containsText" text="改紡">
      <formula>NOT(ISERROR(SEARCH("改紡",X749)))</formula>
    </cfRule>
    <cfRule type="containsText" dxfId="1051" priority="513" operator="containsText" text="了機">
      <formula>NOT(ISERROR(SEARCH("了機",X749)))</formula>
    </cfRule>
  </conditionalFormatting>
  <conditionalFormatting sqref="X750:X758">
    <cfRule type="containsText" dxfId="1050" priority="505" operator="containsText" text="清車">
      <formula>NOT(ISERROR(SEARCH("清車",X750)))</formula>
    </cfRule>
    <cfRule type="containsText" dxfId="1049" priority="506" operator="containsText" text="改紡">
      <formula>NOT(ISERROR(SEARCH("改紡",X750)))</formula>
    </cfRule>
    <cfRule type="containsText" dxfId="1048" priority="507" operator="containsText" text="了機">
      <formula>NOT(ISERROR(SEARCH("了機",X750)))</formula>
    </cfRule>
  </conditionalFormatting>
  <conditionalFormatting sqref="X789 Y788:Y797">
    <cfRule type="containsText" dxfId="1047" priority="381" operator="containsText" text="清車">
      <formula>NOT(ISERROR(SEARCH("清車",X788)))</formula>
    </cfRule>
    <cfRule type="containsText" dxfId="1046" priority="382" operator="containsText" text="改紡">
      <formula>NOT(ISERROR(SEARCH("改紡",X788)))</formula>
    </cfRule>
    <cfRule type="containsText" dxfId="1045" priority="383" operator="containsText" text="了機">
      <formula>NOT(ISERROR(SEARCH("了機",X788)))</formula>
    </cfRule>
  </conditionalFormatting>
  <conditionalFormatting sqref="X789:X797">
    <cfRule type="containsText" dxfId="1044" priority="375" operator="containsText" text="清車">
      <formula>NOT(ISERROR(SEARCH("清車",X789)))</formula>
    </cfRule>
    <cfRule type="containsText" dxfId="1043" priority="376" operator="containsText" text="改紡">
      <formula>NOT(ISERROR(SEARCH("改紡",X789)))</formula>
    </cfRule>
    <cfRule type="containsText" dxfId="1042" priority="377" operator="containsText" text="了機">
      <formula>NOT(ISERROR(SEARCH("了機",X789)))</formula>
    </cfRule>
  </conditionalFormatting>
  <conditionalFormatting sqref="X827:X828 Y827:Y836">
    <cfRule type="containsText" dxfId="1041" priority="263" operator="containsText" text="清車">
      <formula>NOT(ISERROR(SEARCH("清車",X827)))</formula>
    </cfRule>
    <cfRule type="containsText" dxfId="1040" priority="264" operator="containsText" text="改紡">
      <formula>NOT(ISERROR(SEARCH("改紡",X827)))</formula>
    </cfRule>
    <cfRule type="containsText" dxfId="1039" priority="265" operator="containsText" text="了機">
      <formula>NOT(ISERROR(SEARCH("了機",X827)))</formula>
    </cfRule>
  </conditionalFormatting>
  <conditionalFormatting sqref="X828:X836">
    <cfRule type="containsText" dxfId="1038" priority="257" operator="containsText" text="清車">
      <formula>NOT(ISERROR(SEARCH("清車",X828)))</formula>
    </cfRule>
    <cfRule type="containsText" dxfId="1037" priority="258" operator="containsText" text="改紡">
      <formula>NOT(ISERROR(SEARCH("改紡",X828)))</formula>
    </cfRule>
    <cfRule type="containsText" dxfId="1036" priority="259" operator="containsText" text="了機">
      <formula>NOT(ISERROR(SEARCH("了機",X828)))</formula>
    </cfRule>
  </conditionalFormatting>
  <conditionalFormatting sqref="X2:Y433">
    <cfRule type="containsText" dxfId="1035" priority="1548" operator="containsText" text="清車">
      <formula>NOT(ISERROR(SEARCH("清車",X2)))</formula>
    </cfRule>
    <cfRule type="containsText" dxfId="1034" priority="1549" operator="containsText" text="改紡">
      <formula>NOT(ISERROR(SEARCH("改紡",X2)))</formula>
    </cfRule>
    <cfRule type="containsText" dxfId="1033" priority="1550" operator="containsText" text="了機">
      <formula>NOT(ISERROR(SEARCH("了機",X2)))</formula>
    </cfRule>
  </conditionalFormatting>
  <conditionalFormatting sqref="X444:Y473">
    <cfRule type="containsText" dxfId="1032" priority="1459" operator="containsText" text="清車">
      <formula>NOT(ISERROR(SEARCH("清車",X444)))</formula>
    </cfRule>
    <cfRule type="containsText" dxfId="1031" priority="1460" operator="containsText" text="改紡">
      <formula>NOT(ISERROR(SEARCH("改紡",X444)))</formula>
    </cfRule>
    <cfRule type="containsText" dxfId="1030" priority="1461" operator="containsText" text="了機">
      <formula>NOT(ISERROR(SEARCH("了機",X444)))</formula>
    </cfRule>
  </conditionalFormatting>
  <conditionalFormatting sqref="X484:Y513">
    <cfRule type="containsText" dxfId="1029" priority="1347" operator="containsText" text="清車">
      <formula>NOT(ISERROR(SEARCH("清車",X484)))</formula>
    </cfRule>
    <cfRule type="containsText" dxfId="1028" priority="1348" operator="containsText" text="改紡">
      <formula>NOT(ISERROR(SEARCH("改紡",X484)))</formula>
    </cfRule>
    <cfRule type="containsText" dxfId="1027" priority="1349" operator="containsText" text="了機">
      <formula>NOT(ISERROR(SEARCH("了機",X484)))</formula>
    </cfRule>
  </conditionalFormatting>
  <conditionalFormatting sqref="X524:Y553">
    <cfRule type="containsText" dxfId="1026" priority="1247" operator="containsText" text="清車">
      <formula>NOT(ISERROR(SEARCH("清車",X524)))</formula>
    </cfRule>
    <cfRule type="containsText" dxfId="1025" priority="1248" operator="containsText" text="改紡">
      <formula>NOT(ISERROR(SEARCH("改紡",X524)))</formula>
    </cfRule>
    <cfRule type="containsText" dxfId="1024" priority="1249" operator="containsText" text="了機">
      <formula>NOT(ISERROR(SEARCH("了機",X524)))</formula>
    </cfRule>
  </conditionalFormatting>
  <conditionalFormatting sqref="X564:Y592">
    <cfRule type="containsText" dxfId="1023" priority="882" operator="containsText" text="清車">
      <formula>NOT(ISERROR(SEARCH("清車",X564)))</formula>
    </cfRule>
    <cfRule type="containsText" dxfId="1022" priority="883" operator="containsText" text="改紡">
      <formula>NOT(ISERROR(SEARCH("改紡",X564)))</formula>
    </cfRule>
    <cfRule type="containsText" dxfId="1021" priority="884" operator="containsText" text="了機">
      <formula>NOT(ISERROR(SEARCH("了機",X564)))</formula>
    </cfRule>
  </conditionalFormatting>
  <conditionalFormatting sqref="X603:Y631">
    <cfRule type="containsText" dxfId="1020" priority="766" operator="containsText" text="清車">
      <formula>NOT(ISERROR(SEARCH("清車",X603)))</formula>
    </cfRule>
    <cfRule type="containsText" dxfId="1019" priority="767" operator="containsText" text="改紡">
      <formula>NOT(ISERROR(SEARCH("改紡",X603)))</formula>
    </cfRule>
    <cfRule type="containsText" dxfId="1018" priority="768" operator="containsText" text="了機">
      <formula>NOT(ISERROR(SEARCH("了機",X603)))</formula>
    </cfRule>
  </conditionalFormatting>
  <conditionalFormatting sqref="X642:Y670">
    <cfRule type="containsText" dxfId="1017" priority="648" operator="containsText" text="清車">
      <formula>NOT(ISERROR(SEARCH("清車",X642)))</formula>
    </cfRule>
    <cfRule type="containsText" dxfId="1016" priority="649" operator="containsText" text="改紡">
      <formula>NOT(ISERROR(SEARCH("改紡",X642)))</formula>
    </cfRule>
    <cfRule type="containsText" dxfId="1015" priority="650" operator="containsText" text="了機">
      <formula>NOT(ISERROR(SEARCH("了機",X642)))</formula>
    </cfRule>
  </conditionalFormatting>
  <conditionalFormatting sqref="X681:Y709">
    <cfRule type="containsText" dxfId="1014" priority="104" operator="containsText" text="清車">
      <formula>NOT(ISERROR(SEARCH("清車",X681)))</formula>
    </cfRule>
    <cfRule type="containsText" dxfId="1013" priority="105" operator="containsText" text="改紡">
      <formula>NOT(ISERROR(SEARCH("改紡",X681)))</formula>
    </cfRule>
    <cfRule type="containsText" dxfId="1012" priority="106" operator="containsText" text="了機">
      <formula>NOT(ISERROR(SEARCH("了機",X681)))</formula>
    </cfRule>
  </conditionalFormatting>
  <conditionalFormatting sqref="X720:Y735 X737:Y748 Y736">
    <cfRule type="containsText" dxfId="1011" priority="113" operator="containsText" text="清車">
      <formula>NOT(ISERROR(SEARCH("清車",X720)))</formula>
    </cfRule>
    <cfRule type="containsText" dxfId="1010" priority="114" operator="containsText" text="改紡">
      <formula>NOT(ISERROR(SEARCH("改紡",X720)))</formula>
    </cfRule>
    <cfRule type="containsText" dxfId="1009" priority="115" operator="containsText" text="了機">
      <formula>NOT(ISERROR(SEARCH("了機",X720)))</formula>
    </cfRule>
  </conditionalFormatting>
  <conditionalFormatting sqref="X759:Y759 X761:Y787 Y760">
    <cfRule type="containsText" dxfId="1008" priority="137" operator="containsText" text="清車">
      <formula>NOT(ISERROR(SEARCH("清車",X759)))</formula>
    </cfRule>
    <cfRule type="containsText" dxfId="1007" priority="138" operator="containsText" text="改紡">
      <formula>NOT(ISERROR(SEARCH("改紡",X759)))</formula>
    </cfRule>
    <cfRule type="containsText" dxfId="1006" priority="139" operator="containsText" text="了機">
      <formula>NOT(ISERROR(SEARCH("了機",X759)))</formula>
    </cfRule>
  </conditionalFormatting>
  <conditionalFormatting sqref="X798:Y800 X802:Y808 X810:Y819 Y809 X821:Y826 Y820">
    <cfRule type="containsText" dxfId="1005" priority="125" operator="containsText" text="清車">
      <formula>NOT(ISERROR(SEARCH("清車",X798)))</formula>
    </cfRule>
    <cfRule type="containsText" dxfId="1004" priority="126" operator="containsText" text="改紡">
      <formula>NOT(ISERROR(SEARCH("改紡",X798)))</formula>
    </cfRule>
    <cfRule type="containsText" dxfId="1003" priority="127" operator="containsText" text="了機">
      <formula>NOT(ISERROR(SEARCH("了機",X798)))</formula>
    </cfRule>
  </conditionalFormatting>
  <conditionalFormatting sqref="L683">
    <cfRule type="containsText" dxfId="1002" priority="101" operator="containsText" text="清車">
      <formula>NOT(ISERROR(SEARCH("清車",L683)))</formula>
    </cfRule>
    <cfRule type="containsText" dxfId="1001" priority="102" operator="containsText" text="改紡">
      <formula>NOT(ISERROR(SEARCH("改紡",L683)))</formula>
    </cfRule>
    <cfRule type="containsText" dxfId="1000" priority="103" operator="containsText" text="了機">
      <formula>NOT(ISERROR(SEARCH("了機",L683)))</formula>
    </cfRule>
  </conditionalFormatting>
  <conditionalFormatting sqref="F837:F875">
    <cfRule type="containsText" dxfId="999" priority="100" operator="containsText" text="×2">
      <formula>NOT(ISERROR(SEARCH("×2",F837)))</formula>
    </cfRule>
  </conditionalFormatting>
  <conditionalFormatting sqref="L866:L867 M866:M875">
    <cfRule type="containsText" dxfId="998" priority="91" operator="containsText" text="清車">
      <formula>NOT(ISERROR(SEARCH("清車",L866)))</formula>
    </cfRule>
    <cfRule type="containsText" dxfId="997" priority="92" operator="containsText" text="改紡">
      <formula>NOT(ISERROR(SEARCH("改紡",L866)))</formula>
    </cfRule>
    <cfRule type="containsText" dxfId="996" priority="93" operator="containsText" text="了機">
      <formula>NOT(ISERROR(SEARCH("了機",L866)))</formula>
    </cfRule>
  </conditionalFormatting>
  <conditionalFormatting sqref="L867:L875">
    <cfRule type="containsText" dxfId="995" priority="88" operator="containsText" text="清車">
      <formula>NOT(ISERROR(SEARCH("清車",L867)))</formula>
    </cfRule>
    <cfRule type="containsText" dxfId="994" priority="89" operator="containsText" text="改紡">
      <formula>NOT(ISERROR(SEARCH("改紡",L867)))</formula>
    </cfRule>
  </conditionalFormatting>
  <conditionalFormatting sqref="L867:L875">
    <cfRule type="containsText" dxfId="993" priority="90" operator="containsText" text="了機">
      <formula>NOT(ISERROR(SEARCH("了機",L867)))</formula>
    </cfRule>
  </conditionalFormatting>
  <conditionalFormatting sqref="L837:M865">
    <cfRule type="containsText" dxfId="992" priority="85" operator="containsText" text="清車">
      <formula>NOT(ISERROR(SEARCH("清車",L837)))</formula>
    </cfRule>
    <cfRule type="containsText" dxfId="991" priority="86" operator="containsText" text="改紡">
      <formula>NOT(ISERROR(SEARCH("改紡",L837)))</formula>
    </cfRule>
    <cfRule type="containsText" dxfId="990" priority="87" operator="containsText" text="了機">
      <formula>NOT(ISERROR(SEARCH("了機",L837)))</formula>
    </cfRule>
  </conditionalFormatting>
  <conditionalFormatting sqref="P866:P867 Q866:Q875">
    <cfRule type="containsText" dxfId="989" priority="82" operator="containsText" text="清車">
      <formula>NOT(ISERROR(SEARCH("清車",P866)))</formula>
    </cfRule>
    <cfRule type="containsText" dxfId="988" priority="83" operator="containsText" text="改紡">
      <formula>NOT(ISERROR(SEARCH("改紡",P866)))</formula>
    </cfRule>
    <cfRule type="containsText" dxfId="987" priority="84" operator="containsText" text="了機">
      <formula>NOT(ISERROR(SEARCH("了機",P866)))</formula>
    </cfRule>
  </conditionalFormatting>
  <conditionalFormatting sqref="P867:P875">
    <cfRule type="containsText" dxfId="986" priority="79" operator="containsText" text="清車">
      <formula>NOT(ISERROR(SEARCH("清車",P867)))</formula>
    </cfRule>
    <cfRule type="containsText" dxfId="985" priority="80" operator="containsText" text="改紡">
      <formula>NOT(ISERROR(SEARCH("改紡",P867)))</formula>
    </cfRule>
    <cfRule type="containsText" dxfId="984" priority="81" operator="containsText" text="了機">
      <formula>NOT(ISERROR(SEARCH("了機",P867)))</formula>
    </cfRule>
  </conditionalFormatting>
  <conditionalFormatting sqref="P837:Q839 P841:Q865">
    <cfRule type="containsText" dxfId="983" priority="70" operator="containsText" text="清車">
      <formula>NOT(ISERROR(SEARCH("清車",P837)))</formula>
    </cfRule>
    <cfRule type="containsText" dxfId="982" priority="71" operator="containsText" text="改紡">
      <formula>NOT(ISERROR(SEARCH("改紡",P837)))</formula>
    </cfRule>
    <cfRule type="containsText" dxfId="981" priority="72" operator="containsText" text="了機">
      <formula>NOT(ISERROR(SEARCH("了機",P837)))</formula>
    </cfRule>
  </conditionalFormatting>
  <conditionalFormatting sqref="T866:T867 U866:U875">
    <cfRule type="containsText" dxfId="980" priority="76" operator="containsText" text="清車">
      <formula>NOT(ISERROR(SEARCH("清車",T866)))</formula>
    </cfRule>
    <cfRule type="containsText" dxfId="979" priority="77" operator="containsText" text="改紡">
      <formula>NOT(ISERROR(SEARCH("改紡",T866)))</formula>
    </cfRule>
    <cfRule type="containsText" dxfId="978" priority="78" operator="containsText" text="了機">
      <formula>NOT(ISERROR(SEARCH("了機",T866)))</formula>
    </cfRule>
  </conditionalFormatting>
  <conditionalFormatting sqref="T867:T875">
    <cfRule type="containsText" dxfId="977" priority="73" operator="containsText" text="清車">
      <formula>NOT(ISERROR(SEARCH("清車",T867)))</formula>
    </cfRule>
    <cfRule type="containsText" dxfId="976" priority="74" operator="containsText" text="改紡">
      <formula>NOT(ISERROR(SEARCH("改紡",T867)))</formula>
    </cfRule>
    <cfRule type="containsText" dxfId="975" priority="75" operator="containsText" text="了機">
      <formula>NOT(ISERROR(SEARCH("了機",T867)))</formula>
    </cfRule>
  </conditionalFormatting>
  <conditionalFormatting sqref="T837:U839 T841:U865">
    <cfRule type="containsText" dxfId="974" priority="67" operator="containsText" text="清車">
      <formula>NOT(ISERROR(SEARCH("清車",T837)))</formula>
    </cfRule>
    <cfRule type="containsText" dxfId="973" priority="68" operator="containsText" text="改紡">
      <formula>NOT(ISERROR(SEARCH("改紡",T837)))</formula>
    </cfRule>
    <cfRule type="containsText" dxfId="972" priority="69" operator="containsText" text="了機">
      <formula>NOT(ISERROR(SEARCH("了機",T837)))</formula>
    </cfRule>
  </conditionalFormatting>
  <conditionalFormatting sqref="X866:X867 Y866:Y875">
    <cfRule type="containsText" dxfId="971" priority="97" operator="containsText" text="清車">
      <formula>NOT(ISERROR(SEARCH("清車",X866)))</formula>
    </cfRule>
    <cfRule type="containsText" dxfId="970" priority="98" operator="containsText" text="改紡">
      <formula>NOT(ISERROR(SEARCH("改紡",X866)))</formula>
    </cfRule>
    <cfRule type="containsText" dxfId="969" priority="99" operator="containsText" text="了機">
      <formula>NOT(ISERROR(SEARCH("了機",X866)))</formula>
    </cfRule>
  </conditionalFormatting>
  <conditionalFormatting sqref="X867:X875">
    <cfRule type="containsText" dxfId="968" priority="94" operator="containsText" text="清車">
      <formula>NOT(ISERROR(SEARCH("清車",X867)))</formula>
    </cfRule>
    <cfRule type="containsText" dxfId="967" priority="95" operator="containsText" text="改紡">
      <formula>NOT(ISERROR(SEARCH("改紡",X867)))</formula>
    </cfRule>
    <cfRule type="containsText" dxfId="966" priority="96" operator="containsText" text="了機">
      <formula>NOT(ISERROR(SEARCH("了機",X867)))</formula>
    </cfRule>
  </conditionalFormatting>
  <conditionalFormatting sqref="X837:Y839 X841:Y865">
    <cfRule type="containsText" dxfId="965" priority="64" operator="containsText" text="清車">
      <formula>NOT(ISERROR(SEARCH("清車",X837)))</formula>
    </cfRule>
    <cfRule type="containsText" dxfId="964" priority="65" operator="containsText" text="改紡">
      <formula>NOT(ISERROR(SEARCH("改紡",X837)))</formula>
    </cfRule>
    <cfRule type="containsText" dxfId="963" priority="66" operator="containsText" text="了機">
      <formula>NOT(ISERROR(SEARCH("了機",X837)))</formula>
    </cfRule>
  </conditionalFormatting>
  <conditionalFormatting sqref="T736">
    <cfRule type="containsText" dxfId="962" priority="61" operator="containsText" text="清車">
      <formula>NOT(ISERROR(SEARCH("清車",T736)))</formula>
    </cfRule>
    <cfRule type="containsText" dxfId="961" priority="62" operator="containsText" text="改紡">
      <formula>NOT(ISERROR(SEARCH("改紡",T736)))</formula>
    </cfRule>
    <cfRule type="containsText" dxfId="960" priority="63" operator="containsText" text="了機">
      <formula>NOT(ISERROR(SEARCH("了機",T736)))</formula>
    </cfRule>
  </conditionalFormatting>
  <conditionalFormatting sqref="X736">
    <cfRule type="containsText" dxfId="959" priority="58" operator="containsText" text="清車">
      <formula>NOT(ISERROR(SEARCH("清車",X736)))</formula>
    </cfRule>
    <cfRule type="containsText" dxfId="958" priority="59" operator="containsText" text="改紡">
      <formula>NOT(ISERROR(SEARCH("改紡",X736)))</formula>
    </cfRule>
    <cfRule type="containsText" dxfId="957" priority="60" operator="containsText" text="了機">
      <formula>NOT(ISERROR(SEARCH("了機",X736)))</formula>
    </cfRule>
  </conditionalFormatting>
  <conditionalFormatting sqref="P760">
    <cfRule type="containsText" dxfId="956" priority="55" operator="containsText" text="清車">
      <formula>NOT(ISERROR(SEARCH("清車",P760)))</formula>
    </cfRule>
    <cfRule type="containsText" dxfId="955" priority="56" operator="containsText" text="改紡">
      <formula>NOT(ISERROR(SEARCH("改紡",P760)))</formula>
    </cfRule>
    <cfRule type="containsText" dxfId="954" priority="57" operator="containsText" text="了機">
      <formula>NOT(ISERROR(SEARCH("了機",P760)))</formula>
    </cfRule>
  </conditionalFormatting>
  <conditionalFormatting sqref="T760">
    <cfRule type="containsText" dxfId="953" priority="52" operator="containsText" text="清車">
      <formula>NOT(ISERROR(SEARCH("清車",T760)))</formula>
    </cfRule>
    <cfRule type="containsText" dxfId="952" priority="53" operator="containsText" text="改紡">
      <formula>NOT(ISERROR(SEARCH("改紡",T760)))</formula>
    </cfRule>
    <cfRule type="containsText" dxfId="951" priority="54" operator="containsText" text="了機">
      <formula>NOT(ISERROR(SEARCH("了機",T760)))</formula>
    </cfRule>
  </conditionalFormatting>
  <conditionalFormatting sqref="X760">
    <cfRule type="containsText" dxfId="950" priority="49" operator="containsText" text="清車">
      <formula>NOT(ISERROR(SEARCH("清車",X760)))</formula>
    </cfRule>
    <cfRule type="containsText" dxfId="949" priority="50" operator="containsText" text="改紡">
      <formula>NOT(ISERROR(SEARCH("改紡",X760)))</formula>
    </cfRule>
    <cfRule type="containsText" dxfId="948" priority="51" operator="containsText" text="了機">
      <formula>NOT(ISERROR(SEARCH("了機",X760)))</formula>
    </cfRule>
  </conditionalFormatting>
  <conditionalFormatting sqref="P801:Q801">
    <cfRule type="containsText" dxfId="947" priority="46" operator="containsText" text="清車">
      <formula>NOT(ISERROR(SEARCH("清車",P801)))</formula>
    </cfRule>
    <cfRule type="containsText" dxfId="946" priority="47" operator="containsText" text="改紡">
      <formula>NOT(ISERROR(SEARCH("改紡",P801)))</formula>
    </cfRule>
    <cfRule type="containsText" dxfId="945" priority="48" operator="containsText" text="了機">
      <formula>NOT(ISERROR(SEARCH("了機",P801)))</formula>
    </cfRule>
  </conditionalFormatting>
  <conditionalFormatting sqref="T801:U801">
    <cfRule type="containsText" dxfId="944" priority="43" operator="containsText" text="清車">
      <formula>NOT(ISERROR(SEARCH("清車",T801)))</formula>
    </cfRule>
    <cfRule type="containsText" dxfId="943" priority="44" operator="containsText" text="改紡">
      <formula>NOT(ISERROR(SEARCH("改紡",T801)))</formula>
    </cfRule>
    <cfRule type="containsText" dxfId="942" priority="45" operator="containsText" text="了機">
      <formula>NOT(ISERROR(SEARCH("了機",T801)))</formula>
    </cfRule>
  </conditionalFormatting>
  <conditionalFormatting sqref="X801:Y801">
    <cfRule type="containsText" dxfId="941" priority="40" operator="containsText" text="清車">
      <formula>NOT(ISERROR(SEARCH("清車",X801)))</formula>
    </cfRule>
    <cfRule type="containsText" dxfId="940" priority="41" operator="containsText" text="改紡">
      <formula>NOT(ISERROR(SEARCH("改紡",X801)))</formula>
    </cfRule>
    <cfRule type="containsText" dxfId="939" priority="42" operator="containsText" text="了機">
      <formula>NOT(ISERROR(SEARCH("了機",X801)))</formula>
    </cfRule>
  </conditionalFormatting>
  <conditionalFormatting sqref="P840:Q840">
    <cfRule type="containsText" dxfId="938" priority="37" operator="containsText" text="清車">
      <formula>NOT(ISERROR(SEARCH("清車",P840)))</formula>
    </cfRule>
    <cfRule type="containsText" dxfId="937" priority="38" operator="containsText" text="改紡">
      <formula>NOT(ISERROR(SEARCH("改紡",P840)))</formula>
    </cfRule>
    <cfRule type="containsText" dxfId="936" priority="39" operator="containsText" text="了機">
      <formula>NOT(ISERROR(SEARCH("了機",P840)))</formula>
    </cfRule>
  </conditionalFormatting>
  <conditionalFormatting sqref="T840:U840">
    <cfRule type="containsText" dxfId="935" priority="34" operator="containsText" text="清車">
      <formula>NOT(ISERROR(SEARCH("清車",T840)))</formula>
    </cfRule>
    <cfRule type="containsText" dxfId="934" priority="35" operator="containsText" text="改紡">
      <formula>NOT(ISERROR(SEARCH("改紡",T840)))</formula>
    </cfRule>
    <cfRule type="containsText" dxfId="933" priority="36" operator="containsText" text="了機">
      <formula>NOT(ISERROR(SEARCH("了機",T840)))</formula>
    </cfRule>
  </conditionalFormatting>
  <conditionalFormatting sqref="X840:Y840">
    <cfRule type="containsText" dxfId="932" priority="31" operator="containsText" text="清車">
      <formula>NOT(ISERROR(SEARCH("清車",X840)))</formula>
    </cfRule>
    <cfRule type="containsText" dxfId="931" priority="32" operator="containsText" text="改紡">
      <formula>NOT(ISERROR(SEARCH("改紡",X840)))</formula>
    </cfRule>
    <cfRule type="containsText" dxfId="930" priority="33" operator="containsText" text="了機">
      <formula>NOT(ISERROR(SEARCH("了機",X840)))</formula>
    </cfRule>
  </conditionalFormatting>
  <conditionalFormatting sqref="X820">
    <cfRule type="containsText" dxfId="929" priority="7" operator="containsText" text="清車">
      <formula>NOT(ISERROR(SEARCH("清車",X820)))</formula>
    </cfRule>
    <cfRule type="containsText" dxfId="928" priority="8" operator="containsText" text="改紡">
      <formula>NOT(ISERROR(SEARCH("改紡",X820)))</formula>
    </cfRule>
    <cfRule type="containsText" dxfId="927" priority="9" operator="containsText" text="了機">
      <formula>NOT(ISERROR(SEARCH("了機",X820)))</formula>
    </cfRule>
  </conditionalFormatting>
  <conditionalFormatting sqref="Q800">
    <cfRule type="containsText" dxfId="926" priority="28" operator="containsText" text="清車">
      <formula>NOT(ISERROR(SEARCH("清車",Q800)))</formula>
    </cfRule>
    <cfRule type="containsText" dxfId="925" priority="29" operator="containsText" text="改紡">
      <formula>NOT(ISERROR(SEARCH("改紡",Q800)))</formula>
    </cfRule>
    <cfRule type="containsText" dxfId="924" priority="30" operator="containsText" text="了機">
      <formula>NOT(ISERROR(SEARCH("了機",Q800)))</formula>
    </cfRule>
  </conditionalFormatting>
  <conditionalFormatting sqref="U800">
    <cfRule type="containsText" dxfId="923" priority="25" operator="containsText" text="清車">
      <formula>NOT(ISERROR(SEARCH("清車",U800)))</formula>
    </cfRule>
    <cfRule type="containsText" dxfId="922" priority="26" operator="containsText" text="改紡">
      <formula>NOT(ISERROR(SEARCH("改紡",U800)))</formula>
    </cfRule>
    <cfRule type="containsText" dxfId="921" priority="27" operator="containsText" text="了機">
      <formula>NOT(ISERROR(SEARCH("了機",U800)))</formula>
    </cfRule>
  </conditionalFormatting>
  <conditionalFormatting sqref="P809">
    <cfRule type="containsText" dxfId="920" priority="22" operator="containsText" text="清車">
      <formula>NOT(ISERROR(SEARCH("清車",P809)))</formula>
    </cfRule>
    <cfRule type="containsText" dxfId="919" priority="23" operator="containsText" text="改紡">
      <formula>NOT(ISERROR(SEARCH("改紡",P809)))</formula>
    </cfRule>
    <cfRule type="containsText" dxfId="918" priority="24" operator="containsText" text="了機">
      <formula>NOT(ISERROR(SEARCH("了機",P809)))</formula>
    </cfRule>
  </conditionalFormatting>
  <conditionalFormatting sqref="T809">
    <cfRule type="containsText" dxfId="917" priority="19" operator="containsText" text="清車">
      <formula>NOT(ISERROR(SEARCH("清車",T809)))</formula>
    </cfRule>
    <cfRule type="containsText" dxfId="916" priority="20" operator="containsText" text="改紡">
      <formula>NOT(ISERROR(SEARCH("改紡",T809)))</formula>
    </cfRule>
    <cfRule type="containsText" dxfId="915" priority="21" operator="containsText" text="了機">
      <formula>NOT(ISERROR(SEARCH("了機",T809)))</formula>
    </cfRule>
  </conditionalFormatting>
  <conditionalFormatting sqref="X809">
    <cfRule type="containsText" dxfId="914" priority="16" operator="containsText" text="清車">
      <formula>NOT(ISERROR(SEARCH("清車",X809)))</formula>
    </cfRule>
    <cfRule type="containsText" dxfId="913" priority="17" operator="containsText" text="改紡">
      <formula>NOT(ISERROR(SEARCH("改紡",X809)))</formula>
    </cfRule>
    <cfRule type="containsText" dxfId="912" priority="18" operator="containsText" text="了機">
      <formula>NOT(ISERROR(SEARCH("了機",X809)))</formula>
    </cfRule>
  </conditionalFormatting>
  <conditionalFormatting sqref="P820">
    <cfRule type="containsText" dxfId="911" priority="13" operator="containsText" text="清車">
      <formula>NOT(ISERROR(SEARCH("清車",P820)))</formula>
    </cfRule>
    <cfRule type="containsText" dxfId="910" priority="14" operator="containsText" text="改紡">
      <formula>NOT(ISERROR(SEARCH("改紡",P820)))</formula>
    </cfRule>
    <cfRule type="containsText" dxfId="909" priority="15" operator="containsText" text="了機">
      <formula>NOT(ISERROR(SEARCH("了機",P820)))</formula>
    </cfRule>
  </conditionalFormatting>
  <conditionalFormatting sqref="T820">
    <cfRule type="containsText" dxfId="908" priority="10" operator="containsText" text="清車">
      <formula>NOT(ISERROR(SEARCH("清車",T820)))</formula>
    </cfRule>
    <cfRule type="containsText" dxfId="907" priority="11" operator="containsText" text="改紡">
      <formula>NOT(ISERROR(SEARCH("改紡",T820)))</formula>
    </cfRule>
    <cfRule type="containsText" dxfId="906" priority="12" operator="containsText" text="了機">
      <formula>NOT(ISERROR(SEARCH("了機",T820)))</formula>
    </cfRule>
  </conditionalFormatting>
  <conditionalFormatting sqref="X788">
    <cfRule type="containsText" dxfId="5" priority="4" operator="containsText" text="清車">
      <formula>NOT(ISERROR(SEARCH("清車",X788)))</formula>
    </cfRule>
    <cfRule type="containsText" dxfId="4" priority="5" operator="containsText" text="改紡">
      <formula>NOT(ISERROR(SEARCH("改紡",X788)))</formula>
    </cfRule>
    <cfRule type="containsText" dxfId="3" priority="6" operator="containsText" text="了機">
      <formula>NOT(ISERROR(SEARCH("了機",X788)))</formula>
    </cfRule>
  </conditionalFormatting>
  <conditionalFormatting sqref="T788">
    <cfRule type="containsText" dxfId="2" priority="1" operator="containsText" text="清車">
      <formula>NOT(ISERROR(SEARCH("清車",T788)))</formula>
    </cfRule>
    <cfRule type="containsText" dxfId="1" priority="2" operator="containsText" text="改紡">
      <formula>NOT(ISERROR(SEARCH("改紡",T788)))</formula>
    </cfRule>
    <cfRule type="containsText" dxfId="0" priority="3" operator="containsText" text="了機">
      <formula>NOT(ISERROR(SEARCH("了機",T788)))</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1" manualBreakCount="21">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1" activePane="bottomLeft" state="frozen"/>
      <selection pane="bottomLeft" activeCell="M29" sqref="M29"/>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c r="K19" s="666"/>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c r="K22" s="666"/>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c r="K23" s="666"/>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c r="K24" s="666"/>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c r="J25" s="665"/>
      <c r="K25" s="666"/>
      <c r="L25" s="576"/>
      <c r="M25" s="576"/>
      <c r="N25" s="156" t="s">
        <v>3528</v>
      </c>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c r="J26" s="665"/>
      <c r="K26" s="666"/>
      <c r="L26" s="576"/>
      <c r="M26" s="576"/>
      <c r="N26" s="156" t="s">
        <v>3528</v>
      </c>
    </row>
    <row r="27" spans="1:14" ht="21.75" customHeight="1">
      <c r="A27" s="576">
        <v>26</v>
      </c>
      <c r="B27" s="575">
        <v>46162</v>
      </c>
      <c r="C27" s="576" t="s">
        <v>3519</v>
      </c>
      <c r="D27" s="577" t="s">
        <v>3520</v>
      </c>
      <c r="E27" s="578" t="s">
        <v>3521</v>
      </c>
      <c r="F27" s="270" t="str">
        <f>IF(ISNA(VLOOKUP(D27,條件!$A$1:$L$65496,5,0)),"",(VLOOKUP(D27,條件!$A$1:$L$65496,5,0)))</f>
        <v>75/36HC</v>
      </c>
      <c r="G27" s="267" t="s">
        <v>3522</v>
      </c>
      <c r="H27" s="579" t="s">
        <v>1102</v>
      </c>
      <c r="I27" s="664"/>
      <c r="J27" s="665"/>
      <c r="K27" s="666"/>
      <c r="L27" s="576"/>
      <c r="M27" s="576" t="s">
        <v>3523</v>
      </c>
      <c r="N27" s="156" t="s">
        <v>3633</v>
      </c>
    </row>
    <row r="28" spans="1:14" ht="21.75" customHeight="1">
      <c r="A28" s="576">
        <v>27</v>
      </c>
      <c r="B28" s="575">
        <v>46163</v>
      </c>
      <c r="C28" s="576" t="s">
        <v>3519</v>
      </c>
      <c r="D28" s="577" t="s">
        <v>3637</v>
      </c>
      <c r="E28" s="578" t="s">
        <v>3638</v>
      </c>
      <c r="F28" s="270" t="str">
        <f>IF(ISNA(VLOOKUP(D28,條件!$A$1:$L$65496,5,0)),"",(VLOOKUP(D28,條件!$A$1:$L$65496,5,0)))</f>
        <v>100/72PFR</v>
      </c>
      <c r="G28" s="576" t="s">
        <v>3639</v>
      </c>
      <c r="H28" s="579" t="s">
        <v>1102</v>
      </c>
      <c r="I28" s="664"/>
      <c r="J28" s="665"/>
      <c r="K28" s="666"/>
      <c r="L28" s="576"/>
      <c r="M28" s="576" t="s">
        <v>3640</v>
      </c>
    </row>
    <row r="29" spans="1:14" ht="21.75" customHeight="1">
      <c r="A29" s="576">
        <v>28</v>
      </c>
      <c r="B29" s="575"/>
      <c r="C29" s="576"/>
      <c r="D29" s="577"/>
      <c r="E29" s="578"/>
      <c r="F29" s="663"/>
      <c r="G29" s="576"/>
      <c r="H29" s="579"/>
      <c r="I29" s="664"/>
      <c r="J29" s="665"/>
      <c r="K29" s="666"/>
      <c r="L29" s="580"/>
      <c r="M29" s="576"/>
    </row>
    <row r="30" spans="1:14" ht="21.75" customHeight="1">
      <c r="A30" s="576">
        <v>29</v>
      </c>
      <c r="B30" s="575"/>
      <c r="C30" s="576"/>
      <c r="D30" s="577"/>
      <c r="E30" s="578"/>
      <c r="F30" s="663"/>
      <c r="G30" s="576"/>
      <c r="H30" s="579"/>
      <c r="I30" s="664"/>
      <c r="J30" s="665"/>
      <c r="K30" s="666"/>
      <c r="L30" s="576"/>
      <c r="M30" s="576"/>
    </row>
    <row r="31" spans="1:14" ht="21.75" customHeight="1">
      <c r="A31" s="576">
        <v>30</v>
      </c>
      <c r="B31" s="575"/>
      <c r="C31" s="576"/>
      <c r="D31" s="577"/>
      <c r="E31" s="578"/>
      <c r="F31" s="270" t="str">
        <f>IF(ISNA(VLOOKUP(D31,條件!$A$1:$L$65496,5,0)),"",(VLOOKUP(D31,條件!$A$1:$L$65496,5,0)))</f>
        <v/>
      </c>
      <c r="G31" s="576"/>
      <c r="H31" s="579"/>
      <c r="I31" s="664"/>
      <c r="J31" s="665"/>
      <c r="K31" s="666"/>
      <c r="L31" s="576"/>
      <c r="M31" s="576"/>
    </row>
    <row r="32" spans="1:14" ht="21.75" customHeight="1">
      <c r="A32" s="576">
        <v>31</v>
      </c>
      <c r="B32" s="575"/>
      <c r="C32" s="576"/>
      <c r="D32" s="577"/>
      <c r="E32" s="578"/>
      <c r="F32" s="663"/>
      <c r="G32" s="576"/>
      <c r="H32" s="579"/>
      <c r="I32" s="664"/>
      <c r="J32" s="665"/>
      <c r="K32" s="666"/>
      <c r="L32" s="576"/>
      <c r="M32" s="576"/>
    </row>
    <row r="33" spans="1:13" ht="21.75" customHeight="1">
      <c r="A33" s="576">
        <v>32</v>
      </c>
      <c r="B33" s="268">
        <v>46143</v>
      </c>
      <c r="C33" s="267" t="s">
        <v>3634</v>
      </c>
      <c r="D33" s="560" t="s">
        <v>3635</v>
      </c>
      <c r="E33" s="269"/>
      <c r="F33" s="270" t="str">
        <f>IF(ISNA(VLOOKUP(D33,條件!$A$1:$L$65496,5,0)),"",(VLOOKUP(D33,條件!$A$1:$L$65496,5,0)))</f>
        <v>75/72CE</v>
      </c>
      <c r="G33" s="267" t="str">
        <f>IF(ISNA(VLOOKUP(D33,條件!$A$1:$L$65496,11,0)),"",(VLOOKUP(D33,條件!$A$1:$L$65496,11,0)))</f>
        <v>藍底白十字</v>
      </c>
      <c r="H33" s="271" t="s">
        <v>950</v>
      </c>
      <c r="I33" s="272"/>
      <c r="J33" s="273"/>
      <c r="K33" s="274"/>
      <c r="L33" s="267"/>
      <c r="M33" s="267" t="s">
        <v>3636</v>
      </c>
    </row>
    <row r="34" spans="1:13" ht="21.75" customHeight="1">
      <c r="A34" s="576">
        <v>33</v>
      </c>
      <c r="B34" s="268"/>
      <c r="C34" s="267"/>
      <c r="D34" s="560"/>
      <c r="E34" s="269"/>
      <c r="F34" s="270" t="str">
        <f>IF(ISNA(VLOOKUP(D34,條件!$A$1:$L$65496,5,0)),"",(VLOOKUP(D34,條件!$A$1:$L$65496,5,0)))</f>
        <v/>
      </c>
      <c r="G34" s="267"/>
      <c r="H34" s="271"/>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905" priority="103" stopIfTrue="1" operator="equal">
      <formula>"FINAL"</formula>
    </cfRule>
    <cfRule type="cellIs" dxfId="904" priority="104" stopIfTrue="1" operator="equal">
      <formula>"清車"</formula>
    </cfRule>
    <cfRule type="cellIs" dxfId="903" priority="105" stopIfTrue="1" operator="equal">
      <formula>"改紡"</formula>
    </cfRule>
  </conditionalFormatting>
  <conditionalFormatting sqref="D23">
    <cfRule type="cellIs" dxfId="902" priority="1" stopIfTrue="1" operator="equal">
      <formula>"FINAL"</formula>
    </cfRule>
    <cfRule type="cellIs" dxfId="901" priority="2" stopIfTrue="1" operator="equal">
      <formula>"清車"</formula>
    </cfRule>
    <cfRule type="cellIs" dxfId="900" priority="3" stopIfTrue="1" operator="equal">
      <formula>"改紡"</formula>
    </cfRule>
    <cfRule type="cellIs" dxfId="899" priority="4" stopIfTrue="1" operator="equal">
      <formula>"FINAL"</formula>
    </cfRule>
    <cfRule type="cellIs" dxfId="898" priority="5" stopIfTrue="1" operator="equal">
      <formula>"清車"</formula>
    </cfRule>
    <cfRule type="cellIs" dxfId="897" priority="6" stopIfTrue="1" operator="equal">
      <formula>"改紡"</formula>
    </cfRule>
    <cfRule type="cellIs" dxfId="896" priority="7" stopIfTrue="1" operator="equal">
      <formula>"FINAL"</formula>
    </cfRule>
    <cfRule type="cellIs" dxfId="895" priority="8" stopIfTrue="1" operator="equal">
      <formula>"清車"</formula>
    </cfRule>
    <cfRule type="cellIs" dxfId="894" priority="9" stopIfTrue="1" operator="equal">
      <formula>"改紡"</formula>
    </cfRule>
    <cfRule type="cellIs" dxfId="893" priority="10" stopIfTrue="1" operator="equal">
      <formula>"FINAL"</formula>
    </cfRule>
    <cfRule type="cellIs" dxfId="892" priority="11" stopIfTrue="1" operator="equal">
      <formula>"清車"</formula>
    </cfRule>
    <cfRule type="cellIs" dxfId="891" priority="12" stopIfTrue="1" operator="equal">
      <formula>"改紡"</formula>
    </cfRule>
    <cfRule type="cellIs" dxfId="890" priority="13" stopIfTrue="1" operator="equal">
      <formula>"FINAL"</formula>
    </cfRule>
    <cfRule type="cellIs" dxfId="889" priority="14" stopIfTrue="1" operator="equal">
      <formula>"清車"</formula>
    </cfRule>
    <cfRule type="cellIs" dxfId="888" priority="15" stopIfTrue="1" operator="equal">
      <formula>"改紡"</formula>
    </cfRule>
    <cfRule type="cellIs" dxfId="887" priority="16" stopIfTrue="1" operator="equal">
      <formula>"FINAL"</formula>
    </cfRule>
    <cfRule type="cellIs" dxfId="886" priority="17" stopIfTrue="1" operator="equal">
      <formula>"清車"</formula>
    </cfRule>
    <cfRule type="cellIs" dxfId="885" priority="18" stopIfTrue="1" operator="equal">
      <formula>"改紡"</formula>
    </cfRule>
    <cfRule type="cellIs" dxfId="884" priority="19" stopIfTrue="1" operator="equal">
      <formula>"FINAL"</formula>
    </cfRule>
    <cfRule type="cellIs" dxfId="883" priority="20" stopIfTrue="1" operator="equal">
      <formula>"清車"</formula>
    </cfRule>
    <cfRule type="cellIs" dxfId="882" priority="21" stopIfTrue="1" operator="equal">
      <formula>"改紡"</formula>
    </cfRule>
    <cfRule type="cellIs" dxfId="881" priority="22" stopIfTrue="1" operator="equal">
      <formula>"FINAL"</formula>
    </cfRule>
    <cfRule type="cellIs" dxfId="880" priority="23" stopIfTrue="1" operator="equal">
      <formula>"清車"</formula>
    </cfRule>
    <cfRule type="cellIs" dxfId="879" priority="24" stopIfTrue="1" operator="equal">
      <formula>"改紡"</formula>
    </cfRule>
    <cfRule type="cellIs" dxfId="878" priority="25" stopIfTrue="1" operator="equal">
      <formula>"FINAL"</formula>
    </cfRule>
    <cfRule type="cellIs" dxfId="877" priority="26" stopIfTrue="1" operator="equal">
      <formula>"清車"</formula>
    </cfRule>
    <cfRule type="cellIs" dxfId="876" priority="27" stopIfTrue="1" operator="equal">
      <formula>"改紡"</formula>
    </cfRule>
    <cfRule type="cellIs" dxfId="875" priority="28" stopIfTrue="1" operator="equal">
      <formula>"FINAL"</formula>
    </cfRule>
    <cfRule type="cellIs" dxfId="874" priority="29" stopIfTrue="1" operator="equal">
      <formula>"清車"</formula>
    </cfRule>
    <cfRule type="cellIs" dxfId="873" priority="30" stopIfTrue="1" operator="equal">
      <formula>"改紡"</formula>
    </cfRule>
    <cfRule type="cellIs" dxfId="872" priority="31" stopIfTrue="1" operator="equal">
      <formula>"FINAL"</formula>
    </cfRule>
    <cfRule type="cellIs" dxfId="871" priority="32" stopIfTrue="1" operator="equal">
      <formula>"清車"</formula>
    </cfRule>
    <cfRule type="cellIs" dxfId="870" priority="33" stopIfTrue="1" operator="equal">
      <formula>"改紡"</formula>
    </cfRule>
    <cfRule type="cellIs" dxfId="869" priority="34" stopIfTrue="1" operator="equal">
      <formula>"FINAL"</formula>
    </cfRule>
    <cfRule type="cellIs" dxfId="868" priority="35" stopIfTrue="1" operator="equal">
      <formula>"清車"</formula>
    </cfRule>
    <cfRule type="cellIs" dxfId="867" priority="36" stopIfTrue="1" operator="equal">
      <formula>"改紡"</formula>
    </cfRule>
    <cfRule type="cellIs" dxfId="866" priority="37" stopIfTrue="1" operator="equal">
      <formula>"FINAL"</formula>
    </cfRule>
    <cfRule type="cellIs" dxfId="865" priority="38" stopIfTrue="1" operator="equal">
      <formula>"清車"</formula>
    </cfRule>
    <cfRule type="cellIs" dxfId="864" priority="39" stopIfTrue="1" operator="equal">
      <formula>"改紡"</formula>
    </cfRule>
    <cfRule type="cellIs" dxfId="863" priority="40" stopIfTrue="1" operator="equal">
      <formula>"FINAL"</formula>
    </cfRule>
    <cfRule type="cellIs" dxfId="862" priority="41" stopIfTrue="1" operator="equal">
      <formula>"清車"</formula>
    </cfRule>
    <cfRule type="cellIs" dxfId="861" priority="42" stopIfTrue="1" operator="equal">
      <formula>"改紡"</formula>
    </cfRule>
    <cfRule type="cellIs" dxfId="860" priority="43" stopIfTrue="1" operator="equal">
      <formula>"FINAL"</formula>
    </cfRule>
    <cfRule type="cellIs" dxfId="859" priority="44" stopIfTrue="1" operator="equal">
      <formula>"清車"</formula>
    </cfRule>
    <cfRule type="cellIs" dxfId="858" priority="45" stopIfTrue="1" operator="equal">
      <formula>"改紡"</formula>
    </cfRule>
    <cfRule type="cellIs" dxfId="857" priority="46" stopIfTrue="1" operator="equal">
      <formula>"FINAL"</formula>
    </cfRule>
    <cfRule type="cellIs" dxfId="856" priority="47" stopIfTrue="1" operator="equal">
      <formula>"清車"</formula>
    </cfRule>
    <cfRule type="cellIs" dxfId="855" priority="48" stopIfTrue="1" operator="equal">
      <formula>"改紡"</formula>
    </cfRule>
    <cfRule type="cellIs" dxfId="854" priority="49" stopIfTrue="1" operator="equal">
      <formula>"FINAL"</formula>
    </cfRule>
    <cfRule type="cellIs" dxfId="853" priority="50" stopIfTrue="1" operator="equal">
      <formula>"清車"</formula>
    </cfRule>
    <cfRule type="cellIs" dxfId="852" priority="51" stopIfTrue="1" operator="equal">
      <formula>"改紡"</formula>
    </cfRule>
    <cfRule type="cellIs" dxfId="851" priority="52" stopIfTrue="1" operator="equal">
      <formula>"FINAL"</formula>
    </cfRule>
    <cfRule type="cellIs" dxfId="850" priority="53" stopIfTrue="1" operator="equal">
      <formula>"清車"</formula>
    </cfRule>
    <cfRule type="cellIs" dxfId="849" priority="54" stopIfTrue="1" operator="equal">
      <formula>"改紡"</formula>
    </cfRule>
    <cfRule type="cellIs" dxfId="848" priority="55" stopIfTrue="1" operator="equal">
      <formula>"FINAL"</formula>
    </cfRule>
    <cfRule type="cellIs" dxfId="847" priority="56" stopIfTrue="1" operator="equal">
      <formula>"清車"</formula>
    </cfRule>
    <cfRule type="cellIs" dxfId="846" priority="57" stopIfTrue="1" operator="equal">
      <formula>"改紡"</formula>
    </cfRule>
    <cfRule type="cellIs" dxfId="845" priority="58" stopIfTrue="1" operator="equal">
      <formula>"FINAL"</formula>
    </cfRule>
    <cfRule type="cellIs" dxfId="844" priority="59" stopIfTrue="1" operator="equal">
      <formula>"清車"</formula>
    </cfRule>
    <cfRule type="cellIs" dxfId="843" priority="60" stopIfTrue="1" operator="equal">
      <formula>"改紡"</formula>
    </cfRule>
    <cfRule type="cellIs" dxfId="842" priority="61" stopIfTrue="1" operator="equal">
      <formula>"FINAL"</formula>
    </cfRule>
    <cfRule type="cellIs" dxfId="841" priority="62" stopIfTrue="1" operator="equal">
      <formula>"清車"</formula>
    </cfRule>
    <cfRule type="cellIs" dxfId="840" priority="63" stopIfTrue="1" operator="equal">
      <formula>"改紡"</formula>
    </cfRule>
    <cfRule type="cellIs" dxfId="839" priority="64" stopIfTrue="1" operator="equal">
      <formula>"FINAL"</formula>
    </cfRule>
    <cfRule type="cellIs" dxfId="838" priority="65" stopIfTrue="1" operator="equal">
      <formula>"清車"</formula>
    </cfRule>
    <cfRule type="cellIs" dxfId="837" priority="66" stopIfTrue="1" operator="equal">
      <formula>"改紡"</formula>
    </cfRule>
    <cfRule type="cellIs" dxfId="836" priority="67" stopIfTrue="1" operator="equal">
      <formula>"FINAL"</formula>
    </cfRule>
    <cfRule type="cellIs" dxfId="835" priority="68" stopIfTrue="1" operator="equal">
      <formula>"清車"</formula>
    </cfRule>
    <cfRule type="cellIs" dxfId="834" priority="69" stopIfTrue="1" operator="equal">
      <formula>"改紡"</formula>
    </cfRule>
    <cfRule type="cellIs" dxfId="833" priority="70" stopIfTrue="1" operator="equal">
      <formula>"FINAL"</formula>
    </cfRule>
    <cfRule type="cellIs" dxfId="832" priority="71" stopIfTrue="1" operator="equal">
      <formula>"清車"</formula>
    </cfRule>
    <cfRule type="cellIs" dxfId="831" priority="72" stopIfTrue="1" operator="equal">
      <formula>"改紡"</formula>
    </cfRule>
    <cfRule type="cellIs" dxfId="830" priority="73" stopIfTrue="1" operator="equal">
      <formula>"FINAL"</formula>
    </cfRule>
    <cfRule type="cellIs" dxfId="829" priority="74" stopIfTrue="1" operator="equal">
      <formula>"清車"</formula>
    </cfRule>
    <cfRule type="cellIs" dxfId="828" priority="75" stopIfTrue="1" operator="equal">
      <formula>"改紡"</formula>
    </cfRule>
    <cfRule type="cellIs" dxfId="827" priority="76" stopIfTrue="1" operator="equal">
      <formula>"FINAL"</formula>
    </cfRule>
    <cfRule type="cellIs" dxfId="826" priority="77" stopIfTrue="1" operator="equal">
      <formula>"清車"</formula>
    </cfRule>
    <cfRule type="cellIs" dxfId="825" priority="78" stopIfTrue="1" operator="equal">
      <formula>"改紡"</formula>
    </cfRule>
    <cfRule type="cellIs" dxfId="824" priority="79" stopIfTrue="1" operator="equal">
      <formula>"FINAL"</formula>
    </cfRule>
    <cfRule type="cellIs" dxfId="823" priority="80" stopIfTrue="1" operator="equal">
      <formula>"清車"</formula>
    </cfRule>
    <cfRule type="cellIs" dxfId="822" priority="81" stopIfTrue="1" operator="equal">
      <formula>"改紡"</formula>
    </cfRule>
    <cfRule type="cellIs" dxfId="821" priority="82" stopIfTrue="1" operator="equal">
      <formula>"FINAL"</formula>
    </cfRule>
    <cfRule type="cellIs" dxfId="820" priority="83" stopIfTrue="1" operator="equal">
      <formula>"清車"</formula>
    </cfRule>
    <cfRule type="cellIs" dxfId="819" priority="84" stopIfTrue="1" operator="equal">
      <formula>"改紡"</formula>
    </cfRule>
    <cfRule type="cellIs" dxfId="818" priority="85" stopIfTrue="1" operator="equal">
      <formula>"FINAL"</formula>
    </cfRule>
    <cfRule type="cellIs" dxfId="817" priority="86" stopIfTrue="1" operator="equal">
      <formula>"清車"</formula>
    </cfRule>
    <cfRule type="cellIs" dxfId="816" priority="87" stopIfTrue="1" operator="equal">
      <formula>"改紡"</formula>
    </cfRule>
    <cfRule type="cellIs" dxfId="815" priority="88" stopIfTrue="1" operator="equal">
      <formula>"FINAL"</formula>
    </cfRule>
    <cfRule type="cellIs" dxfId="814" priority="89" stopIfTrue="1" operator="equal">
      <formula>"清車"</formula>
    </cfRule>
    <cfRule type="cellIs" dxfId="813" priority="90" stopIfTrue="1" operator="equal">
      <formula>"改紡"</formula>
    </cfRule>
    <cfRule type="cellIs" dxfId="812" priority="91" stopIfTrue="1" operator="equal">
      <formula>"FINAL"</formula>
    </cfRule>
    <cfRule type="cellIs" dxfId="811" priority="92" stopIfTrue="1" operator="equal">
      <formula>"清車"</formula>
    </cfRule>
    <cfRule type="cellIs" dxfId="810" priority="93" stopIfTrue="1" operator="equal">
      <formula>"改紡"</formula>
    </cfRule>
    <cfRule type="cellIs" dxfId="809" priority="94" stopIfTrue="1" operator="equal">
      <formula>"FINAL"</formula>
    </cfRule>
    <cfRule type="cellIs" dxfId="808" priority="95" stopIfTrue="1" operator="equal">
      <formula>"清車"</formula>
    </cfRule>
    <cfRule type="cellIs" dxfId="807" priority="96" stopIfTrue="1" operator="equal">
      <formula>"改紡"</formula>
    </cfRule>
    <cfRule type="cellIs" dxfId="806" priority="97" stopIfTrue="1" operator="equal">
      <formula>"FINAL"</formula>
    </cfRule>
    <cfRule type="cellIs" dxfId="805" priority="98" stopIfTrue="1" operator="equal">
      <formula>"清車"</formula>
    </cfRule>
    <cfRule type="cellIs" dxfId="804" priority="99" stopIfTrue="1" operator="equal">
      <formula>"改紡"</formula>
    </cfRule>
    <cfRule type="cellIs" dxfId="803" priority="100" stopIfTrue="1" operator="equal">
      <formula>"FINAL"</formula>
    </cfRule>
    <cfRule type="cellIs" dxfId="802" priority="101" stopIfTrue="1" operator="equal">
      <formula>"清車"</formula>
    </cfRule>
    <cfRule type="cellIs" dxfId="801" priority="102" stopIfTrue="1" operator="equal">
      <formula>"改紡"</formula>
    </cfRule>
  </conditionalFormatting>
  <conditionalFormatting sqref="D24">
    <cfRule type="cellIs" dxfId="800" priority="514" stopIfTrue="1" operator="equal">
      <formula>"FINAL"</formula>
    </cfRule>
    <cfRule type="cellIs" dxfId="799" priority="515" stopIfTrue="1" operator="equal">
      <formula>"清車"</formula>
    </cfRule>
    <cfRule type="cellIs" dxfId="798" priority="516" stopIfTrue="1" operator="equal">
      <formula>"改紡"</formula>
    </cfRule>
    <cfRule type="cellIs" dxfId="797" priority="517" stopIfTrue="1" operator="equal">
      <formula>"FINAL"</formula>
    </cfRule>
    <cfRule type="cellIs" dxfId="796" priority="518" stopIfTrue="1" operator="equal">
      <formula>"清車"</formula>
    </cfRule>
    <cfRule type="cellIs" dxfId="795" priority="519" stopIfTrue="1" operator="equal">
      <formula>"改紡"</formula>
    </cfRule>
    <cfRule type="cellIs" dxfId="794" priority="520" stopIfTrue="1" operator="equal">
      <formula>"FINAL"</formula>
    </cfRule>
    <cfRule type="cellIs" dxfId="793" priority="521" stopIfTrue="1" operator="equal">
      <formula>"清車"</formula>
    </cfRule>
    <cfRule type="cellIs" dxfId="792" priority="522" stopIfTrue="1" operator="equal">
      <formula>"改紡"</formula>
    </cfRule>
    <cfRule type="cellIs" dxfId="791" priority="523" stopIfTrue="1" operator="equal">
      <formula>"FINAL"</formula>
    </cfRule>
    <cfRule type="cellIs" dxfId="790" priority="524" stopIfTrue="1" operator="equal">
      <formula>"清車"</formula>
    </cfRule>
    <cfRule type="cellIs" dxfId="789" priority="525" stopIfTrue="1" operator="equal">
      <formula>"改紡"</formula>
    </cfRule>
    <cfRule type="cellIs" dxfId="788" priority="2080" stopIfTrue="1" operator="equal">
      <formula>"FINAL"</formula>
    </cfRule>
    <cfRule type="cellIs" dxfId="787" priority="2081" stopIfTrue="1" operator="equal">
      <formula>"清車"</formula>
    </cfRule>
    <cfRule type="cellIs" dxfId="786" priority="2082" stopIfTrue="1" operator="equal">
      <formula>"改紡"</formula>
    </cfRule>
    <cfRule type="cellIs" dxfId="785" priority="2083" stopIfTrue="1" operator="equal">
      <formula>"FINAL"</formula>
    </cfRule>
    <cfRule type="cellIs" dxfId="784" priority="2084" stopIfTrue="1" operator="equal">
      <formula>"清車"</formula>
    </cfRule>
    <cfRule type="cellIs" dxfId="783" priority="2085" stopIfTrue="1" operator="equal">
      <formula>"改紡"</formula>
    </cfRule>
    <cfRule type="cellIs" dxfId="782" priority="2086" stopIfTrue="1" operator="equal">
      <formula>"FINAL"</formula>
    </cfRule>
    <cfRule type="cellIs" dxfId="781" priority="2087" stopIfTrue="1" operator="equal">
      <formula>"清車"</formula>
    </cfRule>
    <cfRule type="cellIs" dxfId="780" priority="2088" stopIfTrue="1" operator="equal">
      <formula>"改紡"</formula>
    </cfRule>
    <cfRule type="cellIs" dxfId="779" priority="2089" stopIfTrue="1" operator="equal">
      <formula>"FINAL"</formula>
    </cfRule>
    <cfRule type="cellIs" dxfId="778" priority="2090" stopIfTrue="1" operator="equal">
      <formula>"清車"</formula>
    </cfRule>
    <cfRule type="cellIs" dxfId="777" priority="2091" stopIfTrue="1" operator="equal">
      <formula>"改紡"</formula>
    </cfRule>
    <cfRule type="cellIs" dxfId="776" priority="2092" stopIfTrue="1" operator="equal">
      <formula>"FINAL"</formula>
    </cfRule>
    <cfRule type="cellIs" dxfId="775" priority="2093" stopIfTrue="1" operator="equal">
      <formula>"清車"</formula>
    </cfRule>
    <cfRule type="cellIs" dxfId="774" priority="2094" stopIfTrue="1" operator="equal">
      <formula>"改紡"</formula>
    </cfRule>
    <cfRule type="cellIs" dxfId="773" priority="2095" stopIfTrue="1" operator="equal">
      <formula>"FINAL"</formula>
    </cfRule>
    <cfRule type="cellIs" dxfId="772" priority="2096" stopIfTrue="1" operator="equal">
      <formula>"清車"</formula>
    </cfRule>
    <cfRule type="cellIs" dxfId="771" priority="2097" stopIfTrue="1" operator="equal">
      <formula>"改紡"</formula>
    </cfRule>
    <cfRule type="cellIs" dxfId="770" priority="2098" stopIfTrue="1" operator="equal">
      <formula>"FINAL"</formula>
    </cfRule>
    <cfRule type="cellIs" dxfId="769" priority="2099" stopIfTrue="1" operator="equal">
      <formula>"清車"</formula>
    </cfRule>
    <cfRule type="cellIs" dxfId="768" priority="2100" stopIfTrue="1" operator="equal">
      <formula>"改紡"</formula>
    </cfRule>
    <cfRule type="cellIs" dxfId="767" priority="2101" stopIfTrue="1" operator="equal">
      <formula>"FINAL"</formula>
    </cfRule>
    <cfRule type="cellIs" dxfId="766" priority="2102" stopIfTrue="1" operator="equal">
      <formula>"清車"</formula>
    </cfRule>
    <cfRule type="cellIs" dxfId="765" priority="2103" stopIfTrue="1" operator="equal">
      <formula>"改紡"</formula>
    </cfRule>
    <cfRule type="cellIs" dxfId="764" priority="2104" stopIfTrue="1" operator="equal">
      <formula>"FINAL"</formula>
    </cfRule>
    <cfRule type="cellIs" dxfId="763" priority="2105" stopIfTrue="1" operator="equal">
      <formula>"清車"</formula>
    </cfRule>
    <cfRule type="cellIs" dxfId="762" priority="2106" stopIfTrue="1" operator="equal">
      <formula>"改紡"</formula>
    </cfRule>
    <cfRule type="cellIs" dxfId="761" priority="2107" stopIfTrue="1" operator="equal">
      <formula>"FINAL"</formula>
    </cfRule>
    <cfRule type="cellIs" dxfId="760" priority="2108" stopIfTrue="1" operator="equal">
      <formula>"清車"</formula>
    </cfRule>
    <cfRule type="cellIs" dxfId="759" priority="2109" stopIfTrue="1" operator="equal">
      <formula>"改紡"</formula>
    </cfRule>
    <cfRule type="cellIs" dxfId="758" priority="2110" stopIfTrue="1" operator="equal">
      <formula>"FINAL"</formula>
    </cfRule>
    <cfRule type="cellIs" dxfId="757" priority="2111" stopIfTrue="1" operator="equal">
      <formula>"清車"</formula>
    </cfRule>
    <cfRule type="cellIs" dxfId="756" priority="2112" stopIfTrue="1" operator="equal">
      <formula>"改紡"</formula>
    </cfRule>
    <cfRule type="cellIs" dxfId="755" priority="2113" stopIfTrue="1" operator="equal">
      <formula>"FINAL"</formula>
    </cfRule>
    <cfRule type="cellIs" dxfId="754" priority="2114" stopIfTrue="1" operator="equal">
      <formula>"清車"</formula>
    </cfRule>
    <cfRule type="cellIs" dxfId="753" priority="2115" stopIfTrue="1" operator="equal">
      <formula>"改紡"</formula>
    </cfRule>
    <cfRule type="cellIs" dxfId="752" priority="2116" stopIfTrue="1" operator="equal">
      <formula>"FINAL"</formula>
    </cfRule>
    <cfRule type="cellIs" dxfId="751" priority="2117" stopIfTrue="1" operator="equal">
      <formula>"清車"</formula>
    </cfRule>
    <cfRule type="cellIs" dxfId="750" priority="2118" stopIfTrue="1" operator="equal">
      <formula>"改紡"</formula>
    </cfRule>
    <cfRule type="cellIs" dxfId="749" priority="2119" stopIfTrue="1" operator="equal">
      <formula>"FINAL"</formula>
    </cfRule>
    <cfRule type="cellIs" dxfId="748" priority="2120" stopIfTrue="1" operator="equal">
      <formula>"清車"</formula>
    </cfRule>
    <cfRule type="cellIs" dxfId="747" priority="2121" stopIfTrue="1" operator="equal">
      <formula>"改紡"</formula>
    </cfRule>
    <cfRule type="cellIs" dxfId="746" priority="2122" stopIfTrue="1" operator="equal">
      <formula>"FINAL"</formula>
    </cfRule>
    <cfRule type="cellIs" dxfId="745" priority="2123" stopIfTrue="1" operator="equal">
      <formula>"清車"</formula>
    </cfRule>
    <cfRule type="cellIs" dxfId="744" priority="2124" stopIfTrue="1" operator="equal">
      <formula>"改紡"</formula>
    </cfRule>
    <cfRule type="cellIs" dxfId="743" priority="2125" stopIfTrue="1" operator="equal">
      <formula>"FINAL"</formula>
    </cfRule>
    <cfRule type="cellIs" dxfId="742" priority="2126" stopIfTrue="1" operator="equal">
      <formula>"清車"</formula>
    </cfRule>
    <cfRule type="cellIs" dxfId="741" priority="2127" stopIfTrue="1" operator="equal">
      <formula>"改紡"</formula>
    </cfRule>
    <cfRule type="cellIs" dxfId="740" priority="2128" stopIfTrue="1" operator="equal">
      <formula>"FINAL"</formula>
    </cfRule>
    <cfRule type="cellIs" dxfId="739" priority="2129" stopIfTrue="1" operator="equal">
      <formula>"清車"</formula>
    </cfRule>
    <cfRule type="cellIs" dxfId="738" priority="2130" stopIfTrue="1" operator="equal">
      <formula>"改紡"</formula>
    </cfRule>
    <cfRule type="cellIs" dxfId="737" priority="2131" stopIfTrue="1" operator="equal">
      <formula>"FINAL"</formula>
    </cfRule>
    <cfRule type="cellIs" dxfId="736" priority="2132" stopIfTrue="1" operator="equal">
      <formula>"清車"</formula>
    </cfRule>
    <cfRule type="cellIs" dxfId="735" priority="2133" stopIfTrue="1" operator="equal">
      <formula>"改紡"</formula>
    </cfRule>
    <cfRule type="cellIs" dxfId="734" priority="3244" stopIfTrue="1" operator="equal">
      <formula>"FINAL"</formula>
    </cfRule>
    <cfRule type="cellIs" dxfId="733" priority="3245" stopIfTrue="1" operator="equal">
      <formula>"清車"</formula>
    </cfRule>
    <cfRule type="cellIs" dxfId="732" priority="3246" stopIfTrue="1" operator="equal">
      <formula>"改紡"</formula>
    </cfRule>
    <cfRule type="cellIs" dxfId="731" priority="3247" stopIfTrue="1" operator="equal">
      <formula>"FINAL"</formula>
    </cfRule>
    <cfRule type="cellIs" dxfId="730" priority="3248" stopIfTrue="1" operator="equal">
      <formula>"清車"</formula>
    </cfRule>
    <cfRule type="cellIs" dxfId="729" priority="3249" stopIfTrue="1" operator="equal">
      <formula>"改紡"</formula>
    </cfRule>
    <cfRule type="cellIs" dxfId="728" priority="3250" stopIfTrue="1" operator="equal">
      <formula>"FINAL"</formula>
    </cfRule>
    <cfRule type="cellIs" dxfId="727" priority="3251" stopIfTrue="1" operator="equal">
      <formula>"清車"</formula>
    </cfRule>
    <cfRule type="cellIs" dxfId="726" priority="3252" stopIfTrue="1" operator="equal">
      <formula>"改紡"</formula>
    </cfRule>
    <cfRule type="cellIs" dxfId="725" priority="3253" stopIfTrue="1" operator="equal">
      <formula>"FINAL"</formula>
    </cfRule>
    <cfRule type="cellIs" dxfId="724" priority="3254" stopIfTrue="1" operator="equal">
      <formula>"清車"</formula>
    </cfRule>
    <cfRule type="cellIs" dxfId="723" priority="3255" stopIfTrue="1" operator="equal">
      <formula>"改紡"</formula>
    </cfRule>
    <cfRule type="cellIs" dxfId="722" priority="3256" stopIfTrue="1" operator="equal">
      <formula>"FINAL"</formula>
    </cfRule>
    <cfRule type="cellIs" dxfId="721" priority="3257" stopIfTrue="1" operator="equal">
      <formula>"清車"</formula>
    </cfRule>
    <cfRule type="cellIs" dxfId="720" priority="3258" stopIfTrue="1" operator="equal">
      <formula>"改紡"</formula>
    </cfRule>
    <cfRule type="cellIs" dxfId="719" priority="3259" stopIfTrue="1" operator="equal">
      <formula>"FINAL"</formula>
    </cfRule>
    <cfRule type="cellIs" dxfId="718" priority="3260" stopIfTrue="1" operator="equal">
      <formula>"清車"</formula>
    </cfRule>
    <cfRule type="cellIs" dxfId="717" priority="3261" stopIfTrue="1" operator="equal">
      <formula>"改紡"</formula>
    </cfRule>
    <cfRule type="cellIs" dxfId="716" priority="3262" stopIfTrue="1" operator="equal">
      <formula>"FINAL"</formula>
    </cfRule>
    <cfRule type="cellIs" dxfId="715" priority="3263" stopIfTrue="1" operator="equal">
      <formula>"清車"</formula>
    </cfRule>
    <cfRule type="cellIs" dxfId="714" priority="3264" stopIfTrue="1" operator="equal">
      <formula>"改紡"</formula>
    </cfRule>
    <cfRule type="cellIs" dxfId="713" priority="3409" stopIfTrue="1" operator="equal">
      <formula>"FINAL"</formula>
    </cfRule>
    <cfRule type="cellIs" dxfId="712" priority="3410" stopIfTrue="1" operator="equal">
      <formula>"清車"</formula>
    </cfRule>
    <cfRule type="cellIs" dxfId="711" priority="3411" stopIfTrue="1" operator="equal">
      <formula>"改紡"</formula>
    </cfRule>
    <cfRule type="cellIs" dxfId="710" priority="3412" stopIfTrue="1" operator="equal">
      <formula>"FINAL"</formula>
    </cfRule>
    <cfRule type="cellIs" dxfId="709" priority="3413" stopIfTrue="1" operator="equal">
      <formula>"清車"</formula>
    </cfRule>
    <cfRule type="cellIs" dxfId="708" priority="3414" stopIfTrue="1" operator="equal">
      <formula>"改紡"</formula>
    </cfRule>
    <cfRule type="cellIs" dxfId="707" priority="3418" stopIfTrue="1" operator="equal">
      <formula>"FINAL"</formula>
    </cfRule>
    <cfRule type="cellIs" dxfId="706" priority="3419" stopIfTrue="1" operator="equal">
      <formula>"清車"</formula>
    </cfRule>
    <cfRule type="cellIs" dxfId="705" priority="3420" stopIfTrue="1" operator="equal">
      <formula>"改紡"</formula>
    </cfRule>
    <cfRule type="cellIs" dxfId="704" priority="3430" stopIfTrue="1" operator="equal">
      <formula>"FINAL"</formula>
    </cfRule>
    <cfRule type="cellIs" dxfId="703" priority="3431" stopIfTrue="1" operator="equal">
      <formula>"清車"</formula>
    </cfRule>
    <cfRule type="cellIs" dxfId="702" priority="3432" stopIfTrue="1" operator="equal">
      <formula>"改紡"</formula>
    </cfRule>
    <cfRule type="cellIs" dxfId="701" priority="3433" stopIfTrue="1" operator="equal">
      <formula>"FINAL"</formula>
    </cfRule>
    <cfRule type="cellIs" dxfId="700" priority="3434" stopIfTrue="1" operator="equal">
      <formula>"清車"</formula>
    </cfRule>
    <cfRule type="cellIs" dxfId="699" priority="3435" stopIfTrue="1" operator="equal">
      <formula>"改紡"</formula>
    </cfRule>
    <cfRule type="cellIs" dxfId="698" priority="3439" stopIfTrue="1" operator="equal">
      <formula>"FINAL"</formula>
    </cfRule>
    <cfRule type="cellIs" dxfId="697" priority="3440" stopIfTrue="1" operator="equal">
      <formula>"清車"</formula>
    </cfRule>
    <cfRule type="cellIs" dxfId="696" priority="3441" stopIfTrue="1" operator="equal">
      <formula>"改紡"</formula>
    </cfRule>
    <cfRule type="cellIs" dxfId="695" priority="3460" stopIfTrue="1" operator="equal">
      <formula>"FINAL"</formula>
    </cfRule>
    <cfRule type="cellIs" dxfId="694" priority="3461" stopIfTrue="1" operator="equal">
      <formula>"清車"</formula>
    </cfRule>
    <cfRule type="cellIs" dxfId="693" priority="3462" stopIfTrue="1" operator="equal">
      <formula>"改紡"</formula>
    </cfRule>
    <cfRule type="cellIs" dxfId="692" priority="3463" stopIfTrue="1" operator="equal">
      <formula>"FINAL"</formula>
    </cfRule>
    <cfRule type="cellIs" dxfId="691" priority="3464" stopIfTrue="1" operator="equal">
      <formula>"清車"</formula>
    </cfRule>
    <cfRule type="cellIs" dxfId="690" priority="3465" stopIfTrue="1" operator="equal">
      <formula>"改紡"</formula>
    </cfRule>
    <cfRule type="cellIs" dxfId="689" priority="3466" stopIfTrue="1" operator="equal">
      <formula>"FINAL"</formula>
    </cfRule>
    <cfRule type="cellIs" dxfId="688" priority="3467" stopIfTrue="1" operator="equal">
      <formula>"清車"</formula>
    </cfRule>
    <cfRule type="cellIs" dxfId="687" priority="3468" stopIfTrue="1" operator="equal">
      <formula>"改紡"</formula>
    </cfRule>
    <cfRule type="cellIs" dxfId="686" priority="3475" stopIfTrue="1" operator="equal">
      <formula>"FINAL"</formula>
    </cfRule>
    <cfRule type="cellIs" dxfId="685" priority="3476" stopIfTrue="1" operator="equal">
      <formula>"清車"</formula>
    </cfRule>
    <cfRule type="cellIs" dxfId="684" priority="3477" stopIfTrue="1" operator="equal">
      <formula>"改紡"</formula>
    </cfRule>
    <cfRule type="cellIs" dxfId="683" priority="3478" stopIfTrue="1" operator="equal">
      <formula>"FINAL"</formula>
    </cfRule>
    <cfRule type="cellIs" dxfId="682" priority="3479" stopIfTrue="1" operator="equal">
      <formula>"清車"</formula>
    </cfRule>
    <cfRule type="cellIs" dxfId="681" priority="3480" stopIfTrue="1" operator="equal">
      <formula>"改紡"</formula>
    </cfRule>
    <cfRule type="cellIs" dxfId="680" priority="3484" stopIfTrue="1" operator="equal">
      <formula>"FINAL"</formula>
    </cfRule>
    <cfRule type="cellIs" dxfId="679" priority="3485" stopIfTrue="1" operator="equal">
      <formula>"清車"</formula>
    </cfRule>
    <cfRule type="cellIs" dxfId="678" priority="3486" stopIfTrue="1" operator="equal">
      <formula>"改紡"</formula>
    </cfRule>
    <cfRule type="cellIs" dxfId="677" priority="3490" stopIfTrue="1" operator="equal">
      <formula>"FINAL"</formula>
    </cfRule>
    <cfRule type="cellIs" dxfId="676" priority="3491" stopIfTrue="1" operator="equal">
      <formula>"清車"</formula>
    </cfRule>
    <cfRule type="cellIs" dxfId="675" priority="3492" stopIfTrue="1" operator="equal">
      <formula>"改紡"</formula>
    </cfRule>
    <cfRule type="cellIs" dxfId="674" priority="3499" stopIfTrue="1" operator="equal">
      <formula>"FINAL"</formula>
    </cfRule>
    <cfRule type="cellIs" dxfId="673" priority="3500" stopIfTrue="1" operator="equal">
      <formula>"清車"</formula>
    </cfRule>
    <cfRule type="cellIs" dxfId="672" priority="3501" stopIfTrue="1" operator="equal">
      <formula>"改紡"</formula>
    </cfRule>
    <cfRule type="cellIs" dxfId="671" priority="3511" stopIfTrue="1" operator="equal">
      <formula>"FINAL"</formula>
    </cfRule>
    <cfRule type="cellIs" dxfId="670" priority="3512" stopIfTrue="1" operator="equal">
      <formula>"清車"</formula>
    </cfRule>
    <cfRule type="cellIs" dxfId="669" priority="3513" stopIfTrue="1" operator="equal">
      <formula>"改紡"</formula>
    </cfRule>
    <cfRule type="cellIs" dxfId="668" priority="3520" stopIfTrue="1" operator="equal">
      <formula>"FINAL"</formula>
    </cfRule>
    <cfRule type="cellIs" dxfId="667" priority="3521" stopIfTrue="1" operator="equal">
      <formula>"清車"</formula>
    </cfRule>
    <cfRule type="cellIs" dxfId="666" priority="3522" stopIfTrue="1" operator="equal">
      <formula>"改紡"</formula>
    </cfRule>
    <cfRule type="cellIs" dxfId="665" priority="3523" stopIfTrue="1" operator="equal">
      <formula>"FINAL"</formula>
    </cfRule>
    <cfRule type="cellIs" dxfId="664" priority="3524" stopIfTrue="1" operator="equal">
      <formula>"清車"</formula>
    </cfRule>
    <cfRule type="cellIs" dxfId="663" priority="3525" stopIfTrue="1" operator="equal">
      <formula>"改紡"</formula>
    </cfRule>
    <cfRule type="cellIs" dxfId="662" priority="3529" stopIfTrue="1" operator="equal">
      <formula>"FINAL"</formula>
    </cfRule>
    <cfRule type="cellIs" dxfId="661" priority="3530" stopIfTrue="1" operator="equal">
      <formula>"清車"</formula>
    </cfRule>
    <cfRule type="cellIs" dxfId="660" priority="3531" stopIfTrue="1" operator="equal">
      <formula>"改紡"</formula>
    </cfRule>
    <cfRule type="cellIs" dxfId="659" priority="3541" stopIfTrue="1" operator="equal">
      <formula>"FINAL"</formula>
    </cfRule>
    <cfRule type="cellIs" dxfId="658" priority="3542" stopIfTrue="1" operator="equal">
      <formula>"清車"</formula>
    </cfRule>
    <cfRule type="cellIs" dxfId="657" priority="3543" stopIfTrue="1" operator="equal">
      <formula>"改紡"</formula>
    </cfRule>
  </conditionalFormatting>
  <conditionalFormatting sqref="D24:D25">
    <cfRule type="cellIs" dxfId="656" priority="4252" stopIfTrue="1" operator="equal">
      <formula>"FINAL"</formula>
    </cfRule>
    <cfRule type="cellIs" dxfId="655" priority="4253" stopIfTrue="1" operator="equal">
      <formula>"清車"</formula>
    </cfRule>
    <cfRule type="cellIs" dxfId="654" priority="4254" stopIfTrue="1" operator="equal">
      <formula>"改紡"</formula>
    </cfRule>
    <cfRule type="cellIs" dxfId="653" priority="4261" stopIfTrue="1" operator="equal">
      <formula>"FINAL"</formula>
    </cfRule>
    <cfRule type="cellIs" dxfId="652" priority="4262" stopIfTrue="1" operator="equal">
      <formula>"清車"</formula>
    </cfRule>
    <cfRule type="cellIs" dxfId="651" priority="4263" stopIfTrue="1" operator="equal">
      <formula>"改紡"</formula>
    </cfRule>
    <cfRule type="cellIs" dxfId="650" priority="4309" stopIfTrue="1" operator="equal">
      <formula>"FINAL"</formula>
    </cfRule>
    <cfRule type="cellIs" dxfId="649" priority="4310" stopIfTrue="1" operator="equal">
      <formula>"清車"</formula>
    </cfRule>
    <cfRule type="cellIs" dxfId="648" priority="4311" stopIfTrue="1" operator="equal">
      <formula>"改紡"</formula>
    </cfRule>
  </conditionalFormatting>
  <conditionalFormatting sqref="D24:D91">
    <cfRule type="cellIs" dxfId="647" priority="4474" stopIfTrue="1" operator="equal">
      <formula>"FINAL"</formula>
    </cfRule>
    <cfRule type="cellIs" dxfId="646" priority="4475" stopIfTrue="1" operator="equal">
      <formula>"清車"</formula>
    </cfRule>
    <cfRule type="cellIs" dxfId="645" priority="4476" stopIfTrue="1" operator="equal">
      <formula>"改紡"</formula>
    </cfRule>
  </conditionalFormatting>
  <conditionalFormatting sqref="D25">
    <cfRule type="cellIs" dxfId="644" priority="4258" stopIfTrue="1" operator="equal">
      <formula>"FINAL"</formula>
    </cfRule>
    <cfRule type="cellIs" dxfId="643" priority="4259" stopIfTrue="1" operator="equal">
      <formula>"清車"</formula>
    </cfRule>
    <cfRule type="cellIs" dxfId="642" priority="4260" stopIfTrue="1" operator="equal">
      <formula>"改紡"</formula>
    </cfRule>
  </conditionalFormatting>
  <conditionalFormatting sqref="D26">
    <cfRule type="cellIs" dxfId="641" priority="3145" stopIfTrue="1" operator="equal">
      <formula>"FINAL"</formula>
    </cfRule>
    <cfRule type="cellIs" dxfId="640" priority="3146" stopIfTrue="1" operator="equal">
      <formula>"清車"</formula>
    </cfRule>
    <cfRule type="cellIs" dxfId="639" priority="3147" stopIfTrue="1" operator="equal">
      <formula>"改紡"</formula>
    </cfRule>
    <cfRule type="cellIs" dxfId="638" priority="3148" stopIfTrue="1" operator="equal">
      <formula>"FINAL"</formula>
    </cfRule>
    <cfRule type="cellIs" dxfId="637" priority="3149" stopIfTrue="1" operator="equal">
      <formula>"清車"</formula>
    </cfRule>
    <cfRule type="cellIs" dxfId="636" priority="3150" stopIfTrue="1" operator="equal">
      <formula>"改紡"</formula>
    </cfRule>
    <cfRule type="cellIs" dxfId="635" priority="3151" stopIfTrue="1" operator="equal">
      <formula>"FINAL"</formula>
    </cfRule>
    <cfRule type="cellIs" dxfId="634" priority="3152" stopIfTrue="1" operator="equal">
      <formula>"清車"</formula>
    </cfRule>
    <cfRule type="cellIs" dxfId="633" priority="3153" stopIfTrue="1" operator="equal">
      <formula>"改紡"</formula>
    </cfRule>
    <cfRule type="cellIs" dxfId="632" priority="3154" stopIfTrue="1" operator="equal">
      <formula>"FINAL"</formula>
    </cfRule>
    <cfRule type="cellIs" dxfId="631" priority="3155" stopIfTrue="1" operator="equal">
      <formula>"清車"</formula>
    </cfRule>
    <cfRule type="cellIs" dxfId="630" priority="3156" stopIfTrue="1" operator="equal">
      <formula>"改紡"</formula>
    </cfRule>
    <cfRule type="cellIs" dxfId="629" priority="3157" stopIfTrue="1" operator="equal">
      <formula>"FINAL"</formula>
    </cfRule>
    <cfRule type="cellIs" dxfId="628" priority="3158" stopIfTrue="1" operator="equal">
      <formula>"清車"</formula>
    </cfRule>
    <cfRule type="cellIs" dxfId="627" priority="3159" stopIfTrue="1" operator="equal">
      <formula>"改紡"</formula>
    </cfRule>
    <cfRule type="cellIs" dxfId="626" priority="3160" stopIfTrue="1" operator="equal">
      <formula>"FINAL"</formula>
    </cfRule>
    <cfRule type="cellIs" dxfId="625" priority="3161" stopIfTrue="1" operator="equal">
      <formula>"清車"</formula>
    </cfRule>
    <cfRule type="cellIs" dxfId="624" priority="3162" stopIfTrue="1" operator="equal">
      <formula>"改紡"</formula>
    </cfRule>
    <cfRule type="cellIs" dxfId="623" priority="3163" stopIfTrue="1" operator="equal">
      <formula>"FINAL"</formula>
    </cfRule>
    <cfRule type="cellIs" dxfId="622" priority="3164" stopIfTrue="1" operator="equal">
      <formula>"清車"</formula>
    </cfRule>
    <cfRule type="cellIs" dxfId="621" priority="3165" stopIfTrue="1" operator="equal">
      <formula>"改紡"</formula>
    </cfRule>
    <cfRule type="cellIs" dxfId="620" priority="3166" stopIfTrue="1" operator="equal">
      <formula>"FINAL"</formula>
    </cfRule>
    <cfRule type="cellIs" dxfId="619" priority="3167" stopIfTrue="1" operator="equal">
      <formula>"清車"</formula>
    </cfRule>
    <cfRule type="cellIs" dxfId="618" priority="3168" stopIfTrue="1" operator="equal">
      <formula>"改紡"</formula>
    </cfRule>
    <cfRule type="cellIs" dxfId="617" priority="3169" stopIfTrue="1" operator="equal">
      <formula>"FINAL"</formula>
    </cfRule>
    <cfRule type="cellIs" dxfId="616" priority="3170" stopIfTrue="1" operator="equal">
      <formula>"清車"</formula>
    </cfRule>
    <cfRule type="cellIs" dxfId="615" priority="3171" stopIfTrue="1" operator="equal">
      <formula>"改紡"</formula>
    </cfRule>
    <cfRule type="cellIs" dxfId="614" priority="3172" stopIfTrue="1" operator="equal">
      <formula>"FINAL"</formula>
    </cfRule>
    <cfRule type="cellIs" dxfId="613" priority="3173" stopIfTrue="1" operator="equal">
      <formula>"清車"</formula>
    </cfRule>
    <cfRule type="cellIs" dxfId="612" priority="3174" stopIfTrue="1" operator="equal">
      <formula>"改紡"</formula>
    </cfRule>
    <cfRule type="cellIs" dxfId="611" priority="3175" stopIfTrue="1" operator="equal">
      <formula>"FINAL"</formula>
    </cfRule>
    <cfRule type="cellIs" dxfId="610" priority="3176" stopIfTrue="1" operator="equal">
      <formula>"清車"</formula>
    </cfRule>
    <cfRule type="cellIs" dxfId="609" priority="3177" stopIfTrue="1" operator="equal">
      <formula>"改紡"</formula>
    </cfRule>
    <cfRule type="cellIs" dxfId="608" priority="3178" stopIfTrue="1" operator="equal">
      <formula>"FINAL"</formula>
    </cfRule>
    <cfRule type="cellIs" dxfId="607" priority="3179" stopIfTrue="1" operator="equal">
      <formula>"清車"</formula>
    </cfRule>
    <cfRule type="cellIs" dxfId="606" priority="3180" stopIfTrue="1" operator="equal">
      <formula>"改紡"</formula>
    </cfRule>
    <cfRule type="cellIs" dxfId="605" priority="3181" stopIfTrue="1" operator="equal">
      <formula>"FINAL"</formula>
    </cfRule>
    <cfRule type="cellIs" dxfId="604" priority="3182" stopIfTrue="1" operator="equal">
      <formula>"清車"</formula>
    </cfRule>
    <cfRule type="cellIs" dxfId="603" priority="3183" stopIfTrue="1" operator="equal">
      <formula>"改紡"</formula>
    </cfRule>
    <cfRule type="cellIs" dxfId="602" priority="3184" stopIfTrue="1" operator="equal">
      <formula>"FINAL"</formula>
    </cfRule>
    <cfRule type="cellIs" dxfId="601" priority="3185" stopIfTrue="1" operator="equal">
      <formula>"清車"</formula>
    </cfRule>
    <cfRule type="cellIs" dxfId="600" priority="3186" stopIfTrue="1" operator="equal">
      <formula>"改紡"</formula>
    </cfRule>
    <cfRule type="cellIs" dxfId="599" priority="3187" stopIfTrue="1" operator="equal">
      <formula>"FINAL"</formula>
    </cfRule>
    <cfRule type="cellIs" dxfId="598" priority="3188" stopIfTrue="1" operator="equal">
      <formula>"清車"</formula>
    </cfRule>
    <cfRule type="cellIs" dxfId="597" priority="3189" stopIfTrue="1" operator="equal">
      <formula>"改紡"</formula>
    </cfRule>
    <cfRule type="cellIs" dxfId="596" priority="3190" stopIfTrue="1" operator="equal">
      <formula>"FINAL"</formula>
    </cfRule>
    <cfRule type="cellIs" dxfId="595" priority="3191" stopIfTrue="1" operator="equal">
      <formula>"清車"</formula>
    </cfRule>
    <cfRule type="cellIs" dxfId="594" priority="3192" stopIfTrue="1" operator="equal">
      <formula>"改紡"</formula>
    </cfRule>
    <cfRule type="cellIs" dxfId="593" priority="3193" stopIfTrue="1" operator="equal">
      <formula>"FINAL"</formula>
    </cfRule>
    <cfRule type="cellIs" dxfId="592" priority="3194" stopIfTrue="1" operator="equal">
      <formula>"清車"</formula>
    </cfRule>
    <cfRule type="cellIs" dxfId="591" priority="3195" stopIfTrue="1" operator="equal">
      <formula>"改紡"</formula>
    </cfRule>
    <cfRule type="cellIs" dxfId="590" priority="3196" stopIfTrue="1" operator="equal">
      <formula>"FINAL"</formula>
    </cfRule>
    <cfRule type="cellIs" dxfId="589" priority="3197" stopIfTrue="1" operator="equal">
      <formula>"清車"</formula>
    </cfRule>
    <cfRule type="cellIs" dxfId="588" priority="3198" stopIfTrue="1" operator="equal">
      <formula>"改紡"</formula>
    </cfRule>
    <cfRule type="cellIs" dxfId="587" priority="3199" stopIfTrue="1" operator="equal">
      <formula>"FINAL"</formula>
    </cfRule>
    <cfRule type="cellIs" dxfId="586" priority="3200" stopIfTrue="1" operator="equal">
      <formula>"清車"</formula>
    </cfRule>
    <cfRule type="cellIs" dxfId="585" priority="3201" stopIfTrue="1" operator="equal">
      <formula>"改紡"</formula>
    </cfRule>
    <cfRule type="cellIs" dxfId="584" priority="3202" stopIfTrue="1" operator="equal">
      <formula>"FINAL"</formula>
    </cfRule>
    <cfRule type="cellIs" dxfId="583" priority="3203" stopIfTrue="1" operator="equal">
      <formula>"清車"</formula>
    </cfRule>
    <cfRule type="cellIs" dxfId="582" priority="3204" stopIfTrue="1" operator="equal">
      <formula>"改紡"</formula>
    </cfRule>
    <cfRule type="cellIs" dxfId="581" priority="3205" stopIfTrue="1" operator="equal">
      <formula>"FINAL"</formula>
    </cfRule>
    <cfRule type="cellIs" dxfId="580" priority="3206" stopIfTrue="1" operator="equal">
      <formula>"清車"</formula>
    </cfRule>
    <cfRule type="cellIs" dxfId="579" priority="3207" stopIfTrue="1" operator="equal">
      <formula>"改紡"</formula>
    </cfRule>
    <cfRule type="cellIs" dxfId="578" priority="3208" stopIfTrue="1" operator="equal">
      <formula>"FINAL"</formula>
    </cfRule>
    <cfRule type="cellIs" dxfId="577" priority="3209" stopIfTrue="1" operator="equal">
      <formula>"清車"</formula>
    </cfRule>
    <cfRule type="cellIs" dxfId="576" priority="3210" stopIfTrue="1" operator="equal">
      <formula>"改紡"</formula>
    </cfRule>
    <cfRule type="cellIs" dxfId="575" priority="3211" stopIfTrue="1" operator="equal">
      <formula>"FINAL"</formula>
    </cfRule>
    <cfRule type="cellIs" dxfId="574" priority="3212" stopIfTrue="1" operator="equal">
      <formula>"清車"</formula>
    </cfRule>
    <cfRule type="cellIs" dxfId="573" priority="3213" stopIfTrue="1" operator="equal">
      <formula>"改紡"</formula>
    </cfRule>
    <cfRule type="cellIs" dxfId="572" priority="3214" stopIfTrue="1" operator="equal">
      <formula>"FINAL"</formula>
    </cfRule>
    <cfRule type="cellIs" dxfId="571" priority="3215" stopIfTrue="1" operator="equal">
      <formula>"清車"</formula>
    </cfRule>
    <cfRule type="cellIs" dxfId="570" priority="3216" stopIfTrue="1" operator="equal">
      <formula>"改紡"</formula>
    </cfRule>
    <cfRule type="cellIs" dxfId="569" priority="3217" stopIfTrue="1" operator="equal">
      <formula>"FINAL"</formula>
    </cfRule>
    <cfRule type="cellIs" dxfId="568" priority="3218" stopIfTrue="1" operator="equal">
      <formula>"清車"</formula>
    </cfRule>
    <cfRule type="cellIs" dxfId="567" priority="3219" stopIfTrue="1" operator="equal">
      <formula>"改紡"</formula>
    </cfRule>
    <cfRule type="cellIs" dxfId="566" priority="3220" stopIfTrue="1" operator="equal">
      <formula>"FINAL"</formula>
    </cfRule>
    <cfRule type="cellIs" dxfId="565" priority="3221" stopIfTrue="1" operator="equal">
      <formula>"清車"</formula>
    </cfRule>
    <cfRule type="cellIs" dxfId="564" priority="3222" stopIfTrue="1" operator="equal">
      <formula>"改紡"</formula>
    </cfRule>
    <cfRule type="cellIs" dxfId="563" priority="3223" stopIfTrue="1" operator="equal">
      <formula>"FINAL"</formula>
    </cfRule>
    <cfRule type="cellIs" dxfId="562" priority="3224" stopIfTrue="1" operator="equal">
      <formula>"清車"</formula>
    </cfRule>
    <cfRule type="cellIs" dxfId="561" priority="3225" stopIfTrue="1" operator="equal">
      <formula>"改紡"</formula>
    </cfRule>
    <cfRule type="cellIs" dxfId="560" priority="3226" stopIfTrue="1" operator="equal">
      <formula>"FINAL"</formula>
    </cfRule>
    <cfRule type="cellIs" dxfId="559" priority="3227" stopIfTrue="1" operator="equal">
      <formula>"清車"</formula>
    </cfRule>
    <cfRule type="cellIs" dxfId="558" priority="3228" stopIfTrue="1" operator="equal">
      <formula>"改紡"</formula>
    </cfRule>
    <cfRule type="cellIs" dxfId="557" priority="3229" stopIfTrue="1" operator="equal">
      <formula>"FINAL"</formula>
    </cfRule>
    <cfRule type="cellIs" dxfId="556" priority="3230" stopIfTrue="1" operator="equal">
      <formula>"清車"</formula>
    </cfRule>
    <cfRule type="cellIs" dxfId="555" priority="3231" stopIfTrue="1" operator="equal">
      <formula>"改紡"</formula>
    </cfRule>
    <cfRule type="cellIs" dxfId="554" priority="3232" stopIfTrue="1" operator="equal">
      <formula>"FINAL"</formula>
    </cfRule>
    <cfRule type="cellIs" dxfId="553" priority="3233" stopIfTrue="1" operator="equal">
      <formula>"清車"</formula>
    </cfRule>
    <cfRule type="cellIs" dxfId="552" priority="3234" stopIfTrue="1" operator="equal">
      <formula>"改紡"</formula>
    </cfRule>
    <cfRule type="cellIs" dxfId="551" priority="3235" stopIfTrue="1" operator="equal">
      <formula>"FINAL"</formula>
    </cfRule>
    <cfRule type="cellIs" dxfId="550" priority="3236" stopIfTrue="1" operator="equal">
      <formula>"清車"</formula>
    </cfRule>
    <cfRule type="cellIs" dxfId="549" priority="3237" stopIfTrue="1" operator="equal">
      <formula>"改紡"</formula>
    </cfRule>
    <cfRule type="cellIs" dxfId="548" priority="3238" stopIfTrue="1" operator="equal">
      <formula>"FINAL"</formula>
    </cfRule>
    <cfRule type="cellIs" dxfId="547" priority="3239" stopIfTrue="1" operator="equal">
      <formula>"清車"</formula>
    </cfRule>
    <cfRule type="cellIs" dxfId="546" priority="3240" stopIfTrue="1" operator="equal">
      <formula>"改紡"</formula>
    </cfRule>
    <cfRule type="cellIs" dxfId="545" priority="3241" stopIfTrue="1" operator="equal">
      <formula>"FINAL"</formula>
    </cfRule>
    <cfRule type="cellIs" dxfId="544" priority="3242" stopIfTrue="1" operator="equal">
      <formula>"清車"</formula>
    </cfRule>
    <cfRule type="cellIs" dxfId="543" priority="3243" stopIfTrue="1" operator="equal">
      <formula>"改紡"</formula>
    </cfRule>
  </conditionalFormatting>
  <conditionalFormatting sqref="D26:D27">
    <cfRule type="cellIs" dxfId="542" priority="3118" stopIfTrue="1" operator="equal">
      <formula>"FINAL"</formula>
    </cfRule>
    <cfRule type="cellIs" dxfId="541" priority="3119" stopIfTrue="1" operator="equal">
      <formula>"清車"</formula>
    </cfRule>
    <cfRule type="cellIs" dxfId="540" priority="3120" stopIfTrue="1" operator="equal">
      <formula>"改紡"</formula>
    </cfRule>
  </conditionalFormatting>
  <conditionalFormatting sqref="D27">
    <cfRule type="cellIs" dxfId="539" priority="3097" stopIfTrue="1" operator="equal">
      <formula>"FINAL"</formula>
    </cfRule>
    <cfRule type="cellIs" dxfId="538" priority="3098" stopIfTrue="1" operator="equal">
      <formula>"清車"</formula>
    </cfRule>
    <cfRule type="cellIs" dxfId="537" priority="3099" stopIfTrue="1" operator="equal">
      <formula>"改紡"</formula>
    </cfRule>
    <cfRule type="cellIs" dxfId="536" priority="3100" stopIfTrue="1" operator="equal">
      <formula>"FINAL"</formula>
    </cfRule>
    <cfRule type="cellIs" dxfId="535" priority="3101" stopIfTrue="1" operator="equal">
      <formula>"清車"</formula>
    </cfRule>
    <cfRule type="cellIs" dxfId="534" priority="3102" stopIfTrue="1" operator="equal">
      <formula>"改紡"</formula>
    </cfRule>
    <cfRule type="cellIs" dxfId="533" priority="3103" stopIfTrue="1" operator="equal">
      <formula>"FINAL"</formula>
    </cfRule>
    <cfRule type="cellIs" dxfId="532" priority="3104" stopIfTrue="1" operator="equal">
      <formula>"清車"</formula>
    </cfRule>
    <cfRule type="cellIs" dxfId="531" priority="3105" stopIfTrue="1" operator="equal">
      <formula>"改紡"</formula>
    </cfRule>
    <cfRule type="cellIs" dxfId="530" priority="3106" stopIfTrue="1" operator="equal">
      <formula>"FINAL"</formula>
    </cfRule>
    <cfRule type="cellIs" dxfId="529" priority="3107" stopIfTrue="1" operator="equal">
      <formula>"清車"</formula>
    </cfRule>
    <cfRule type="cellIs" dxfId="528" priority="3108" stopIfTrue="1" operator="equal">
      <formula>"改紡"</formula>
    </cfRule>
    <cfRule type="cellIs" dxfId="527" priority="3109" stopIfTrue="1" operator="equal">
      <formula>"FINAL"</formula>
    </cfRule>
    <cfRule type="cellIs" dxfId="526" priority="3110" stopIfTrue="1" operator="equal">
      <formula>"清車"</formula>
    </cfRule>
    <cfRule type="cellIs" dxfId="525" priority="3111" stopIfTrue="1" operator="equal">
      <formula>"改紡"</formula>
    </cfRule>
    <cfRule type="cellIs" dxfId="524" priority="3112" stopIfTrue="1" operator="equal">
      <formula>"FINAL"</formula>
    </cfRule>
    <cfRule type="cellIs" dxfId="523" priority="3113" stopIfTrue="1" operator="equal">
      <formula>"清車"</formula>
    </cfRule>
    <cfRule type="cellIs" dxfId="522" priority="3114" stopIfTrue="1" operator="equal">
      <formula>"改紡"</formula>
    </cfRule>
    <cfRule type="cellIs" dxfId="521" priority="3115" stopIfTrue="1" operator="equal">
      <formula>"FINAL"</formula>
    </cfRule>
    <cfRule type="cellIs" dxfId="520" priority="3116" stopIfTrue="1" operator="equal">
      <formula>"清車"</formula>
    </cfRule>
    <cfRule type="cellIs" dxfId="519" priority="3117" stopIfTrue="1" operator="equal">
      <formula>"改紡"</formula>
    </cfRule>
  </conditionalFormatting>
  <conditionalFormatting sqref="D27:D29">
    <cfRule type="cellIs" dxfId="518" priority="151" stopIfTrue="1" operator="equal">
      <formula>"FINAL"</formula>
    </cfRule>
    <cfRule type="cellIs" dxfId="517" priority="152" stopIfTrue="1" operator="equal">
      <formula>"清車"</formula>
    </cfRule>
    <cfRule type="cellIs" dxfId="516" priority="153" stopIfTrue="1" operator="equal">
      <formula>"改紡"</formula>
    </cfRule>
  </conditionalFormatting>
  <conditionalFormatting sqref="D28">
    <cfRule type="cellIs" dxfId="515" priority="130" stopIfTrue="1" operator="equal">
      <formula>"FINAL"</formula>
    </cfRule>
    <cfRule type="cellIs" dxfId="514" priority="131" stopIfTrue="1" operator="equal">
      <formula>"清車"</formula>
    </cfRule>
    <cfRule type="cellIs" dxfId="513" priority="132" stopIfTrue="1" operator="equal">
      <formula>"改紡"</formula>
    </cfRule>
    <cfRule type="cellIs" dxfId="512" priority="133" stopIfTrue="1" operator="equal">
      <formula>"FINAL"</formula>
    </cfRule>
    <cfRule type="cellIs" dxfId="511" priority="134" stopIfTrue="1" operator="equal">
      <formula>"清車"</formula>
    </cfRule>
    <cfRule type="cellIs" dxfId="510" priority="135" stopIfTrue="1" operator="equal">
      <formula>"改紡"</formula>
    </cfRule>
    <cfRule type="cellIs" dxfId="509" priority="136" stopIfTrue="1" operator="equal">
      <formula>"FINAL"</formula>
    </cfRule>
    <cfRule type="cellIs" dxfId="508" priority="137" stopIfTrue="1" operator="equal">
      <formula>"清車"</formula>
    </cfRule>
    <cfRule type="cellIs" dxfId="507" priority="138" stopIfTrue="1" operator="equal">
      <formula>"改紡"</formula>
    </cfRule>
    <cfRule type="cellIs" dxfId="506" priority="139" stopIfTrue="1" operator="equal">
      <formula>"FINAL"</formula>
    </cfRule>
    <cfRule type="cellIs" dxfId="505" priority="140" stopIfTrue="1" operator="equal">
      <formula>"清車"</formula>
    </cfRule>
    <cfRule type="cellIs" dxfId="504" priority="141" stopIfTrue="1" operator="equal">
      <formula>"改紡"</formula>
    </cfRule>
    <cfRule type="cellIs" dxfId="503" priority="142" stopIfTrue="1" operator="equal">
      <formula>"FINAL"</formula>
    </cfRule>
    <cfRule type="cellIs" dxfId="502" priority="143" stopIfTrue="1" operator="equal">
      <formula>"清車"</formula>
    </cfRule>
    <cfRule type="cellIs" dxfId="501" priority="144" stopIfTrue="1" operator="equal">
      <formula>"改紡"</formula>
    </cfRule>
    <cfRule type="cellIs" dxfId="500" priority="145" stopIfTrue="1" operator="equal">
      <formula>"FINAL"</formula>
    </cfRule>
    <cfRule type="cellIs" dxfId="499" priority="146" stopIfTrue="1" operator="equal">
      <formula>"清車"</formula>
    </cfRule>
    <cfRule type="cellIs" dxfId="498" priority="147" stopIfTrue="1" operator="equal">
      <formula>"改紡"</formula>
    </cfRule>
    <cfRule type="cellIs" dxfId="497" priority="148" stopIfTrue="1" operator="equal">
      <formula>"FINAL"</formula>
    </cfRule>
    <cfRule type="cellIs" dxfId="496" priority="149" stopIfTrue="1" operator="equal">
      <formula>"清車"</formula>
    </cfRule>
    <cfRule type="cellIs" dxfId="495" priority="150" stopIfTrue="1" operator="equal">
      <formula>"改紡"</formula>
    </cfRule>
  </conditionalFormatting>
  <conditionalFormatting sqref="D28:D29">
    <cfRule type="cellIs" dxfId="494" priority="118" stopIfTrue="1" operator="equal">
      <formula>"FINAL"</formula>
    </cfRule>
    <cfRule type="cellIs" dxfId="493" priority="119" stopIfTrue="1" operator="equal">
      <formula>"清車"</formula>
    </cfRule>
    <cfRule type="cellIs" dxfId="492" priority="120" stopIfTrue="1" operator="equal">
      <formula>"改紡"</formula>
    </cfRule>
  </conditionalFormatting>
  <conditionalFormatting sqref="D29">
    <cfRule type="cellIs" dxfId="491" priority="115" stopIfTrue="1" operator="equal">
      <formula>"FINAL"</formula>
    </cfRule>
    <cfRule type="cellIs" dxfId="490" priority="116" stopIfTrue="1" operator="equal">
      <formula>"清車"</formula>
    </cfRule>
    <cfRule type="cellIs" dxfId="489" priority="117" stopIfTrue="1" operator="equal">
      <formula>"改紡"</formula>
    </cfRule>
    <cfRule type="cellIs" dxfId="488" priority="157" stopIfTrue="1" operator="equal">
      <formula>"FINAL"</formula>
    </cfRule>
    <cfRule type="cellIs" dxfId="487" priority="158" stopIfTrue="1" operator="equal">
      <formula>"清車"</formula>
    </cfRule>
    <cfRule type="cellIs" dxfId="486" priority="159" stopIfTrue="1" operator="equal">
      <formula>"改紡"</formula>
    </cfRule>
    <cfRule type="cellIs" dxfId="485" priority="160" stopIfTrue="1" operator="equal">
      <formula>"FINAL"</formula>
    </cfRule>
    <cfRule type="cellIs" dxfId="484" priority="161" stopIfTrue="1" operator="equal">
      <formula>"清車"</formula>
    </cfRule>
    <cfRule type="cellIs" dxfId="483" priority="162" stopIfTrue="1" operator="equal">
      <formula>"改紡"</formula>
    </cfRule>
    <cfRule type="cellIs" dxfId="482" priority="163" stopIfTrue="1" operator="equal">
      <formula>"FINAL"</formula>
    </cfRule>
    <cfRule type="cellIs" dxfId="481" priority="164" stopIfTrue="1" operator="equal">
      <formula>"清車"</formula>
    </cfRule>
    <cfRule type="cellIs" dxfId="480" priority="165" stopIfTrue="1" operator="equal">
      <formula>"改紡"</formula>
    </cfRule>
    <cfRule type="cellIs" dxfId="479" priority="166" stopIfTrue="1" operator="equal">
      <formula>"FINAL"</formula>
    </cfRule>
    <cfRule type="cellIs" dxfId="478" priority="167" stopIfTrue="1" operator="equal">
      <formula>"清車"</formula>
    </cfRule>
    <cfRule type="cellIs" dxfId="477" priority="168" stopIfTrue="1" operator="equal">
      <formula>"改紡"</formula>
    </cfRule>
    <cfRule type="cellIs" dxfId="476" priority="526" stopIfTrue="1" operator="equal">
      <formula>"FINAL"</formula>
    </cfRule>
    <cfRule type="cellIs" dxfId="475" priority="527" stopIfTrue="1" operator="equal">
      <formula>"清車"</formula>
    </cfRule>
    <cfRule type="cellIs" dxfId="474" priority="528" stopIfTrue="1" operator="equal">
      <formula>"改紡"</formula>
    </cfRule>
    <cfRule type="cellIs" dxfId="473" priority="529" stopIfTrue="1" operator="equal">
      <formula>"FINAL"</formula>
    </cfRule>
    <cfRule type="cellIs" dxfId="472" priority="530" stopIfTrue="1" operator="equal">
      <formula>"清車"</formula>
    </cfRule>
    <cfRule type="cellIs" dxfId="471" priority="531" stopIfTrue="1" operator="equal">
      <formula>"改紡"</formula>
    </cfRule>
    <cfRule type="cellIs" dxfId="470" priority="532" stopIfTrue="1" operator="equal">
      <formula>"FINAL"</formula>
    </cfRule>
    <cfRule type="cellIs" dxfId="469" priority="533" stopIfTrue="1" operator="equal">
      <formula>"清車"</formula>
    </cfRule>
    <cfRule type="cellIs" dxfId="468" priority="534" stopIfTrue="1" operator="equal">
      <formula>"改紡"</formula>
    </cfRule>
    <cfRule type="cellIs" dxfId="467" priority="535" stopIfTrue="1" operator="equal">
      <formula>"FINAL"</formula>
    </cfRule>
    <cfRule type="cellIs" dxfId="466" priority="536" stopIfTrue="1" operator="equal">
      <formula>"清車"</formula>
    </cfRule>
    <cfRule type="cellIs" dxfId="465" priority="537" stopIfTrue="1" operator="equal">
      <formula>"改紡"</formula>
    </cfRule>
    <cfRule type="cellIs" dxfId="464" priority="538" stopIfTrue="1" operator="equal">
      <formula>"FINAL"</formula>
    </cfRule>
    <cfRule type="cellIs" dxfId="463" priority="539" stopIfTrue="1" operator="equal">
      <formula>"清車"</formula>
    </cfRule>
    <cfRule type="cellIs" dxfId="462" priority="540" stopIfTrue="1" operator="equal">
      <formula>"改紡"</formula>
    </cfRule>
    <cfRule type="cellIs" dxfId="461" priority="541" stopIfTrue="1" operator="equal">
      <formula>"FINAL"</formula>
    </cfRule>
    <cfRule type="cellIs" dxfId="460" priority="542" stopIfTrue="1" operator="equal">
      <formula>"清車"</formula>
    </cfRule>
    <cfRule type="cellIs" dxfId="459" priority="543" stopIfTrue="1" operator="equal">
      <formula>"改紡"</formula>
    </cfRule>
    <cfRule type="cellIs" dxfId="458" priority="544" stopIfTrue="1" operator="equal">
      <formula>"FINAL"</formula>
    </cfRule>
    <cfRule type="cellIs" dxfId="457" priority="545" stopIfTrue="1" operator="equal">
      <formula>"清車"</formula>
    </cfRule>
    <cfRule type="cellIs" dxfId="456" priority="546" stopIfTrue="1" operator="equal">
      <formula>"改紡"</formula>
    </cfRule>
    <cfRule type="cellIs" dxfId="455" priority="547" stopIfTrue="1" operator="equal">
      <formula>"FINAL"</formula>
    </cfRule>
    <cfRule type="cellIs" dxfId="454" priority="548" stopIfTrue="1" operator="equal">
      <formula>"清車"</formula>
    </cfRule>
    <cfRule type="cellIs" dxfId="453" priority="549" stopIfTrue="1" operator="equal">
      <formula>"改紡"</formula>
    </cfRule>
    <cfRule type="cellIs" dxfId="452" priority="550" stopIfTrue="1" operator="equal">
      <formula>"FINAL"</formula>
    </cfRule>
    <cfRule type="cellIs" dxfId="451" priority="551" stopIfTrue="1" operator="equal">
      <formula>"清車"</formula>
    </cfRule>
    <cfRule type="cellIs" dxfId="450" priority="552" stopIfTrue="1" operator="equal">
      <formula>"改紡"</formula>
    </cfRule>
    <cfRule type="cellIs" dxfId="449" priority="553" stopIfTrue="1" operator="equal">
      <formula>"FINAL"</formula>
    </cfRule>
    <cfRule type="cellIs" dxfId="448" priority="554" stopIfTrue="1" operator="equal">
      <formula>"清車"</formula>
    </cfRule>
    <cfRule type="cellIs" dxfId="447" priority="555" stopIfTrue="1" operator="equal">
      <formula>"改紡"</formula>
    </cfRule>
    <cfRule type="cellIs" dxfId="446" priority="556" stopIfTrue="1" operator="equal">
      <formula>"FINAL"</formula>
    </cfRule>
    <cfRule type="cellIs" dxfId="445" priority="557" stopIfTrue="1" operator="equal">
      <formula>"清車"</formula>
    </cfRule>
    <cfRule type="cellIs" dxfId="444" priority="558" stopIfTrue="1" operator="equal">
      <formula>"改紡"</formula>
    </cfRule>
    <cfRule type="cellIs" dxfId="443" priority="559" stopIfTrue="1" operator="equal">
      <formula>"FINAL"</formula>
    </cfRule>
    <cfRule type="cellIs" dxfId="442" priority="560" stopIfTrue="1" operator="equal">
      <formula>"清車"</formula>
    </cfRule>
    <cfRule type="cellIs" dxfId="441" priority="561" stopIfTrue="1" operator="equal">
      <formula>"改紡"</formula>
    </cfRule>
    <cfRule type="cellIs" dxfId="440" priority="562" stopIfTrue="1" operator="equal">
      <formula>"FINAL"</formula>
    </cfRule>
    <cfRule type="cellIs" dxfId="439" priority="563" stopIfTrue="1" operator="equal">
      <formula>"清車"</formula>
    </cfRule>
    <cfRule type="cellIs" dxfId="438" priority="564" stopIfTrue="1" operator="equal">
      <formula>"改紡"</formula>
    </cfRule>
    <cfRule type="cellIs" dxfId="437" priority="565" stopIfTrue="1" operator="equal">
      <formula>"FINAL"</formula>
    </cfRule>
    <cfRule type="cellIs" dxfId="436" priority="566" stopIfTrue="1" operator="equal">
      <formula>"清車"</formula>
    </cfRule>
    <cfRule type="cellIs" dxfId="435" priority="567" stopIfTrue="1" operator="equal">
      <formula>"改紡"</formula>
    </cfRule>
    <cfRule type="cellIs" dxfId="434" priority="568" stopIfTrue="1" operator="equal">
      <formula>"FINAL"</formula>
    </cfRule>
    <cfRule type="cellIs" dxfId="433" priority="569" stopIfTrue="1" operator="equal">
      <formula>"清車"</formula>
    </cfRule>
    <cfRule type="cellIs" dxfId="432" priority="570" stopIfTrue="1" operator="equal">
      <formula>"改紡"</formula>
    </cfRule>
    <cfRule type="cellIs" dxfId="431" priority="571" stopIfTrue="1" operator="equal">
      <formula>"FINAL"</formula>
    </cfRule>
    <cfRule type="cellIs" dxfId="430" priority="572" stopIfTrue="1" operator="equal">
      <formula>"清車"</formula>
    </cfRule>
    <cfRule type="cellIs" dxfId="429" priority="573" stopIfTrue="1" operator="equal">
      <formula>"改紡"</formula>
    </cfRule>
    <cfRule type="cellIs" dxfId="428" priority="574" stopIfTrue="1" operator="equal">
      <formula>"FINAL"</formula>
    </cfRule>
    <cfRule type="cellIs" dxfId="427" priority="575" stopIfTrue="1" operator="equal">
      <formula>"清車"</formula>
    </cfRule>
    <cfRule type="cellIs" dxfId="426" priority="576" stopIfTrue="1" operator="equal">
      <formula>"改紡"</formula>
    </cfRule>
    <cfRule type="cellIs" dxfId="425" priority="577" stopIfTrue="1" operator="equal">
      <formula>"FINAL"</formula>
    </cfRule>
    <cfRule type="cellIs" dxfId="424" priority="578" stopIfTrue="1" operator="equal">
      <formula>"清車"</formula>
    </cfRule>
    <cfRule type="cellIs" dxfId="423" priority="579" stopIfTrue="1" operator="equal">
      <formula>"改紡"</formula>
    </cfRule>
    <cfRule type="cellIs" dxfId="422" priority="580" stopIfTrue="1" operator="equal">
      <formula>"FINAL"</formula>
    </cfRule>
    <cfRule type="cellIs" dxfId="421" priority="581" stopIfTrue="1" operator="equal">
      <formula>"清車"</formula>
    </cfRule>
    <cfRule type="cellIs" dxfId="420" priority="582" stopIfTrue="1" operator="equal">
      <formula>"改紡"</formula>
    </cfRule>
    <cfRule type="cellIs" dxfId="419" priority="583" stopIfTrue="1" operator="equal">
      <formula>"FINAL"</formula>
    </cfRule>
    <cfRule type="cellIs" dxfId="418" priority="584" stopIfTrue="1" operator="equal">
      <formula>"清車"</formula>
    </cfRule>
    <cfRule type="cellIs" dxfId="417" priority="585" stopIfTrue="1" operator="equal">
      <formula>"改紡"</formula>
    </cfRule>
    <cfRule type="cellIs" dxfId="416" priority="586" stopIfTrue="1" operator="equal">
      <formula>"FINAL"</formula>
    </cfRule>
    <cfRule type="cellIs" dxfId="415" priority="587" stopIfTrue="1" operator="equal">
      <formula>"清車"</formula>
    </cfRule>
    <cfRule type="cellIs" dxfId="414" priority="588" stopIfTrue="1" operator="equal">
      <formula>"改紡"</formula>
    </cfRule>
    <cfRule type="cellIs" dxfId="413" priority="589" stopIfTrue="1" operator="equal">
      <formula>"FINAL"</formula>
    </cfRule>
    <cfRule type="cellIs" dxfId="412" priority="590" stopIfTrue="1" operator="equal">
      <formula>"清車"</formula>
    </cfRule>
    <cfRule type="cellIs" dxfId="411" priority="591" stopIfTrue="1" operator="equal">
      <formula>"改紡"</formula>
    </cfRule>
    <cfRule type="cellIs" dxfId="410" priority="592" stopIfTrue="1" operator="equal">
      <formula>"FINAL"</formula>
    </cfRule>
    <cfRule type="cellIs" dxfId="409" priority="593" stopIfTrue="1" operator="equal">
      <formula>"清車"</formula>
    </cfRule>
    <cfRule type="cellIs" dxfId="408" priority="594" stopIfTrue="1" operator="equal">
      <formula>"改紡"</formula>
    </cfRule>
    <cfRule type="cellIs" dxfId="407" priority="595" stopIfTrue="1" operator="equal">
      <formula>"FINAL"</formula>
    </cfRule>
    <cfRule type="cellIs" dxfId="406" priority="596" stopIfTrue="1" operator="equal">
      <formula>"清車"</formula>
    </cfRule>
    <cfRule type="cellIs" dxfId="405" priority="597" stopIfTrue="1" operator="equal">
      <formula>"改紡"</formula>
    </cfRule>
    <cfRule type="cellIs" dxfId="404" priority="598" stopIfTrue="1" operator="equal">
      <formula>"FINAL"</formula>
    </cfRule>
    <cfRule type="cellIs" dxfId="403" priority="599" stopIfTrue="1" operator="equal">
      <formula>"清車"</formula>
    </cfRule>
    <cfRule type="cellIs" dxfId="402" priority="600" stopIfTrue="1" operator="equal">
      <formula>"改紡"</formula>
    </cfRule>
    <cfRule type="cellIs" dxfId="401" priority="601" stopIfTrue="1" operator="equal">
      <formula>"FINAL"</formula>
    </cfRule>
    <cfRule type="cellIs" dxfId="400" priority="602" stopIfTrue="1" operator="equal">
      <formula>"清車"</formula>
    </cfRule>
    <cfRule type="cellIs" dxfId="399" priority="603" stopIfTrue="1" operator="equal">
      <formula>"改紡"</formula>
    </cfRule>
    <cfRule type="cellIs" dxfId="398" priority="604" stopIfTrue="1" operator="equal">
      <formula>"FINAL"</formula>
    </cfRule>
    <cfRule type="cellIs" dxfId="397" priority="605" stopIfTrue="1" operator="equal">
      <formula>"清車"</formula>
    </cfRule>
    <cfRule type="cellIs" dxfId="396" priority="606" stopIfTrue="1" operator="equal">
      <formula>"改紡"</formula>
    </cfRule>
    <cfRule type="cellIs" dxfId="395" priority="607" stopIfTrue="1" operator="equal">
      <formula>"FINAL"</formula>
    </cfRule>
    <cfRule type="cellIs" dxfId="394" priority="608" stopIfTrue="1" operator="equal">
      <formula>"清車"</formula>
    </cfRule>
    <cfRule type="cellIs" dxfId="393" priority="609" stopIfTrue="1" operator="equal">
      <formula>"改紡"</formula>
    </cfRule>
    <cfRule type="cellIs" dxfId="392" priority="610" stopIfTrue="1" operator="equal">
      <formula>"FINAL"</formula>
    </cfRule>
    <cfRule type="cellIs" dxfId="391" priority="611" stopIfTrue="1" operator="equal">
      <formula>"清車"</formula>
    </cfRule>
    <cfRule type="cellIs" dxfId="390" priority="612" stopIfTrue="1" operator="equal">
      <formula>"改紡"</formula>
    </cfRule>
    <cfRule type="cellIs" dxfId="389" priority="613" stopIfTrue="1" operator="equal">
      <formula>"FINAL"</formula>
    </cfRule>
    <cfRule type="cellIs" dxfId="388" priority="614" stopIfTrue="1" operator="equal">
      <formula>"清車"</formula>
    </cfRule>
    <cfRule type="cellIs" dxfId="387" priority="615" stopIfTrue="1" operator="equal">
      <formula>"改紡"</formula>
    </cfRule>
    <cfRule type="cellIs" dxfId="386" priority="616" stopIfTrue="1" operator="equal">
      <formula>"FINAL"</formula>
    </cfRule>
    <cfRule type="cellIs" dxfId="385" priority="617" stopIfTrue="1" operator="equal">
      <formula>"清車"</formula>
    </cfRule>
    <cfRule type="cellIs" dxfId="384" priority="618" stopIfTrue="1" operator="equal">
      <formula>"改紡"</formula>
    </cfRule>
    <cfRule type="cellIs" dxfId="383" priority="619" stopIfTrue="1" operator="equal">
      <formula>"FINAL"</formula>
    </cfRule>
    <cfRule type="cellIs" dxfId="382" priority="620" stopIfTrue="1" operator="equal">
      <formula>"清車"</formula>
    </cfRule>
    <cfRule type="cellIs" dxfId="381" priority="621" stopIfTrue="1" operator="equal">
      <formula>"改紡"</formula>
    </cfRule>
    <cfRule type="cellIs" dxfId="380" priority="622" stopIfTrue="1" operator="equal">
      <formula>"FINAL"</formula>
    </cfRule>
    <cfRule type="cellIs" dxfId="379" priority="623" stopIfTrue="1" operator="equal">
      <formula>"清車"</formula>
    </cfRule>
    <cfRule type="cellIs" dxfId="378" priority="624" stopIfTrue="1" operator="equal">
      <formula>"改紡"</formula>
    </cfRule>
    <cfRule type="cellIs" dxfId="377" priority="625" stopIfTrue="1" operator="equal">
      <formula>"FINAL"</formula>
    </cfRule>
    <cfRule type="cellIs" dxfId="376" priority="626" stopIfTrue="1" operator="equal">
      <formula>"清車"</formula>
    </cfRule>
    <cfRule type="cellIs" dxfId="375" priority="627" stopIfTrue="1" operator="equal">
      <formula>"改紡"</formula>
    </cfRule>
    <cfRule type="cellIs" dxfId="374" priority="628" stopIfTrue="1" operator="equal">
      <formula>"FINAL"</formula>
    </cfRule>
    <cfRule type="cellIs" dxfId="373" priority="629" stopIfTrue="1" operator="equal">
      <formula>"清車"</formula>
    </cfRule>
    <cfRule type="cellIs" dxfId="372" priority="630" stopIfTrue="1" operator="equal">
      <formula>"改紡"</formula>
    </cfRule>
    <cfRule type="cellIs" dxfId="371" priority="631" stopIfTrue="1" operator="equal">
      <formula>"FINAL"</formula>
    </cfRule>
    <cfRule type="cellIs" dxfId="370" priority="632" stopIfTrue="1" operator="equal">
      <formula>"清車"</formula>
    </cfRule>
    <cfRule type="cellIs" dxfId="369" priority="633" stopIfTrue="1" operator="equal">
      <formula>"改紡"</formula>
    </cfRule>
    <cfRule type="cellIs" dxfId="368" priority="634" stopIfTrue="1" operator="equal">
      <formula>"FINAL"</formula>
    </cfRule>
    <cfRule type="cellIs" dxfId="367" priority="635" stopIfTrue="1" operator="equal">
      <formula>"清車"</formula>
    </cfRule>
    <cfRule type="cellIs" dxfId="366" priority="636" stopIfTrue="1" operator="equal">
      <formula>"改紡"</formula>
    </cfRule>
    <cfRule type="cellIs" dxfId="365" priority="637" stopIfTrue="1" operator="equal">
      <formula>"FINAL"</formula>
    </cfRule>
    <cfRule type="cellIs" dxfId="364" priority="638" stopIfTrue="1" operator="equal">
      <formula>"清車"</formula>
    </cfRule>
    <cfRule type="cellIs" dxfId="363" priority="639" stopIfTrue="1" operator="equal">
      <formula>"改紡"</formula>
    </cfRule>
    <cfRule type="cellIs" dxfId="362" priority="640" stopIfTrue="1" operator="equal">
      <formula>"FINAL"</formula>
    </cfRule>
    <cfRule type="cellIs" dxfId="361" priority="641" stopIfTrue="1" operator="equal">
      <formula>"清車"</formula>
    </cfRule>
    <cfRule type="cellIs" dxfId="360" priority="642" stopIfTrue="1" operator="equal">
      <formula>"改紡"</formula>
    </cfRule>
    <cfRule type="cellIs" dxfId="359" priority="643" stopIfTrue="1" operator="equal">
      <formula>"FINAL"</formula>
    </cfRule>
    <cfRule type="cellIs" dxfId="358" priority="644" stopIfTrue="1" operator="equal">
      <formula>"清車"</formula>
    </cfRule>
    <cfRule type="cellIs" dxfId="357" priority="645" stopIfTrue="1" operator="equal">
      <formula>"改紡"</formula>
    </cfRule>
    <cfRule type="cellIs" dxfId="356" priority="646" stopIfTrue="1" operator="equal">
      <formula>"FINAL"</formula>
    </cfRule>
    <cfRule type="cellIs" dxfId="355" priority="647" stopIfTrue="1" operator="equal">
      <formula>"清車"</formula>
    </cfRule>
    <cfRule type="cellIs" dxfId="354" priority="648" stopIfTrue="1" operator="equal">
      <formula>"改紡"</formula>
    </cfRule>
    <cfRule type="cellIs" dxfId="353" priority="649" stopIfTrue="1" operator="equal">
      <formula>"FINAL"</formula>
    </cfRule>
    <cfRule type="cellIs" dxfId="352" priority="650" stopIfTrue="1" operator="equal">
      <formula>"清車"</formula>
    </cfRule>
    <cfRule type="cellIs" dxfId="351" priority="651" stopIfTrue="1" operator="equal">
      <formula>"改紡"</formula>
    </cfRule>
    <cfRule type="cellIs" dxfId="350" priority="652" stopIfTrue="1" operator="equal">
      <formula>"FINAL"</formula>
    </cfRule>
    <cfRule type="cellIs" dxfId="349" priority="653" stopIfTrue="1" operator="equal">
      <formula>"清車"</formula>
    </cfRule>
    <cfRule type="cellIs" dxfId="348" priority="654" stopIfTrue="1" operator="equal">
      <formula>"改紡"</formula>
    </cfRule>
    <cfRule type="cellIs" dxfId="347" priority="655" stopIfTrue="1" operator="equal">
      <formula>"FINAL"</formula>
    </cfRule>
    <cfRule type="cellIs" dxfId="346" priority="656" stopIfTrue="1" operator="equal">
      <formula>"清車"</formula>
    </cfRule>
    <cfRule type="cellIs" dxfId="345" priority="657" stopIfTrue="1" operator="equal">
      <formula>"改紡"</formula>
    </cfRule>
    <cfRule type="cellIs" dxfId="344" priority="658" stopIfTrue="1" operator="equal">
      <formula>"FINAL"</formula>
    </cfRule>
    <cfRule type="cellIs" dxfId="343" priority="659" stopIfTrue="1" operator="equal">
      <formula>"清車"</formula>
    </cfRule>
    <cfRule type="cellIs" dxfId="342" priority="660" stopIfTrue="1" operator="equal">
      <formula>"改紡"</formula>
    </cfRule>
    <cfRule type="cellIs" dxfId="341" priority="661" stopIfTrue="1" operator="equal">
      <formula>"FINAL"</formula>
    </cfRule>
    <cfRule type="cellIs" dxfId="340" priority="662" stopIfTrue="1" operator="equal">
      <formula>"清車"</formula>
    </cfRule>
    <cfRule type="cellIs" dxfId="339" priority="663" stopIfTrue="1" operator="equal">
      <formula>"改紡"</formula>
    </cfRule>
    <cfRule type="cellIs" dxfId="338" priority="664" stopIfTrue="1" operator="equal">
      <formula>"FINAL"</formula>
    </cfRule>
    <cfRule type="cellIs" dxfId="337" priority="665" stopIfTrue="1" operator="equal">
      <formula>"清車"</formula>
    </cfRule>
    <cfRule type="cellIs" dxfId="336" priority="666" stopIfTrue="1" operator="equal">
      <formula>"改紡"</formula>
    </cfRule>
    <cfRule type="cellIs" dxfId="335" priority="667" stopIfTrue="1" operator="equal">
      <formula>"FINAL"</formula>
    </cfRule>
    <cfRule type="cellIs" dxfId="334" priority="668" stopIfTrue="1" operator="equal">
      <formula>"清車"</formula>
    </cfRule>
    <cfRule type="cellIs" dxfId="333" priority="669" stopIfTrue="1" operator="equal">
      <formula>"改紡"</formula>
    </cfRule>
    <cfRule type="cellIs" dxfId="332" priority="670" stopIfTrue="1" operator="equal">
      <formula>"FINAL"</formula>
    </cfRule>
    <cfRule type="cellIs" dxfId="331" priority="671" stopIfTrue="1" operator="equal">
      <formula>"清車"</formula>
    </cfRule>
    <cfRule type="cellIs" dxfId="330" priority="672" stopIfTrue="1" operator="equal">
      <formula>"改紡"</formula>
    </cfRule>
  </conditionalFormatting>
  <conditionalFormatting sqref="D31:D32">
    <cfRule type="cellIs" dxfId="329" priority="121" stopIfTrue="1" operator="equal">
      <formula>"FINAL"</formula>
    </cfRule>
    <cfRule type="cellIs" dxfId="328" priority="122" stopIfTrue="1" operator="equal">
      <formula>"清車"</formula>
    </cfRule>
    <cfRule type="cellIs" dxfId="327" priority="123" stopIfTrue="1" operator="equal">
      <formula>"改紡"</formula>
    </cfRule>
    <cfRule type="cellIs" dxfId="326" priority="4174" stopIfTrue="1" operator="equal">
      <formula>"FINAL"</formula>
    </cfRule>
    <cfRule type="cellIs" dxfId="325" priority="4175" stopIfTrue="1" operator="equal">
      <formula>"清車"</formula>
    </cfRule>
    <cfRule type="cellIs" dxfId="324" priority="4176" stopIfTrue="1" operator="equal">
      <formula>"改紡"</formula>
    </cfRule>
    <cfRule type="cellIs" dxfId="323" priority="4183" stopIfTrue="1" operator="equal">
      <formula>"FINAL"</formula>
    </cfRule>
    <cfRule type="cellIs" dxfId="322" priority="4184" stopIfTrue="1" operator="equal">
      <formula>"清車"</formula>
    </cfRule>
    <cfRule type="cellIs" dxfId="321" priority="4185" stopIfTrue="1" operator="equal">
      <formula>"改紡"</formula>
    </cfRule>
    <cfRule type="cellIs" dxfId="320" priority="4186" stopIfTrue="1" operator="equal">
      <formula>"FINAL"</formula>
    </cfRule>
    <cfRule type="cellIs" dxfId="319" priority="4187" stopIfTrue="1" operator="equal">
      <formula>"清車"</formula>
    </cfRule>
    <cfRule type="cellIs" dxfId="318" priority="4188" stopIfTrue="1" operator="equal">
      <formula>"改紡"</formula>
    </cfRule>
    <cfRule type="cellIs" dxfId="317" priority="4189" stopIfTrue="1" operator="equal">
      <formula>"FINAL"</formula>
    </cfRule>
    <cfRule type="cellIs" dxfId="316" priority="4190" stopIfTrue="1" operator="equal">
      <formula>"清車"</formula>
    </cfRule>
    <cfRule type="cellIs" dxfId="315" priority="4191" stopIfTrue="1" operator="equal">
      <formula>"改紡"</formula>
    </cfRule>
  </conditionalFormatting>
  <conditionalFormatting sqref="D32">
    <cfRule type="cellIs" dxfId="314" priority="4180" stopIfTrue="1" operator="equal">
      <formula>"FINAL"</formula>
    </cfRule>
    <cfRule type="cellIs" dxfId="313" priority="4181" stopIfTrue="1" operator="equal">
      <formula>"清車"</formula>
    </cfRule>
    <cfRule type="cellIs" dxfId="312" priority="4182" stopIfTrue="1" operator="equal">
      <formula>"改紡"</formula>
    </cfRule>
  </conditionalFormatting>
  <conditionalFormatting sqref="D35:D36">
    <cfRule type="cellIs" dxfId="311" priority="4069" stopIfTrue="1" operator="equal">
      <formula>"FINAL"</formula>
    </cfRule>
    <cfRule type="cellIs" dxfId="310" priority="4070" stopIfTrue="1" operator="equal">
      <formula>"清車"</formula>
    </cfRule>
    <cfRule type="cellIs" dxfId="309" priority="4071" stopIfTrue="1" operator="equal">
      <formula>"改紡"</formula>
    </cfRule>
    <cfRule type="cellIs" dxfId="308" priority="4078" stopIfTrue="1" operator="equal">
      <formula>"FINAL"</formula>
    </cfRule>
    <cfRule type="cellIs" dxfId="307" priority="4079" stopIfTrue="1" operator="equal">
      <formula>"清車"</formula>
    </cfRule>
    <cfRule type="cellIs" dxfId="306" priority="4080" stopIfTrue="1" operator="equal">
      <formula>"改紡"</formula>
    </cfRule>
    <cfRule type="cellIs" dxfId="305" priority="4081" stopIfTrue="1" operator="equal">
      <formula>"FINAL"</formula>
    </cfRule>
    <cfRule type="cellIs" dxfId="304" priority="4082" stopIfTrue="1" operator="equal">
      <formula>"清車"</formula>
    </cfRule>
    <cfRule type="cellIs" dxfId="303" priority="4083" stopIfTrue="1" operator="equal">
      <formula>"改紡"</formula>
    </cfRule>
    <cfRule type="cellIs" dxfId="302" priority="4084" stopIfTrue="1" operator="equal">
      <formula>"FINAL"</formula>
    </cfRule>
    <cfRule type="cellIs" dxfId="301" priority="4085" stopIfTrue="1" operator="equal">
      <formula>"清車"</formula>
    </cfRule>
    <cfRule type="cellIs" dxfId="300" priority="4086" stopIfTrue="1" operator="equal">
      <formula>"改紡"</formula>
    </cfRule>
  </conditionalFormatting>
  <conditionalFormatting sqref="D36">
    <cfRule type="cellIs" dxfId="299" priority="4075" stopIfTrue="1" operator="equal">
      <formula>"FINAL"</formula>
    </cfRule>
    <cfRule type="cellIs" dxfId="298" priority="4076" stopIfTrue="1" operator="equal">
      <formula>"清車"</formula>
    </cfRule>
    <cfRule type="cellIs" dxfId="297" priority="4077" stopIfTrue="1" operator="equal">
      <formula>"改紡"</formula>
    </cfRule>
  </conditionalFormatting>
  <conditionalFormatting sqref="D40:D41">
    <cfRule type="cellIs" dxfId="296" priority="4051" stopIfTrue="1" operator="equal">
      <formula>"FINAL"</formula>
    </cfRule>
    <cfRule type="cellIs" dxfId="295" priority="4052" stopIfTrue="1" operator="equal">
      <formula>"清車"</formula>
    </cfRule>
    <cfRule type="cellIs" dxfId="294" priority="4053" stopIfTrue="1" operator="equal">
      <formula>"改紡"</formula>
    </cfRule>
    <cfRule type="cellIs" dxfId="293" priority="4060" stopIfTrue="1" operator="equal">
      <formula>"FINAL"</formula>
    </cfRule>
    <cfRule type="cellIs" dxfId="292" priority="4061" stopIfTrue="1" operator="equal">
      <formula>"清車"</formula>
    </cfRule>
    <cfRule type="cellIs" dxfId="291" priority="4062" stopIfTrue="1" operator="equal">
      <formula>"改紡"</formula>
    </cfRule>
    <cfRule type="cellIs" dxfId="290" priority="4063" stopIfTrue="1" operator="equal">
      <formula>"FINAL"</formula>
    </cfRule>
    <cfRule type="cellIs" dxfId="289" priority="4064" stopIfTrue="1" operator="equal">
      <formula>"清車"</formula>
    </cfRule>
    <cfRule type="cellIs" dxfId="288" priority="4065" stopIfTrue="1" operator="equal">
      <formula>"改紡"</formula>
    </cfRule>
    <cfRule type="cellIs" dxfId="287" priority="4066" stopIfTrue="1" operator="equal">
      <formula>"FINAL"</formula>
    </cfRule>
    <cfRule type="cellIs" dxfId="286" priority="4067" stopIfTrue="1" operator="equal">
      <formula>"清車"</formula>
    </cfRule>
    <cfRule type="cellIs" dxfId="285" priority="4068" stopIfTrue="1" operator="equal">
      <formula>"改紡"</formula>
    </cfRule>
  </conditionalFormatting>
  <conditionalFormatting sqref="D41">
    <cfRule type="cellIs" dxfId="284" priority="4057" stopIfTrue="1" operator="equal">
      <formula>"FINAL"</formula>
    </cfRule>
    <cfRule type="cellIs" dxfId="283" priority="4058" stopIfTrue="1" operator="equal">
      <formula>"清車"</formula>
    </cfRule>
    <cfRule type="cellIs" dxfId="282" priority="4059" stopIfTrue="1" operator="equal">
      <formula>"改紡"</formula>
    </cfRule>
  </conditionalFormatting>
  <conditionalFormatting sqref="D90:D91">
    <cfRule type="cellIs" dxfId="281" priority="4438" stopIfTrue="1" operator="equal">
      <formula>"FINAL"</formula>
    </cfRule>
    <cfRule type="cellIs" dxfId="280" priority="4439" stopIfTrue="1" operator="equal">
      <formula>"清車"</formula>
    </cfRule>
    <cfRule type="cellIs" dxfId="279" priority="4440" stopIfTrue="1" operator="equal">
      <formula>"改紡"</formula>
    </cfRule>
  </conditionalFormatting>
  <conditionalFormatting sqref="D91:D96">
    <cfRule type="cellIs" dxfId="278" priority="4471" stopIfTrue="1" operator="equal">
      <formula>"FINAL"</formula>
    </cfRule>
    <cfRule type="cellIs" dxfId="277" priority="4472" stopIfTrue="1" operator="equal">
      <formula>"清車"</formula>
    </cfRule>
    <cfRule type="cellIs" dxfId="276" priority="4473" stopIfTrue="1" operator="equal">
      <formula>"改紡"</formula>
    </cfRule>
  </conditionalFormatting>
  <conditionalFormatting sqref="D93:D94">
    <cfRule type="cellIs" dxfId="275" priority="4420" stopIfTrue="1" operator="equal">
      <formula>"FINAL"</formula>
    </cfRule>
    <cfRule type="cellIs" dxfId="274" priority="4421" stopIfTrue="1" operator="equal">
      <formula>"清車"</formula>
    </cfRule>
    <cfRule type="cellIs" dxfId="273" priority="4422" stopIfTrue="1" operator="equal">
      <formula>"改紡"</formula>
    </cfRule>
  </conditionalFormatting>
  <conditionalFormatting sqref="D94:D95">
    <cfRule type="cellIs" dxfId="272" priority="4441" stopIfTrue="1" operator="equal">
      <formula>"FINAL"</formula>
    </cfRule>
    <cfRule type="cellIs" dxfId="271" priority="4442" stopIfTrue="1" operator="equal">
      <formula>"清車"</formula>
    </cfRule>
    <cfRule type="cellIs" dxfId="270" priority="4443" stopIfTrue="1" operator="equal">
      <formula>"改紡"</formula>
    </cfRule>
  </conditionalFormatting>
  <conditionalFormatting sqref="D95:D98">
    <cfRule type="cellIs" dxfId="269" priority="4468" stopIfTrue="1" operator="equal">
      <formula>"FINAL"</formula>
    </cfRule>
    <cfRule type="cellIs" dxfId="268" priority="4469" stopIfTrue="1" operator="equal">
      <formula>"清車"</formula>
    </cfRule>
    <cfRule type="cellIs" dxfId="267" priority="4470" stopIfTrue="1" operator="equal">
      <formula>"改紡"</formula>
    </cfRule>
  </conditionalFormatting>
  <conditionalFormatting sqref="D97:D115">
    <cfRule type="cellIs" dxfId="266" priority="4465" stopIfTrue="1" operator="equal">
      <formula>"FINAL"</formula>
    </cfRule>
    <cfRule type="cellIs" dxfId="265" priority="4466" stopIfTrue="1" operator="equal">
      <formula>"清車"</formula>
    </cfRule>
    <cfRule type="cellIs" dxfId="264" priority="4467" stopIfTrue="1" operator="equal">
      <formula>"改紡"</formula>
    </cfRule>
  </conditionalFormatting>
  <conditionalFormatting sqref="D100:D102">
    <cfRule type="cellIs" dxfId="263" priority="4426" stopIfTrue="1" operator="equal">
      <formula>"FINAL"</formula>
    </cfRule>
    <cfRule type="cellIs" dxfId="262" priority="4427" stopIfTrue="1" operator="equal">
      <formula>"清車"</formula>
    </cfRule>
    <cfRule type="cellIs" dxfId="261" priority="4428" stopIfTrue="1" operator="equal">
      <formula>"改紡"</formula>
    </cfRule>
    <cfRule type="cellIs" dxfId="260" priority="4435" stopIfTrue="1" operator="equal">
      <formula>"FINAL"</formula>
    </cfRule>
    <cfRule type="cellIs" dxfId="259" priority="4436" stopIfTrue="1" operator="equal">
      <formula>"清車"</formula>
    </cfRule>
    <cfRule type="cellIs" dxfId="258" priority="4437" stopIfTrue="1" operator="equal">
      <formula>"改紡"</formula>
    </cfRule>
  </conditionalFormatting>
  <conditionalFormatting sqref="D101">
    <cfRule type="cellIs" dxfId="257" priority="4396" stopIfTrue="1" operator="equal">
      <formula>"FINAL"</formula>
    </cfRule>
    <cfRule type="cellIs" dxfId="256" priority="4397" stopIfTrue="1" operator="equal">
      <formula>"清車"</formula>
    </cfRule>
    <cfRule type="cellIs" dxfId="255" priority="4398" stopIfTrue="1" operator="equal">
      <formula>"改紡"</formula>
    </cfRule>
    <cfRule type="cellIs" dxfId="254" priority="4399" stopIfTrue="1" operator="equal">
      <formula>"FINAL"</formula>
    </cfRule>
    <cfRule type="cellIs" dxfId="253" priority="4400" stopIfTrue="1" operator="equal">
      <formula>"清車"</formula>
    </cfRule>
    <cfRule type="cellIs" dxfId="252" priority="4401" stopIfTrue="1" operator="equal">
      <formula>"改紡"</formula>
    </cfRule>
    <cfRule type="cellIs" dxfId="251" priority="4456" stopIfTrue="1" operator="equal">
      <formula>"FINAL"</formula>
    </cfRule>
    <cfRule type="cellIs" dxfId="250" priority="4457" stopIfTrue="1" operator="equal">
      <formula>"清車"</formula>
    </cfRule>
    <cfRule type="cellIs" dxfId="249" priority="4458" stopIfTrue="1" operator="equal">
      <formula>"改紡"</formula>
    </cfRule>
  </conditionalFormatting>
  <conditionalFormatting sqref="D101:D102">
    <cfRule type="cellIs" dxfId="248" priority="4384" stopIfTrue="1" operator="equal">
      <formula>"FINAL"</formula>
    </cfRule>
    <cfRule type="cellIs" dxfId="247" priority="4385" stopIfTrue="1" operator="equal">
      <formula>"清車"</formula>
    </cfRule>
    <cfRule type="cellIs" dxfId="246" priority="4386" stopIfTrue="1" operator="equal">
      <formula>"改紡"</formula>
    </cfRule>
    <cfRule type="cellIs" dxfId="245" priority="4390" stopIfTrue="1" operator="equal">
      <formula>"FINAL"</formula>
    </cfRule>
    <cfRule type="cellIs" dxfId="244" priority="4391" stopIfTrue="1" operator="equal">
      <formula>"清車"</formula>
    </cfRule>
    <cfRule type="cellIs" dxfId="243" priority="4392" stopIfTrue="1" operator="equal">
      <formula>"改紡"</formula>
    </cfRule>
  </conditionalFormatting>
  <conditionalFormatting sqref="D101:D103">
    <cfRule type="cellIs" dxfId="242" priority="4363" stopIfTrue="1" operator="equal">
      <formula>"FINAL"</formula>
    </cfRule>
    <cfRule type="cellIs" dxfId="241" priority="4364" stopIfTrue="1" operator="equal">
      <formula>"清車"</formula>
    </cfRule>
    <cfRule type="cellIs" dxfId="240" priority="4365" stopIfTrue="1" operator="equal">
      <formula>"改紡"</formula>
    </cfRule>
    <cfRule type="cellIs" dxfId="239" priority="4372" stopIfTrue="1" operator="equal">
      <formula>"FINAL"</formula>
    </cfRule>
    <cfRule type="cellIs" dxfId="238" priority="4373" stopIfTrue="1" operator="equal">
      <formula>"清車"</formula>
    </cfRule>
    <cfRule type="cellIs" dxfId="237" priority="4374" stopIfTrue="1" operator="equal">
      <formula>"改紡"</formula>
    </cfRule>
    <cfRule type="cellIs" dxfId="236" priority="4402" stopIfTrue="1" operator="equal">
      <formula>"FINAL"</formula>
    </cfRule>
    <cfRule type="cellIs" dxfId="235" priority="4403" stopIfTrue="1" operator="equal">
      <formula>"清車"</formula>
    </cfRule>
    <cfRule type="cellIs" dxfId="234" priority="4404" stopIfTrue="1" operator="equal">
      <formula>"改紡"</formula>
    </cfRule>
  </conditionalFormatting>
  <conditionalFormatting sqref="D102">
    <cfRule type="cellIs" dxfId="233" priority="4345" stopIfTrue="1" operator="equal">
      <formula>"FINAL"</formula>
    </cfRule>
    <cfRule type="cellIs" dxfId="232" priority="4346" stopIfTrue="1" operator="equal">
      <formula>"清車"</formula>
    </cfRule>
    <cfRule type="cellIs" dxfId="231" priority="4347" stopIfTrue="1" operator="equal">
      <formula>"改紡"</formula>
    </cfRule>
    <cfRule type="cellIs" dxfId="230" priority="4348" stopIfTrue="1" operator="equal">
      <formula>"FINAL"</formula>
    </cfRule>
    <cfRule type="cellIs" dxfId="229" priority="4349" stopIfTrue="1" operator="equal">
      <formula>"清車"</formula>
    </cfRule>
    <cfRule type="cellIs" dxfId="228" priority="4350" stopIfTrue="1" operator="equal">
      <formula>"改紡"</formula>
    </cfRule>
    <cfRule type="cellIs" dxfId="227" priority="4381" stopIfTrue="1" operator="equal">
      <formula>"FINAL"</formula>
    </cfRule>
    <cfRule type="cellIs" dxfId="226" priority="4382" stopIfTrue="1" operator="equal">
      <formula>"清車"</formula>
    </cfRule>
    <cfRule type="cellIs" dxfId="225" priority="4383" stopIfTrue="1" operator="equal">
      <formula>"改紡"</formula>
    </cfRule>
    <cfRule type="cellIs" dxfId="224" priority="4417" stopIfTrue="1" operator="equal">
      <formula>"FINAL"</formula>
    </cfRule>
    <cfRule type="cellIs" dxfId="223" priority="4418" stopIfTrue="1" operator="equal">
      <formula>"清車"</formula>
    </cfRule>
    <cfRule type="cellIs" dxfId="222" priority="4419" stopIfTrue="1" operator="equal">
      <formula>"改紡"</formula>
    </cfRule>
  </conditionalFormatting>
  <conditionalFormatting sqref="D102:D103">
    <cfRule type="cellIs" dxfId="221" priority="4333" stopIfTrue="1" operator="equal">
      <formula>"FINAL"</formula>
    </cfRule>
    <cfRule type="cellIs" dxfId="220" priority="4334" stopIfTrue="1" operator="equal">
      <formula>"清車"</formula>
    </cfRule>
    <cfRule type="cellIs" dxfId="219" priority="4335" stopIfTrue="1" operator="equal">
      <formula>"改紡"</formula>
    </cfRule>
    <cfRule type="cellIs" dxfId="218" priority="4339" stopIfTrue="1" operator="equal">
      <formula>"FINAL"</formula>
    </cfRule>
    <cfRule type="cellIs" dxfId="217" priority="4340" stopIfTrue="1" operator="equal">
      <formula>"清車"</formula>
    </cfRule>
    <cfRule type="cellIs" dxfId="216" priority="4341" stopIfTrue="1" operator="equal">
      <formula>"改紡"</formula>
    </cfRule>
    <cfRule type="cellIs" dxfId="215" priority="4351" stopIfTrue="1" operator="equal">
      <formula>"FINAL"</formula>
    </cfRule>
    <cfRule type="cellIs" dxfId="214" priority="4352" stopIfTrue="1" operator="equal">
      <formula>"清車"</formula>
    </cfRule>
    <cfRule type="cellIs" dxfId="213" priority="4353" stopIfTrue="1" operator="equal">
      <formula>"改紡"</formula>
    </cfRule>
    <cfRule type="cellIs" dxfId="212" priority="4411" stopIfTrue="1" operator="equal">
      <formula>"FINAL"</formula>
    </cfRule>
    <cfRule type="cellIs" dxfId="211" priority="4412" stopIfTrue="1" operator="equal">
      <formula>"清車"</formula>
    </cfRule>
    <cfRule type="cellIs" dxfId="210" priority="4413" stopIfTrue="1" operator="equal">
      <formula>"改紡"</formula>
    </cfRule>
  </conditionalFormatting>
  <conditionalFormatting sqref="D103">
    <cfRule type="cellIs" dxfId="209" priority="4357" stopIfTrue="1" operator="equal">
      <formula>"FINAL"</formula>
    </cfRule>
    <cfRule type="cellIs" dxfId="208" priority="4358" stopIfTrue="1" operator="equal">
      <formula>"清車"</formula>
    </cfRule>
    <cfRule type="cellIs" dxfId="207" priority="4359" stopIfTrue="1" operator="equal">
      <formula>"改紡"</formula>
    </cfRule>
    <cfRule type="cellIs" dxfId="206" priority="4360" stopIfTrue="1" operator="equal">
      <formula>"FINAL"</formula>
    </cfRule>
    <cfRule type="cellIs" dxfId="205" priority="4361" stopIfTrue="1" operator="equal">
      <formula>"清車"</formula>
    </cfRule>
    <cfRule type="cellIs" dxfId="204" priority="4362" stopIfTrue="1" operator="equal">
      <formula>"改紡"</formula>
    </cfRule>
  </conditionalFormatting>
  <conditionalFormatting sqref="D109">
    <cfRule type="cellIs" dxfId="203" priority="4447" stopIfTrue="1" operator="equal">
      <formula>"FINAL"</formula>
    </cfRule>
    <cfRule type="cellIs" dxfId="202" priority="4448" stopIfTrue="1" operator="equal">
      <formula>"清車"</formula>
    </cfRule>
    <cfRule type="cellIs" dxfId="201" priority="4449" stopIfTrue="1" operator="equal">
      <formula>"改紡"</formula>
    </cfRule>
    <cfRule type="cellIs" dxfId="200" priority="4450" stopIfTrue="1" operator="equal">
      <formula>"FINAL"</formula>
    </cfRule>
    <cfRule type="cellIs" dxfId="199" priority="4451" stopIfTrue="1" operator="equal">
      <formula>"清車"</formula>
    </cfRule>
    <cfRule type="cellIs" dxfId="198" priority="4452" stopIfTrue="1" operator="equal">
      <formula>"改紡"</formula>
    </cfRule>
  </conditionalFormatting>
  <conditionalFormatting sqref="D112">
    <cfRule type="cellIs" dxfId="197" priority="4327" stopIfTrue="1" operator="equal">
      <formula>"FINAL"</formula>
    </cfRule>
    <cfRule type="cellIs" dxfId="196" priority="4328" stopIfTrue="1" operator="equal">
      <formula>"清車"</formula>
    </cfRule>
    <cfRule type="cellIs" dxfId="195" priority="4329" stopIfTrue="1" operator="equal">
      <formula>"改紡"</formula>
    </cfRule>
    <cfRule type="cellIs" dxfId="194" priority="4330" stopIfTrue="1" operator="equal">
      <formula>"FINAL"</formula>
    </cfRule>
    <cfRule type="cellIs" dxfId="193" priority="4331" stopIfTrue="1" operator="equal">
      <formula>"清車"</formula>
    </cfRule>
    <cfRule type="cellIs" dxfId="192" priority="4332" stopIfTrue="1" operator="equal">
      <formula>"改紡"</formula>
    </cfRule>
  </conditionalFormatting>
  <conditionalFormatting sqref="D114">
    <cfRule type="cellIs" dxfId="191" priority="4321" stopIfTrue="1" operator="equal">
      <formula>"FINAL"</formula>
    </cfRule>
    <cfRule type="cellIs" dxfId="190" priority="4322" stopIfTrue="1" operator="equal">
      <formula>"清車"</formula>
    </cfRule>
    <cfRule type="cellIs" dxfId="189" priority="4323" stopIfTrue="1" operator="equal">
      <formula>"改紡"</formula>
    </cfRule>
    <cfRule type="cellIs" dxfId="188" priority="4324" stopIfTrue="1" operator="equal">
      <formula>"FINAL"</formula>
    </cfRule>
    <cfRule type="cellIs" dxfId="187" priority="4325" stopIfTrue="1" operator="equal">
      <formula>"清車"</formula>
    </cfRule>
    <cfRule type="cellIs" dxfId="186" priority="4326"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2" fitToHeight="2" orientation="portrait" horizont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807" activePane="bottomRight" state="frozen"/>
      <selection pane="topRight" activeCell="K1" sqref="K1"/>
      <selection pane="bottomLeft" activeCell="A3" sqref="A3"/>
      <selection pane="bottomRight" activeCell="R824" sqref="R824"/>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45" t="s">
        <v>1993</v>
      </c>
      <c r="T1" s="1046"/>
      <c r="U1" s="1046"/>
      <c r="V1" s="1046"/>
      <c r="W1" s="1046"/>
      <c r="X1" s="1046"/>
      <c r="Y1" s="1046"/>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5.95" customHeight="1">
      <c r="A3" s="528">
        <f>'１１直送'!A3</f>
        <v>46143</v>
      </c>
      <c r="B3" s="513" t="s">
        <v>1980</v>
      </c>
      <c r="C3" s="888" t="s">
        <v>298</v>
      </c>
      <c r="D3" s="889" t="s">
        <v>871</v>
      </c>
      <c r="E3" s="890" t="s">
        <v>1071</v>
      </c>
      <c r="F3" s="891" t="str">
        <f>IF(ISNA(VLOOKUP(D3,[8]條件!$A$1:$L$65585,5,0)),"",(VLOOKUP(D3,[8]條件!$A$1:$L$65585,5,0)))</f>
        <v>100/72PFR</v>
      </c>
      <c r="G3" s="891" t="s">
        <v>77</v>
      </c>
      <c r="H3" s="892">
        <v>4</v>
      </c>
      <c r="I3" s="893">
        <v>100</v>
      </c>
      <c r="J3" s="894">
        <v>358000</v>
      </c>
      <c r="K3" s="893">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88" t="s">
        <v>333</v>
      </c>
      <c r="D4" s="889" t="s">
        <v>893</v>
      </c>
      <c r="E4" s="890"/>
      <c r="F4" s="891" t="str">
        <f>IF(ISNA(VLOOKUP(D4,[8]條件!$A$1:$L$65585,5,0)),"",(VLOOKUP(D4,[8]條件!$A$1:$L$65585,5,0)))</f>
        <v>75/72CE</v>
      </c>
      <c r="G4" s="891" t="str">
        <f>IF(ISNA(VLOOKUP(D4,[8]條件!$A$1:$L$65585,11,0)),"",(VLOOKUP(D4,[8]條件!$A$1:$L$65585,11,0)))</f>
        <v>藍底白十字</v>
      </c>
      <c r="H4" s="892">
        <v>2</v>
      </c>
      <c r="I4" s="893">
        <v>75</v>
      </c>
      <c r="J4" s="894">
        <v>237000</v>
      </c>
      <c r="K4" s="893">
        <v>1200</v>
      </c>
      <c r="L4" s="542">
        <v>24</v>
      </c>
      <c r="M4" s="467"/>
      <c r="N4" s="895"/>
      <c r="O4" s="896">
        <v>24</v>
      </c>
      <c r="P4" s="895">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89" t="s">
        <v>828</v>
      </c>
      <c r="E5" s="890" t="s">
        <v>1988</v>
      </c>
      <c r="F5" s="891" t="str">
        <f>IF(ISNA(VLOOKUP(D5,[8]條件!$A$1:$L$65585,5,0)),"",(VLOOKUP(D5,[8]條件!$A$1:$L$65585,5,0)))</f>
        <v>100/72PFR</v>
      </c>
      <c r="G5" s="891" t="str">
        <f>IF(ISNA(VLOOKUP(D5,[8]條件!$A$1:$L$65585,11,0)),"",(VLOOKUP(D5,[8]條件!$A$1:$L$65585,11,0)))</f>
        <v>白藍條紋</v>
      </c>
      <c r="H5" s="892">
        <v>4</v>
      </c>
      <c r="I5" s="893">
        <v>100</v>
      </c>
      <c r="J5" s="894">
        <v>358000</v>
      </c>
      <c r="K5" s="893">
        <v>1200</v>
      </c>
      <c r="L5" s="542">
        <v>24</v>
      </c>
      <c r="M5" s="467"/>
      <c r="N5" s="468"/>
      <c r="O5" s="469">
        <v>22</v>
      </c>
      <c r="P5" s="895">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89" t="s">
        <v>469</v>
      </c>
      <c r="E6" s="890" t="s">
        <v>1988</v>
      </c>
      <c r="F6" s="891" t="str">
        <f>IF(ISNA(VLOOKUP(D6,[8]條件!$A$1:$L$65585,5,0)),"",(VLOOKUP(D6,[8]條件!$A$1:$L$65585,5,0)))</f>
        <v>100/72PFR</v>
      </c>
      <c r="G6" s="891" t="str">
        <f>IF(ISNA(VLOOKUP(D6,[8]條件!$A$1:$L$65585,11,0)),"",(VLOOKUP(D6,[8]條件!$A$1:$L$65585,11,0)))</f>
        <v>白底黑方塊</v>
      </c>
      <c r="H6" s="892">
        <v>4</v>
      </c>
      <c r="I6" s="893">
        <v>100</v>
      </c>
      <c r="J6" s="894">
        <v>358000</v>
      </c>
      <c r="K6" s="893">
        <v>1200</v>
      </c>
      <c r="L6" s="542">
        <v>24</v>
      </c>
      <c r="M6" s="467"/>
      <c r="N6" s="468"/>
      <c r="O6" s="469">
        <v>24</v>
      </c>
      <c r="P6" s="895">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29"/>
      <c r="D7" s="830"/>
      <c r="E7" s="831"/>
      <c r="F7" s="832"/>
      <c r="G7" s="832"/>
      <c r="H7" s="833"/>
      <c r="I7" s="834"/>
      <c r="J7" s="835"/>
      <c r="K7" s="834"/>
      <c r="L7" s="836"/>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88"/>
      <c r="D13" s="889"/>
      <c r="E13" s="890"/>
      <c r="F13" s="891"/>
      <c r="G13" s="891"/>
      <c r="H13" s="892"/>
      <c r="I13" s="893"/>
      <c r="J13" s="894"/>
      <c r="K13" s="893"/>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88"/>
      <c r="D14" s="889"/>
      <c r="E14" s="890"/>
      <c r="F14" s="891"/>
      <c r="G14" s="891"/>
      <c r="H14" s="892"/>
      <c r="I14" s="893"/>
      <c r="J14" s="894"/>
      <c r="K14" s="893"/>
      <c r="L14" s="542"/>
      <c r="M14" s="467"/>
      <c r="N14" s="895"/>
      <c r="O14" s="896"/>
      <c r="P14" s="895"/>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88" t="s">
        <v>298</v>
      </c>
      <c r="D46" s="889" t="s">
        <v>871</v>
      </c>
      <c r="E46" s="890" t="s">
        <v>1071</v>
      </c>
      <c r="F46" s="891" t="str">
        <f>IF(ISNA(VLOOKUP(D46,[8]條件!$A$1:$L$65585,5,0)),"",(VLOOKUP(D46,[8]條件!$A$1:$L$65585,5,0)))</f>
        <v>100/72PFR</v>
      </c>
      <c r="G46" s="891" t="s">
        <v>77</v>
      </c>
      <c r="H46" s="892">
        <v>4</v>
      </c>
      <c r="I46" s="893">
        <v>100</v>
      </c>
      <c r="J46" s="894">
        <v>358000</v>
      </c>
      <c r="K46" s="893">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88" t="s">
        <v>333</v>
      </c>
      <c r="D47" s="889" t="s">
        <v>893</v>
      </c>
      <c r="E47" s="890"/>
      <c r="F47" s="891" t="str">
        <f>IF(ISNA(VLOOKUP(D47,[8]條件!$A$1:$L$65585,5,0)),"",(VLOOKUP(D47,[8]條件!$A$1:$L$65585,5,0)))</f>
        <v>75/72CE</v>
      </c>
      <c r="G47" s="891" t="str">
        <f>IF(ISNA(VLOOKUP(D47,[8]條件!$A$1:$L$65585,11,0)),"",(VLOOKUP(D47,[8]條件!$A$1:$L$65585,11,0)))</f>
        <v>藍底白十字</v>
      </c>
      <c r="H47" s="892">
        <v>2</v>
      </c>
      <c r="I47" s="893">
        <v>75</v>
      </c>
      <c r="J47" s="894">
        <v>237000</v>
      </c>
      <c r="K47" s="893">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89" t="s">
        <v>828</v>
      </c>
      <c r="E48" s="890" t="s">
        <v>1988</v>
      </c>
      <c r="F48" s="891" t="str">
        <f>IF(ISNA(VLOOKUP(D48,[8]條件!$A$1:$L$65585,5,0)),"",(VLOOKUP(D48,[8]條件!$A$1:$L$65585,5,0)))</f>
        <v>100/72PFR</v>
      </c>
      <c r="G48" s="891" t="str">
        <f>IF(ISNA(VLOOKUP(D48,[8]條件!$A$1:$L$65585,11,0)),"",(VLOOKUP(D48,[8]條件!$A$1:$L$65585,11,0)))</f>
        <v>白藍條紋</v>
      </c>
      <c r="H48" s="892">
        <v>4</v>
      </c>
      <c r="I48" s="893">
        <v>100</v>
      </c>
      <c r="J48" s="894">
        <v>358000</v>
      </c>
      <c r="K48" s="893">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89" t="s">
        <v>469</v>
      </c>
      <c r="E49" s="890" t="s">
        <v>1988</v>
      </c>
      <c r="F49" s="891" t="str">
        <f>IF(ISNA(VLOOKUP(D49,[8]條件!$A$1:$L$65585,5,0)),"",(VLOOKUP(D49,[8]條件!$A$1:$L$65585,5,0)))</f>
        <v>100/72PFR</v>
      </c>
      <c r="G49" s="891" t="str">
        <f>IF(ISNA(VLOOKUP(D49,[8]條件!$A$1:$L$65585,11,0)),"",(VLOOKUP(D49,[8]條件!$A$1:$L$65585,11,0)))</f>
        <v>白底黑方塊</v>
      </c>
      <c r="H49" s="892">
        <v>4</v>
      </c>
      <c r="I49" s="893">
        <v>100</v>
      </c>
      <c r="J49" s="894">
        <v>358000</v>
      </c>
      <c r="K49" s="893">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5.95" customHeight="1">
      <c r="A67" s="462">
        <f t="shared" si="22"/>
        <v>46144</v>
      </c>
      <c r="B67" s="514" t="s">
        <v>2015</v>
      </c>
      <c r="C67" s="888"/>
      <c r="D67" s="889"/>
      <c r="E67" s="890"/>
      <c r="F67" s="891"/>
      <c r="G67" s="891"/>
      <c r="H67" s="892"/>
      <c r="I67" s="893"/>
      <c r="J67" s="894"/>
      <c r="K67" s="893"/>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2015</v>
      </c>
      <c r="C68" s="888"/>
      <c r="D68" s="889"/>
      <c r="E68" s="890"/>
      <c r="F68" s="891"/>
      <c r="G68" s="891"/>
      <c r="H68" s="892"/>
      <c r="I68" s="893"/>
      <c r="J68" s="894"/>
      <c r="K68" s="893"/>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2015</v>
      </c>
      <c r="C69" s="537"/>
      <c r="D69" s="889"/>
      <c r="E69" s="890"/>
      <c r="F69" s="891"/>
      <c r="G69" s="891"/>
      <c r="H69" s="892"/>
      <c r="I69" s="893"/>
      <c r="J69" s="894"/>
      <c r="K69" s="893"/>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2015</v>
      </c>
      <c r="C70" s="537"/>
      <c r="D70" s="889"/>
      <c r="E70" s="890"/>
      <c r="F70" s="891"/>
      <c r="G70" s="891"/>
      <c r="H70" s="892"/>
      <c r="I70" s="893"/>
      <c r="J70" s="894"/>
      <c r="K70" s="893"/>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88" t="s">
        <v>298</v>
      </c>
      <c r="D89" s="889" t="s">
        <v>871</v>
      </c>
      <c r="E89" s="890" t="s">
        <v>1071</v>
      </c>
      <c r="F89" s="891" t="str">
        <f>IF(ISNA(VLOOKUP(D89,[8]條件!$A$1:$L$65585,5,0)),"",(VLOOKUP(D89,[8]條件!$A$1:$L$65585,5,0)))</f>
        <v>100/72PFR</v>
      </c>
      <c r="G89" s="891" t="s">
        <v>77</v>
      </c>
      <c r="H89" s="892">
        <v>4</v>
      </c>
      <c r="I89" s="893">
        <v>100</v>
      </c>
      <c r="J89" s="894">
        <v>358000</v>
      </c>
      <c r="K89" s="893">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88" t="s">
        <v>333</v>
      </c>
      <c r="D90" s="889" t="s">
        <v>893</v>
      </c>
      <c r="E90" s="890"/>
      <c r="F90" s="891" t="str">
        <f>IF(ISNA(VLOOKUP(D90,[8]條件!$A$1:$L$65585,5,0)),"",(VLOOKUP(D90,[8]條件!$A$1:$L$65585,5,0)))</f>
        <v>75/72CE</v>
      </c>
      <c r="G90" s="891" t="str">
        <f>IF(ISNA(VLOOKUP(D90,[8]條件!$A$1:$L$65585,11,0)),"",(VLOOKUP(D90,[8]條件!$A$1:$L$65585,11,0)))</f>
        <v>藍底白十字</v>
      </c>
      <c r="H90" s="892">
        <v>2</v>
      </c>
      <c r="I90" s="893">
        <v>75</v>
      </c>
      <c r="J90" s="894">
        <v>237000</v>
      </c>
      <c r="K90" s="893">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89" t="s">
        <v>828</v>
      </c>
      <c r="E91" s="890" t="s">
        <v>1988</v>
      </c>
      <c r="F91" s="891" t="str">
        <f>IF(ISNA(VLOOKUP(D91,[8]條件!$A$1:$L$65585,5,0)),"",(VLOOKUP(D91,[8]條件!$A$1:$L$65585,5,0)))</f>
        <v>100/72PFR</v>
      </c>
      <c r="G91" s="891" t="str">
        <f>IF(ISNA(VLOOKUP(D91,[8]條件!$A$1:$L$65585,11,0)),"",(VLOOKUP(D91,[8]條件!$A$1:$L$65585,11,0)))</f>
        <v>白藍條紋</v>
      </c>
      <c r="H91" s="892">
        <v>4</v>
      </c>
      <c r="I91" s="893">
        <v>100</v>
      </c>
      <c r="J91" s="894">
        <v>358000</v>
      </c>
      <c r="K91" s="893">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89" t="s">
        <v>469</v>
      </c>
      <c r="E92" s="890" t="s">
        <v>1988</v>
      </c>
      <c r="F92" s="891" t="str">
        <f>IF(ISNA(VLOOKUP(D92,[8]條件!$A$1:$L$65585,5,0)),"",(VLOOKUP(D92,[8]條件!$A$1:$L$65585,5,0)))</f>
        <v>100/72PFR</v>
      </c>
      <c r="G92" s="891" t="str">
        <f>IF(ISNA(VLOOKUP(D92,[8]條件!$A$1:$L$65585,11,0)),"",(VLOOKUP(D92,[8]條件!$A$1:$L$65585,11,0)))</f>
        <v>白底黑方塊</v>
      </c>
      <c r="H92" s="892">
        <v>4</v>
      </c>
      <c r="I92" s="893">
        <v>100</v>
      </c>
      <c r="J92" s="894">
        <v>358000</v>
      </c>
      <c r="K92" s="893">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88" t="s">
        <v>298</v>
      </c>
      <c r="D132" s="889" t="s">
        <v>871</v>
      </c>
      <c r="E132" s="890" t="s">
        <v>1071</v>
      </c>
      <c r="F132" s="891" t="str">
        <f>IF(ISNA(VLOOKUP(D132,[8]條件!$A$1:$L$65585,5,0)),"",(VLOOKUP(D132,[8]條件!$A$1:$L$65585,5,0)))</f>
        <v>100/72PFR</v>
      </c>
      <c r="G132" s="891" t="s">
        <v>77</v>
      </c>
      <c r="H132" s="892">
        <v>4</v>
      </c>
      <c r="I132" s="893">
        <v>100</v>
      </c>
      <c r="J132" s="894">
        <v>358000</v>
      </c>
      <c r="K132" s="893">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88" t="s">
        <v>333</v>
      </c>
      <c r="D133" s="889" t="s">
        <v>893</v>
      </c>
      <c r="E133" s="890"/>
      <c r="F133" s="891" t="str">
        <f>IF(ISNA(VLOOKUP(D133,[8]條件!$A$1:$L$65585,5,0)),"",(VLOOKUP(D133,[8]條件!$A$1:$L$65585,5,0)))</f>
        <v>75/72CE</v>
      </c>
      <c r="G133" s="891" t="str">
        <f>IF(ISNA(VLOOKUP(D133,[8]條件!$A$1:$L$65585,11,0)),"",(VLOOKUP(D133,[8]條件!$A$1:$L$65585,11,0)))</f>
        <v>藍底白十字</v>
      </c>
      <c r="H133" s="892">
        <v>2</v>
      </c>
      <c r="I133" s="893">
        <v>75</v>
      </c>
      <c r="J133" s="894">
        <v>237000</v>
      </c>
      <c r="K133" s="893">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89" t="s">
        <v>828</v>
      </c>
      <c r="E134" s="890" t="s">
        <v>1988</v>
      </c>
      <c r="F134" s="891" t="str">
        <f>IF(ISNA(VLOOKUP(D134,[8]條件!$A$1:$L$65585,5,0)),"",(VLOOKUP(D134,[8]條件!$A$1:$L$65585,5,0)))</f>
        <v>100/72PFR</v>
      </c>
      <c r="G134" s="891" t="str">
        <f>IF(ISNA(VLOOKUP(D134,[8]條件!$A$1:$L$65585,11,0)),"",(VLOOKUP(D134,[8]條件!$A$1:$L$65585,11,0)))</f>
        <v>白藍條紋</v>
      </c>
      <c r="H134" s="892">
        <v>4</v>
      </c>
      <c r="I134" s="893">
        <v>100</v>
      </c>
      <c r="J134" s="894">
        <v>358000</v>
      </c>
      <c r="K134" s="893">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89" t="s">
        <v>469</v>
      </c>
      <c r="E135" s="890" t="s">
        <v>1988</v>
      </c>
      <c r="F135" s="891" t="str">
        <f>IF(ISNA(VLOOKUP(D135,[8]條件!$A$1:$L$65585,5,0)),"",(VLOOKUP(D135,[8]條件!$A$1:$L$65585,5,0)))</f>
        <v>100/72PFR</v>
      </c>
      <c r="G135" s="891" t="str">
        <f>IF(ISNA(VLOOKUP(D135,[8]條件!$A$1:$L$65585,11,0)),"",(VLOOKUP(D135,[8]條件!$A$1:$L$65585,11,0)))</f>
        <v>白底黑方塊</v>
      </c>
      <c r="H135" s="892">
        <v>4</v>
      </c>
      <c r="I135" s="893">
        <v>100</v>
      </c>
      <c r="J135" s="894">
        <v>358000</v>
      </c>
      <c r="K135" s="893">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08" t="s">
        <v>298</v>
      </c>
      <c r="D136" s="909" t="s">
        <v>871</v>
      </c>
      <c r="E136" s="910" t="s">
        <v>1071</v>
      </c>
      <c r="F136" s="911" t="str">
        <f>IF(ISNA(VLOOKUP(D136,[8]條件!$A$1:$L$65585,5,0)),"",(VLOOKUP(D136,[8]條件!$A$1:$L$65585,5,0)))</f>
        <v>100/72PFR</v>
      </c>
      <c r="G136" s="911" t="s">
        <v>77</v>
      </c>
      <c r="H136" s="912">
        <v>4</v>
      </c>
      <c r="I136" s="913">
        <v>100</v>
      </c>
      <c r="J136" s="914">
        <v>358000</v>
      </c>
      <c r="K136" s="913">
        <v>1200</v>
      </c>
      <c r="L136" s="915">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29" t="s">
        <v>413</v>
      </c>
      <c r="D137" s="830" t="s">
        <v>411</v>
      </c>
      <c r="E137" s="831" t="s">
        <v>1071</v>
      </c>
      <c r="F137" s="832" t="str">
        <f>IF(ISNA(VLOOKUP(D137,條件!$A$1:$L$65496,5,0)),"",(VLOOKUP(D137,條件!$A$1:$L$65496,5,0)))</f>
        <v>75/36HC</v>
      </c>
      <c r="G137" s="832" t="s">
        <v>2019</v>
      </c>
      <c r="H137" s="833">
        <v>4</v>
      </c>
      <c r="I137" s="834">
        <v>75</v>
      </c>
      <c r="J137" s="835">
        <v>488000</v>
      </c>
      <c r="K137" s="834">
        <v>1200</v>
      </c>
      <c r="L137" s="836">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29" t="s">
        <v>298</v>
      </c>
      <c r="D138" s="830" t="s">
        <v>871</v>
      </c>
      <c r="E138" s="831" t="s">
        <v>1071</v>
      </c>
      <c r="F138" s="832" t="s">
        <v>450</v>
      </c>
      <c r="G138" s="832" t="s">
        <v>77</v>
      </c>
      <c r="H138" s="833">
        <v>4</v>
      </c>
      <c r="I138" s="834">
        <v>100</v>
      </c>
      <c r="J138" s="835">
        <v>358000</v>
      </c>
      <c r="K138" s="834">
        <v>1200</v>
      </c>
      <c r="L138" s="836">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29" t="s">
        <v>413</v>
      </c>
      <c r="D139" s="830" t="s">
        <v>411</v>
      </c>
      <c r="E139" s="831" t="s">
        <v>1071</v>
      </c>
      <c r="F139" s="832" t="str">
        <f>IF(ISNA(VLOOKUP(D139,條件!$A$1:$L$65496,5,0)),"",(VLOOKUP(D139,條件!$A$1:$L$65496,5,0)))</f>
        <v>75/36HC</v>
      </c>
      <c r="G139" s="832" t="s">
        <v>2019</v>
      </c>
      <c r="H139" s="833">
        <v>4</v>
      </c>
      <c r="I139" s="834">
        <v>75</v>
      </c>
      <c r="J139" s="835">
        <v>488000</v>
      </c>
      <c r="K139" s="834">
        <v>1200</v>
      </c>
      <c r="L139" s="836">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5.95"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29" t="s">
        <v>298</v>
      </c>
      <c r="D308" s="830" t="s">
        <v>871</v>
      </c>
      <c r="E308" s="831" t="s">
        <v>1988</v>
      </c>
      <c r="F308" s="832" t="s">
        <v>450</v>
      </c>
      <c r="G308" s="832" t="s">
        <v>259</v>
      </c>
      <c r="H308" s="833">
        <v>4</v>
      </c>
      <c r="I308" s="834">
        <v>100</v>
      </c>
      <c r="J308" s="835">
        <v>358000</v>
      </c>
      <c r="K308" s="834">
        <v>1200</v>
      </c>
      <c r="L308" s="836">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33" t="s">
        <v>413</v>
      </c>
      <c r="D309" s="934" t="s">
        <v>411</v>
      </c>
      <c r="E309" s="935" t="s">
        <v>1071</v>
      </c>
      <c r="F309" s="832" t="s">
        <v>270</v>
      </c>
      <c r="G309" s="832" t="s">
        <v>2019</v>
      </c>
      <c r="H309" s="936">
        <v>4</v>
      </c>
      <c r="I309" s="937">
        <v>75</v>
      </c>
      <c r="J309" s="835">
        <v>488000</v>
      </c>
      <c r="K309" s="937">
        <v>1200</v>
      </c>
      <c r="L309" s="915">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29" t="s">
        <v>298</v>
      </c>
      <c r="D395" s="830" t="s">
        <v>871</v>
      </c>
      <c r="E395" s="831" t="s">
        <v>1988</v>
      </c>
      <c r="F395" s="832" t="s">
        <v>450</v>
      </c>
      <c r="G395" s="832" t="s">
        <v>259</v>
      </c>
      <c r="H395" s="833">
        <v>4</v>
      </c>
      <c r="I395" s="834">
        <v>100</v>
      </c>
      <c r="J395" s="835">
        <v>358000</v>
      </c>
      <c r="K395" s="834">
        <v>1200</v>
      </c>
      <c r="L395" s="836">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29" t="s">
        <v>765</v>
      </c>
      <c r="D396" s="830" t="s">
        <v>828</v>
      </c>
      <c r="E396" s="831" t="s">
        <v>1988</v>
      </c>
      <c r="F396" s="832" t="s">
        <v>450</v>
      </c>
      <c r="G396" s="832" t="s">
        <v>57</v>
      </c>
      <c r="H396" s="833">
        <v>4</v>
      </c>
      <c r="I396" s="834">
        <v>100</v>
      </c>
      <c r="J396" s="835">
        <v>358000</v>
      </c>
      <c r="K396" s="834">
        <v>1200</v>
      </c>
      <c r="L396" s="836">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29" t="s">
        <v>765</v>
      </c>
      <c r="D436" s="830" t="s">
        <v>828</v>
      </c>
      <c r="E436" s="831" t="s">
        <v>1988</v>
      </c>
      <c r="F436" s="832" t="s">
        <v>450</v>
      </c>
      <c r="G436" s="832" t="s">
        <v>57</v>
      </c>
      <c r="H436" s="833">
        <v>4</v>
      </c>
      <c r="I436" s="834">
        <v>100</v>
      </c>
      <c r="J436" s="835">
        <v>358000</v>
      </c>
      <c r="K436" s="834">
        <v>1200</v>
      </c>
      <c r="L436" s="836">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29" t="s">
        <v>471</v>
      </c>
      <c r="D437" s="830" t="s">
        <v>469</v>
      </c>
      <c r="E437" s="831" t="s">
        <v>1988</v>
      </c>
      <c r="F437" s="832" t="s">
        <v>450</v>
      </c>
      <c r="G437" s="832" t="s">
        <v>297</v>
      </c>
      <c r="H437" s="833">
        <v>4</v>
      </c>
      <c r="I437" s="834">
        <v>100</v>
      </c>
      <c r="J437" s="835">
        <v>358000</v>
      </c>
      <c r="K437" s="834">
        <v>1200</v>
      </c>
      <c r="L437" s="836">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33" t="s">
        <v>413</v>
      </c>
      <c r="D438" s="934" t="s">
        <v>411</v>
      </c>
      <c r="E438" s="935" t="s">
        <v>1071</v>
      </c>
      <c r="F438" s="832" t="s">
        <v>270</v>
      </c>
      <c r="G438" s="832" t="s">
        <v>2019</v>
      </c>
      <c r="H438" s="936">
        <v>4</v>
      </c>
      <c r="I438" s="937">
        <v>75</v>
      </c>
      <c r="J438" s="835">
        <v>488000</v>
      </c>
      <c r="K438" s="937">
        <v>1200</v>
      </c>
      <c r="L438" s="91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29" t="s">
        <v>471</v>
      </c>
      <c r="D479" s="830" t="s">
        <v>469</v>
      </c>
      <c r="E479" s="831" t="s">
        <v>1988</v>
      </c>
      <c r="F479" s="832" t="s">
        <v>450</v>
      </c>
      <c r="G479" s="832" t="s">
        <v>297</v>
      </c>
      <c r="H479" s="833">
        <v>4</v>
      </c>
      <c r="I479" s="834">
        <v>100</v>
      </c>
      <c r="J479" s="835">
        <v>358000</v>
      </c>
      <c r="K479" s="834">
        <v>1200</v>
      </c>
      <c r="L479" s="836">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33" t="s">
        <v>413</v>
      </c>
      <c r="D480" s="934" t="s">
        <v>411</v>
      </c>
      <c r="E480" s="935" t="s">
        <v>1071</v>
      </c>
      <c r="F480" s="832" t="s">
        <v>270</v>
      </c>
      <c r="G480" s="832" t="s">
        <v>2019</v>
      </c>
      <c r="H480" s="936">
        <v>4</v>
      </c>
      <c r="I480" s="937">
        <v>75</v>
      </c>
      <c r="J480" s="835">
        <v>488000</v>
      </c>
      <c r="K480" s="937">
        <v>1200</v>
      </c>
      <c r="L480" s="91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29"/>
      <c r="D481" s="830"/>
      <c r="E481" s="831"/>
      <c r="F481" s="832" t="str">
        <f>IF(ISNA(VLOOKUP(D481,條件!$A$1:$L$65496,5,0)),"",(VLOOKUP(D481,條件!$A$1:$L$65496,5,0)))</f>
        <v/>
      </c>
      <c r="G481" s="832" t="str">
        <f>IF(ISNA(VLOOKUP(D481,條件!$A$1:$L$65496,11,0)),"",(VLOOKUP(D481,條件!$A$1:$L$65496,11,0)))</f>
        <v/>
      </c>
      <c r="H481" s="833"/>
      <c r="I481" s="834"/>
      <c r="J481" s="835"/>
      <c r="K481" s="834"/>
      <c r="L481" s="836"/>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29" t="s">
        <v>298</v>
      </c>
      <c r="D521" s="830" t="s">
        <v>871</v>
      </c>
      <c r="E521" s="831" t="s">
        <v>1988</v>
      </c>
      <c r="F521" s="832" t="s">
        <v>450</v>
      </c>
      <c r="G521" s="832" t="s">
        <v>259</v>
      </c>
      <c r="H521" s="833">
        <v>4</v>
      </c>
      <c r="I521" s="834">
        <v>100</v>
      </c>
      <c r="J521" s="835">
        <v>358000</v>
      </c>
      <c r="K521" s="834">
        <v>1200</v>
      </c>
      <c r="L521" s="836">
        <v>24</v>
      </c>
      <c r="M521" s="951"/>
      <c r="N521" s="952">
        <v>0</v>
      </c>
      <c r="O521" s="833">
        <v>22</v>
      </c>
      <c r="P521" s="952">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33" t="s">
        <v>413</v>
      </c>
      <c r="D522" s="934" t="s">
        <v>411</v>
      </c>
      <c r="E522" s="935" t="s">
        <v>1071</v>
      </c>
      <c r="F522" s="832" t="s">
        <v>270</v>
      </c>
      <c r="G522" s="832" t="s">
        <v>2019</v>
      </c>
      <c r="H522" s="936">
        <v>4</v>
      </c>
      <c r="I522" s="937">
        <v>75</v>
      </c>
      <c r="J522" s="835">
        <v>488000</v>
      </c>
      <c r="K522" s="937">
        <v>1200</v>
      </c>
      <c r="L522" s="836">
        <v>24</v>
      </c>
      <c r="M522" s="951"/>
      <c r="N522" s="952"/>
      <c r="O522" s="833">
        <v>0</v>
      </c>
      <c r="P522" s="952">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29" t="s">
        <v>333</v>
      </c>
      <c r="D565" s="830" t="s">
        <v>893</v>
      </c>
      <c r="E565" s="831"/>
      <c r="F565" s="832" t="s">
        <v>331</v>
      </c>
      <c r="G565" s="832" t="s">
        <v>813</v>
      </c>
      <c r="H565" s="833">
        <v>2</v>
      </c>
      <c r="I565" s="834">
        <v>75</v>
      </c>
      <c r="J565" s="835">
        <v>237000</v>
      </c>
      <c r="K565" s="834">
        <v>1200</v>
      </c>
      <c r="L565" s="836">
        <v>24</v>
      </c>
      <c r="M565" s="951"/>
      <c r="N565" s="952"/>
      <c r="O565" s="833">
        <v>24</v>
      </c>
      <c r="P565" s="952">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33" t="s">
        <v>413</v>
      </c>
      <c r="D566" s="934" t="s">
        <v>411</v>
      </c>
      <c r="E566" s="935" t="s">
        <v>1071</v>
      </c>
      <c r="F566" s="832" t="s">
        <v>270</v>
      </c>
      <c r="G566" s="832" t="s">
        <v>2019</v>
      </c>
      <c r="H566" s="936">
        <v>4</v>
      </c>
      <c r="I566" s="937">
        <v>75</v>
      </c>
      <c r="J566" s="835">
        <v>488000</v>
      </c>
      <c r="K566" s="937">
        <v>1200</v>
      </c>
      <c r="L566" s="836">
        <v>24</v>
      </c>
      <c r="M566" s="951"/>
      <c r="N566" s="952"/>
      <c r="O566" s="833">
        <v>0</v>
      </c>
      <c r="P566" s="952">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5.95"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29" t="s">
        <v>413</v>
      </c>
      <c r="D735" s="830" t="s">
        <v>411</v>
      </c>
      <c r="E735" s="831" t="s">
        <v>1071</v>
      </c>
      <c r="F735" s="832" t="s">
        <v>270</v>
      </c>
      <c r="G735" s="832" t="s">
        <v>2019</v>
      </c>
      <c r="H735" s="833">
        <v>4</v>
      </c>
      <c r="I735" s="834">
        <v>75</v>
      </c>
      <c r="J735" s="835">
        <v>488000</v>
      </c>
      <c r="K735" s="834">
        <v>1200</v>
      </c>
      <c r="L735" s="836">
        <v>36</v>
      </c>
      <c r="M735" s="951">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29" t="s">
        <v>333</v>
      </c>
      <c r="D736" s="830" t="s">
        <v>893</v>
      </c>
      <c r="E736" s="831"/>
      <c r="F736" s="832" t="s">
        <v>331</v>
      </c>
      <c r="G736" s="832" t="s">
        <v>813</v>
      </c>
      <c r="H736" s="833">
        <v>2</v>
      </c>
      <c r="I736" s="834">
        <v>75</v>
      </c>
      <c r="J736" s="835">
        <v>237000</v>
      </c>
      <c r="K736" s="834">
        <v>1200</v>
      </c>
      <c r="L736" s="836">
        <v>36</v>
      </c>
      <c r="M736" s="958">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t="s">
        <v>3641</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29" t="s">
        <v>333</v>
      </c>
      <c r="D778" s="830" t="s">
        <v>893</v>
      </c>
      <c r="E778" s="831" t="s">
        <v>3641</v>
      </c>
      <c r="F778" s="832" t="s">
        <v>331</v>
      </c>
      <c r="G778" s="832" t="s">
        <v>813</v>
      </c>
      <c r="H778" s="833">
        <v>2</v>
      </c>
      <c r="I778" s="834">
        <v>75</v>
      </c>
      <c r="J778" s="835">
        <v>237000</v>
      </c>
      <c r="K778" s="834">
        <v>1200</v>
      </c>
      <c r="L778" s="836">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33" t="s">
        <v>413</v>
      </c>
      <c r="D779" s="934" t="s">
        <v>411</v>
      </c>
      <c r="E779" s="935" t="s">
        <v>1071</v>
      </c>
      <c r="F779" s="832" t="s">
        <v>270</v>
      </c>
      <c r="G779" s="832" t="s">
        <v>2019</v>
      </c>
      <c r="H779" s="936">
        <v>4</v>
      </c>
      <c r="I779" s="937">
        <v>75</v>
      </c>
      <c r="J779" s="835">
        <v>488000</v>
      </c>
      <c r="K779" s="937">
        <v>1200</v>
      </c>
      <c r="L779" s="91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33" t="s">
        <v>413</v>
      </c>
      <c r="D780" s="934" t="s">
        <v>411</v>
      </c>
      <c r="E780" s="935" t="s">
        <v>1071</v>
      </c>
      <c r="F780" s="832" t="s">
        <v>270</v>
      </c>
      <c r="G780" s="832" t="s">
        <v>2019</v>
      </c>
      <c r="H780" s="936">
        <v>4</v>
      </c>
      <c r="I780" s="937">
        <v>75</v>
      </c>
      <c r="J780" s="835">
        <v>488000</v>
      </c>
      <c r="K780" s="937">
        <v>1200</v>
      </c>
      <c r="L780" s="91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29" t="s">
        <v>298</v>
      </c>
      <c r="D781" s="830" t="s">
        <v>871</v>
      </c>
      <c r="E781" s="831" t="s">
        <v>1988</v>
      </c>
      <c r="F781" s="832" t="s">
        <v>450</v>
      </c>
      <c r="G781" s="832" t="s">
        <v>259</v>
      </c>
      <c r="H781" s="833">
        <v>4</v>
      </c>
      <c r="I781" s="834">
        <v>100</v>
      </c>
      <c r="J781" s="835">
        <v>358000</v>
      </c>
      <c r="K781" s="834">
        <v>1200</v>
      </c>
      <c r="L781" s="836">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33" t="s">
        <v>413</v>
      </c>
      <c r="D782" s="934" t="s">
        <v>411</v>
      </c>
      <c r="E782" s="935" t="s">
        <v>1071</v>
      </c>
      <c r="F782" s="832" t="s">
        <v>270</v>
      </c>
      <c r="G782" s="832" t="s">
        <v>2019</v>
      </c>
      <c r="H782" s="936">
        <v>4</v>
      </c>
      <c r="I782" s="937">
        <v>75</v>
      </c>
      <c r="J782" s="835">
        <v>488000</v>
      </c>
      <c r="K782" s="937">
        <v>1200</v>
      </c>
      <c r="L782" s="915">
        <v>24</v>
      </c>
      <c r="M782" s="467">
        <v>20</v>
      </c>
      <c r="N782" s="468">
        <v>8</v>
      </c>
      <c r="O782" s="469">
        <v>22</v>
      </c>
      <c r="P782" s="468">
        <v>9</v>
      </c>
      <c r="Q782" s="492"/>
      <c r="R782" s="522" t="s">
        <v>3516</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t="s">
        <v>3641</v>
      </c>
      <c r="F783" s="588" t="s">
        <v>331</v>
      </c>
      <c r="G783" s="588" t="s">
        <v>813</v>
      </c>
      <c r="H783" s="539">
        <v>2</v>
      </c>
      <c r="I783" s="540">
        <v>75</v>
      </c>
      <c r="J783" s="541">
        <v>237000</v>
      </c>
      <c r="K783" s="540">
        <v>1200</v>
      </c>
      <c r="L783" s="542">
        <v>48</v>
      </c>
      <c r="M783" s="467"/>
      <c r="N783" s="468"/>
      <c r="O783" s="469">
        <v>48</v>
      </c>
      <c r="P783" s="468">
        <v>12</v>
      </c>
      <c r="Q783" s="492"/>
      <c r="R783" s="522" t="s">
        <v>3516</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3516</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29" t="s">
        <v>333</v>
      </c>
      <c r="D785" s="830" t="s">
        <v>893</v>
      </c>
      <c r="E785" s="831" t="s">
        <v>3641</v>
      </c>
      <c r="F785" s="832" t="s">
        <v>331</v>
      </c>
      <c r="G785" s="832" t="s">
        <v>813</v>
      </c>
      <c r="H785" s="833">
        <v>2</v>
      </c>
      <c r="I785" s="834">
        <v>75</v>
      </c>
      <c r="J785" s="835">
        <v>237000</v>
      </c>
      <c r="K785" s="834">
        <v>1200</v>
      </c>
      <c r="L785" s="836">
        <v>24</v>
      </c>
      <c r="M785" s="467"/>
      <c r="N785" s="468"/>
      <c r="O785" s="469">
        <v>0</v>
      </c>
      <c r="P785" s="468">
        <v>3</v>
      </c>
      <c r="Q785" s="492"/>
      <c r="R785" s="522" t="s">
        <v>3516</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29" t="s">
        <v>298</v>
      </c>
      <c r="D786" s="830" t="s">
        <v>871</v>
      </c>
      <c r="E786" s="831" t="s">
        <v>1988</v>
      </c>
      <c r="F786" s="832" t="s">
        <v>450</v>
      </c>
      <c r="G786" s="832" t="s">
        <v>259</v>
      </c>
      <c r="H786" s="833">
        <v>4</v>
      </c>
      <c r="I786" s="834">
        <v>100</v>
      </c>
      <c r="J786" s="835">
        <v>358000</v>
      </c>
      <c r="K786" s="834">
        <v>1200</v>
      </c>
      <c r="L786" s="836">
        <v>24</v>
      </c>
      <c r="M786" s="467"/>
      <c r="N786" s="468"/>
      <c r="O786" s="469">
        <v>22</v>
      </c>
      <c r="P786" s="468">
        <v>9</v>
      </c>
      <c r="Q786" s="492"/>
      <c r="R786" s="522" t="s">
        <v>3516</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29" t="s">
        <v>333</v>
      </c>
      <c r="D787" s="830" t="s">
        <v>893</v>
      </c>
      <c r="E787" s="831" t="s">
        <v>3641</v>
      </c>
      <c r="F787" s="832" t="s">
        <v>331</v>
      </c>
      <c r="G787" s="832" t="s">
        <v>813</v>
      </c>
      <c r="H787" s="833">
        <v>2</v>
      </c>
      <c r="I787" s="834">
        <v>75</v>
      </c>
      <c r="J787" s="835">
        <v>237000</v>
      </c>
      <c r="K787" s="834">
        <v>1200</v>
      </c>
      <c r="L787" s="836">
        <v>24</v>
      </c>
      <c r="M787" s="467"/>
      <c r="N787" s="468"/>
      <c r="O787" s="469">
        <v>0</v>
      </c>
      <c r="P787" s="468">
        <v>3</v>
      </c>
      <c r="Q787" s="492"/>
      <c r="R787" s="522" t="s">
        <v>3516</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537" t="s">
        <v>333</v>
      </c>
      <c r="D820" s="559" t="s">
        <v>893</v>
      </c>
      <c r="E820" s="538" t="s">
        <v>3641</v>
      </c>
      <c r="F820" s="588" t="s">
        <v>331</v>
      </c>
      <c r="G820" s="588" t="s">
        <v>813</v>
      </c>
      <c r="H820" s="539">
        <v>2</v>
      </c>
      <c r="I820" s="540">
        <v>75</v>
      </c>
      <c r="J820" s="541">
        <v>237000</v>
      </c>
      <c r="K820" s="540">
        <v>1200</v>
      </c>
      <c r="L820" s="624">
        <v>96</v>
      </c>
      <c r="M820" s="489">
        <v>0</v>
      </c>
      <c r="N820" s="490">
        <v>0</v>
      </c>
      <c r="O820" s="491">
        <v>92</v>
      </c>
      <c r="P820" s="490">
        <v>12</v>
      </c>
      <c r="Q820" s="492" t="s">
        <v>3642</v>
      </c>
      <c r="R820" s="520" t="s">
        <v>3516</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5.95" customHeight="1">
      <c r="A821" s="462">
        <f t="shared" ref="A821:A862" si="292">A820</f>
        <v>46162</v>
      </c>
      <c r="B821" s="514" t="s">
        <v>1980</v>
      </c>
      <c r="C821" s="829" t="s">
        <v>298</v>
      </c>
      <c r="D821" s="830" t="s">
        <v>871</v>
      </c>
      <c r="E821" s="831" t="s">
        <v>1988</v>
      </c>
      <c r="F821" s="832" t="s">
        <v>450</v>
      </c>
      <c r="G821" s="832" t="s">
        <v>259</v>
      </c>
      <c r="H821" s="833">
        <v>4</v>
      </c>
      <c r="I821" s="834">
        <v>100</v>
      </c>
      <c r="J821" s="835">
        <v>358000</v>
      </c>
      <c r="K821" s="834">
        <v>1200</v>
      </c>
      <c r="L821" s="836">
        <v>24</v>
      </c>
      <c r="M821" s="467">
        <v>0</v>
      </c>
      <c r="N821" s="468">
        <v>0</v>
      </c>
      <c r="O821" s="469">
        <v>24</v>
      </c>
      <c r="P821" s="468">
        <v>10</v>
      </c>
      <c r="Q821" s="492" t="s">
        <v>1272</v>
      </c>
      <c r="R821" s="520" t="s">
        <v>3516</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5.95" customHeight="1">
      <c r="A822" s="462">
        <f t="shared" si="292"/>
        <v>46162</v>
      </c>
      <c r="B822" s="514" t="s">
        <v>1980</v>
      </c>
      <c r="C822" s="829" t="s">
        <v>333</v>
      </c>
      <c r="D822" s="830" t="s">
        <v>893</v>
      </c>
      <c r="E822" s="831" t="s">
        <v>3641</v>
      </c>
      <c r="F822" s="832" t="s">
        <v>331</v>
      </c>
      <c r="G822" s="832" t="s">
        <v>813</v>
      </c>
      <c r="H822" s="833">
        <v>2</v>
      </c>
      <c r="I822" s="834">
        <v>75</v>
      </c>
      <c r="J822" s="835">
        <v>237000</v>
      </c>
      <c r="K822" s="834">
        <v>1200</v>
      </c>
      <c r="L822" s="836">
        <v>24</v>
      </c>
      <c r="M822" s="467">
        <v>0</v>
      </c>
      <c r="N822" s="468">
        <v>0</v>
      </c>
      <c r="O822" s="469">
        <v>0</v>
      </c>
      <c r="P822" s="468">
        <v>2</v>
      </c>
      <c r="Q822" s="492"/>
      <c r="R822" s="520" t="s">
        <v>3516</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c r="Z883" s="652">
        <f>'４.１倒筒機(樣品製作)'!X883</f>
        <v>0</v>
      </c>
      <c r="AA883" s="652">
        <f>'４.１倒筒機(樣品製作)'!Y883</f>
        <v>0</v>
      </c>
    </row>
    <row r="884" spans="1:27"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c r="Z905" s="533">
        <f>'４.１倒筒機(樣品製作)'!X905</f>
        <v>0</v>
      </c>
      <c r="AA905" s="533">
        <f>'４.１倒筒機(樣品製作)'!Y905</f>
        <v>0</v>
      </c>
    </row>
    <row r="906" spans="1:27"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c r="Z969" s="652">
        <f>'４.１倒筒機(樣品製作)'!X969</f>
        <v>0</v>
      </c>
      <c r="AA969" s="652">
        <f>'４.１倒筒機(樣品製作)'!Y969</f>
        <v>0</v>
      </c>
    </row>
    <row r="970" spans="1:27"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c r="Z991" s="533">
        <f>'４.１倒筒機(樣品製作)'!X991</f>
        <v>0</v>
      </c>
      <c r="AA991" s="533">
        <f>'４.１倒筒機(樣品製作)'!Y991</f>
        <v>0</v>
      </c>
    </row>
    <row r="992" spans="1:27"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c r="Z1012" s="652">
        <f>'４.１倒筒機(樣品製作)'!X1012</f>
        <v>0</v>
      </c>
      <c r="AA1012" s="652">
        <f>'４.１倒筒機(樣品製作)'!Y1012</f>
        <v>0</v>
      </c>
    </row>
    <row r="1013" spans="1:27"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c r="Z1034" s="533">
        <f>'４.１倒筒機(樣品製作)'!X1034</f>
        <v>0</v>
      </c>
      <c r="AA1034" s="533">
        <f>'４.１倒筒機(樣品製作)'!Y1034</f>
        <v>0</v>
      </c>
    </row>
    <row r="1035" spans="1:27"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2">
        <f>'４.１倒筒機(樣品製作)'!X1055</f>
        <v>0</v>
      </c>
      <c r="AA1055" s="652">
        <f>'４.１倒筒機(樣品製作)'!Y1055</f>
        <v>0</v>
      </c>
    </row>
    <row r="1056" spans="1:27"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2">
        <f>'４.１倒筒機(樣品製作)'!X1098</f>
        <v>0</v>
      </c>
      <c r="AA1098" s="652">
        <f>'４.１倒筒機(樣品製作)'!Y1098</f>
        <v>0</v>
      </c>
    </row>
    <row r="1099" spans="1:27"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2">
        <f>'４.１倒筒機(樣品製作)'!X1141</f>
        <v>0</v>
      </c>
      <c r="AA1141" s="652">
        <f>'４.１倒筒機(樣品製作)'!Y1141</f>
        <v>0</v>
      </c>
    </row>
    <row r="1142" spans="1:27"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1078:R1097 Q1099:R1118 Q1121:R1140 Q1142:R1161 Q1164:R1183 Q1185:R1204 Q1207:R1226 Q1228:R1247 Q1250:R1269 Q1271:R1290 Q1293:R1312 Q820:R83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45" t="s">
        <v>1993</v>
      </c>
      <c r="T1" s="1046"/>
      <c r="U1" s="1046"/>
      <c r="V1" s="1046"/>
      <c r="W1" s="1046"/>
      <c r="X1" s="1046"/>
      <c r="Y1" s="1046"/>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9" activePane="bottomLeft" state="frozen"/>
      <selection activeCell="C29" sqref="C29"/>
      <selection pane="bottomLeft" activeCell="E40" sqref="E40"/>
    </sheetView>
  </sheetViews>
  <sheetFormatPr defaultRowHeight="16.5"/>
  <cols>
    <col min="1" max="1" width="6.375" style="981" customWidth="1"/>
    <col min="2" max="2" width="6.125" style="232" customWidth="1"/>
    <col min="3" max="3" width="9" style="317" customWidth="1"/>
    <col min="4" max="4" width="10.625" style="981" customWidth="1"/>
    <col min="5" max="5" width="36.125" style="981" customWidth="1"/>
    <col min="6" max="6" width="9.25" style="317" customWidth="1"/>
    <col min="7" max="7" width="30.5" style="981" customWidth="1"/>
    <col min="8" max="8" width="12.875" style="232" customWidth="1"/>
    <col min="9" max="9" width="9.5" style="981" customWidth="1"/>
    <col min="10" max="10" width="10.125" style="232" customWidth="1"/>
  </cols>
  <sheetData>
    <row r="1" spans="1:15" ht="28.5" customHeight="1">
      <c r="A1" s="1047" t="s">
        <v>2022</v>
      </c>
      <c r="B1" s="1048"/>
      <c r="C1" s="1049"/>
      <c r="D1" s="1050"/>
      <c r="E1" s="1050"/>
      <c r="F1" s="1049"/>
      <c r="G1" s="1050"/>
      <c r="H1" s="1048"/>
      <c r="I1" s="1050"/>
      <c r="J1" s="1048"/>
    </row>
    <row r="2" spans="1:15" ht="21" customHeight="1" thickBot="1">
      <c r="A2" s="1053"/>
      <c r="B2" s="1048"/>
      <c r="C2" s="1049"/>
      <c r="D2" s="1050"/>
      <c r="E2" s="300"/>
      <c r="F2" s="301"/>
      <c r="G2" s="300"/>
      <c r="H2" s="302"/>
      <c r="I2" s="1051">
        <f>'１１直送'!A3</f>
        <v>46143</v>
      </c>
      <c r="J2" s="1048"/>
    </row>
    <row r="3" spans="1:15" ht="32.450000000000003"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00000000000001" customHeight="1" thickBot="1">
      <c r="A5" s="308">
        <v>2</v>
      </c>
      <c r="B5" s="309" t="s">
        <v>2033</v>
      </c>
      <c r="C5" s="310">
        <v>46143</v>
      </c>
      <c r="D5" s="309" t="s">
        <v>949</v>
      </c>
      <c r="E5" s="311" t="s">
        <v>2037</v>
      </c>
      <c r="F5" s="312" t="s">
        <v>2035</v>
      </c>
      <c r="G5" s="311" t="s">
        <v>2036</v>
      </c>
      <c r="H5" s="313">
        <v>46143</v>
      </c>
      <c r="I5" s="309" t="s">
        <v>2038</v>
      </c>
      <c r="J5" s="309" t="s">
        <v>949</v>
      </c>
    </row>
    <row r="6" spans="1:15" ht="18.600000000000001" customHeight="1" thickBot="1">
      <c r="A6" s="308">
        <v>3</v>
      </c>
      <c r="B6" s="309" t="s">
        <v>2033</v>
      </c>
      <c r="C6" s="310">
        <v>46143</v>
      </c>
      <c r="D6" s="309" t="s">
        <v>950</v>
      </c>
      <c r="E6" s="314" t="s">
        <v>2039</v>
      </c>
      <c r="F6" s="312" t="s">
        <v>2035</v>
      </c>
      <c r="G6" s="311" t="s">
        <v>2040</v>
      </c>
      <c r="H6" s="313">
        <v>46143</v>
      </c>
      <c r="I6" s="309" t="s">
        <v>1964</v>
      </c>
      <c r="J6" s="309" t="s">
        <v>950</v>
      </c>
    </row>
    <row r="7" spans="1:15" ht="18.600000000000001" customHeight="1" thickBot="1">
      <c r="A7" s="308">
        <v>4</v>
      </c>
      <c r="B7" s="309" t="s">
        <v>2033</v>
      </c>
      <c r="C7" s="310">
        <v>46144</v>
      </c>
      <c r="D7" s="309" t="s">
        <v>946</v>
      </c>
      <c r="E7" s="311" t="s">
        <v>2041</v>
      </c>
      <c r="F7" s="312" t="s">
        <v>2035</v>
      </c>
      <c r="G7" s="311" t="s">
        <v>2042</v>
      </c>
      <c r="H7" s="313">
        <v>46144</v>
      </c>
      <c r="I7" s="309" t="s">
        <v>946</v>
      </c>
      <c r="J7" s="309" t="s">
        <v>946</v>
      </c>
    </row>
    <row r="8" spans="1:15" ht="18.600000000000001" customHeight="1" thickBot="1">
      <c r="A8" s="308">
        <v>5</v>
      </c>
      <c r="B8" s="309" t="s">
        <v>2033</v>
      </c>
      <c r="C8" s="310">
        <v>46144</v>
      </c>
      <c r="D8" s="309" t="s">
        <v>1102</v>
      </c>
      <c r="E8" s="311" t="s">
        <v>2043</v>
      </c>
      <c r="F8" s="312" t="s">
        <v>2035</v>
      </c>
      <c r="G8" s="311" t="s">
        <v>2044</v>
      </c>
      <c r="H8" s="310">
        <v>46144</v>
      </c>
      <c r="I8" s="309" t="s">
        <v>1102</v>
      </c>
      <c r="J8" s="309" t="s">
        <v>1102</v>
      </c>
    </row>
    <row r="9" spans="1:15" ht="18.600000000000001" customHeight="1" thickBot="1">
      <c r="A9" s="308">
        <v>6</v>
      </c>
      <c r="B9" s="309" t="s">
        <v>2033</v>
      </c>
      <c r="C9" s="310">
        <v>46145</v>
      </c>
      <c r="D9" s="309" t="s">
        <v>946</v>
      </c>
      <c r="E9" s="314" t="s">
        <v>2045</v>
      </c>
      <c r="F9" s="312" t="s">
        <v>1946</v>
      </c>
      <c r="G9" s="311" t="s">
        <v>2046</v>
      </c>
      <c r="H9" s="313">
        <v>46145</v>
      </c>
      <c r="I9" s="309" t="s">
        <v>946</v>
      </c>
      <c r="J9" s="309" t="s">
        <v>946</v>
      </c>
    </row>
    <row r="10" spans="1:15" ht="18.600000000000001" customHeight="1" thickBot="1">
      <c r="A10" s="308">
        <v>7</v>
      </c>
      <c r="B10" s="309" t="s">
        <v>2033</v>
      </c>
      <c r="C10" s="310">
        <v>46145</v>
      </c>
      <c r="D10" s="309" t="s">
        <v>949</v>
      </c>
      <c r="E10" s="311" t="s">
        <v>2047</v>
      </c>
      <c r="F10" s="312" t="s">
        <v>2035</v>
      </c>
      <c r="G10" s="311" t="s">
        <v>2048</v>
      </c>
      <c r="H10" s="313">
        <v>46145</v>
      </c>
      <c r="I10" s="309" t="s">
        <v>949</v>
      </c>
      <c r="J10" s="309" t="s">
        <v>949</v>
      </c>
    </row>
    <row r="11" spans="1:15" ht="18.600000000000001"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00000000000001"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00000000000001"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00000000000001"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00000000000001"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00000000000001"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00000000000001"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00000000000001"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00000000000001"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00000000000001"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00000000000001"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00000000000001"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00000000000001"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00000000000001"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00000000000001"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00000000000001"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00000000000001"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00000000000001"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00000000000001"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00000000000001"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00000000000001"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00000000000001"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00000000000001"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00000000000001" customHeight="1" thickBot="1">
      <c r="A39" s="308">
        <v>36</v>
      </c>
      <c r="B39" s="309" t="s">
        <v>2033</v>
      </c>
      <c r="C39" s="310">
        <v>46158</v>
      </c>
      <c r="D39" s="309" t="s">
        <v>949</v>
      </c>
      <c r="E39" s="311" t="s">
        <v>2075</v>
      </c>
      <c r="F39" s="312" t="s">
        <v>2035</v>
      </c>
      <c r="G39" s="311" t="s">
        <v>2042</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00000000000001"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00000000000001" customHeight="1" thickBot="1">
      <c r="A42" s="308">
        <v>39</v>
      </c>
      <c r="B42" s="309" t="s">
        <v>2033</v>
      </c>
      <c r="C42" s="310">
        <v>46159</v>
      </c>
      <c r="D42" s="309" t="s">
        <v>949</v>
      </c>
      <c r="E42" s="311" t="s">
        <v>2096</v>
      </c>
      <c r="F42" s="312" t="s">
        <v>2035</v>
      </c>
      <c r="G42" s="311" t="s">
        <v>2097</v>
      </c>
      <c r="H42" s="315">
        <v>46159</v>
      </c>
      <c r="I42" s="309" t="s">
        <v>1971</v>
      </c>
      <c r="J42" s="309" t="s">
        <v>949</v>
      </c>
      <c r="O42" s="316"/>
    </row>
    <row r="43" spans="1:15" ht="18.600000000000001" customHeight="1" thickBot="1">
      <c r="A43" s="308">
        <v>40</v>
      </c>
      <c r="B43" s="309" t="s">
        <v>2033</v>
      </c>
      <c r="C43" s="310">
        <v>46159</v>
      </c>
      <c r="D43" s="309" t="s">
        <v>950</v>
      </c>
      <c r="E43" s="311" t="s">
        <v>2098</v>
      </c>
      <c r="F43" s="312" t="s">
        <v>2035</v>
      </c>
      <c r="G43" s="311" t="s">
        <v>2099</v>
      </c>
      <c r="H43" s="315">
        <v>46159</v>
      </c>
      <c r="I43" s="309" t="s">
        <v>950</v>
      </c>
      <c r="J43" s="309" t="s">
        <v>950</v>
      </c>
      <c r="O43" s="316"/>
    </row>
    <row r="44" spans="1:15" ht="18.600000000000001" customHeight="1" thickBot="1">
      <c r="A44" s="308">
        <v>41</v>
      </c>
      <c r="B44" s="309" t="s">
        <v>2033</v>
      </c>
      <c r="C44" s="310">
        <v>46160</v>
      </c>
      <c r="D44" s="309" t="s">
        <v>949</v>
      </c>
      <c r="E44" s="311" t="s">
        <v>2100</v>
      </c>
      <c r="F44" s="312" t="s">
        <v>2101</v>
      </c>
      <c r="G44" s="311" t="s">
        <v>2102</v>
      </c>
      <c r="H44" s="315"/>
      <c r="I44" s="309" t="s">
        <v>949</v>
      </c>
      <c r="J44" s="309"/>
      <c r="O44" s="316"/>
    </row>
    <row r="45" spans="1:15" ht="18.600000000000001" customHeight="1" thickBot="1">
      <c r="A45" s="308">
        <v>42</v>
      </c>
      <c r="B45" s="309" t="s">
        <v>3440</v>
      </c>
      <c r="C45" s="310">
        <v>46161</v>
      </c>
      <c r="D45" s="309" t="s">
        <v>946</v>
      </c>
      <c r="E45" s="311" t="s">
        <v>3441</v>
      </c>
      <c r="F45" s="312" t="s">
        <v>3442</v>
      </c>
      <c r="G45" s="311" t="s">
        <v>3443</v>
      </c>
      <c r="H45" s="315">
        <v>46161</v>
      </c>
      <c r="I45" s="309" t="s">
        <v>946</v>
      </c>
      <c r="J45" s="309" t="s">
        <v>946</v>
      </c>
      <c r="O45" s="316"/>
    </row>
    <row r="46" spans="1:15" ht="33.75" thickBot="1">
      <c r="A46" s="308">
        <v>43</v>
      </c>
      <c r="B46" s="309" t="s">
        <v>3440</v>
      </c>
      <c r="C46" s="310">
        <v>46161</v>
      </c>
      <c r="D46" s="309" t="s">
        <v>1102</v>
      </c>
      <c r="E46" s="311" t="s">
        <v>3525</v>
      </c>
      <c r="F46" s="312" t="s">
        <v>3442</v>
      </c>
      <c r="G46" s="311" t="s">
        <v>3524</v>
      </c>
      <c r="H46" s="315">
        <v>46161</v>
      </c>
      <c r="I46" s="309" t="s">
        <v>1102</v>
      </c>
      <c r="J46" s="309" t="s">
        <v>1102</v>
      </c>
      <c r="O46" s="316"/>
    </row>
    <row r="47" spans="1:15" ht="18.600000000000001" customHeight="1" thickBot="1">
      <c r="A47" s="308">
        <v>44</v>
      </c>
      <c r="B47" s="309" t="s">
        <v>3440</v>
      </c>
      <c r="C47" s="310">
        <v>46162</v>
      </c>
      <c r="D47" s="309" t="s">
        <v>950</v>
      </c>
      <c r="E47" s="311" t="s">
        <v>3584</v>
      </c>
      <c r="F47" s="312" t="s">
        <v>3442</v>
      </c>
      <c r="G47" s="311" t="s">
        <v>3585</v>
      </c>
      <c r="H47" s="315">
        <v>46162</v>
      </c>
      <c r="I47" s="309" t="s">
        <v>950</v>
      </c>
      <c r="J47" s="309" t="s">
        <v>950</v>
      </c>
      <c r="O47" s="316"/>
    </row>
    <row r="48" spans="1:15" ht="18.600000000000001" customHeight="1" thickBot="1">
      <c r="A48" s="308">
        <v>45</v>
      </c>
      <c r="B48" s="309"/>
      <c r="C48" s="310"/>
      <c r="D48" s="309"/>
      <c r="E48" s="311"/>
      <c r="F48" s="312"/>
      <c r="G48" s="311"/>
      <c r="H48" s="315"/>
      <c r="I48" s="309"/>
      <c r="J48" s="309"/>
      <c r="O48" s="316"/>
    </row>
    <row r="49" spans="1:15" ht="18.600000000000001" customHeight="1" thickBot="1">
      <c r="A49" s="308">
        <v>46</v>
      </c>
      <c r="B49" s="309"/>
      <c r="C49" s="310"/>
      <c r="D49" s="309"/>
      <c r="E49" s="311"/>
      <c r="F49" s="312"/>
      <c r="G49" s="311"/>
      <c r="H49" s="315"/>
      <c r="I49" s="309"/>
      <c r="J49" s="309"/>
      <c r="O49" s="316"/>
    </row>
    <row r="50" spans="1:15" ht="18.600000000000001" customHeight="1" thickBot="1">
      <c r="A50" s="308">
        <v>47</v>
      </c>
      <c r="B50" s="309"/>
      <c r="C50" s="310"/>
      <c r="D50" s="309"/>
      <c r="E50" s="311"/>
      <c r="F50" s="312"/>
      <c r="G50" s="311"/>
      <c r="H50" s="315"/>
      <c r="I50" s="309"/>
      <c r="J50" s="309"/>
      <c r="O50" s="316"/>
    </row>
    <row r="51" spans="1:15" ht="18.600000000000001" customHeight="1" thickBot="1">
      <c r="A51" s="308">
        <v>48</v>
      </c>
      <c r="B51" s="309"/>
      <c r="C51" s="310"/>
      <c r="D51" s="309"/>
      <c r="E51" s="311"/>
      <c r="F51" s="312"/>
      <c r="G51" s="311"/>
      <c r="H51" s="315"/>
      <c r="I51" s="309"/>
      <c r="J51" s="309"/>
      <c r="O51" s="316"/>
    </row>
    <row r="52" spans="1:15" ht="18.600000000000001" customHeight="1" thickBot="1">
      <c r="A52" s="308">
        <v>49</v>
      </c>
      <c r="B52" s="309"/>
      <c r="C52" s="310"/>
      <c r="D52" s="309"/>
      <c r="E52" s="311"/>
      <c r="F52" s="312"/>
      <c r="G52" s="311"/>
      <c r="H52" s="315"/>
      <c r="I52" s="309"/>
      <c r="J52" s="309"/>
      <c r="O52" s="316"/>
    </row>
    <row r="53" spans="1:15" ht="18.600000000000001" customHeight="1" thickBot="1">
      <c r="A53" s="308">
        <v>50</v>
      </c>
      <c r="B53" s="309"/>
      <c r="C53" s="310"/>
      <c r="D53" s="309"/>
      <c r="E53" s="311"/>
      <c r="F53" s="312"/>
      <c r="G53" s="311"/>
      <c r="H53" s="315"/>
      <c r="I53" s="309"/>
      <c r="J53" s="309"/>
      <c r="O53" s="316"/>
    </row>
    <row r="54" spans="1:15" ht="18.600000000000001" customHeight="1" thickBot="1">
      <c r="A54" s="308">
        <v>51</v>
      </c>
      <c r="B54" s="309"/>
      <c r="C54" s="310"/>
      <c r="D54" s="309"/>
      <c r="E54" s="311"/>
      <c r="F54" s="312"/>
      <c r="G54" s="311"/>
      <c r="H54" s="315"/>
      <c r="I54" s="309"/>
      <c r="J54" s="309"/>
      <c r="O54" s="316"/>
    </row>
    <row r="55" spans="1:15" ht="18.600000000000001" customHeight="1" thickBot="1">
      <c r="A55" s="308">
        <v>52</v>
      </c>
      <c r="B55" s="309"/>
      <c r="C55" s="310"/>
      <c r="D55" s="309"/>
      <c r="E55" s="311"/>
      <c r="F55" s="312"/>
      <c r="G55" s="311"/>
      <c r="H55" s="315"/>
      <c r="I55" s="309"/>
      <c r="J55" s="309"/>
      <c r="O55" s="316"/>
    </row>
    <row r="56" spans="1:15" ht="18.600000000000001" customHeight="1" thickBot="1">
      <c r="A56" s="308">
        <v>53</v>
      </c>
      <c r="B56" s="309"/>
      <c r="C56" s="310"/>
      <c r="D56" s="309"/>
      <c r="E56" s="311"/>
      <c r="F56" s="312"/>
      <c r="G56" s="311"/>
      <c r="H56" s="315"/>
      <c r="I56" s="309"/>
      <c r="J56" s="309"/>
      <c r="O56" s="316"/>
    </row>
    <row r="57" spans="1:15" ht="18.600000000000001" customHeight="1" thickBot="1">
      <c r="A57" s="308">
        <v>54</v>
      </c>
      <c r="B57" s="309"/>
      <c r="C57" s="310"/>
      <c r="D57" s="309"/>
      <c r="E57" s="311"/>
      <c r="F57" s="312"/>
      <c r="G57" s="311"/>
      <c r="H57" s="315"/>
      <c r="I57" s="309"/>
      <c r="J57" s="309"/>
      <c r="O57" s="316"/>
    </row>
    <row r="58" spans="1:15" ht="18.600000000000001" customHeight="1" thickBot="1">
      <c r="A58" s="308">
        <v>55</v>
      </c>
      <c r="B58" s="309"/>
      <c r="C58" s="310"/>
      <c r="D58" s="309"/>
      <c r="E58" s="311"/>
      <c r="F58" s="312"/>
      <c r="G58" s="311"/>
      <c r="H58" s="315"/>
      <c r="I58" s="309"/>
      <c r="J58" s="309"/>
      <c r="O58" s="316"/>
    </row>
    <row r="59" spans="1:15" ht="18.600000000000001" customHeight="1" thickBot="1">
      <c r="A59" s="308">
        <v>56</v>
      </c>
      <c r="B59" s="309"/>
      <c r="C59" s="310"/>
      <c r="D59" s="309"/>
      <c r="E59" s="311"/>
      <c r="F59" s="312"/>
      <c r="G59" s="311"/>
      <c r="H59" s="315"/>
      <c r="I59" s="309"/>
      <c r="J59" s="309"/>
      <c r="O59" s="316"/>
    </row>
    <row r="60" spans="1:15" ht="18.600000000000001" customHeight="1" thickBot="1">
      <c r="A60" s="308">
        <v>57</v>
      </c>
      <c r="B60" s="309"/>
      <c r="C60" s="310"/>
      <c r="D60" s="309"/>
      <c r="E60" s="311"/>
      <c r="F60" s="312"/>
      <c r="G60" s="311"/>
      <c r="H60" s="315"/>
      <c r="I60" s="309"/>
      <c r="J60" s="309"/>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2103</v>
      </c>
    </row>
    <row r="95" spans="1:15" ht="18.600000000000001" customHeight="1">
      <c r="A95" s="1052" t="s">
        <v>2104</v>
      </c>
      <c r="B95" s="1048"/>
      <c r="C95" s="1049"/>
      <c r="D95" s="1050"/>
      <c r="E95" s="1050"/>
      <c r="F95" s="1049"/>
      <c r="G95" s="1050"/>
      <c r="H95" s="1048"/>
      <c r="I95" s="1050"/>
      <c r="J95" s="1048"/>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I37:I93 D4:D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4" activePane="bottomRight" state="frozen"/>
      <selection pane="topRight" activeCell="B1" sqref="B1"/>
      <selection pane="bottomLeft" activeCell="A9" sqref="A9"/>
      <selection pane="bottomRight" activeCell="E62" sqref="E62"/>
    </sheetView>
  </sheetViews>
  <sheetFormatPr defaultRowHeight="16.5"/>
  <cols>
    <col min="1" max="1" width="15.875" style="981" customWidth="1"/>
    <col min="2" max="2" width="7.375" style="981" customWidth="1"/>
    <col min="3" max="3" width="10.75" style="981" customWidth="1"/>
    <col min="4" max="4" width="5.875" style="981" customWidth="1"/>
    <col min="5" max="5" width="98.5" style="981" customWidth="1"/>
  </cols>
  <sheetData>
    <row r="1" spans="1:5" ht="28.5" customHeight="1" thickBot="1">
      <c r="A1" s="1047" t="s">
        <v>2105</v>
      </c>
      <c r="B1" s="1050"/>
      <c r="C1" s="1050"/>
      <c r="D1" s="1050"/>
      <c r="E1" s="1050"/>
    </row>
    <row r="2" spans="1:5" ht="32.450000000000003" customHeight="1" thickBot="1">
      <c r="A2" s="303" t="s">
        <v>934</v>
      </c>
      <c r="B2" s="304" t="s">
        <v>2106</v>
      </c>
      <c r="C2" s="305" t="s">
        <v>2107</v>
      </c>
      <c r="D2" s="305" t="s">
        <v>2108</v>
      </c>
      <c r="E2" s="306" t="s">
        <v>2027</v>
      </c>
    </row>
    <row r="3" spans="1:5" ht="20.25" customHeight="1" thickBot="1">
      <c r="A3" s="1054">
        <f>'１１直送'!A3</f>
        <v>46143</v>
      </c>
      <c r="B3" s="630" t="s">
        <v>2109</v>
      </c>
      <c r="C3" s="631" t="s">
        <v>2110</v>
      </c>
      <c r="D3" s="631" t="s">
        <v>2111</v>
      </c>
      <c r="E3" s="632" t="s">
        <v>2112</v>
      </c>
    </row>
    <row r="4" spans="1:5" ht="20.25" customHeight="1" thickBot="1">
      <c r="A4" s="994"/>
      <c r="B4" s="630" t="s">
        <v>2113</v>
      </c>
      <c r="C4" s="631" t="s">
        <v>2114</v>
      </c>
      <c r="D4" s="631" t="s">
        <v>2115</v>
      </c>
      <c r="E4" s="632" t="s">
        <v>2116</v>
      </c>
    </row>
    <row r="5" spans="1:5" ht="20.25" customHeight="1" thickBot="1">
      <c r="A5" s="995"/>
      <c r="B5" s="630" t="s">
        <v>2117</v>
      </c>
      <c r="C5" s="631" t="s">
        <v>2118</v>
      </c>
      <c r="D5" s="631" t="s">
        <v>2111</v>
      </c>
      <c r="E5" s="632" t="s">
        <v>2119</v>
      </c>
    </row>
    <row r="6" spans="1:5" ht="20.25" customHeight="1" thickBot="1">
      <c r="A6" s="1054">
        <f>A3+1</f>
        <v>46144</v>
      </c>
      <c r="B6" s="630" t="s">
        <v>2109</v>
      </c>
      <c r="C6" s="631" t="s">
        <v>2120</v>
      </c>
      <c r="D6" s="631" t="s">
        <v>2121</v>
      </c>
      <c r="E6" s="632" t="s">
        <v>2122</v>
      </c>
    </row>
    <row r="7" spans="1:5" ht="20.25" customHeight="1" thickBot="1">
      <c r="A7" s="994"/>
      <c r="B7" s="630" t="s">
        <v>2113</v>
      </c>
      <c r="C7" s="631" t="s">
        <v>2123</v>
      </c>
      <c r="D7" s="631" t="s">
        <v>2115</v>
      </c>
      <c r="E7" s="632" t="s">
        <v>2124</v>
      </c>
    </row>
    <row r="8" spans="1:5" ht="20.25" customHeight="1" thickBot="1">
      <c r="A8" s="995"/>
      <c r="B8" s="630" t="s">
        <v>2117</v>
      </c>
      <c r="C8" s="631" t="s">
        <v>2125</v>
      </c>
      <c r="D8" s="631" t="s">
        <v>2111</v>
      </c>
      <c r="E8" s="632" t="s">
        <v>2126</v>
      </c>
    </row>
    <row r="9" spans="1:5" ht="20.25" customHeight="1" thickBot="1">
      <c r="A9" s="1054">
        <f>A6+1</f>
        <v>46145</v>
      </c>
      <c r="B9" s="630" t="s">
        <v>2109</v>
      </c>
      <c r="C9" s="631" t="s">
        <v>2127</v>
      </c>
      <c r="D9" s="631" t="s">
        <v>2111</v>
      </c>
      <c r="E9" s="632" t="s">
        <v>2128</v>
      </c>
    </row>
    <row r="10" spans="1:5" ht="20.25" customHeight="1" thickBot="1">
      <c r="A10" s="994"/>
      <c r="B10" s="630" t="s">
        <v>2113</v>
      </c>
      <c r="C10" s="631" t="s">
        <v>2129</v>
      </c>
      <c r="D10" s="631" t="s">
        <v>2111</v>
      </c>
      <c r="E10" s="632" t="s">
        <v>2130</v>
      </c>
    </row>
    <row r="11" spans="1:5" ht="20.25" customHeight="1" thickBot="1">
      <c r="A11" s="995"/>
      <c r="B11" s="630" t="s">
        <v>2117</v>
      </c>
      <c r="C11" s="631" t="s">
        <v>2131</v>
      </c>
      <c r="D11" s="631" t="s">
        <v>2111</v>
      </c>
      <c r="E11" s="632" t="s">
        <v>2132</v>
      </c>
    </row>
    <row r="12" spans="1:5" ht="20.25" customHeight="1" thickBot="1">
      <c r="A12" s="1054">
        <f>A9+1</f>
        <v>46146</v>
      </c>
      <c r="B12" s="630" t="s">
        <v>2109</v>
      </c>
      <c r="C12" s="631" t="s">
        <v>2133</v>
      </c>
      <c r="D12" s="631" t="s">
        <v>2115</v>
      </c>
      <c r="E12" s="632" t="s">
        <v>2124</v>
      </c>
    </row>
    <row r="13" spans="1:5" ht="20.25" customHeight="1" thickBot="1">
      <c r="A13" s="994"/>
      <c r="B13" s="630" t="s">
        <v>2113</v>
      </c>
      <c r="C13" s="631" t="s">
        <v>2134</v>
      </c>
      <c r="D13" s="631" t="s">
        <v>2111</v>
      </c>
      <c r="E13" s="632" t="s">
        <v>2135</v>
      </c>
    </row>
    <row r="14" spans="1:5" ht="20.25" customHeight="1" thickBot="1">
      <c r="A14" s="995"/>
      <c r="B14" s="630" t="s">
        <v>2117</v>
      </c>
      <c r="C14" s="631" t="s">
        <v>2136</v>
      </c>
      <c r="D14" s="631" t="s">
        <v>2121</v>
      </c>
      <c r="E14" s="632" t="s">
        <v>2137</v>
      </c>
    </row>
    <row r="15" spans="1:5" ht="20.25" customHeight="1" thickBot="1">
      <c r="A15" s="1054">
        <f>A12+1</f>
        <v>46147</v>
      </c>
      <c r="B15" s="630" t="s">
        <v>2109</v>
      </c>
      <c r="C15" s="631" t="s">
        <v>2138</v>
      </c>
      <c r="D15" s="631" t="s">
        <v>2139</v>
      </c>
      <c r="E15" s="632" t="s">
        <v>2140</v>
      </c>
    </row>
    <row r="16" spans="1:5" ht="20.25" customHeight="1" thickBot="1">
      <c r="A16" s="994"/>
      <c r="B16" s="630" t="s">
        <v>2113</v>
      </c>
      <c r="C16" s="631" t="s">
        <v>2141</v>
      </c>
      <c r="D16" s="631" t="s">
        <v>2142</v>
      </c>
      <c r="E16" s="633" t="s">
        <v>2143</v>
      </c>
    </row>
    <row r="17" spans="1:5" ht="20.25" customHeight="1" thickBot="1">
      <c r="A17" s="995"/>
      <c r="B17" s="630" t="s">
        <v>2117</v>
      </c>
      <c r="C17" s="631" t="s">
        <v>2144</v>
      </c>
      <c r="D17" s="631" t="s">
        <v>2111</v>
      </c>
      <c r="E17" s="633" t="s">
        <v>2119</v>
      </c>
    </row>
    <row r="18" spans="1:5" ht="20.25" customHeight="1" thickBot="1">
      <c r="A18" s="1054">
        <f>A15+1</f>
        <v>46148</v>
      </c>
      <c r="B18" s="630" t="s">
        <v>2109</v>
      </c>
      <c r="C18" s="631" t="s">
        <v>2145</v>
      </c>
      <c r="D18" s="631" t="s">
        <v>2115</v>
      </c>
      <c r="E18" s="632" t="s">
        <v>2146</v>
      </c>
    </row>
    <row r="19" spans="1:5" ht="20.25" customHeight="1" thickBot="1">
      <c r="A19" s="994"/>
      <c r="B19" s="630" t="s">
        <v>2113</v>
      </c>
      <c r="C19" s="631" t="s">
        <v>2147</v>
      </c>
      <c r="D19" s="631" t="s">
        <v>2115</v>
      </c>
      <c r="E19" s="633" t="s">
        <v>2148</v>
      </c>
    </row>
    <row r="20" spans="1:5" ht="20.25" customHeight="1" thickBot="1">
      <c r="A20" s="995"/>
      <c r="B20" s="630" t="s">
        <v>2117</v>
      </c>
      <c r="C20" s="631" t="s">
        <v>2149</v>
      </c>
      <c r="D20" s="631" t="s">
        <v>2111</v>
      </c>
      <c r="E20" s="633" t="s">
        <v>2132</v>
      </c>
    </row>
    <row r="21" spans="1:5" ht="20.25" customHeight="1" thickBot="1">
      <c r="A21" s="1054">
        <f>A18+1</f>
        <v>46149</v>
      </c>
      <c r="B21" s="630" t="s">
        <v>2109</v>
      </c>
      <c r="C21" s="631" t="s">
        <v>2150</v>
      </c>
      <c r="D21" s="631" t="s">
        <v>2139</v>
      </c>
      <c r="E21" s="632" t="s">
        <v>2140</v>
      </c>
    </row>
    <row r="22" spans="1:5" ht="20.25" customHeight="1" thickBot="1">
      <c r="A22" s="994"/>
      <c r="B22" s="630" t="s">
        <v>2113</v>
      </c>
      <c r="C22" s="631" t="s">
        <v>2151</v>
      </c>
      <c r="D22" s="631" t="s">
        <v>2121</v>
      </c>
      <c r="E22" s="632" t="s">
        <v>2152</v>
      </c>
    </row>
    <row r="23" spans="1:5" ht="20.25" customHeight="1" thickBot="1">
      <c r="A23" s="995"/>
      <c r="B23" s="630" t="s">
        <v>2117</v>
      </c>
      <c r="C23" s="631" t="s">
        <v>2153</v>
      </c>
      <c r="D23" s="631" t="s">
        <v>2111</v>
      </c>
      <c r="E23" s="633" t="s">
        <v>2132</v>
      </c>
    </row>
    <row r="24" spans="1:5" ht="20.25" customHeight="1" thickBot="1">
      <c r="A24" s="1054">
        <f>A21+1</f>
        <v>46150</v>
      </c>
      <c r="B24" s="630" t="s">
        <v>2109</v>
      </c>
      <c r="C24" s="631" t="s">
        <v>2154</v>
      </c>
      <c r="D24" s="631" t="s">
        <v>2111</v>
      </c>
      <c r="E24" s="632" t="s">
        <v>2155</v>
      </c>
    </row>
    <row r="25" spans="1:5" ht="20.25" customHeight="1" thickBot="1">
      <c r="A25" s="994"/>
      <c r="B25" s="630" t="s">
        <v>2113</v>
      </c>
      <c r="C25" s="631" t="s">
        <v>2156</v>
      </c>
      <c r="D25" s="631" t="s">
        <v>2142</v>
      </c>
      <c r="E25" s="633" t="s">
        <v>2143</v>
      </c>
    </row>
    <row r="26" spans="1:5" ht="20.25" customHeight="1" thickBot="1">
      <c r="A26" s="995"/>
      <c r="B26" s="630" t="s">
        <v>2117</v>
      </c>
      <c r="C26" s="631" t="s">
        <v>2157</v>
      </c>
      <c r="D26" s="631" t="s">
        <v>2111</v>
      </c>
      <c r="E26" s="632" t="s">
        <v>2158</v>
      </c>
    </row>
    <row r="27" spans="1:5" ht="20.25" customHeight="1" thickBot="1">
      <c r="A27" s="1054">
        <f>A24+1</f>
        <v>46151</v>
      </c>
      <c r="B27" s="630" t="s">
        <v>2109</v>
      </c>
      <c r="C27" s="631" t="s">
        <v>2159</v>
      </c>
      <c r="D27" s="631" t="s">
        <v>2142</v>
      </c>
      <c r="E27" s="633" t="s">
        <v>2143</v>
      </c>
    </row>
    <row r="28" spans="1:5" ht="20.25" customHeight="1" thickBot="1">
      <c r="A28" s="994"/>
      <c r="B28" s="630" t="s">
        <v>2113</v>
      </c>
      <c r="C28" s="309" t="s">
        <v>2160</v>
      </c>
      <c r="D28" s="631" t="s">
        <v>2111</v>
      </c>
      <c r="E28" s="633" t="s">
        <v>2161</v>
      </c>
    </row>
    <row r="29" spans="1:5" ht="20.25" customHeight="1" thickBot="1">
      <c r="A29" s="995"/>
      <c r="B29" s="630" t="s">
        <v>2117</v>
      </c>
      <c r="C29" s="631" t="s">
        <v>2162</v>
      </c>
      <c r="D29" s="631" t="s">
        <v>2163</v>
      </c>
      <c r="E29" s="632" t="s">
        <v>2164</v>
      </c>
    </row>
    <row r="30" spans="1:5" ht="20.25" customHeight="1" thickBot="1">
      <c r="A30" s="1054">
        <f>A27+1</f>
        <v>46152</v>
      </c>
      <c r="B30" s="630" t="s">
        <v>2109</v>
      </c>
      <c r="C30" s="631" t="s">
        <v>2165</v>
      </c>
      <c r="D30" s="631" t="s">
        <v>2142</v>
      </c>
      <c r="E30" s="633" t="s">
        <v>2166</v>
      </c>
    </row>
    <row r="31" spans="1:5" ht="20.25" customHeight="1" thickBot="1">
      <c r="A31" s="994"/>
      <c r="B31" s="630" t="s">
        <v>2113</v>
      </c>
      <c r="C31" s="631" t="s">
        <v>2129</v>
      </c>
      <c r="D31" s="631" t="s">
        <v>2111</v>
      </c>
      <c r="E31" s="632" t="s">
        <v>2167</v>
      </c>
    </row>
    <row r="32" spans="1:5" ht="20.25" customHeight="1" thickBot="1">
      <c r="A32" s="995"/>
      <c r="B32" s="630" t="s">
        <v>2117</v>
      </c>
      <c r="C32" s="309" t="s">
        <v>2168</v>
      </c>
      <c r="D32" s="631" t="s">
        <v>2111</v>
      </c>
      <c r="E32" s="633" t="s">
        <v>2169</v>
      </c>
    </row>
    <row r="33" spans="1:10" ht="20.25" customHeight="1" thickBot="1">
      <c r="A33" s="1054">
        <f>A30+1</f>
        <v>46153</v>
      </c>
      <c r="B33" s="630" t="s">
        <v>2109</v>
      </c>
      <c r="C33" s="631" t="s">
        <v>2170</v>
      </c>
      <c r="D33" s="631" t="s">
        <v>2111</v>
      </c>
      <c r="E33" s="632" t="s">
        <v>2171</v>
      </c>
    </row>
    <row r="34" spans="1:10" ht="20.25" customHeight="1" thickBot="1">
      <c r="A34" s="994"/>
      <c r="B34" s="630" t="s">
        <v>2113</v>
      </c>
      <c r="C34" s="631" t="s">
        <v>2114</v>
      </c>
      <c r="D34" s="631" t="s">
        <v>2111</v>
      </c>
      <c r="E34" s="633" t="s">
        <v>2171</v>
      </c>
    </row>
    <row r="35" spans="1:10" ht="20.25" customHeight="1" thickBot="1">
      <c r="A35" s="995"/>
      <c r="B35" s="630" t="s">
        <v>2117</v>
      </c>
      <c r="C35" s="631" t="s">
        <v>2172</v>
      </c>
      <c r="D35" s="631" t="s">
        <v>2121</v>
      </c>
      <c r="E35" s="632" t="s">
        <v>2164</v>
      </c>
    </row>
    <row r="36" spans="1:10" ht="20.25" customHeight="1" thickBot="1">
      <c r="A36" s="1054">
        <f>A33+1</f>
        <v>46154</v>
      </c>
      <c r="B36" s="630" t="s">
        <v>2109</v>
      </c>
      <c r="C36" s="631" t="s">
        <v>2173</v>
      </c>
      <c r="D36" s="631" t="s">
        <v>2115</v>
      </c>
      <c r="E36" s="632" t="s">
        <v>2124</v>
      </c>
    </row>
    <row r="37" spans="1:10" ht="20.25" customHeight="1" thickBot="1">
      <c r="A37" s="994"/>
      <c r="B37" s="630" t="s">
        <v>2113</v>
      </c>
      <c r="C37" s="631" t="s">
        <v>2114</v>
      </c>
      <c r="D37" s="631" t="s">
        <v>2115</v>
      </c>
      <c r="E37" s="633" t="s">
        <v>2124</v>
      </c>
    </row>
    <row r="38" spans="1:10" ht="20.25" customHeight="1" thickBot="1">
      <c r="A38" s="995"/>
      <c r="B38" s="630" t="s">
        <v>2117</v>
      </c>
      <c r="C38" s="631" t="s">
        <v>2174</v>
      </c>
      <c r="D38" s="631" t="s">
        <v>2111</v>
      </c>
      <c r="E38" s="633" t="s">
        <v>2175</v>
      </c>
    </row>
    <row r="39" spans="1:10" ht="20.25" customHeight="1" thickBot="1">
      <c r="A39" s="1054">
        <f>A36+1</f>
        <v>46155</v>
      </c>
      <c r="B39" s="630" t="s">
        <v>2109</v>
      </c>
      <c r="C39" s="631" t="s">
        <v>2176</v>
      </c>
      <c r="D39" s="631" t="s">
        <v>2139</v>
      </c>
      <c r="E39" s="632" t="s">
        <v>2140</v>
      </c>
    </row>
    <row r="40" spans="1:10" ht="20.25" customHeight="1" thickBot="1">
      <c r="A40" s="994"/>
      <c r="B40" s="630" t="s">
        <v>2113</v>
      </c>
      <c r="C40" s="631" t="s">
        <v>2129</v>
      </c>
      <c r="D40" s="631" t="s">
        <v>2115</v>
      </c>
      <c r="E40" s="632" t="s">
        <v>2146</v>
      </c>
    </row>
    <row r="41" spans="1:10" ht="20.25" customHeight="1" thickBot="1">
      <c r="A41" s="995"/>
      <c r="B41" s="630" t="s">
        <v>2117</v>
      </c>
      <c r="C41" s="631" t="s">
        <v>2177</v>
      </c>
      <c r="D41" s="631" t="s">
        <v>2111</v>
      </c>
      <c r="E41" s="633" t="s">
        <v>2178</v>
      </c>
    </row>
    <row r="42" spans="1:10" ht="20.25" customHeight="1" thickBot="1">
      <c r="A42" s="1054">
        <f>A39+1</f>
        <v>46156</v>
      </c>
      <c r="B42" s="630" t="s">
        <v>2109</v>
      </c>
      <c r="C42" s="631" t="s">
        <v>2179</v>
      </c>
      <c r="D42" s="631" t="s">
        <v>2139</v>
      </c>
      <c r="E42" s="632" t="s">
        <v>2140</v>
      </c>
    </row>
    <row r="43" spans="1:10" ht="20.25" customHeight="1" thickBot="1">
      <c r="A43" s="994"/>
      <c r="B43" s="630" t="s">
        <v>2113</v>
      </c>
      <c r="C43" s="631" t="s">
        <v>2180</v>
      </c>
      <c r="D43" s="631" t="s">
        <v>2111</v>
      </c>
      <c r="E43" s="633" t="s">
        <v>2132</v>
      </c>
    </row>
    <row r="44" spans="1:10" ht="20.25" customHeight="1" thickBot="1">
      <c r="A44" s="995"/>
      <c r="B44" s="630" t="s">
        <v>2117</v>
      </c>
      <c r="C44" s="631" t="s">
        <v>2181</v>
      </c>
      <c r="D44" s="631" t="s">
        <v>2111</v>
      </c>
      <c r="E44" s="633" t="s">
        <v>2161</v>
      </c>
    </row>
    <row r="45" spans="1:10" ht="20.25" customHeight="1" thickBot="1">
      <c r="A45" s="1054">
        <f>A42+1</f>
        <v>46157</v>
      </c>
      <c r="B45" s="630" t="s">
        <v>2109</v>
      </c>
      <c r="C45" s="631" t="s">
        <v>2182</v>
      </c>
      <c r="D45" s="631" t="s">
        <v>2139</v>
      </c>
      <c r="E45" s="632" t="s">
        <v>2140</v>
      </c>
    </row>
    <row r="46" spans="1:10" ht="20.25" customHeight="1" thickBot="1">
      <c r="A46" s="994"/>
      <c r="B46" s="630" t="s">
        <v>2113</v>
      </c>
      <c r="C46" s="631" t="s">
        <v>2183</v>
      </c>
      <c r="D46" s="631" t="s">
        <v>2111</v>
      </c>
      <c r="E46" s="633" t="s">
        <v>2178</v>
      </c>
    </row>
    <row r="47" spans="1:10" ht="20.25" customHeight="1" thickBot="1">
      <c r="A47" s="995"/>
      <c r="B47" s="630" t="s">
        <v>2117</v>
      </c>
      <c r="C47" s="631" t="s">
        <v>2184</v>
      </c>
      <c r="D47" s="631" t="s">
        <v>2111</v>
      </c>
      <c r="E47" s="633" t="s">
        <v>2161</v>
      </c>
    </row>
    <row r="48" spans="1:10" ht="20.25" customHeight="1" thickBot="1">
      <c r="A48" s="1054">
        <f>A45+1</f>
        <v>46158</v>
      </c>
      <c r="B48" s="630" t="s">
        <v>2109</v>
      </c>
      <c r="C48" s="631" t="s">
        <v>2170</v>
      </c>
      <c r="D48" s="631" t="s">
        <v>2121</v>
      </c>
      <c r="E48" s="632" t="s">
        <v>2164</v>
      </c>
      <c r="J48" t="s">
        <v>2185</v>
      </c>
    </row>
    <row r="49" spans="1:5" ht="20.25" customHeight="1" thickBot="1">
      <c r="A49" s="994"/>
      <c r="B49" s="630" t="s">
        <v>2113</v>
      </c>
      <c r="C49" s="631" t="s">
        <v>2186</v>
      </c>
      <c r="D49" s="631" t="s">
        <v>2111</v>
      </c>
      <c r="E49" s="632" t="s">
        <v>2126</v>
      </c>
    </row>
    <row r="50" spans="1:5" ht="20.25" customHeight="1" thickBot="1">
      <c r="A50" s="995"/>
      <c r="B50" s="630" t="s">
        <v>2117</v>
      </c>
      <c r="C50" s="631" t="s">
        <v>2187</v>
      </c>
      <c r="D50" s="631" t="s">
        <v>2111</v>
      </c>
      <c r="E50" s="633" t="s">
        <v>2188</v>
      </c>
    </row>
    <row r="51" spans="1:5" ht="20.25" customHeight="1" thickBot="1">
      <c r="A51" s="1054">
        <f>A48+1</f>
        <v>46159</v>
      </c>
      <c r="B51" s="630" t="s">
        <v>2109</v>
      </c>
      <c r="C51" s="631" t="s">
        <v>2120</v>
      </c>
      <c r="D51" s="631" t="s">
        <v>2115</v>
      </c>
      <c r="E51" s="632" t="s">
        <v>2189</v>
      </c>
    </row>
    <row r="52" spans="1:5" ht="20.25" customHeight="1" thickBot="1">
      <c r="A52" s="994"/>
      <c r="B52" s="630" t="s">
        <v>2113</v>
      </c>
      <c r="C52" s="631" t="s">
        <v>2190</v>
      </c>
      <c r="D52" s="631" t="s">
        <v>2115</v>
      </c>
      <c r="E52" s="633" t="s">
        <v>2191</v>
      </c>
    </row>
    <row r="53" spans="1:5" ht="20.25" customHeight="1" thickBot="1">
      <c r="A53" s="995"/>
      <c r="B53" s="630" t="s">
        <v>2117</v>
      </c>
      <c r="C53" s="631" t="s">
        <v>2192</v>
      </c>
      <c r="D53" s="631" t="s">
        <v>2111</v>
      </c>
      <c r="E53" s="633" t="s">
        <v>2188</v>
      </c>
    </row>
    <row r="54" spans="1:5" ht="20.25" customHeight="1" thickBot="1">
      <c r="A54" s="1054">
        <f>A51+1</f>
        <v>46160</v>
      </c>
      <c r="B54" s="630" t="s">
        <v>2109</v>
      </c>
      <c r="C54" s="631"/>
      <c r="D54" s="631"/>
      <c r="E54" s="632"/>
    </row>
    <row r="55" spans="1:5" ht="20.25" customHeight="1" thickBot="1">
      <c r="A55" s="994"/>
      <c r="B55" s="630" t="s">
        <v>2113</v>
      </c>
      <c r="C55" s="631" t="s">
        <v>2193</v>
      </c>
      <c r="D55" s="631" t="s">
        <v>2163</v>
      </c>
      <c r="E55" s="632" t="s">
        <v>2164</v>
      </c>
    </row>
    <row r="56" spans="1:5" ht="20.25" customHeight="1" thickBot="1">
      <c r="A56" s="995"/>
      <c r="B56" s="630" t="s">
        <v>2117</v>
      </c>
      <c r="C56" s="631" t="s">
        <v>2194</v>
      </c>
      <c r="D56" s="631" t="s">
        <v>2111</v>
      </c>
      <c r="E56" s="632" t="s">
        <v>2195</v>
      </c>
    </row>
    <row r="57" spans="1:5" ht="20.25" customHeight="1" thickBot="1">
      <c r="A57" s="1054">
        <f>A54+1</f>
        <v>46161</v>
      </c>
      <c r="B57" s="630" t="s">
        <v>2109</v>
      </c>
      <c r="C57" s="631" t="s">
        <v>3430</v>
      </c>
      <c r="D57" s="631" t="s">
        <v>2111</v>
      </c>
      <c r="E57" s="632" t="s">
        <v>3431</v>
      </c>
    </row>
    <row r="58" spans="1:5" ht="20.25" customHeight="1" thickBot="1">
      <c r="A58" s="994"/>
      <c r="B58" s="630" t="s">
        <v>2113</v>
      </c>
      <c r="C58" s="631" t="s">
        <v>3477</v>
      </c>
      <c r="D58" s="631" t="s">
        <v>2115</v>
      </c>
      <c r="E58" s="632" t="s">
        <v>2189</v>
      </c>
    </row>
    <row r="59" spans="1:5" ht="20.25" customHeight="1" thickBot="1">
      <c r="A59" s="995"/>
      <c r="B59" s="630" t="s">
        <v>2117</v>
      </c>
      <c r="C59" s="631" t="s">
        <v>3515</v>
      </c>
      <c r="D59" s="631" t="s">
        <v>2111</v>
      </c>
      <c r="E59" s="633" t="s">
        <v>2132</v>
      </c>
    </row>
    <row r="60" spans="1:5" ht="20.25" customHeight="1" thickBot="1">
      <c r="A60" s="1054">
        <f>A57+1</f>
        <v>46162</v>
      </c>
      <c r="B60" s="630" t="s">
        <v>2109</v>
      </c>
      <c r="C60" s="631" t="s">
        <v>3544</v>
      </c>
      <c r="D60" s="631" t="s">
        <v>2111</v>
      </c>
      <c r="E60" s="632" t="s">
        <v>3545</v>
      </c>
    </row>
    <row r="61" spans="1:5" ht="20.25" customHeight="1" thickBot="1">
      <c r="A61" s="994"/>
      <c r="B61" s="630" t="s">
        <v>2113</v>
      </c>
      <c r="C61" s="631" t="s">
        <v>3582</v>
      </c>
      <c r="D61" s="631" t="s">
        <v>2115</v>
      </c>
      <c r="E61" s="632" t="s">
        <v>3581</v>
      </c>
    </row>
    <row r="62" spans="1:5" ht="20.25" customHeight="1" thickBot="1">
      <c r="A62" s="995"/>
      <c r="B62" s="630" t="s">
        <v>2117</v>
      </c>
      <c r="C62" s="631" t="s">
        <v>3601</v>
      </c>
      <c r="D62" s="631" t="s">
        <v>3602</v>
      </c>
      <c r="E62" s="633" t="s">
        <v>2132</v>
      </c>
    </row>
    <row r="63" spans="1:5" ht="20.25" customHeight="1" thickBot="1">
      <c r="A63" s="1054">
        <f>A60+1</f>
        <v>46163</v>
      </c>
      <c r="B63" s="630" t="s">
        <v>2109</v>
      </c>
      <c r="C63" s="631">
        <v>0.35694444444444451</v>
      </c>
      <c r="D63" s="631"/>
      <c r="E63" s="632"/>
    </row>
    <row r="64" spans="1:5" ht="20.25" customHeight="1" thickBot="1">
      <c r="A64" s="994"/>
      <c r="B64" s="630" t="s">
        <v>2113</v>
      </c>
      <c r="C64" s="631">
        <v>0.72222222222222221</v>
      </c>
      <c r="D64" s="631"/>
      <c r="E64" s="633"/>
    </row>
    <row r="65" spans="1:5" ht="20.25" customHeight="1" thickBot="1">
      <c r="A65" s="995"/>
      <c r="B65" s="630" t="s">
        <v>2117</v>
      </c>
      <c r="C65" s="631">
        <v>8.7499999999999994E-2</v>
      </c>
      <c r="D65" s="631"/>
      <c r="E65" s="632"/>
    </row>
    <row r="66" spans="1:5" ht="20.25" customHeight="1" thickBot="1">
      <c r="A66" s="1054">
        <f>A63+1</f>
        <v>46164</v>
      </c>
      <c r="B66" s="630" t="s">
        <v>2109</v>
      </c>
      <c r="C66" s="631">
        <v>0.38472222222222219</v>
      </c>
      <c r="D66" s="631"/>
      <c r="E66" s="632"/>
    </row>
    <row r="67" spans="1:5" ht="20.25" customHeight="1" thickBot="1">
      <c r="A67" s="994"/>
      <c r="B67" s="630" t="s">
        <v>2113</v>
      </c>
      <c r="C67" s="631">
        <v>0.75763888888888886</v>
      </c>
      <c r="D67" s="631"/>
      <c r="E67" s="633"/>
    </row>
    <row r="68" spans="1:5" ht="20.25" customHeight="1" thickBot="1">
      <c r="A68" s="995"/>
      <c r="B68" s="630" t="s">
        <v>2117</v>
      </c>
      <c r="C68" s="631">
        <v>9.930555555555555E-2</v>
      </c>
      <c r="D68" s="631"/>
      <c r="E68" s="632"/>
    </row>
    <row r="69" spans="1:5" ht="20.25" customHeight="1" thickBot="1">
      <c r="A69" s="1054">
        <f>A66+1</f>
        <v>46165</v>
      </c>
      <c r="B69" s="630" t="s">
        <v>2109</v>
      </c>
      <c r="C69" s="631">
        <v>0.57222222222222219</v>
      </c>
      <c r="D69" s="631"/>
      <c r="E69" s="632"/>
    </row>
    <row r="70" spans="1:5" ht="20.25" customHeight="1" thickBot="1">
      <c r="A70" s="994"/>
      <c r="B70" s="630" t="s">
        <v>2113</v>
      </c>
      <c r="C70" s="631">
        <v>0.97083333333333333</v>
      </c>
      <c r="D70" s="631"/>
      <c r="E70" s="632"/>
    </row>
    <row r="71" spans="1:5" ht="20.25" customHeight="1" thickBot="1">
      <c r="A71" s="995"/>
      <c r="B71" s="630" t="s">
        <v>2117</v>
      </c>
      <c r="C71" s="631">
        <v>5.9722222222222232E-2</v>
      </c>
      <c r="D71" s="631"/>
      <c r="E71" s="633"/>
    </row>
    <row r="72" spans="1:5" ht="20.25" customHeight="1" thickBot="1">
      <c r="A72" s="1054">
        <f>A69+1</f>
        <v>46166</v>
      </c>
      <c r="B72" s="630" t="s">
        <v>2109</v>
      </c>
      <c r="C72" s="631">
        <v>0.58333333333333337</v>
      </c>
      <c r="D72" s="631"/>
      <c r="E72" s="632"/>
    </row>
    <row r="73" spans="1:5" ht="20.25" customHeight="1" thickBot="1">
      <c r="A73" s="994"/>
      <c r="B73" s="630" t="s">
        <v>2113</v>
      </c>
      <c r="C73" s="631">
        <v>0.875</v>
      </c>
      <c r="D73" s="631"/>
      <c r="E73" s="633"/>
    </row>
    <row r="74" spans="1:5" ht="20.25" customHeight="1" thickBot="1">
      <c r="A74" s="995"/>
      <c r="B74" s="630" t="s">
        <v>2117</v>
      </c>
      <c r="C74" s="631">
        <v>7.2222222222222215E-2</v>
      </c>
      <c r="D74" s="631"/>
      <c r="E74" s="632"/>
    </row>
    <row r="75" spans="1:5" ht="20.25" customHeight="1" thickBot="1">
      <c r="A75" s="1054">
        <f>A72+1</f>
        <v>46167</v>
      </c>
      <c r="B75" s="630" t="s">
        <v>2109</v>
      </c>
      <c r="C75" s="631">
        <v>0.55555555555555558</v>
      </c>
      <c r="D75" s="631"/>
      <c r="E75" s="632"/>
    </row>
    <row r="76" spans="1:5" ht="20.25" customHeight="1" thickBot="1">
      <c r="A76" s="994"/>
      <c r="B76" s="630" t="s">
        <v>2113</v>
      </c>
      <c r="C76" s="631">
        <v>0.46805555555555561</v>
      </c>
      <c r="D76" s="631"/>
      <c r="E76" s="632"/>
    </row>
    <row r="77" spans="1:5" ht="20.25" customHeight="1" thickBot="1">
      <c r="A77" s="995"/>
      <c r="B77" s="630" t="s">
        <v>2117</v>
      </c>
      <c r="C77" s="631">
        <v>4.6527777777777779E-2</v>
      </c>
      <c r="D77" s="631"/>
      <c r="E77" s="632"/>
    </row>
    <row r="78" spans="1:5" ht="20.25" customHeight="1" thickBot="1">
      <c r="A78" s="1054">
        <f>A75+1</f>
        <v>46168</v>
      </c>
      <c r="B78" s="630" t="s">
        <v>2109</v>
      </c>
      <c r="C78" s="631">
        <v>0.4375</v>
      </c>
      <c r="D78" s="631"/>
      <c r="E78" s="632"/>
    </row>
    <row r="79" spans="1:5" ht="20.25" customHeight="1" thickBot="1">
      <c r="A79" s="994"/>
      <c r="B79" s="630" t="s">
        <v>2113</v>
      </c>
      <c r="C79" s="631">
        <v>0.8881944444444444</v>
      </c>
      <c r="D79" s="631"/>
      <c r="E79" s="632"/>
    </row>
    <row r="80" spans="1:5" ht="20.25" customHeight="1" thickBot="1">
      <c r="A80" s="995"/>
      <c r="B80" s="630" t="s">
        <v>2117</v>
      </c>
      <c r="C80" s="631">
        <v>4.3055555555555562E-2</v>
      </c>
      <c r="D80" s="631"/>
      <c r="E80" s="632"/>
    </row>
    <row r="81" spans="1:5" ht="20.25" customHeight="1" thickBot="1">
      <c r="A81" s="1054">
        <f>A78+1</f>
        <v>46169</v>
      </c>
      <c r="B81" s="630" t="s">
        <v>2109</v>
      </c>
      <c r="C81" s="631">
        <v>0.4513888888888889</v>
      </c>
      <c r="D81" s="631"/>
      <c r="E81" s="633"/>
    </row>
    <row r="82" spans="1:5" ht="20.25" customHeight="1" thickBot="1">
      <c r="A82" s="994"/>
      <c r="B82" s="630" t="s">
        <v>2113</v>
      </c>
      <c r="C82" s="631">
        <v>0.85833333333333328</v>
      </c>
      <c r="D82" s="631"/>
      <c r="E82" s="633"/>
    </row>
    <row r="83" spans="1:5" ht="20.25" customHeight="1" thickBot="1">
      <c r="A83" s="995"/>
      <c r="B83" s="630" t="s">
        <v>2117</v>
      </c>
      <c r="C83" s="631">
        <v>5.8333333333333327E-2</v>
      </c>
      <c r="D83" s="631"/>
      <c r="E83" s="632"/>
    </row>
    <row r="84" spans="1:5" ht="20.25" customHeight="1" thickBot="1">
      <c r="A84" s="1054">
        <f>A81+1</f>
        <v>46170</v>
      </c>
      <c r="B84" s="630" t="s">
        <v>2109</v>
      </c>
      <c r="C84" s="631">
        <v>0.57152777777777775</v>
      </c>
      <c r="D84" s="631"/>
      <c r="E84" s="632"/>
    </row>
    <row r="85" spans="1:5" ht="20.25" customHeight="1" thickBot="1">
      <c r="A85" s="994"/>
      <c r="B85" s="630" t="s">
        <v>2113</v>
      </c>
      <c r="C85" s="631">
        <v>0.71805555555555556</v>
      </c>
      <c r="D85" s="631"/>
      <c r="E85" s="632"/>
    </row>
    <row r="86" spans="1:5" ht="20.25" customHeight="1" thickBot="1">
      <c r="A86" s="995"/>
      <c r="B86" s="630" t="s">
        <v>2117</v>
      </c>
      <c r="C86" s="631">
        <v>0.10972222222222219</v>
      </c>
      <c r="D86" s="631"/>
      <c r="E86" s="632"/>
    </row>
    <row r="87" spans="1:5" ht="20.25" customHeight="1" thickBot="1">
      <c r="A87" s="1054">
        <f>A84+1</f>
        <v>46171</v>
      </c>
      <c r="B87" s="630" t="s">
        <v>2109</v>
      </c>
      <c r="C87" s="631">
        <v>0.6118055555555556</v>
      </c>
      <c r="D87" s="631"/>
      <c r="E87" s="632"/>
    </row>
    <row r="88" spans="1:5" ht="20.25" customHeight="1" thickBot="1">
      <c r="A88" s="994"/>
      <c r="B88" s="630" t="s">
        <v>2113</v>
      </c>
      <c r="C88" s="631">
        <v>0.87777777777777777</v>
      </c>
      <c r="D88" s="631"/>
      <c r="E88" s="633"/>
    </row>
    <row r="89" spans="1:5" ht="20.25" customHeight="1" thickBot="1">
      <c r="A89" s="995"/>
      <c r="B89" s="630" t="s">
        <v>2117</v>
      </c>
      <c r="C89" s="631">
        <v>0.28541666666666671</v>
      </c>
      <c r="D89" s="631"/>
      <c r="E89" s="633"/>
    </row>
    <row r="90" spans="1:5" ht="20.25" customHeight="1" thickBot="1">
      <c r="A90" s="1054">
        <f>A87+1</f>
        <v>46172</v>
      </c>
      <c r="B90" s="630" t="s">
        <v>2109</v>
      </c>
      <c r="C90" s="631">
        <v>0.51041666666666663</v>
      </c>
      <c r="D90" s="631"/>
      <c r="E90" s="632"/>
    </row>
    <row r="91" spans="1:5" ht="20.25" customHeight="1" thickBot="1">
      <c r="A91" s="994"/>
      <c r="B91" s="630" t="s">
        <v>2113</v>
      </c>
      <c r="C91" s="631">
        <v>0.87013888888888891</v>
      </c>
      <c r="D91" s="631"/>
      <c r="E91" s="633"/>
    </row>
    <row r="92" spans="1:5" ht="20.25" customHeight="1" thickBot="1">
      <c r="A92" s="995"/>
      <c r="B92" s="630" t="s">
        <v>2117</v>
      </c>
      <c r="C92" s="631">
        <v>2.361111111111111E-2</v>
      </c>
      <c r="D92" s="631"/>
      <c r="E92" s="633"/>
    </row>
    <row r="93" spans="1:5" ht="20.25" customHeight="1" thickBot="1">
      <c r="A93" s="1054">
        <f>A90+1</f>
        <v>46173</v>
      </c>
      <c r="B93" s="630" t="s">
        <v>2109</v>
      </c>
      <c r="C93" s="631">
        <v>0.36527777777777781</v>
      </c>
      <c r="D93" s="631"/>
      <c r="E93" s="632"/>
    </row>
    <row r="94" spans="1:5" ht="20.25" customHeight="1" thickBot="1">
      <c r="A94" s="994"/>
      <c r="B94" s="630" t="s">
        <v>2113</v>
      </c>
      <c r="C94" s="631">
        <v>0.9243055555555556</v>
      </c>
      <c r="D94" s="631"/>
      <c r="E94" s="633"/>
    </row>
    <row r="95" spans="1:5" ht="20.25" customHeight="1" thickBot="1">
      <c r="A95" s="995"/>
      <c r="B95" s="630" t="s">
        <v>2117</v>
      </c>
      <c r="C95" s="631">
        <v>0.30138888888888887</v>
      </c>
      <c r="D95" s="631"/>
      <c r="E95" s="632"/>
    </row>
  </sheetData>
  <mergeCells count="32">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81" activePane="bottomRight" state="frozen"/>
      <selection activeCell="F12" sqref="F12"/>
      <selection pane="topRight" activeCell="F12" sqref="F12"/>
      <selection pane="bottomLeft" activeCell="F12" sqref="F12"/>
      <selection pane="bottomRight" activeCell="D313" sqref="D313"/>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2196</v>
      </c>
      <c r="D1" s="220" t="s">
        <v>2109</v>
      </c>
      <c r="E1" s="220" t="s">
        <v>2113</v>
      </c>
      <c r="F1" s="220" t="s">
        <v>2113</v>
      </c>
      <c r="G1" s="220" t="s">
        <v>2117</v>
      </c>
    </row>
    <row r="2" spans="1:7" ht="18" customHeight="1">
      <c r="A2" s="1075">
        <f>'１１直送'!A3</f>
        <v>46143</v>
      </c>
      <c r="B2" s="1072" t="s">
        <v>2197</v>
      </c>
      <c r="C2" s="1067" t="s">
        <v>2198</v>
      </c>
      <c r="D2" s="225"/>
      <c r="E2" s="223"/>
      <c r="F2" s="223"/>
      <c r="G2" s="223"/>
    </row>
    <row r="3" spans="1:7" ht="18" customHeight="1">
      <c r="A3" s="1062"/>
      <c r="B3" s="1066"/>
      <c r="C3" s="1058"/>
      <c r="D3" s="222" t="s">
        <v>2199</v>
      </c>
      <c r="E3" s="222" t="s">
        <v>2199</v>
      </c>
      <c r="F3" s="222" t="s">
        <v>2200</v>
      </c>
      <c r="G3" s="222" t="s">
        <v>2200</v>
      </c>
    </row>
    <row r="4" spans="1:7" ht="18" customHeight="1">
      <c r="A4" s="1062"/>
      <c r="B4" s="1066"/>
      <c r="C4" s="1073" t="s">
        <v>2201</v>
      </c>
      <c r="D4" s="225"/>
      <c r="E4" s="225"/>
      <c r="F4" s="225"/>
      <c r="G4" s="225"/>
    </row>
    <row r="5" spans="1:7" ht="18" customHeight="1">
      <c r="A5" s="1062"/>
      <c r="B5" s="1066"/>
      <c r="C5" s="1058"/>
      <c r="D5" s="226" t="s">
        <v>2202</v>
      </c>
      <c r="E5" s="226" t="s">
        <v>2202</v>
      </c>
      <c r="F5" s="226" t="s">
        <v>1488</v>
      </c>
      <c r="G5" s="226" t="s">
        <v>1488</v>
      </c>
    </row>
    <row r="6" spans="1:7" ht="18" customHeight="1">
      <c r="A6" s="1062"/>
      <c r="B6" s="1066"/>
      <c r="C6" s="1067" t="s">
        <v>2203</v>
      </c>
      <c r="D6" s="222"/>
      <c r="E6" s="222"/>
      <c r="F6" s="222"/>
      <c r="G6" s="222"/>
    </row>
    <row r="7" spans="1:7" ht="18" customHeight="1">
      <c r="A7" s="1062"/>
      <c r="B7" s="1066"/>
      <c r="C7" s="1058"/>
      <c r="D7" s="226" t="s">
        <v>2202</v>
      </c>
      <c r="E7" s="226" t="s">
        <v>2202</v>
      </c>
      <c r="F7" s="226" t="s">
        <v>1488</v>
      </c>
      <c r="G7" s="226" t="s">
        <v>1488</v>
      </c>
    </row>
    <row r="8" spans="1:7" ht="18" customHeight="1">
      <c r="A8" s="1062"/>
      <c r="B8" s="1074" t="s">
        <v>2204</v>
      </c>
      <c r="C8" s="458" t="s">
        <v>2205</v>
      </c>
      <c r="D8" s="228"/>
      <c r="E8" s="228"/>
      <c r="F8" s="228"/>
      <c r="G8" s="228"/>
    </row>
    <row r="9" spans="1:7" ht="18" customHeight="1">
      <c r="A9" s="1062"/>
      <c r="B9" s="1058"/>
      <c r="C9" s="458" t="s">
        <v>2206</v>
      </c>
      <c r="D9" s="228" t="s">
        <v>2207</v>
      </c>
      <c r="E9" s="228" t="s">
        <v>2207</v>
      </c>
      <c r="F9" s="228" t="s">
        <v>2038</v>
      </c>
      <c r="G9" s="228" t="s">
        <v>2038</v>
      </c>
    </row>
    <row r="10" spans="1:7" ht="18" customHeight="1">
      <c r="A10" s="1062"/>
      <c r="B10" s="1072" t="s">
        <v>2208</v>
      </c>
      <c r="C10" s="459" t="s">
        <v>2209</v>
      </c>
      <c r="D10" s="226" t="s">
        <v>2210</v>
      </c>
      <c r="E10" s="226" t="s">
        <v>2210</v>
      </c>
      <c r="F10" s="226" t="s">
        <v>2211</v>
      </c>
      <c r="G10" s="226" t="s">
        <v>2211</v>
      </c>
    </row>
    <row r="11" spans="1:7" ht="18" customHeight="1">
      <c r="A11" s="1062"/>
      <c r="B11" s="1066"/>
      <c r="C11" s="459" t="s">
        <v>2212</v>
      </c>
      <c r="D11" s="228" t="s">
        <v>2213</v>
      </c>
      <c r="E11" s="228" t="s">
        <v>2213</v>
      </c>
      <c r="F11" s="228" t="s">
        <v>2214</v>
      </c>
      <c r="G11" s="228" t="s">
        <v>2214</v>
      </c>
    </row>
    <row r="12" spans="1:7" ht="18" customHeight="1">
      <c r="A12" s="1062"/>
      <c r="B12" s="1066"/>
      <c r="C12" s="460" t="s">
        <v>2215</v>
      </c>
      <c r="D12" s="228"/>
      <c r="E12" s="228"/>
      <c r="F12" s="228"/>
      <c r="G12" s="228"/>
    </row>
    <row r="13" spans="1:7" ht="18" customHeight="1">
      <c r="A13" s="1062"/>
      <c r="B13" s="1066"/>
      <c r="C13" s="1055" t="s">
        <v>2216</v>
      </c>
      <c r="D13" s="222" t="s">
        <v>2217</v>
      </c>
      <c r="E13" s="222" t="s">
        <v>2217</v>
      </c>
      <c r="F13" s="222" t="s">
        <v>2218</v>
      </c>
      <c r="G13" s="222" t="s">
        <v>2218</v>
      </c>
    </row>
    <row r="14" spans="1:7" ht="18" customHeight="1">
      <c r="A14" s="1062"/>
      <c r="B14" s="1066"/>
      <c r="C14" s="1056"/>
      <c r="D14" s="228" t="s">
        <v>2219</v>
      </c>
      <c r="E14" s="228" t="s">
        <v>1691</v>
      </c>
      <c r="F14" s="228" t="s">
        <v>1691</v>
      </c>
      <c r="G14" s="228" t="s">
        <v>2220</v>
      </c>
    </row>
    <row r="15" spans="1:7" ht="18" customHeight="1">
      <c r="A15" s="1062"/>
      <c r="B15" s="1066"/>
      <c r="C15" s="1068" t="s">
        <v>2221</v>
      </c>
      <c r="D15" s="228" t="s">
        <v>1843</v>
      </c>
      <c r="E15" s="228" t="s">
        <v>1843</v>
      </c>
      <c r="F15" s="228" t="s">
        <v>1131</v>
      </c>
      <c r="G15" s="228" t="s">
        <v>1131</v>
      </c>
    </row>
    <row r="16" spans="1:7" ht="18" customHeight="1" thickBot="1">
      <c r="A16" s="1063"/>
      <c r="B16" s="1066"/>
      <c r="C16" s="1069"/>
      <c r="D16" s="231" t="s">
        <v>2222</v>
      </c>
      <c r="E16" s="231" t="s">
        <v>1181</v>
      </c>
      <c r="F16" s="231" t="s">
        <v>1181</v>
      </c>
      <c r="G16" s="231" t="s">
        <v>1429</v>
      </c>
    </row>
    <row r="17" spans="1:7" ht="18" customHeight="1">
      <c r="A17" s="1070">
        <f>A2+1</f>
        <v>46144</v>
      </c>
      <c r="B17" s="1071" t="s">
        <v>2197</v>
      </c>
      <c r="C17" s="1059" t="s">
        <v>2198</v>
      </c>
      <c r="D17" s="225"/>
      <c r="E17" s="225"/>
      <c r="F17" s="225"/>
      <c r="G17" s="225"/>
    </row>
    <row r="18" spans="1:7" ht="18" customHeight="1">
      <c r="A18" s="1062"/>
      <c r="B18" s="1066"/>
      <c r="C18" s="1058"/>
      <c r="D18" s="222" t="s">
        <v>2199</v>
      </c>
      <c r="E18" s="222" t="s">
        <v>2199</v>
      </c>
      <c r="F18" s="222" t="s">
        <v>2200</v>
      </c>
      <c r="G18" s="222" t="s">
        <v>2200</v>
      </c>
    </row>
    <row r="19" spans="1:7" ht="18" customHeight="1">
      <c r="A19" s="1062"/>
      <c r="B19" s="1066"/>
      <c r="C19" s="1059" t="s">
        <v>2201</v>
      </c>
      <c r="D19" s="225"/>
      <c r="E19" s="225"/>
      <c r="F19" s="225"/>
      <c r="G19" s="225"/>
    </row>
    <row r="20" spans="1:7" ht="18" customHeight="1">
      <c r="A20" s="1062"/>
      <c r="B20" s="1066"/>
      <c r="C20" s="1058"/>
      <c r="D20" s="226" t="s">
        <v>2202</v>
      </c>
      <c r="E20" s="226" t="s">
        <v>2202</v>
      </c>
      <c r="F20" s="226" t="s">
        <v>1488</v>
      </c>
      <c r="G20" s="226" t="s">
        <v>1488</v>
      </c>
    </row>
    <row r="21" spans="1:7" ht="18" customHeight="1">
      <c r="A21" s="1062"/>
      <c r="B21" s="1066"/>
      <c r="C21" s="1057" t="s">
        <v>2203</v>
      </c>
      <c r="D21" s="222"/>
      <c r="E21" s="222"/>
      <c r="F21" s="222"/>
      <c r="G21" s="222"/>
    </row>
    <row r="22" spans="1:7" ht="18" customHeight="1">
      <c r="A22" s="1062"/>
      <c r="B22" s="1066"/>
      <c r="C22" s="1058"/>
      <c r="D22" s="226" t="s">
        <v>2202</v>
      </c>
      <c r="E22" s="226" t="s">
        <v>2202</v>
      </c>
      <c r="F22" s="226" t="s">
        <v>1488</v>
      </c>
      <c r="G22" s="226" t="s">
        <v>1488</v>
      </c>
    </row>
    <row r="23" spans="1:7" ht="18" customHeight="1">
      <c r="A23" s="1062"/>
      <c r="B23" s="1060" t="s">
        <v>2204</v>
      </c>
      <c r="C23" s="227" t="s">
        <v>2205</v>
      </c>
      <c r="D23" s="228"/>
      <c r="E23" s="228"/>
      <c r="F23" s="228"/>
      <c r="G23" s="228"/>
    </row>
    <row r="24" spans="1:7" ht="18" customHeight="1">
      <c r="A24" s="1062"/>
      <c r="B24" s="1058"/>
      <c r="C24" s="227" t="s">
        <v>2206</v>
      </c>
      <c r="D24" s="228" t="s">
        <v>2207</v>
      </c>
      <c r="E24" s="228" t="s">
        <v>2207</v>
      </c>
      <c r="F24" s="228" t="s">
        <v>2223</v>
      </c>
      <c r="G24" s="228" t="s">
        <v>2223</v>
      </c>
    </row>
    <row r="25" spans="1:7" ht="18" customHeight="1">
      <c r="A25" s="1062"/>
      <c r="B25" s="1057" t="s">
        <v>2208</v>
      </c>
      <c r="C25" s="229" t="s">
        <v>2209</v>
      </c>
      <c r="D25" s="226" t="s">
        <v>2217</v>
      </c>
      <c r="E25" s="226" t="s">
        <v>2217</v>
      </c>
      <c r="F25" s="226" t="s">
        <v>2211</v>
      </c>
      <c r="G25" s="226" t="s">
        <v>2211</v>
      </c>
    </row>
    <row r="26" spans="1:7" ht="18" customHeight="1">
      <c r="A26" s="1062"/>
      <c r="B26" s="1066"/>
      <c r="C26" s="229" t="s">
        <v>2212</v>
      </c>
      <c r="D26" s="228" t="s">
        <v>2210</v>
      </c>
      <c r="E26" s="228" t="s">
        <v>2210</v>
      </c>
      <c r="F26" s="228" t="s">
        <v>2218</v>
      </c>
      <c r="G26" s="228" t="s">
        <v>2218</v>
      </c>
    </row>
    <row r="27" spans="1:7" ht="18" customHeight="1">
      <c r="A27" s="1062"/>
      <c r="B27" s="1066"/>
      <c r="C27" s="230" t="s">
        <v>2215</v>
      </c>
      <c r="D27" s="228"/>
      <c r="E27" s="228"/>
      <c r="F27" s="228"/>
      <c r="G27" s="228"/>
    </row>
    <row r="28" spans="1:7" ht="18" customHeight="1">
      <c r="A28" s="1062"/>
      <c r="B28" s="1066"/>
      <c r="C28" s="1064" t="s">
        <v>2216</v>
      </c>
      <c r="D28" s="222" t="s">
        <v>2213</v>
      </c>
      <c r="E28" s="222" t="s">
        <v>1691</v>
      </c>
      <c r="F28" s="222" t="s">
        <v>1691</v>
      </c>
      <c r="G28" s="222" t="s">
        <v>2220</v>
      </c>
    </row>
    <row r="29" spans="1:7" ht="18" customHeight="1">
      <c r="A29" s="1062"/>
      <c r="B29" s="1066"/>
      <c r="C29" s="1056"/>
      <c r="D29" s="228" t="s">
        <v>2219</v>
      </c>
      <c r="E29" s="228" t="s">
        <v>2213</v>
      </c>
      <c r="F29" s="228" t="s">
        <v>2224</v>
      </c>
      <c r="G29" s="228" t="s">
        <v>2224</v>
      </c>
    </row>
    <row r="30" spans="1:7" ht="18" customHeight="1">
      <c r="A30" s="1062"/>
      <c r="B30" s="1066"/>
      <c r="C30" s="1065" t="s">
        <v>2221</v>
      </c>
      <c r="D30" s="228" t="s">
        <v>1245</v>
      </c>
      <c r="E30" s="228" t="s">
        <v>1245</v>
      </c>
      <c r="F30" s="228" t="s">
        <v>2225</v>
      </c>
      <c r="G30" s="228" t="s">
        <v>2225</v>
      </c>
    </row>
    <row r="31" spans="1:7" ht="18" customHeight="1" thickBot="1">
      <c r="A31" s="1063"/>
      <c r="B31" s="1058"/>
      <c r="C31" s="1056"/>
      <c r="D31" s="231" t="s">
        <v>2222</v>
      </c>
      <c r="E31" s="231" t="s">
        <v>1843</v>
      </c>
      <c r="F31" s="231" t="s">
        <v>1131</v>
      </c>
      <c r="G31" s="231" t="s">
        <v>1429</v>
      </c>
    </row>
    <row r="32" spans="1:7" ht="18" customHeight="1">
      <c r="A32" s="1061">
        <f>A17+1</f>
        <v>46145</v>
      </c>
      <c r="B32" s="1072" t="s">
        <v>2197</v>
      </c>
      <c r="C32" s="1067" t="s">
        <v>2198</v>
      </c>
      <c r="D32" s="222"/>
      <c r="E32" s="222"/>
      <c r="F32" s="222"/>
      <c r="G32" s="222"/>
    </row>
    <row r="33" spans="1:7" ht="18" customHeight="1">
      <c r="A33" s="1062"/>
      <c r="B33" s="1066"/>
      <c r="C33" s="1058"/>
      <c r="D33" s="222" t="s">
        <v>2199</v>
      </c>
      <c r="E33" s="222" t="s">
        <v>2199</v>
      </c>
      <c r="F33" s="222" t="s">
        <v>2200</v>
      </c>
      <c r="G33" s="222" t="s">
        <v>2200</v>
      </c>
    </row>
    <row r="34" spans="1:7" ht="18" customHeight="1">
      <c r="A34" s="1062"/>
      <c r="B34" s="1066"/>
      <c r="C34" s="1073" t="s">
        <v>2201</v>
      </c>
      <c r="D34" s="225"/>
      <c r="E34" s="225"/>
      <c r="F34" s="225"/>
      <c r="G34" s="225"/>
    </row>
    <row r="35" spans="1:7" ht="18" customHeight="1">
      <c r="A35" s="1062"/>
      <c r="B35" s="1066"/>
      <c r="C35" s="1058"/>
      <c r="D35" s="226" t="s">
        <v>2226</v>
      </c>
      <c r="E35" s="226" t="s">
        <v>2226</v>
      </c>
      <c r="F35" s="226" t="s">
        <v>1488</v>
      </c>
      <c r="G35" s="226" t="s">
        <v>1488</v>
      </c>
    </row>
    <row r="36" spans="1:7" ht="18" customHeight="1">
      <c r="A36" s="1062"/>
      <c r="B36" s="1066"/>
      <c r="C36" s="1067" t="s">
        <v>2203</v>
      </c>
      <c r="D36" s="222"/>
      <c r="E36" s="222"/>
      <c r="F36" s="222"/>
      <c r="G36" s="222"/>
    </row>
    <row r="37" spans="1:7" ht="18" customHeight="1">
      <c r="A37" s="1062"/>
      <c r="B37" s="1066"/>
      <c r="C37" s="1058"/>
      <c r="D37" s="226" t="s">
        <v>2226</v>
      </c>
      <c r="E37" s="226" t="s">
        <v>2226</v>
      </c>
      <c r="F37" s="226" t="s">
        <v>1488</v>
      </c>
      <c r="G37" s="226" t="s">
        <v>1488</v>
      </c>
    </row>
    <row r="38" spans="1:7" ht="18" customHeight="1">
      <c r="A38" s="1062"/>
      <c r="B38" s="1074" t="s">
        <v>2204</v>
      </c>
      <c r="C38" s="458" t="s">
        <v>2205</v>
      </c>
      <c r="D38" s="228"/>
      <c r="E38" s="228"/>
      <c r="F38" s="228"/>
      <c r="G38" s="228"/>
    </row>
    <row r="39" spans="1:7" ht="18" customHeight="1">
      <c r="A39" s="1062"/>
      <c r="B39" s="1058"/>
      <c r="C39" s="458" t="s">
        <v>2206</v>
      </c>
      <c r="D39" s="228" t="s">
        <v>2207</v>
      </c>
      <c r="E39" s="228" t="s">
        <v>2207</v>
      </c>
      <c r="F39" s="228" t="s">
        <v>2223</v>
      </c>
      <c r="G39" s="228" t="s">
        <v>2223</v>
      </c>
    </row>
    <row r="40" spans="1:7" ht="18" customHeight="1">
      <c r="A40" s="1062"/>
      <c r="B40" s="1072" t="s">
        <v>2208</v>
      </c>
      <c r="C40" s="459" t="s">
        <v>2209</v>
      </c>
      <c r="D40" s="226" t="s">
        <v>2213</v>
      </c>
      <c r="E40" s="226" t="s">
        <v>2210</v>
      </c>
      <c r="F40" s="226" t="s">
        <v>2211</v>
      </c>
      <c r="G40" s="226" t="s">
        <v>2211</v>
      </c>
    </row>
    <row r="41" spans="1:7" ht="18" customHeight="1">
      <c r="A41" s="1062"/>
      <c r="B41" s="1066"/>
      <c r="C41" s="461" t="s">
        <v>2212</v>
      </c>
      <c r="D41" s="228" t="s">
        <v>2227</v>
      </c>
      <c r="E41" s="228" t="s">
        <v>2213</v>
      </c>
      <c r="F41" s="228" t="s">
        <v>2224</v>
      </c>
      <c r="G41" s="228" t="s">
        <v>2224</v>
      </c>
    </row>
    <row r="42" spans="1:7" ht="18" customHeight="1">
      <c r="A42" s="1062"/>
      <c r="B42" s="1066"/>
      <c r="C42" s="460" t="s">
        <v>2215</v>
      </c>
      <c r="D42" s="228"/>
      <c r="E42" s="228"/>
      <c r="F42" s="228"/>
      <c r="G42" s="228"/>
    </row>
    <row r="43" spans="1:7" ht="18" customHeight="1">
      <c r="A43" s="1062"/>
      <c r="B43" s="1066"/>
      <c r="C43" s="1055" t="s">
        <v>2216</v>
      </c>
      <c r="D43" s="222" t="s">
        <v>2219</v>
      </c>
      <c r="E43" s="222" t="s">
        <v>2219</v>
      </c>
      <c r="F43" s="222" t="s">
        <v>1272</v>
      </c>
      <c r="G43" s="222" t="s">
        <v>1240</v>
      </c>
    </row>
    <row r="44" spans="1:7" ht="18" customHeight="1">
      <c r="A44" s="1062"/>
      <c r="B44" s="1066"/>
      <c r="C44" s="1056"/>
      <c r="D44" s="228" t="s">
        <v>2210</v>
      </c>
      <c r="E44" s="228" t="s">
        <v>2210</v>
      </c>
      <c r="F44" s="228" t="s">
        <v>2218</v>
      </c>
      <c r="G44" s="228" t="s">
        <v>2218</v>
      </c>
    </row>
    <row r="45" spans="1:7" ht="18" customHeight="1">
      <c r="A45" s="1062"/>
      <c r="B45" s="1066"/>
      <c r="C45" s="1068" t="s">
        <v>2221</v>
      </c>
      <c r="D45" s="228" t="s">
        <v>2228</v>
      </c>
      <c r="E45" s="228" t="s">
        <v>2227</v>
      </c>
      <c r="F45" s="228" t="s">
        <v>1272</v>
      </c>
      <c r="G45" s="228" t="s">
        <v>1429</v>
      </c>
    </row>
    <row r="46" spans="1:7" ht="18" customHeight="1" thickBot="1">
      <c r="A46" s="1063"/>
      <c r="B46" s="1066"/>
      <c r="C46" s="1069"/>
      <c r="D46" s="231" t="s">
        <v>1245</v>
      </c>
      <c r="E46" s="231" t="s">
        <v>1245</v>
      </c>
      <c r="F46" s="231" t="s">
        <v>2225</v>
      </c>
      <c r="G46" s="231" t="s">
        <v>2225</v>
      </c>
    </row>
    <row r="47" spans="1:7" ht="18" customHeight="1">
      <c r="A47" s="1070">
        <f>A32+1</f>
        <v>46146</v>
      </c>
      <c r="B47" s="1071" t="s">
        <v>2197</v>
      </c>
      <c r="C47" s="1059" t="s">
        <v>2198</v>
      </c>
      <c r="D47" s="225"/>
      <c r="E47" s="225"/>
      <c r="F47" s="225"/>
      <c r="G47" s="225"/>
    </row>
    <row r="48" spans="1:7" ht="18" customHeight="1">
      <c r="A48" s="1062"/>
      <c r="B48" s="1066"/>
      <c r="C48" s="1058"/>
      <c r="D48" s="226" t="s">
        <v>2199</v>
      </c>
      <c r="E48" s="226" t="s">
        <v>2199</v>
      </c>
      <c r="F48" s="222" t="s">
        <v>2200</v>
      </c>
      <c r="G48" s="222" t="s">
        <v>2200</v>
      </c>
    </row>
    <row r="49" spans="1:7" ht="18" customHeight="1">
      <c r="A49" s="1062"/>
      <c r="B49" s="1066"/>
      <c r="C49" s="1059" t="s">
        <v>2201</v>
      </c>
      <c r="D49" s="225"/>
      <c r="E49" s="225"/>
      <c r="F49" s="225"/>
      <c r="G49" s="225"/>
    </row>
    <row r="50" spans="1:7" ht="18" customHeight="1">
      <c r="A50" s="1062"/>
      <c r="B50" s="1066"/>
      <c r="C50" s="1058"/>
      <c r="D50" s="226" t="s">
        <v>2226</v>
      </c>
      <c r="E50" s="226" t="s">
        <v>2226</v>
      </c>
      <c r="F50" s="226" t="s">
        <v>2202</v>
      </c>
      <c r="G50" s="226" t="s">
        <v>2202</v>
      </c>
    </row>
    <row r="51" spans="1:7" ht="18" customHeight="1">
      <c r="A51" s="1062"/>
      <c r="B51" s="1066"/>
      <c r="C51" s="1057" t="s">
        <v>2203</v>
      </c>
      <c r="D51" s="222"/>
      <c r="E51" s="222"/>
      <c r="F51" s="225"/>
      <c r="G51" s="225"/>
    </row>
    <row r="52" spans="1:7" ht="18" customHeight="1">
      <c r="A52" s="1062"/>
      <c r="B52" s="1066"/>
      <c r="C52" s="1058"/>
      <c r="D52" s="222" t="s">
        <v>2226</v>
      </c>
      <c r="E52" s="222" t="s">
        <v>2226</v>
      </c>
      <c r="F52" s="226" t="s">
        <v>2202</v>
      </c>
      <c r="G52" s="226" t="s">
        <v>2202</v>
      </c>
    </row>
    <row r="53" spans="1:7" ht="18" customHeight="1">
      <c r="A53" s="1062"/>
      <c r="B53" s="1060" t="s">
        <v>2204</v>
      </c>
      <c r="C53" s="227" t="s">
        <v>2205</v>
      </c>
      <c r="D53" s="228"/>
      <c r="E53" s="228"/>
      <c r="F53" s="228"/>
      <c r="G53" s="228"/>
    </row>
    <row r="54" spans="1:7" ht="18" customHeight="1">
      <c r="A54" s="1062"/>
      <c r="B54" s="1058"/>
      <c r="C54" s="227" t="s">
        <v>2206</v>
      </c>
      <c r="D54" s="228" t="s">
        <v>2038</v>
      </c>
      <c r="E54" s="228" t="s">
        <v>2038</v>
      </c>
      <c r="F54" s="228" t="s">
        <v>2223</v>
      </c>
      <c r="G54" s="228" t="s">
        <v>2223</v>
      </c>
    </row>
    <row r="55" spans="1:7" ht="18" customHeight="1">
      <c r="A55" s="1062"/>
      <c r="B55" s="1057" t="s">
        <v>2208</v>
      </c>
      <c r="C55" s="229" t="s">
        <v>2209</v>
      </c>
      <c r="D55" s="226" t="s">
        <v>2227</v>
      </c>
      <c r="E55" s="226" t="s">
        <v>2227</v>
      </c>
      <c r="F55" s="226" t="s">
        <v>2224</v>
      </c>
      <c r="G55" s="226" t="s">
        <v>2224</v>
      </c>
    </row>
    <row r="56" spans="1:7" ht="18" customHeight="1">
      <c r="A56" s="1062"/>
      <c r="B56" s="1066"/>
      <c r="C56" s="229" t="s">
        <v>2212</v>
      </c>
      <c r="D56" s="228" t="s">
        <v>2210</v>
      </c>
      <c r="E56" s="228" t="s">
        <v>2210</v>
      </c>
      <c r="F56" s="228" t="s">
        <v>1131</v>
      </c>
      <c r="G56" s="228" t="s">
        <v>1131</v>
      </c>
    </row>
    <row r="57" spans="1:7" ht="18" customHeight="1">
      <c r="A57" s="1062"/>
      <c r="B57" s="1066"/>
      <c r="C57" s="230" t="s">
        <v>2215</v>
      </c>
      <c r="D57" s="228"/>
      <c r="E57" s="228"/>
      <c r="F57" s="228"/>
      <c r="G57" s="228"/>
    </row>
    <row r="58" spans="1:7" ht="18" customHeight="1">
      <c r="A58" s="1062"/>
      <c r="B58" s="1066"/>
      <c r="C58" s="1064" t="s">
        <v>2216</v>
      </c>
      <c r="D58" s="222" t="s">
        <v>2219</v>
      </c>
      <c r="E58" s="222" t="s">
        <v>2219</v>
      </c>
      <c r="F58" s="222" t="s">
        <v>1272</v>
      </c>
      <c r="G58" s="222" t="s">
        <v>1240</v>
      </c>
    </row>
    <row r="59" spans="1:7" ht="18" customHeight="1">
      <c r="A59" s="1062"/>
      <c r="B59" s="1066"/>
      <c r="C59" s="1056"/>
      <c r="D59" s="228" t="s">
        <v>2213</v>
      </c>
      <c r="E59" s="228" t="s">
        <v>2213</v>
      </c>
      <c r="F59" s="228" t="s">
        <v>2211</v>
      </c>
      <c r="G59" s="228" t="s">
        <v>2211</v>
      </c>
    </row>
    <row r="60" spans="1:7" ht="18" customHeight="1">
      <c r="A60" s="1062"/>
      <c r="B60" s="1066"/>
      <c r="C60" s="1065" t="s">
        <v>2221</v>
      </c>
      <c r="D60" s="228" t="s">
        <v>1843</v>
      </c>
      <c r="E60" s="228" t="s">
        <v>2228</v>
      </c>
      <c r="F60" s="228" t="s">
        <v>2228</v>
      </c>
      <c r="G60" s="228" t="s">
        <v>2214</v>
      </c>
    </row>
    <row r="61" spans="1:7" ht="18" customHeight="1" thickBot="1">
      <c r="A61" s="1063"/>
      <c r="B61" s="1058"/>
      <c r="C61" s="1056"/>
      <c r="D61" s="231" t="s">
        <v>1245</v>
      </c>
      <c r="E61" s="231" t="s">
        <v>1843</v>
      </c>
      <c r="F61" s="231" t="s">
        <v>2225</v>
      </c>
      <c r="G61" s="231" t="s">
        <v>2225</v>
      </c>
    </row>
    <row r="62" spans="1:7" ht="18" customHeight="1">
      <c r="A62" s="1061">
        <f>A47+1</f>
        <v>46147</v>
      </c>
      <c r="B62" s="1072" t="s">
        <v>2197</v>
      </c>
      <c r="C62" s="1067" t="s">
        <v>2198</v>
      </c>
      <c r="D62" s="222"/>
      <c r="E62" s="222"/>
      <c r="F62" s="222"/>
      <c r="G62" s="222"/>
    </row>
    <row r="63" spans="1:7" ht="18" customHeight="1">
      <c r="A63" s="1062"/>
      <c r="B63" s="1066"/>
      <c r="C63" s="1058"/>
      <c r="D63" s="222" t="s">
        <v>1307</v>
      </c>
      <c r="E63" s="222" t="s">
        <v>2227</v>
      </c>
      <c r="F63" s="222" t="s">
        <v>2200</v>
      </c>
      <c r="G63" s="222" t="s">
        <v>2200</v>
      </c>
    </row>
    <row r="64" spans="1:7" ht="18" customHeight="1">
      <c r="A64" s="1062"/>
      <c r="B64" s="1066"/>
      <c r="C64" s="1073" t="s">
        <v>2201</v>
      </c>
      <c r="D64" s="225"/>
      <c r="E64" s="225"/>
      <c r="F64" s="225"/>
      <c r="G64" s="225"/>
    </row>
    <row r="65" spans="1:7" ht="18" customHeight="1">
      <c r="A65" s="1062"/>
      <c r="B65" s="1066"/>
      <c r="C65" s="1058"/>
      <c r="D65" s="226" t="s">
        <v>2226</v>
      </c>
      <c r="E65" s="226" t="s">
        <v>2226</v>
      </c>
      <c r="F65" s="226" t="s">
        <v>2202</v>
      </c>
      <c r="G65" s="226" t="s">
        <v>2202</v>
      </c>
    </row>
    <row r="66" spans="1:7" ht="18" customHeight="1">
      <c r="A66" s="1062"/>
      <c r="B66" s="1066"/>
      <c r="C66" s="1067" t="s">
        <v>2203</v>
      </c>
      <c r="D66" s="222"/>
      <c r="E66" s="222"/>
      <c r="F66" s="222"/>
      <c r="G66" s="222"/>
    </row>
    <row r="67" spans="1:7" ht="18" customHeight="1">
      <c r="A67" s="1062"/>
      <c r="B67" s="1066"/>
      <c r="C67" s="1058"/>
      <c r="D67" s="226" t="s">
        <v>2226</v>
      </c>
      <c r="E67" s="226" t="s">
        <v>2226</v>
      </c>
      <c r="F67" s="226" t="s">
        <v>2202</v>
      </c>
      <c r="G67" s="226" t="s">
        <v>2202</v>
      </c>
    </row>
    <row r="68" spans="1:7" ht="18" customHeight="1">
      <c r="A68" s="1062"/>
      <c r="B68" s="1074" t="s">
        <v>2204</v>
      </c>
      <c r="C68" s="458" t="s">
        <v>2205</v>
      </c>
      <c r="D68" s="228"/>
      <c r="E68" s="228"/>
      <c r="F68" s="228"/>
      <c r="G68" s="228"/>
    </row>
    <row r="69" spans="1:7" ht="18" customHeight="1">
      <c r="A69" s="1062"/>
      <c r="B69" s="1058"/>
      <c r="C69" s="458" t="s">
        <v>2206</v>
      </c>
      <c r="D69" s="228" t="s">
        <v>2038</v>
      </c>
      <c r="E69" s="228" t="s">
        <v>2038</v>
      </c>
      <c r="F69" s="228" t="s">
        <v>2223</v>
      </c>
      <c r="G69" s="228" t="s">
        <v>2223</v>
      </c>
    </row>
    <row r="70" spans="1:7" ht="18" customHeight="1">
      <c r="A70" s="1062"/>
      <c r="B70" s="1072" t="s">
        <v>2208</v>
      </c>
      <c r="C70" s="459" t="s">
        <v>2209</v>
      </c>
      <c r="D70" s="226" t="s">
        <v>2217</v>
      </c>
      <c r="E70" s="226" t="s">
        <v>2210</v>
      </c>
      <c r="F70" s="226" t="s">
        <v>2218</v>
      </c>
      <c r="G70" s="226" t="s">
        <v>2218</v>
      </c>
    </row>
    <row r="71" spans="1:7" ht="18" customHeight="1">
      <c r="A71" s="1062"/>
      <c r="B71" s="1066"/>
      <c r="C71" s="461" t="s">
        <v>2212</v>
      </c>
      <c r="D71" s="228" t="s">
        <v>2210</v>
      </c>
      <c r="E71" s="228" t="s">
        <v>2226</v>
      </c>
      <c r="F71" s="228" t="s">
        <v>2224</v>
      </c>
      <c r="G71" s="228" t="s">
        <v>2224</v>
      </c>
    </row>
    <row r="72" spans="1:7" ht="18" customHeight="1">
      <c r="A72" s="1062"/>
      <c r="B72" s="1066"/>
      <c r="C72" s="460" t="s">
        <v>2215</v>
      </c>
      <c r="D72" s="228"/>
      <c r="E72" s="228"/>
      <c r="F72" s="228"/>
      <c r="G72" s="228"/>
    </row>
    <row r="73" spans="1:7" ht="18" customHeight="1">
      <c r="A73" s="1062"/>
      <c r="B73" s="1066"/>
      <c r="C73" s="1055" t="s">
        <v>2216</v>
      </c>
      <c r="D73" s="222" t="s">
        <v>2219</v>
      </c>
      <c r="E73" s="222"/>
      <c r="F73" s="923"/>
      <c r="G73" s="923" t="s">
        <v>1240</v>
      </c>
    </row>
    <row r="74" spans="1:7" ht="18" customHeight="1">
      <c r="A74" s="1062"/>
      <c r="B74" s="1066"/>
      <c r="C74" s="1056"/>
      <c r="D74" s="228" t="s">
        <v>2227</v>
      </c>
      <c r="E74" s="228" t="s">
        <v>2217</v>
      </c>
      <c r="F74" s="222" t="s">
        <v>2211</v>
      </c>
      <c r="G74" s="222" t="s">
        <v>2211</v>
      </c>
    </row>
    <row r="75" spans="1:7" ht="18" customHeight="1">
      <c r="A75" s="1062"/>
      <c r="B75" s="1066"/>
      <c r="C75" s="1068" t="s">
        <v>2221</v>
      </c>
      <c r="D75" s="228" t="s">
        <v>1843</v>
      </c>
      <c r="E75" s="228" t="s">
        <v>2228</v>
      </c>
      <c r="F75" s="228" t="s">
        <v>2228</v>
      </c>
      <c r="G75" s="228" t="s">
        <v>2229</v>
      </c>
    </row>
    <row r="76" spans="1:7" ht="18" customHeight="1" thickBot="1">
      <c r="A76" s="1063"/>
      <c r="B76" s="1066"/>
      <c r="C76" s="1069"/>
      <c r="D76" s="231" t="s">
        <v>1245</v>
      </c>
      <c r="E76" s="231" t="s">
        <v>1843</v>
      </c>
      <c r="F76" s="231" t="s">
        <v>1131</v>
      </c>
      <c r="G76" s="231" t="s">
        <v>1131</v>
      </c>
    </row>
    <row r="77" spans="1:7" ht="18" customHeight="1">
      <c r="A77" s="1070">
        <f>A62+1</f>
        <v>46148</v>
      </c>
      <c r="B77" s="1071" t="s">
        <v>2197</v>
      </c>
      <c r="C77" s="1059" t="s">
        <v>2198</v>
      </c>
      <c r="D77" s="225"/>
      <c r="E77" s="225"/>
      <c r="F77" s="225"/>
      <c r="G77" s="225"/>
    </row>
    <row r="78" spans="1:7" ht="18" customHeight="1">
      <c r="A78" s="1062"/>
      <c r="B78" s="1066"/>
      <c r="C78" s="1058"/>
      <c r="D78" s="222" t="s">
        <v>2227</v>
      </c>
      <c r="E78" s="222" t="s">
        <v>2227</v>
      </c>
      <c r="F78" s="222" t="s">
        <v>2199</v>
      </c>
      <c r="G78" s="222" t="s">
        <v>2199</v>
      </c>
    </row>
    <row r="79" spans="1:7" ht="18" customHeight="1">
      <c r="A79" s="1062"/>
      <c r="B79" s="1066"/>
      <c r="C79" s="1059" t="s">
        <v>2201</v>
      </c>
      <c r="D79" s="225"/>
      <c r="E79" s="225"/>
      <c r="F79" s="225"/>
      <c r="G79" s="225"/>
    </row>
    <row r="80" spans="1:7" ht="18" customHeight="1">
      <c r="A80" s="1062"/>
      <c r="B80" s="1066"/>
      <c r="C80" s="1058"/>
      <c r="D80" s="226" t="s">
        <v>2226</v>
      </c>
      <c r="E80" s="226" t="s">
        <v>2226</v>
      </c>
      <c r="F80" s="226" t="s">
        <v>2202</v>
      </c>
      <c r="G80" s="226" t="s">
        <v>2202</v>
      </c>
    </row>
    <row r="81" spans="1:7" ht="18" customHeight="1">
      <c r="A81" s="1062"/>
      <c r="B81" s="1066"/>
      <c r="C81" s="1057" t="s">
        <v>2203</v>
      </c>
      <c r="D81" s="222"/>
      <c r="E81" s="222"/>
      <c r="F81" s="222"/>
      <c r="G81" s="222"/>
    </row>
    <row r="82" spans="1:7" ht="18" customHeight="1">
      <c r="A82" s="1062"/>
      <c r="B82" s="1066"/>
      <c r="C82" s="1058"/>
      <c r="D82" s="226" t="s">
        <v>2226</v>
      </c>
      <c r="E82" s="226" t="s">
        <v>2226</v>
      </c>
      <c r="F82" s="226" t="s">
        <v>2202</v>
      </c>
      <c r="G82" s="226" t="s">
        <v>2202</v>
      </c>
    </row>
    <row r="83" spans="1:7" ht="18" customHeight="1">
      <c r="A83" s="1062"/>
      <c r="B83" s="1060" t="s">
        <v>2204</v>
      </c>
      <c r="C83" s="227" t="s">
        <v>2205</v>
      </c>
      <c r="D83" s="228"/>
      <c r="E83" s="228"/>
      <c r="F83" s="228"/>
      <c r="G83" s="228"/>
    </row>
    <row r="84" spans="1:7" ht="18" customHeight="1">
      <c r="A84" s="1062"/>
      <c r="B84" s="1058"/>
      <c r="C84" s="227" t="s">
        <v>2206</v>
      </c>
      <c r="D84" s="228" t="s">
        <v>2038</v>
      </c>
      <c r="E84" s="228" t="s">
        <v>2038</v>
      </c>
      <c r="F84" s="228" t="s">
        <v>2223</v>
      </c>
      <c r="G84" s="228" t="s">
        <v>2223</v>
      </c>
    </row>
    <row r="85" spans="1:7" ht="18" customHeight="1">
      <c r="A85" s="1062"/>
      <c r="B85" s="1057" t="s">
        <v>2208</v>
      </c>
      <c r="C85" s="229" t="s">
        <v>2209</v>
      </c>
      <c r="D85" s="226" t="s">
        <v>2217</v>
      </c>
      <c r="E85" s="226" t="s">
        <v>2217</v>
      </c>
      <c r="F85" s="226" t="s">
        <v>2224</v>
      </c>
      <c r="G85" s="226" t="s">
        <v>2224</v>
      </c>
    </row>
    <row r="86" spans="1:7" ht="18" customHeight="1">
      <c r="A86" s="1062"/>
      <c r="B86" s="1066"/>
      <c r="C86" s="229" t="s">
        <v>2212</v>
      </c>
      <c r="D86" s="228" t="s">
        <v>2230</v>
      </c>
      <c r="E86" s="228" t="s">
        <v>2230</v>
      </c>
      <c r="F86" s="228" t="s">
        <v>2214</v>
      </c>
      <c r="G86" s="228" t="s">
        <v>2214</v>
      </c>
    </row>
    <row r="87" spans="1:7" ht="18" customHeight="1">
      <c r="A87" s="1062"/>
      <c r="B87" s="1066"/>
      <c r="C87" s="230" t="s">
        <v>2215</v>
      </c>
      <c r="D87" s="228"/>
      <c r="E87" s="228"/>
      <c r="F87" s="228"/>
      <c r="G87" s="228"/>
    </row>
    <row r="88" spans="1:7" ht="18" customHeight="1">
      <c r="A88" s="1062"/>
      <c r="B88" s="1066"/>
      <c r="C88" s="1064" t="s">
        <v>2216</v>
      </c>
      <c r="D88" s="222" t="s">
        <v>2231</v>
      </c>
      <c r="E88" s="222" t="s">
        <v>2231</v>
      </c>
      <c r="F88" s="222"/>
      <c r="G88" s="923" t="s">
        <v>1240</v>
      </c>
    </row>
    <row r="89" spans="1:7" ht="18" customHeight="1">
      <c r="A89" s="1062"/>
      <c r="B89" s="1066"/>
      <c r="C89" s="1056"/>
      <c r="D89" s="228" t="s">
        <v>2213</v>
      </c>
      <c r="E89" s="228" t="s">
        <v>2213</v>
      </c>
      <c r="F89" s="228" t="s">
        <v>2218</v>
      </c>
      <c r="G89" s="228" t="s">
        <v>2218</v>
      </c>
    </row>
    <row r="90" spans="1:7" ht="18" customHeight="1">
      <c r="A90" s="1062"/>
      <c r="B90" s="1066"/>
      <c r="C90" s="1065" t="s">
        <v>2221</v>
      </c>
      <c r="D90" s="228" t="s">
        <v>1429</v>
      </c>
      <c r="E90" s="228" t="s">
        <v>2228</v>
      </c>
      <c r="F90" s="228" t="s">
        <v>2228</v>
      </c>
      <c r="G90" s="228" t="s">
        <v>2229</v>
      </c>
    </row>
    <row r="91" spans="1:7" ht="18" customHeight="1" thickBot="1">
      <c r="A91" s="1063"/>
      <c r="B91" s="1058"/>
      <c r="C91" s="1056"/>
      <c r="D91" s="231"/>
      <c r="E91" s="231"/>
      <c r="F91" s="231" t="s">
        <v>1131</v>
      </c>
      <c r="G91" s="231" t="s">
        <v>1131</v>
      </c>
    </row>
    <row r="92" spans="1:7" ht="18" customHeight="1">
      <c r="A92" s="1061">
        <f>A77+1</f>
        <v>46149</v>
      </c>
      <c r="B92" s="1072" t="s">
        <v>2197</v>
      </c>
      <c r="C92" s="1067" t="s">
        <v>2198</v>
      </c>
      <c r="D92" s="222"/>
      <c r="E92" s="222"/>
      <c r="F92" s="222"/>
      <c r="G92" s="222"/>
    </row>
    <row r="93" spans="1:7" ht="18" customHeight="1">
      <c r="A93" s="1062"/>
      <c r="B93" s="1066"/>
      <c r="C93" s="1058"/>
      <c r="D93" s="222" t="s">
        <v>2200</v>
      </c>
      <c r="E93" s="222" t="s">
        <v>2200</v>
      </c>
      <c r="F93" s="222" t="s">
        <v>2199</v>
      </c>
      <c r="G93" s="222" t="s">
        <v>2199</v>
      </c>
    </row>
    <row r="94" spans="1:7" ht="18" customHeight="1">
      <c r="A94" s="1062"/>
      <c r="B94" s="1066"/>
      <c r="C94" s="1073" t="s">
        <v>2201</v>
      </c>
      <c r="D94" s="225"/>
      <c r="E94" s="225"/>
      <c r="F94" s="225"/>
      <c r="G94" s="225"/>
    </row>
    <row r="95" spans="1:7" ht="18" customHeight="1">
      <c r="A95" s="1062"/>
      <c r="B95" s="1066"/>
      <c r="C95" s="1058"/>
      <c r="D95" s="226" t="s">
        <v>1488</v>
      </c>
      <c r="E95" s="226" t="s">
        <v>1488</v>
      </c>
      <c r="F95" s="226" t="s">
        <v>2202</v>
      </c>
      <c r="G95" s="226" t="s">
        <v>2202</v>
      </c>
    </row>
    <row r="96" spans="1:7" ht="18" customHeight="1">
      <c r="A96" s="1062"/>
      <c r="B96" s="1066"/>
      <c r="C96" s="1067" t="s">
        <v>2203</v>
      </c>
      <c r="D96" s="222"/>
      <c r="E96" s="222"/>
      <c r="F96" s="222"/>
      <c r="G96" s="222"/>
    </row>
    <row r="97" spans="1:7" ht="18" customHeight="1">
      <c r="A97" s="1062"/>
      <c r="B97" s="1066"/>
      <c r="C97" s="1058"/>
      <c r="D97" s="226" t="s">
        <v>1488</v>
      </c>
      <c r="E97" s="226" t="s">
        <v>1488</v>
      </c>
      <c r="F97" s="226" t="s">
        <v>2202</v>
      </c>
      <c r="G97" s="226" t="s">
        <v>2202</v>
      </c>
    </row>
    <row r="98" spans="1:7" ht="18" customHeight="1">
      <c r="A98" s="1062"/>
      <c r="B98" s="1074" t="s">
        <v>2204</v>
      </c>
      <c r="C98" s="458" t="s">
        <v>2205</v>
      </c>
      <c r="D98" s="228"/>
      <c r="E98" s="228"/>
      <c r="F98" s="228"/>
      <c r="G98" s="228"/>
    </row>
    <row r="99" spans="1:7" ht="18" customHeight="1">
      <c r="A99" s="1062"/>
      <c r="B99" s="1058"/>
      <c r="C99" s="458" t="s">
        <v>2206</v>
      </c>
      <c r="D99" s="228" t="s">
        <v>2038</v>
      </c>
      <c r="E99" s="228" t="s">
        <v>2038</v>
      </c>
      <c r="F99" s="228" t="s">
        <v>2207</v>
      </c>
      <c r="G99" s="228" t="s">
        <v>2207</v>
      </c>
    </row>
    <row r="100" spans="1:7" ht="18" customHeight="1">
      <c r="A100" s="1062"/>
      <c r="B100" s="1072" t="s">
        <v>2208</v>
      </c>
      <c r="C100" s="459" t="s">
        <v>2209</v>
      </c>
      <c r="D100" s="226" t="s">
        <v>2210</v>
      </c>
      <c r="E100" s="226" t="s">
        <v>2210</v>
      </c>
      <c r="F100" s="226" t="s">
        <v>2224</v>
      </c>
      <c r="G100" s="226" t="s">
        <v>2224</v>
      </c>
    </row>
    <row r="101" spans="1:7" ht="18" customHeight="1">
      <c r="A101" s="1062"/>
      <c r="B101" s="1066"/>
      <c r="C101" s="461" t="s">
        <v>2212</v>
      </c>
      <c r="D101" s="228" t="s">
        <v>2217</v>
      </c>
      <c r="E101" s="228" t="s">
        <v>2217</v>
      </c>
      <c r="F101" s="228" t="s">
        <v>2214</v>
      </c>
      <c r="G101" s="228" t="s">
        <v>2214</v>
      </c>
    </row>
    <row r="102" spans="1:7" ht="18" customHeight="1">
      <c r="A102" s="1062"/>
      <c r="B102" s="1066"/>
      <c r="C102" s="460" t="s">
        <v>2215</v>
      </c>
      <c r="D102" s="228"/>
      <c r="E102" s="228"/>
      <c r="F102" s="228"/>
      <c r="G102" s="228"/>
    </row>
    <row r="103" spans="1:7" ht="18" customHeight="1">
      <c r="A103" s="1062"/>
      <c r="B103" s="1066"/>
      <c r="C103" s="1055" t="s">
        <v>2216</v>
      </c>
      <c r="D103" s="222" t="s">
        <v>2231</v>
      </c>
      <c r="E103" s="222" t="s">
        <v>1691</v>
      </c>
      <c r="F103" s="222" t="s">
        <v>1691</v>
      </c>
      <c r="G103" s="923" t="s">
        <v>1240</v>
      </c>
    </row>
    <row r="104" spans="1:7" ht="18" customHeight="1">
      <c r="A104" s="1062"/>
      <c r="B104" s="1066"/>
      <c r="C104" s="1056"/>
      <c r="D104" s="228" t="s">
        <v>2213</v>
      </c>
      <c r="E104" s="228" t="s">
        <v>2213</v>
      </c>
      <c r="F104" s="228" t="s">
        <v>2218</v>
      </c>
      <c r="G104" s="228" t="s">
        <v>2218</v>
      </c>
    </row>
    <row r="105" spans="1:7" ht="18" customHeight="1">
      <c r="A105" s="1062"/>
      <c r="B105" s="1066"/>
      <c r="C105" s="1068" t="s">
        <v>2221</v>
      </c>
      <c r="D105" s="228" t="s">
        <v>1843</v>
      </c>
      <c r="E105" s="228" t="s">
        <v>1843</v>
      </c>
      <c r="F105" s="228" t="s">
        <v>2225</v>
      </c>
      <c r="G105" s="228" t="s">
        <v>2225</v>
      </c>
    </row>
    <row r="106" spans="1:7" ht="18" customHeight="1" thickBot="1">
      <c r="A106" s="1063"/>
      <c r="B106" s="1066"/>
      <c r="C106" s="1069"/>
      <c r="D106" s="231" t="s">
        <v>1429</v>
      </c>
      <c r="E106" s="231" t="s">
        <v>2222</v>
      </c>
      <c r="F106" s="231" t="s">
        <v>2222</v>
      </c>
      <c r="G106" s="231" t="s">
        <v>1131</v>
      </c>
    </row>
    <row r="107" spans="1:7" ht="18" customHeight="1">
      <c r="A107" s="1070">
        <f>A92+1</f>
        <v>46150</v>
      </c>
      <c r="B107" s="1071" t="s">
        <v>2197</v>
      </c>
      <c r="C107" s="1059" t="s">
        <v>2198</v>
      </c>
      <c r="D107" s="225"/>
      <c r="E107" s="225"/>
      <c r="F107" s="225"/>
      <c r="G107" s="225"/>
    </row>
    <row r="108" spans="1:7" ht="18" customHeight="1">
      <c r="A108" s="1062"/>
      <c r="B108" s="1066"/>
      <c r="C108" s="1058"/>
      <c r="D108" s="222" t="s">
        <v>2200</v>
      </c>
      <c r="E108" s="222" t="s">
        <v>2200</v>
      </c>
      <c r="F108" s="222" t="s">
        <v>2199</v>
      </c>
      <c r="G108" s="222" t="s">
        <v>2199</v>
      </c>
    </row>
    <row r="109" spans="1:7" ht="18" customHeight="1">
      <c r="A109" s="1062"/>
      <c r="B109" s="1066"/>
      <c r="C109" s="1059" t="s">
        <v>2201</v>
      </c>
      <c r="D109" s="225"/>
      <c r="E109" s="225"/>
      <c r="F109" s="225"/>
      <c r="G109" s="225"/>
    </row>
    <row r="110" spans="1:7" ht="18" customHeight="1">
      <c r="A110" s="1062"/>
      <c r="B110" s="1066"/>
      <c r="C110" s="1058"/>
      <c r="D110" s="226" t="s">
        <v>1488</v>
      </c>
      <c r="E110" s="226" t="s">
        <v>1488</v>
      </c>
      <c r="F110" s="226" t="s">
        <v>2202</v>
      </c>
      <c r="G110" s="226" t="s">
        <v>2202</v>
      </c>
    </row>
    <row r="111" spans="1:7" ht="18" customHeight="1">
      <c r="A111" s="1062"/>
      <c r="B111" s="1066"/>
      <c r="C111" s="1057" t="s">
        <v>2203</v>
      </c>
      <c r="D111" s="222"/>
      <c r="E111" s="222"/>
      <c r="F111" s="222"/>
      <c r="G111" s="222"/>
    </row>
    <row r="112" spans="1:7" ht="18" customHeight="1">
      <c r="A112" s="1062"/>
      <c r="B112" s="1066"/>
      <c r="C112" s="1058"/>
      <c r="D112" s="226" t="s">
        <v>1488</v>
      </c>
      <c r="E112" s="226" t="s">
        <v>1488</v>
      </c>
      <c r="F112" s="226" t="s">
        <v>2202</v>
      </c>
      <c r="G112" s="226" t="s">
        <v>2202</v>
      </c>
    </row>
    <row r="113" spans="1:7" ht="18" customHeight="1">
      <c r="A113" s="1062"/>
      <c r="B113" s="1060" t="s">
        <v>2204</v>
      </c>
      <c r="C113" s="227" t="s">
        <v>2205</v>
      </c>
      <c r="D113" s="228"/>
      <c r="E113" s="228"/>
      <c r="F113" s="228"/>
      <c r="G113" s="228"/>
    </row>
    <row r="114" spans="1:7" ht="18" customHeight="1">
      <c r="A114" s="1062"/>
      <c r="B114" s="1058"/>
      <c r="C114" s="227" t="s">
        <v>2206</v>
      </c>
      <c r="D114" s="228" t="s">
        <v>2038</v>
      </c>
      <c r="E114" s="228" t="s">
        <v>2038</v>
      </c>
      <c r="F114" s="228" t="s">
        <v>2207</v>
      </c>
      <c r="G114" s="228" t="s">
        <v>2207</v>
      </c>
    </row>
    <row r="115" spans="1:7" ht="18" customHeight="1">
      <c r="A115" s="1062"/>
      <c r="B115" s="1057" t="s">
        <v>2208</v>
      </c>
      <c r="C115" s="229" t="s">
        <v>2209</v>
      </c>
      <c r="D115" s="226" t="s">
        <v>2210</v>
      </c>
      <c r="E115" s="226" t="s">
        <v>2210</v>
      </c>
      <c r="F115" s="226" t="s">
        <v>2224</v>
      </c>
      <c r="G115" s="226" t="s">
        <v>2224</v>
      </c>
    </row>
    <row r="116" spans="1:7" ht="18" customHeight="1">
      <c r="A116" s="1062"/>
      <c r="B116" s="1066"/>
      <c r="C116" s="229" t="s">
        <v>2212</v>
      </c>
      <c r="D116" s="228" t="s">
        <v>2217</v>
      </c>
      <c r="E116" s="228" t="s">
        <v>2217</v>
      </c>
      <c r="F116" s="228" t="s">
        <v>2214</v>
      </c>
      <c r="G116" s="228" t="s">
        <v>2214</v>
      </c>
    </row>
    <row r="117" spans="1:7" ht="18" customHeight="1">
      <c r="A117" s="1062"/>
      <c r="B117" s="1066"/>
      <c r="C117" s="230" t="s">
        <v>2215</v>
      </c>
      <c r="D117" s="228"/>
      <c r="E117" s="228"/>
      <c r="F117" s="228"/>
      <c r="G117" s="228"/>
    </row>
    <row r="118" spans="1:7" ht="18" customHeight="1">
      <c r="A118" s="1062"/>
      <c r="B118" s="1066"/>
      <c r="C118" s="1064" t="s">
        <v>2216</v>
      </c>
      <c r="D118" s="222" t="s">
        <v>2219</v>
      </c>
      <c r="E118" s="222" t="s">
        <v>1691</v>
      </c>
      <c r="F118" s="222" t="s">
        <v>1691</v>
      </c>
      <c r="G118" s="923" t="s">
        <v>2220</v>
      </c>
    </row>
    <row r="119" spans="1:7" ht="18" customHeight="1">
      <c r="A119" s="1062"/>
      <c r="B119" s="1066"/>
      <c r="C119" s="1056"/>
      <c r="D119" s="228" t="s">
        <v>2213</v>
      </c>
      <c r="E119" s="228" t="s">
        <v>2213</v>
      </c>
      <c r="F119" s="228" t="s">
        <v>2211</v>
      </c>
      <c r="G119" s="228" t="s">
        <v>2211</v>
      </c>
    </row>
    <row r="120" spans="1:7" ht="18" customHeight="1">
      <c r="A120" s="1062"/>
      <c r="B120" s="1066"/>
      <c r="C120" s="1065" t="s">
        <v>2221</v>
      </c>
      <c r="D120" s="228" t="s">
        <v>1245</v>
      </c>
      <c r="E120" s="228"/>
      <c r="F120" s="228" t="s">
        <v>2225</v>
      </c>
      <c r="G120" s="228" t="s">
        <v>2225</v>
      </c>
    </row>
    <row r="121" spans="1:7" ht="18" customHeight="1" thickBot="1">
      <c r="A121" s="1063"/>
      <c r="B121" s="1058"/>
      <c r="C121" s="1056"/>
      <c r="D121" s="231" t="s">
        <v>2228</v>
      </c>
      <c r="E121" s="231" t="s">
        <v>2222</v>
      </c>
      <c r="F121" s="231" t="s">
        <v>2222</v>
      </c>
      <c r="G121" s="231" t="s">
        <v>1131</v>
      </c>
    </row>
    <row r="122" spans="1:7" ht="18" customHeight="1">
      <c r="A122" s="1061">
        <f>A107+1</f>
        <v>46151</v>
      </c>
      <c r="B122" s="1072" t="s">
        <v>2197</v>
      </c>
      <c r="C122" s="1067" t="s">
        <v>2198</v>
      </c>
      <c r="D122" s="222"/>
      <c r="E122" s="222"/>
      <c r="F122" s="222"/>
      <c r="G122" s="222"/>
    </row>
    <row r="123" spans="1:7" ht="18" customHeight="1">
      <c r="A123" s="1062"/>
      <c r="B123" s="1066"/>
      <c r="C123" s="1058"/>
      <c r="D123" s="222" t="s">
        <v>2200</v>
      </c>
      <c r="E123" s="222" t="s">
        <v>2200</v>
      </c>
      <c r="F123" s="222" t="s">
        <v>2199</v>
      </c>
      <c r="G123" s="222" t="s">
        <v>2199</v>
      </c>
    </row>
    <row r="124" spans="1:7" ht="18" customHeight="1">
      <c r="A124" s="1062"/>
      <c r="B124" s="1066"/>
      <c r="C124" s="1073" t="s">
        <v>2201</v>
      </c>
      <c r="D124" s="225"/>
      <c r="E124" s="225"/>
      <c r="F124" s="225"/>
      <c r="G124" s="225"/>
    </row>
    <row r="125" spans="1:7" ht="18" customHeight="1">
      <c r="A125" s="1062"/>
      <c r="B125" s="1066"/>
      <c r="C125" s="1058"/>
      <c r="D125" s="226" t="s">
        <v>2226</v>
      </c>
      <c r="E125" s="226" t="s">
        <v>2226</v>
      </c>
      <c r="F125" s="226" t="s">
        <v>2202</v>
      </c>
      <c r="G125" s="226" t="s">
        <v>2202</v>
      </c>
    </row>
    <row r="126" spans="1:7" ht="18" customHeight="1">
      <c r="A126" s="1062"/>
      <c r="B126" s="1066"/>
      <c r="C126" s="1067" t="s">
        <v>2203</v>
      </c>
      <c r="D126" s="222"/>
      <c r="E126" s="222"/>
      <c r="F126" s="222"/>
      <c r="G126" s="222"/>
    </row>
    <row r="127" spans="1:7" ht="18" customHeight="1">
      <c r="A127" s="1062"/>
      <c r="B127" s="1066"/>
      <c r="C127" s="1058"/>
      <c r="D127" s="226" t="s">
        <v>2226</v>
      </c>
      <c r="E127" s="226" t="s">
        <v>2226</v>
      </c>
      <c r="F127" s="226" t="s">
        <v>2202</v>
      </c>
      <c r="G127" s="226" t="s">
        <v>2202</v>
      </c>
    </row>
    <row r="128" spans="1:7" ht="18" customHeight="1">
      <c r="A128" s="1062"/>
      <c r="B128" s="1074" t="s">
        <v>2204</v>
      </c>
      <c r="C128" s="458" t="s">
        <v>2205</v>
      </c>
      <c r="D128" s="228"/>
      <c r="E128" s="228"/>
      <c r="F128" s="228"/>
      <c r="G128" s="228"/>
    </row>
    <row r="129" spans="1:7" ht="18" customHeight="1">
      <c r="A129" s="1062"/>
      <c r="B129" s="1058"/>
      <c r="C129" s="458" t="s">
        <v>2206</v>
      </c>
      <c r="D129" s="228" t="s">
        <v>2223</v>
      </c>
      <c r="E129" s="228" t="s">
        <v>2223</v>
      </c>
      <c r="F129" s="228" t="s">
        <v>2207</v>
      </c>
      <c r="G129" s="228" t="s">
        <v>2207</v>
      </c>
    </row>
    <row r="130" spans="1:7" ht="18" customHeight="1">
      <c r="A130" s="1062"/>
      <c r="B130" s="1072" t="s">
        <v>2208</v>
      </c>
      <c r="C130" s="459" t="s">
        <v>2209</v>
      </c>
      <c r="D130" s="226" t="s">
        <v>2210</v>
      </c>
      <c r="E130" s="226" t="s">
        <v>2210</v>
      </c>
      <c r="F130" s="226" t="s">
        <v>2218</v>
      </c>
      <c r="G130" s="226" t="s">
        <v>2218</v>
      </c>
    </row>
    <row r="131" spans="1:7" ht="18" customHeight="1">
      <c r="A131" s="1062"/>
      <c r="B131" s="1066"/>
      <c r="C131" s="461" t="s">
        <v>2212</v>
      </c>
      <c r="D131" s="228" t="s">
        <v>2227</v>
      </c>
      <c r="E131" s="228" t="s">
        <v>2227</v>
      </c>
      <c r="F131" s="228" t="s">
        <v>2211</v>
      </c>
      <c r="G131" s="228" t="s">
        <v>2211</v>
      </c>
    </row>
    <row r="132" spans="1:7" ht="18" customHeight="1">
      <c r="A132" s="1062"/>
      <c r="B132" s="1066"/>
      <c r="C132" s="460" t="s">
        <v>2215</v>
      </c>
      <c r="D132" s="228"/>
      <c r="E132" s="228"/>
      <c r="F132" s="228"/>
      <c r="G132" s="228"/>
    </row>
    <row r="133" spans="1:7" ht="18" customHeight="1">
      <c r="A133" s="1062"/>
      <c r="B133" s="1066"/>
      <c r="C133" s="1055" t="s">
        <v>2216</v>
      </c>
      <c r="D133" s="222" t="s">
        <v>2219</v>
      </c>
      <c r="E133" s="222" t="s">
        <v>1691</v>
      </c>
      <c r="F133" s="222" t="s">
        <v>1691</v>
      </c>
      <c r="G133" s="923" t="s">
        <v>2220</v>
      </c>
    </row>
    <row r="134" spans="1:7" ht="18" customHeight="1">
      <c r="A134" s="1062"/>
      <c r="B134" s="1066"/>
      <c r="C134" s="1056"/>
      <c r="D134" s="228" t="s">
        <v>2213</v>
      </c>
      <c r="E134" s="228" t="s">
        <v>2213</v>
      </c>
      <c r="F134" s="228" t="s">
        <v>2224</v>
      </c>
      <c r="G134" s="228" t="s">
        <v>2224</v>
      </c>
    </row>
    <row r="135" spans="1:7" ht="18" customHeight="1">
      <c r="A135" s="1062"/>
      <c r="B135" s="1066"/>
      <c r="C135" s="1068" t="s">
        <v>2221</v>
      </c>
      <c r="D135" s="228" t="s">
        <v>1181</v>
      </c>
      <c r="E135" s="228" t="s">
        <v>2222</v>
      </c>
      <c r="F135" s="228" t="s">
        <v>2222</v>
      </c>
      <c r="G135" s="228" t="s">
        <v>2229</v>
      </c>
    </row>
    <row r="136" spans="1:7" ht="18" customHeight="1" thickBot="1">
      <c r="A136" s="1063"/>
      <c r="B136" s="1066"/>
      <c r="C136" s="1069"/>
      <c r="D136" s="231" t="s">
        <v>1245</v>
      </c>
      <c r="E136" s="231" t="s">
        <v>1843</v>
      </c>
      <c r="F136" s="231" t="s">
        <v>2225</v>
      </c>
      <c r="G136" s="231" t="s">
        <v>2225</v>
      </c>
    </row>
    <row r="137" spans="1:7" ht="18" customHeight="1">
      <c r="A137" s="1070">
        <f>A122+1</f>
        <v>46152</v>
      </c>
      <c r="B137" s="1071" t="s">
        <v>2197</v>
      </c>
      <c r="C137" s="1059" t="s">
        <v>2198</v>
      </c>
      <c r="D137" s="225"/>
      <c r="E137" s="225"/>
      <c r="F137" s="225"/>
      <c r="G137" s="225"/>
    </row>
    <row r="138" spans="1:7" ht="18" customHeight="1">
      <c r="A138" s="1062"/>
      <c r="B138" s="1066"/>
      <c r="C138" s="1058"/>
      <c r="D138" s="222" t="s">
        <v>1307</v>
      </c>
      <c r="E138" s="222" t="s">
        <v>1307</v>
      </c>
      <c r="F138" s="222" t="s">
        <v>2199</v>
      </c>
      <c r="G138" s="222" t="s">
        <v>2199</v>
      </c>
    </row>
    <row r="139" spans="1:7" ht="18" customHeight="1">
      <c r="A139" s="1062"/>
      <c r="B139" s="1066"/>
      <c r="C139" s="1059" t="s">
        <v>2201</v>
      </c>
      <c r="D139" s="225"/>
      <c r="E139" s="225"/>
      <c r="F139" s="225"/>
      <c r="G139" s="225"/>
    </row>
    <row r="140" spans="1:7" ht="18" customHeight="1">
      <c r="A140" s="1062"/>
      <c r="B140" s="1066"/>
      <c r="C140" s="1058"/>
      <c r="D140" s="226" t="s">
        <v>2226</v>
      </c>
      <c r="E140" s="226" t="s">
        <v>2226</v>
      </c>
      <c r="F140" s="226" t="s">
        <v>1488</v>
      </c>
      <c r="G140" s="226" t="s">
        <v>1488</v>
      </c>
    </row>
    <row r="141" spans="1:7" ht="18" customHeight="1">
      <c r="A141" s="1062"/>
      <c r="B141" s="1066"/>
      <c r="C141" s="1057" t="s">
        <v>2203</v>
      </c>
      <c r="D141" s="222"/>
      <c r="E141" s="222"/>
      <c r="F141" s="222"/>
      <c r="G141" s="222"/>
    </row>
    <row r="142" spans="1:7" ht="18" customHeight="1">
      <c r="A142" s="1062"/>
      <c r="B142" s="1066"/>
      <c r="C142" s="1058"/>
      <c r="D142" s="226" t="s">
        <v>2226</v>
      </c>
      <c r="E142" s="226" t="s">
        <v>2226</v>
      </c>
      <c r="F142" s="226" t="s">
        <v>1488</v>
      </c>
      <c r="G142" s="226" t="s">
        <v>1488</v>
      </c>
    </row>
    <row r="143" spans="1:7" ht="18" customHeight="1">
      <c r="A143" s="1062"/>
      <c r="B143" s="1060" t="s">
        <v>2204</v>
      </c>
      <c r="C143" s="227" t="s">
        <v>2205</v>
      </c>
      <c r="D143" s="228"/>
      <c r="E143" s="228"/>
      <c r="F143" s="228"/>
      <c r="G143" s="228"/>
    </row>
    <row r="144" spans="1:7" ht="18" customHeight="1">
      <c r="A144" s="1062"/>
      <c r="B144" s="1058"/>
      <c r="C144" s="227" t="s">
        <v>2206</v>
      </c>
      <c r="D144" s="228" t="s">
        <v>2223</v>
      </c>
      <c r="E144" s="228" t="s">
        <v>2223</v>
      </c>
      <c r="F144" s="228" t="s">
        <v>2207</v>
      </c>
      <c r="G144" s="228" t="s">
        <v>2207</v>
      </c>
    </row>
    <row r="145" spans="1:7" ht="18" customHeight="1">
      <c r="A145" s="1062"/>
      <c r="B145" s="1057" t="s">
        <v>2208</v>
      </c>
      <c r="C145" s="229" t="s">
        <v>2209</v>
      </c>
      <c r="D145" s="226" t="s">
        <v>2227</v>
      </c>
      <c r="E145" s="226" t="s">
        <v>2227</v>
      </c>
      <c r="F145" s="226" t="s">
        <v>2211</v>
      </c>
      <c r="G145" s="226" t="s">
        <v>2211</v>
      </c>
    </row>
    <row r="146" spans="1:7" ht="18" customHeight="1">
      <c r="A146" s="1062"/>
      <c r="B146" s="1066"/>
      <c r="C146" s="229" t="s">
        <v>2212</v>
      </c>
      <c r="D146" s="228" t="s">
        <v>2217</v>
      </c>
      <c r="E146" s="228" t="s">
        <v>2217</v>
      </c>
      <c r="F146" s="228" t="s">
        <v>1131</v>
      </c>
      <c r="G146" s="228" t="s">
        <v>1131</v>
      </c>
    </row>
    <row r="147" spans="1:7" ht="18" customHeight="1">
      <c r="A147" s="1062"/>
      <c r="B147" s="1066"/>
      <c r="C147" s="230" t="s">
        <v>2215</v>
      </c>
      <c r="D147" s="228"/>
      <c r="E147" s="228"/>
      <c r="F147" s="228"/>
      <c r="G147" s="228"/>
    </row>
    <row r="148" spans="1:7" ht="18" customHeight="1">
      <c r="A148" s="1062"/>
      <c r="B148" s="1066"/>
      <c r="C148" s="1064" t="s">
        <v>2216</v>
      </c>
      <c r="D148" s="222" t="s">
        <v>2219</v>
      </c>
      <c r="E148" s="222" t="s">
        <v>1691</v>
      </c>
      <c r="F148" s="222" t="s">
        <v>1691</v>
      </c>
      <c r="G148" s="222" t="s">
        <v>2220</v>
      </c>
    </row>
    <row r="149" spans="1:7" ht="18" customHeight="1">
      <c r="A149" s="1062"/>
      <c r="B149" s="1066"/>
      <c r="C149" s="1056"/>
      <c r="D149" s="228" t="s">
        <v>2210</v>
      </c>
      <c r="E149" s="228" t="s">
        <v>2210</v>
      </c>
      <c r="F149" s="228" t="s">
        <v>2218</v>
      </c>
      <c r="G149" s="228" t="s">
        <v>2218</v>
      </c>
    </row>
    <row r="150" spans="1:7" ht="18" customHeight="1">
      <c r="A150" s="1062"/>
      <c r="B150" s="1066"/>
      <c r="C150" s="1065" t="s">
        <v>2221</v>
      </c>
      <c r="D150" s="228" t="s">
        <v>1181</v>
      </c>
      <c r="E150" s="228" t="s">
        <v>2222</v>
      </c>
      <c r="F150" s="228" t="s">
        <v>2222</v>
      </c>
      <c r="G150" s="228" t="s">
        <v>2229</v>
      </c>
    </row>
    <row r="151" spans="1:7" ht="18" customHeight="1" thickBot="1">
      <c r="A151" s="1063"/>
      <c r="B151" s="1058"/>
      <c r="C151" s="1056"/>
      <c r="D151" s="231" t="s">
        <v>1843</v>
      </c>
      <c r="E151" s="231" t="s">
        <v>1843</v>
      </c>
      <c r="F151" s="231" t="s">
        <v>2225</v>
      </c>
      <c r="G151" s="231" t="s">
        <v>2225</v>
      </c>
    </row>
    <row r="152" spans="1:7" ht="18" customHeight="1">
      <c r="A152" s="1061">
        <f>A137+1</f>
        <v>46153</v>
      </c>
      <c r="B152" s="1072" t="s">
        <v>2197</v>
      </c>
      <c r="C152" s="1067" t="s">
        <v>2198</v>
      </c>
      <c r="D152" s="222"/>
      <c r="E152" s="222"/>
      <c r="F152" s="222"/>
      <c r="G152" s="222"/>
    </row>
    <row r="153" spans="1:7" ht="18" customHeight="1">
      <c r="A153" s="1062"/>
      <c r="B153" s="1066"/>
      <c r="C153" s="1058"/>
      <c r="D153" s="222" t="s">
        <v>1307</v>
      </c>
      <c r="E153" s="222" t="s">
        <v>1307</v>
      </c>
      <c r="F153" s="222" t="s">
        <v>2200</v>
      </c>
      <c r="G153" s="222" t="s">
        <v>2200</v>
      </c>
    </row>
    <row r="154" spans="1:7" ht="18" customHeight="1">
      <c r="A154" s="1062"/>
      <c r="B154" s="1066"/>
      <c r="C154" s="1073" t="s">
        <v>2201</v>
      </c>
      <c r="D154" s="225"/>
      <c r="E154" s="225"/>
      <c r="F154" s="225"/>
      <c r="G154" s="225"/>
    </row>
    <row r="155" spans="1:7" ht="18" customHeight="1">
      <c r="A155" s="1062"/>
      <c r="B155" s="1066"/>
      <c r="C155" s="1058"/>
      <c r="D155" s="226" t="s">
        <v>2226</v>
      </c>
      <c r="E155" s="226" t="s">
        <v>2226</v>
      </c>
      <c r="F155" s="226" t="s">
        <v>1488</v>
      </c>
      <c r="G155" s="226" t="s">
        <v>1488</v>
      </c>
    </row>
    <row r="156" spans="1:7" ht="18" customHeight="1">
      <c r="A156" s="1062"/>
      <c r="B156" s="1066"/>
      <c r="C156" s="1067" t="s">
        <v>2203</v>
      </c>
      <c r="D156" s="222"/>
      <c r="E156" s="222"/>
      <c r="F156" s="222"/>
      <c r="G156" s="222"/>
    </row>
    <row r="157" spans="1:7" ht="18" customHeight="1">
      <c r="A157" s="1062"/>
      <c r="B157" s="1066"/>
      <c r="C157" s="1058"/>
      <c r="D157" s="226" t="s">
        <v>2226</v>
      </c>
      <c r="E157" s="226" t="s">
        <v>2226</v>
      </c>
      <c r="F157" s="226" t="s">
        <v>1488</v>
      </c>
      <c r="G157" s="226" t="s">
        <v>1488</v>
      </c>
    </row>
    <row r="158" spans="1:7" ht="18" customHeight="1">
      <c r="A158" s="1062"/>
      <c r="B158" s="1074" t="s">
        <v>2204</v>
      </c>
      <c r="C158" s="458" t="s">
        <v>2205</v>
      </c>
      <c r="D158" s="228"/>
      <c r="E158" s="228"/>
      <c r="F158" s="228"/>
      <c r="G158" s="228"/>
    </row>
    <row r="159" spans="1:7" ht="18" customHeight="1">
      <c r="A159" s="1062"/>
      <c r="B159" s="1058"/>
      <c r="C159" s="458" t="s">
        <v>2206</v>
      </c>
      <c r="D159" s="228" t="s">
        <v>2223</v>
      </c>
      <c r="E159" s="228" t="s">
        <v>2223</v>
      </c>
      <c r="F159" s="228" t="s">
        <v>2207</v>
      </c>
      <c r="G159" s="228" t="s">
        <v>2207</v>
      </c>
    </row>
    <row r="160" spans="1:7" ht="18" customHeight="1">
      <c r="A160" s="1062"/>
      <c r="B160" s="1072" t="s">
        <v>2208</v>
      </c>
      <c r="C160" s="459" t="s">
        <v>2209</v>
      </c>
      <c r="D160" s="226" t="s">
        <v>2210</v>
      </c>
      <c r="E160" s="226" t="s">
        <v>2210</v>
      </c>
      <c r="F160" s="226" t="s">
        <v>2224</v>
      </c>
      <c r="G160" s="226" t="s">
        <v>2224</v>
      </c>
    </row>
    <row r="161" spans="1:7" ht="18" customHeight="1">
      <c r="A161" s="1062"/>
      <c r="B161" s="1066"/>
      <c r="C161" s="461" t="s">
        <v>2212</v>
      </c>
      <c r="D161" s="228" t="s">
        <v>2217</v>
      </c>
      <c r="E161" s="228" t="s">
        <v>2217</v>
      </c>
      <c r="F161" s="228" t="s">
        <v>1272</v>
      </c>
      <c r="G161" s="228" t="s">
        <v>2214</v>
      </c>
    </row>
    <row r="162" spans="1:7" ht="18" customHeight="1">
      <c r="A162" s="1062"/>
      <c r="B162" s="1066"/>
      <c r="C162" s="460" t="s">
        <v>2215</v>
      </c>
      <c r="D162" s="228"/>
      <c r="E162" s="228"/>
      <c r="F162" s="228"/>
      <c r="G162" s="228"/>
    </row>
    <row r="163" spans="1:7" ht="18" customHeight="1">
      <c r="A163" s="1062"/>
      <c r="B163" s="1066"/>
      <c r="C163" s="1055" t="s">
        <v>2216</v>
      </c>
      <c r="D163" s="226" t="s">
        <v>2227</v>
      </c>
      <c r="E163" s="226" t="s">
        <v>2227</v>
      </c>
      <c r="F163" s="222" t="s">
        <v>2211</v>
      </c>
      <c r="G163" s="228" t="s">
        <v>2211</v>
      </c>
    </row>
    <row r="164" spans="1:7" ht="18" customHeight="1">
      <c r="A164" s="1062"/>
      <c r="B164" s="1066"/>
      <c r="C164" s="1056"/>
      <c r="D164" s="228"/>
      <c r="E164" s="228" t="s">
        <v>1240</v>
      </c>
      <c r="F164" s="228" t="s">
        <v>1240</v>
      </c>
      <c r="G164" s="228" t="s">
        <v>2220</v>
      </c>
    </row>
    <row r="165" spans="1:7" ht="18" customHeight="1">
      <c r="A165" s="1062"/>
      <c r="B165" s="1066"/>
      <c r="C165" s="1068" t="s">
        <v>2221</v>
      </c>
      <c r="D165" s="228" t="s">
        <v>2226</v>
      </c>
      <c r="E165" s="228" t="s">
        <v>1181</v>
      </c>
      <c r="F165" s="228" t="s">
        <v>1181</v>
      </c>
      <c r="G165" s="228" t="s">
        <v>2229</v>
      </c>
    </row>
    <row r="166" spans="1:7" ht="18" customHeight="1" thickBot="1">
      <c r="A166" s="1063"/>
      <c r="B166" s="1066"/>
      <c r="C166" s="1069"/>
      <c r="D166" s="231" t="s">
        <v>1843</v>
      </c>
      <c r="E166" s="231" t="s">
        <v>1843</v>
      </c>
      <c r="F166" s="231" t="s">
        <v>2214</v>
      </c>
      <c r="G166" s="231" t="s">
        <v>2228</v>
      </c>
    </row>
    <row r="167" spans="1:7" ht="18" customHeight="1">
      <c r="A167" s="1070">
        <f>A152+1</f>
        <v>46154</v>
      </c>
      <c r="B167" s="1071" t="s">
        <v>2197</v>
      </c>
      <c r="C167" s="1059" t="s">
        <v>2198</v>
      </c>
      <c r="D167" s="225"/>
      <c r="E167" s="225"/>
      <c r="F167" s="225"/>
      <c r="G167" s="225"/>
    </row>
    <row r="168" spans="1:7" ht="18" customHeight="1">
      <c r="A168" s="1062"/>
      <c r="B168" s="1066"/>
      <c r="C168" s="1058"/>
      <c r="D168" s="222" t="s">
        <v>2199</v>
      </c>
      <c r="E168" s="222" t="s">
        <v>2199</v>
      </c>
      <c r="F168" s="222" t="s">
        <v>2200</v>
      </c>
      <c r="G168" s="222" t="s">
        <v>2200</v>
      </c>
    </row>
    <row r="169" spans="1:7" ht="18" customHeight="1">
      <c r="A169" s="1062"/>
      <c r="B169" s="1066"/>
      <c r="C169" s="1059" t="s">
        <v>2201</v>
      </c>
      <c r="D169" s="225"/>
      <c r="E169" s="225"/>
      <c r="F169" s="225"/>
      <c r="G169" s="225"/>
    </row>
    <row r="170" spans="1:7" ht="18" customHeight="1">
      <c r="A170" s="1062"/>
      <c r="B170" s="1066"/>
      <c r="C170" s="1058"/>
      <c r="D170" s="226" t="s">
        <v>2202</v>
      </c>
      <c r="E170" s="226" t="s">
        <v>2202</v>
      </c>
      <c r="F170" s="226" t="s">
        <v>1488</v>
      </c>
      <c r="G170" s="226" t="s">
        <v>1488</v>
      </c>
    </row>
    <row r="171" spans="1:7" ht="18" customHeight="1">
      <c r="A171" s="1062"/>
      <c r="B171" s="1066"/>
      <c r="C171" s="1057" t="s">
        <v>2203</v>
      </c>
      <c r="D171" s="222"/>
      <c r="E171" s="222"/>
      <c r="F171" s="222"/>
      <c r="G171" s="222"/>
    </row>
    <row r="172" spans="1:7" ht="18" customHeight="1">
      <c r="A172" s="1062"/>
      <c r="B172" s="1066"/>
      <c r="C172" s="1058"/>
      <c r="D172" s="226" t="s">
        <v>2202</v>
      </c>
      <c r="E172" s="226" t="s">
        <v>2202</v>
      </c>
      <c r="F172" s="226" t="s">
        <v>1488</v>
      </c>
      <c r="G172" s="226" t="s">
        <v>1488</v>
      </c>
    </row>
    <row r="173" spans="1:7" ht="18" customHeight="1">
      <c r="A173" s="1062"/>
      <c r="B173" s="1060" t="s">
        <v>2204</v>
      </c>
      <c r="C173" s="227" t="s">
        <v>2205</v>
      </c>
      <c r="D173" s="228"/>
      <c r="E173" s="228"/>
      <c r="F173" s="228"/>
      <c r="G173" s="228"/>
    </row>
    <row r="174" spans="1:7" ht="18" customHeight="1">
      <c r="A174" s="1062"/>
      <c r="B174" s="1058"/>
      <c r="C174" s="227" t="s">
        <v>2206</v>
      </c>
      <c r="D174" s="228" t="s">
        <v>2223</v>
      </c>
      <c r="E174" s="228" t="s">
        <v>2223</v>
      </c>
      <c r="F174" s="228" t="s">
        <v>2038</v>
      </c>
      <c r="G174" s="228" t="s">
        <v>2038</v>
      </c>
    </row>
    <row r="175" spans="1:7" ht="18" customHeight="1">
      <c r="A175" s="1062"/>
      <c r="B175" s="1057" t="s">
        <v>2208</v>
      </c>
      <c r="C175" s="229" t="s">
        <v>2209</v>
      </c>
      <c r="D175" s="226" t="s">
        <v>2213</v>
      </c>
      <c r="E175" s="226" t="s">
        <v>2213</v>
      </c>
      <c r="F175" s="226" t="s">
        <v>2211</v>
      </c>
      <c r="G175" s="226" t="s">
        <v>2211</v>
      </c>
    </row>
    <row r="176" spans="1:7" ht="18" customHeight="1">
      <c r="A176" s="1062"/>
      <c r="B176" s="1066"/>
      <c r="C176" s="229" t="s">
        <v>2212</v>
      </c>
      <c r="D176" s="228" t="s">
        <v>2217</v>
      </c>
      <c r="E176" s="228"/>
      <c r="F176" s="228" t="s">
        <v>2214</v>
      </c>
      <c r="G176" s="228" t="s">
        <v>2214</v>
      </c>
    </row>
    <row r="177" spans="1:7" ht="18" customHeight="1">
      <c r="A177" s="1062"/>
      <c r="B177" s="1066"/>
      <c r="C177" s="230" t="s">
        <v>2215</v>
      </c>
      <c r="D177" s="228"/>
      <c r="E177" s="228"/>
      <c r="F177" s="228"/>
      <c r="G177" s="228"/>
    </row>
    <row r="178" spans="1:7" ht="18" customHeight="1">
      <c r="A178" s="1062"/>
      <c r="B178" s="1066"/>
      <c r="C178" s="1064" t="s">
        <v>2216</v>
      </c>
      <c r="D178" s="222" t="s">
        <v>2223</v>
      </c>
      <c r="E178" s="222" t="s">
        <v>1240</v>
      </c>
      <c r="F178" s="222" t="s">
        <v>1240</v>
      </c>
      <c r="G178" s="222" t="s">
        <v>2220</v>
      </c>
    </row>
    <row r="179" spans="1:7" ht="18" customHeight="1">
      <c r="A179" s="1062"/>
      <c r="B179" s="1066"/>
      <c r="C179" s="1056"/>
      <c r="D179" s="228" t="s">
        <v>1307</v>
      </c>
      <c r="E179" s="228" t="s">
        <v>2217</v>
      </c>
      <c r="F179" s="228" t="s">
        <v>2224</v>
      </c>
      <c r="G179" s="228" t="s">
        <v>2224</v>
      </c>
    </row>
    <row r="180" spans="1:7" ht="18" customHeight="1">
      <c r="A180" s="1062"/>
      <c r="B180" s="1066"/>
      <c r="C180" s="1065" t="s">
        <v>2221</v>
      </c>
      <c r="D180" s="228" t="s">
        <v>1843</v>
      </c>
      <c r="E180" s="228" t="s">
        <v>1843</v>
      </c>
      <c r="F180" s="228" t="s">
        <v>1131</v>
      </c>
      <c r="G180" s="228" t="s">
        <v>2228</v>
      </c>
    </row>
    <row r="181" spans="1:7" ht="18" customHeight="1" thickBot="1">
      <c r="A181" s="1063"/>
      <c r="B181" s="1058"/>
      <c r="C181" s="1056"/>
      <c r="D181" s="231" t="s">
        <v>1245</v>
      </c>
      <c r="E181" s="231"/>
      <c r="F181" s="231" t="s">
        <v>2225</v>
      </c>
      <c r="G181" s="231" t="s">
        <v>2225</v>
      </c>
    </row>
    <row r="182" spans="1:7" ht="18" customHeight="1">
      <c r="A182" s="1061">
        <f>A167+1</f>
        <v>46155</v>
      </c>
      <c r="B182" s="1072" t="s">
        <v>2197</v>
      </c>
      <c r="C182" s="1067" t="s">
        <v>2198</v>
      </c>
      <c r="D182" s="222"/>
      <c r="E182" s="222"/>
      <c r="F182" s="222"/>
      <c r="G182" s="222"/>
    </row>
    <row r="183" spans="1:7" ht="18" customHeight="1">
      <c r="A183" s="1062"/>
      <c r="B183" s="1066"/>
      <c r="C183" s="1058"/>
      <c r="D183" s="222" t="s">
        <v>2199</v>
      </c>
      <c r="E183" s="222" t="s">
        <v>2199</v>
      </c>
      <c r="F183" s="222" t="s">
        <v>2200</v>
      </c>
      <c r="G183" s="222" t="s">
        <v>2200</v>
      </c>
    </row>
    <row r="184" spans="1:7" ht="18" customHeight="1">
      <c r="A184" s="1062"/>
      <c r="B184" s="1066"/>
      <c r="C184" s="1073" t="s">
        <v>2201</v>
      </c>
      <c r="D184" s="225"/>
      <c r="E184" s="225"/>
      <c r="F184" s="225"/>
      <c r="G184" s="225"/>
    </row>
    <row r="185" spans="1:7" ht="18" customHeight="1">
      <c r="A185" s="1062"/>
      <c r="B185" s="1066"/>
      <c r="C185" s="1058"/>
      <c r="D185" s="226" t="s">
        <v>2202</v>
      </c>
      <c r="E185" s="226" t="s">
        <v>2202</v>
      </c>
      <c r="F185" s="226" t="s">
        <v>1488</v>
      </c>
      <c r="G185" s="226" t="s">
        <v>1488</v>
      </c>
    </row>
    <row r="186" spans="1:7" ht="18" customHeight="1">
      <c r="A186" s="1062"/>
      <c r="B186" s="1066"/>
      <c r="C186" s="1067" t="s">
        <v>2203</v>
      </c>
      <c r="D186" s="222"/>
      <c r="E186" s="222"/>
      <c r="F186" s="222"/>
      <c r="G186" s="222"/>
    </row>
    <row r="187" spans="1:7" ht="18" customHeight="1">
      <c r="A187" s="1062"/>
      <c r="B187" s="1066"/>
      <c r="C187" s="1058"/>
      <c r="D187" s="226" t="s">
        <v>2202</v>
      </c>
      <c r="E187" s="226" t="s">
        <v>2202</v>
      </c>
      <c r="F187" s="226" t="s">
        <v>1488</v>
      </c>
      <c r="G187" s="226" t="s">
        <v>1488</v>
      </c>
    </row>
    <row r="188" spans="1:7" ht="18" customHeight="1">
      <c r="A188" s="1062"/>
      <c r="B188" s="1074" t="s">
        <v>2204</v>
      </c>
      <c r="C188" s="458" t="s">
        <v>2205</v>
      </c>
      <c r="D188" s="228"/>
      <c r="E188" s="228"/>
      <c r="F188" s="228"/>
      <c r="G188" s="228"/>
    </row>
    <row r="189" spans="1:7" ht="18" customHeight="1">
      <c r="A189" s="1062"/>
      <c r="B189" s="1058"/>
      <c r="C189" s="458" t="s">
        <v>2206</v>
      </c>
      <c r="D189" s="228" t="s">
        <v>2223</v>
      </c>
      <c r="E189" s="228" t="s">
        <v>2223</v>
      </c>
      <c r="F189" s="228" t="s">
        <v>2038</v>
      </c>
      <c r="G189" s="228" t="s">
        <v>2038</v>
      </c>
    </row>
    <row r="190" spans="1:7" ht="18" customHeight="1">
      <c r="A190" s="1062"/>
      <c r="B190" s="1072" t="s">
        <v>2208</v>
      </c>
      <c r="C190" s="459" t="s">
        <v>2209</v>
      </c>
      <c r="D190" s="226" t="s">
        <v>2213</v>
      </c>
      <c r="E190" s="226" t="s">
        <v>2210</v>
      </c>
      <c r="F190" s="226" t="s">
        <v>2224</v>
      </c>
      <c r="G190" s="226" t="s">
        <v>2224</v>
      </c>
    </row>
    <row r="191" spans="1:7" ht="18" customHeight="1">
      <c r="A191" s="1062"/>
      <c r="B191" s="1066"/>
      <c r="C191" s="461" t="s">
        <v>2212</v>
      </c>
      <c r="D191" s="228" t="s">
        <v>2217</v>
      </c>
      <c r="E191" s="228"/>
      <c r="F191" s="228" t="s">
        <v>1131</v>
      </c>
      <c r="G191" s="228" t="s">
        <v>1131</v>
      </c>
    </row>
    <row r="192" spans="1:7" ht="18" customHeight="1">
      <c r="A192" s="1062"/>
      <c r="B192" s="1066"/>
      <c r="C192" s="460" t="s">
        <v>2215</v>
      </c>
      <c r="D192" s="228"/>
      <c r="E192" s="228"/>
      <c r="F192" s="228"/>
      <c r="G192" s="228"/>
    </row>
    <row r="193" spans="1:7" ht="18" customHeight="1">
      <c r="A193" s="1062"/>
      <c r="B193" s="1066"/>
      <c r="C193" s="1055" t="s">
        <v>2216</v>
      </c>
      <c r="D193" s="222" t="s">
        <v>2210</v>
      </c>
      <c r="E193" s="222" t="s">
        <v>2217</v>
      </c>
      <c r="F193" s="222" t="s">
        <v>2218</v>
      </c>
      <c r="G193" s="228" t="s">
        <v>2218</v>
      </c>
    </row>
    <row r="194" spans="1:7" ht="18" customHeight="1">
      <c r="A194" s="1062"/>
      <c r="B194" s="1066"/>
      <c r="C194" s="1056"/>
      <c r="D194" s="228"/>
      <c r="E194" s="228" t="s">
        <v>1240</v>
      </c>
      <c r="F194" s="228" t="s">
        <v>1240</v>
      </c>
      <c r="G194" s="228" t="s">
        <v>1691</v>
      </c>
    </row>
    <row r="195" spans="1:7" ht="18" customHeight="1">
      <c r="A195" s="1062"/>
      <c r="B195" s="1066"/>
      <c r="C195" s="1068" t="s">
        <v>2221</v>
      </c>
      <c r="D195" s="228" t="s">
        <v>1181</v>
      </c>
      <c r="E195" s="228" t="s">
        <v>2222</v>
      </c>
      <c r="F195" s="228" t="s">
        <v>2222</v>
      </c>
      <c r="G195" s="228" t="s">
        <v>2228</v>
      </c>
    </row>
    <row r="196" spans="1:7" ht="18" customHeight="1" thickBot="1">
      <c r="A196" s="1063"/>
      <c r="B196" s="1066"/>
      <c r="C196" s="1069"/>
      <c r="D196" s="231" t="s">
        <v>1245</v>
      </c>
      <c r="E196" s="231" t="s">
        <v>2213</v>
      </c>
      <c r="F196" s="231" t="s">
        <v>2225</v>
      </c>
      <c r="G196" s="231" t="s">
        <v>2225</v>
      </c>
    </row>
    <row r="197" spans="1:7" ht="18" customHeight="1">
      <c r="A197" s="1070">
        <f>A182+1</f>
        <v>46156</v>
      </c>
      <c r="B197" s="1071" t="s">
        <v>2197</v>
      </c>
      <c r="C197" s="1059" t="s">
        <v>2198</v>
      </c>
      <c r="D197" s="225"/>
      <c r="E197" s="225"/>
      <c r="F197" s="225"/>
      <c r="G197" s="225"/>
    </row>
    <row r="198" spans="1:7" ht="18" customHeight="1">
      <c r="A198" s="1062"/>
      <c r="B198" s="1066"/>
      <c r="C198" s="1058"/>
      <c r="D198" s="222" t="s">
        <v>2199</v>
      </c>
      <c r="E198" s="222" t="s">
        <v>2199</v>
      </c>
      <c r="F198" s="222" t="s">
        <v>2200</v>
      </c>
      <c r="G198" s="222" t="s">
        <v>2200</v>
      </c>
    </row>
    <row r="199" spans="1:7" ht="18" customHeight="1">
      <c r="A199" s="1062"/>
      <c r="B199" s="1066"/>
      <c r="C199" s="1059" t="s">
        <v>2201</v>
      </c>
      <c r="D199" s="225"/>
      <c r="E199" s="225"/>
      <c r="F199" s="225"/>
      <c r="G199" s="225"/>
    </row>
    <row r="200" spans="1:7" ht="18" customHeight="1">
      <c r="A200" s="1062"/>
      <c r="B200" s="1066"/>
      <c r="C200" s="1058"/>
      <c r="D200" s="226" t="s">
        <v>2226</v>
      </c>
      <c r="E200" s="226" t="s">
        <v>2226</v>
      </c>
      <c r="F200" s="226" t="s">
        <v>1488</v>
      </c>
      <c r="G200" s="226" t="s">
        <v>1488</v>
      </c>
    </row>
    <row r="201" spans="1:7" ht="18" customHeight="1">
      <c r="A201" s="1062"/>
      <c r="B201" s="1066"/>
      <c r="C201" s="1057" t="s">
        <v>2203</v>
      </c>
      <c r="D201" s="222"/>
      <c r="E201" s="222"/>
      <c r="F201" s="222"/>
      <c r="G201" s="222"/>
    </row>
    <row r="202" spans="1:7" ht="18" customHeight="1">
      <c r="A202" s="1062"/>
      <c r="B202" s="1066"/>
      <c r="C202" s="1058"/>
      <c r="D202" s="226" t="s">
        <v>2226</v>
      </c>
      <c r="E202" s="226" t="s">
        <v>2226</v>
      </c>
      <c r="F202" s="226" t="s">
        <v>1488</v>
      </c>
      <c r="G202" s="226" t="s">
        <v>1488</v>
      </c>
    </row>
    <row r="203" spans="1:7" ht="18" customHeight="1">
      <c r="A203" s="1062"/>
      <c r="B203" s="1060" t="s">
        <v>2204</v>
      </c>
      <c r="C203" s="227" t="s">
        <v>2205</v>
      </c>
      <c r="D203" s="228"/>
      <c r="E203" s="228"/>
      <c r="F203" s="228"/>
      <c r="G203" s="228"/>
    </row>
    <row r="204" spans="1:7" ht="18" customHeight="1">
      <c r="A204" s="1062"/>
      <c r="B204" s="1058"/>
      <c r="C204" s="227" t="s">
        <v>2206</v>
      </c>
      <c r="D204" s="228" t="s">
        <v>2207</v>
      </c>
      <c r="E204" s="228" t="s">
        <v>2207</v>
      </c>
      <c r="F204" s="228" t="s">
        <v>2038</v>
      </c>
      <c r="G204" s="228" t="s">
        <v>2038</v>
      </c>
    </row>
    <row r="205" spans="1:7" ht="18" customHeight="1">
      <c r="A205" s="1062"/>
      <c r="B205" s="1057" t="s">
        <v>2208</v>
      </c>
      <c r="C205" s="229" t="s">
        <v>2209</v>
      </c>
      <c r="D205" s="222" t="s">
        <v>2217</v>
      </c>
      <c r="E205" s="222" t="s">
        <v>2217</v>
      </c>
      <c r="F205" s="226" t="s">
        <v>2211</v>
      </c>
      <c r="G205" s="226" t="s">
        <v>2211</v>
      </c>
    </row>
    <row r="206" spans="1:7" ht="18" customHeight="1">
      <c r="A206" s="1062"/>
      <c r="B206" s="1066"/>
      <c r="C206" s="229" t="s">
        <v>2212</v>
      </c>
      <c r="D206" s="228" t="s">
        <v>2213</v>
      </c>
      <c r="E206" s="228" t="s">
        <v>2213</v>
      </c>
      <c r="F206" s="228" t="s">
        <v>2218</v>
      </c>
      <c r="G206" s="228" t="s">
        <v>2218</v>
      </c>
    </row>
    <row r="207" spans="1:7" ht="18" customHeight="1">
      <c r="A207" s="1062"/>
      <c r="B207" s="1066"/>
      <c r="C207" s="230" t="s">
        <v>2215</v>
      </c>
      <c r="D207" s="228"/>
      <c r="E207" s="228"/>
      <c r="F207" s="228"/>
      <c r="G207" s="228" t="s">
        <v>2225</v>
      </c>
    </row>
    <row r="208" spans="1:7" ht="18" customHeight="1">
      <c r="A208" s="1062"/>
      <c r="B208" s="1066"/>
      <c r="C208" s="1064" t="s">
        <v>2216</v>
      </c>
      <c r="D208" s="226" t="s">
        <v>2231</v>
      </c>
      <c r="E208" s="226" t="s">
        <v>1240</v>
      </c>
      <c r="F208" s="222" t="s">
        <v>1240</v>
      </c>
      <c r="G208" s="222" t="s">
        <v>1691</v>
      </c>
    </row>
    <row r="209" spans="1:7" ht="18" customHeight="1">
      <c r="A209" s="1062"/>
      <c r="B209" s="1066"/>
      <c r="C209" s="1056"/>
      <c r="D209" s="228" t="s">
        <v>2210</v>
      </c>
      <c r="E209" s="228" t="s">
        <v>2210</v>
      </c>
      <c r="F209" s="228" t="s">
        <v>2224</v>
      </c>
      <c r="G209" s="228" t="s">
        <v>2224</v>
      </c>
    </row>
    <row r="210" spans="1:7" ht="18" customHeight="1">
      <c r="A210" s="1062"/>
      <c r="B210" s="1066"/>
      <c r="C210" s="1065" t="s">
        <v>2221</v>
      </c>
      <c r="D210" s="228" t="s">
        <v>2229</v>
      </c>
      <c r="E210" s="228" t="s">
        <v>1181</v>
      </c>
      <c r="F210" s="228" t="s">
        <v>1181</v>
      </c>
      <c r="G210" s="228" t="s">
        <v>2222</v>
      </c>
    </row>
    <row r="211" spans="1:7" ht="18" customHeight="1" thickBot="1">
      <c r="A211" s="1063"/>
      <c r="B211" s="1058"/>
      <c r="C211" s="1056"/>
      <c r="D211" s="231" t="s">
        <v>1245</v>
      </c>
      <c r="E211" s="231" t="s">
        <v>1245</v>
      </c>
      <c r="F211" s="231" t="s">
        <v>2225</v>
      </c>
      <c r="G211" s="231" t="s">
        <v>2228</v>
      </c>
    </row>
    <row r="212" spans="1:7" ht="18" customHeight="1">
      <c r="A212" s="1061">
        <f>A197+1</f>
        <v>46157</v>
      </c>
      <c r="B212" s="1072" t="s">
        <v>2197</v>
      </c>
      <c r="C212" s="1067" t="s">
        <v>2198</v>
      </c>
      <c r="D212" s="222"/>
      <c r="E212" s="222"/>
      <c r="F212" s="222"/>
      <c r="G212" s="222"/>
    </row>
    <row r="213" spans="1:7" ht="18" customHeight="1">
      <c r="A213" s="1062"/>
      <c r="B213" s="1066"/>
      <c r="C213" s="1058"/>
      <c r="D213" s="222" t="s">
        <v>1307</v>
      </c>
      <c r="E213" s="222" t="s">
        <v>1307</v>
      </c>
      <c r="F213" s="222" t="s">
        <v>2200</v>
      </c>
      <c r="G213" s="222" t="s">
        <v>2200</v>
      </c>
    </row>
    <row r="214" spans="1:7" ht="18" customHeight="1">
      <c r="A214" s="1062"/>
      <c r="B214" s="1066"/>
      <c r="C214" s="1073" t="s">
        <v>2201</v>
      </c>
      <c r="D214" s="225"/>
      <c r="E214" s="225"/>
      <c r="F214" s="225"/>
      <c r="G214" s="225"/>
    </row>
    <row r="215" spans="1:7" ht="18" customHeight="1">
      <c r="A215" s="1062"/>
      <c r="B215" s="1066"/>
      <c r="C215" s="1058"/>
      <c r="D215" s="226" t="s">
        <v>2226</v>
      </c>
      <c r="E215" s="226" t="s">
        <v>2226</v>
      </c>
      <c r="F215" s="226" t="s">
        <v>1488</v>
      </c>
      <c r="G215" s="226" t="s">
        <v>1488</v>
      </c>
    </row>
    <row r="216" spans="1:7" ht="18" customHeight="1">
      <c r="A216" s="1062"/>
      <c r="B216" s="1066"/>
      <c r="C216" s="1067" t="s">
        <v>2203</v>
      </c>
      <c r="D216" s="222"/>
      <c r="E216" s="222"/>
      <c r="F216" s="222"/>
      <c r="G216" s="222"/>
    </row>
    <row r="217" spans="1:7" ht="18" customHeight="1">
      <c r="A217" s="1062"/>
      <c r="B217" s="1066"/>
      <c r="C217" s="1058"/>
      <c r="D217" s="226" t="s">
        <v>2226</v>
      </c>
      <c r="E217" s="226" t="s">
        <v>2226</v>
      </c>
      <c r="F217" s="226" t="s">
        <v>1488</v>
      </c>
      <c r="G217" s="226" t="s">
        <v>1488</v>
      </c>
    </row>
    <row r="218" spans="1:7" ht="18" customHeight="1">
      <c r="A218" s="1062"/>
      <c r="B218" s="1074" t="s">
        <v>2204</v>
      </c>
      <c r="C218" s="458" t="s">
        <v>2205</v>
      </c>
      <c r="D218" s="228"/>
      <c r="E218" s="228"/>
      <c r="F218" s="228"/>
      <c r="G218" s="228"/>
    </row>
    <row r="219" spans="1:7" ht="18" customHeight="1">
      <c r="A219" s="1062"/>
      <c r="B219" s="1058"/>
      <c r="C219" s="458" t="s">
        <v>2206</v>
      </c>
      <c r="D219" s="228" t="s">
        <v>2207</v>
      </c>
      <c r="E219" s="228" t="s">
        <v>2207</v>
      </c>
      <c r="F219" s="228" t="s">
        <v>2038</v>
      </c>
      <c r="G219" s="228" t="s">
        <v>2038</v>
      </c>
    </row>
    <row r="220" spans="1:7" ht="18" customHeight="1">
      <c r="A220" s="1062"/>
      <c r="B220" s="1072" t="s">
        <v>2208</v>
      </c>
      <c r="C220" s="459" t="s">
        <v>2209</v>
      </c>
      <c r="D220" s="226" t="s">
        <v>2210</v>
      </c>
      <c r="E220" s="226" t="s">
        <v>2210</v>
      </c>
      <c r="F220" s="226" t="s">
        <v>2211</v>
      </c>
      <c r="G220" s="226" t="s">
        <v>2211</v>
      </c>
    </row>
    <row r="221" spans="1:7" ht="18" customHeight="1">
      <c r="A221" s="1062"/>
      <c r="B221" s="1066"/>
      <c r="C221" s="461" t="s">
        <v>2212</v>
      </c>
      <c r="D221" s="228" t="s">
        <v>2213</v>
      </c>
      <c r="E221" s="228" t="s">
        <v>2213</v>
      </c>
      <c r="F221" s="228" t="s">
        <v>2214</v>
      </c>
      <c r="G221" s="228" t="s">
        <v>2214</v>
      </c>
    </row>
    <row r="222" spans="1:7" ht="18" customHeight="1">
      <c r="A222" s="1062"/>
      <c r="B222" s="1066"/>
      <c r="C222" s="460" t="s">
        <v>2215</v>
      </c>
      <c r="D222" s="228"/>
      <c r="E222" s="228"/>
      <c r="F222" s="228"/>
      <c r="G222" s="228" t="s">
        <v>2225</v>
      </c>
    </row>
    <row r="223" spans="1:7" ht="18" customHeight="1">
      <c r="A223" s="1062"/>
      <c r="B223" s="1066"/>
      <c r="C223" s="1055" t="s">
        <v>2216</v>
      </c>
      <c r="D223" s="222" t="s">
        <v>2219</v>
      </c>
      <c r="E223" s="222" t="s">
        <v>2220</v>
      </c>
      <c r="F223" s="222" t="s">
        <v>2220</v>
      </c>
      <c r="G223" s="222" t="s">
        <v>1691</v>
      </c>
    </row>
    <row r="224" spans="1:7" ht="18" customHeight="1">
      <c r="A224" s="1062"/>
      <c r="B224" s="1066"/>
      <c r="C224" s="1056"/>
      <c r="D224" s="228" t="s">
        <v>2227</v>
      </c>
      <c r="E224" s="228" t="s">
        <v>2227</v>
      </c>
      <c r="F224" s="228" t="s">
        <v>2218</v>
      </c>
      <c r="G224" s="228" t="s">
        <v>2218</v>
      </c>
    </row>
    <row r="225" spans="1:7" ht="18" customHeight="1">
      <c r="A225" s="1062"/>
      <c r="B225" s="1066"/>
      <c r="C225" s="1068" t="s">
        <v>2221</v>
      </c>
      <c r="D225" s="228" t="s">
        <v>2229</v>
      </c>
      <c r="E225" s="228" t="s">
        <v>1181</v>
      </c>
      <c r="F225" s="228" t="s">
        <v>1181</v>
      </c>
      <c r="G225" s="228" t="s">
        <v>2222</v>
      </c>
    </row>
    <row r="226" spans="1:7" ht="18" customHeight="1" thickBot="1">
      <c r="A226" s="1063"/>
      <c r="B226" s="1066"/>
      <c r="C226" s="1069"/>
      <c r="D226" s="231" t="s">
        <v>1245</v>
      </c>
      <c r="E226" s="231"/>
      <c r="F226" s="231" t="s">
        <v>2225</v>
      </c>
      <c r="G226" s="231" t="s">
        <v>1429</v>
      </c>
    </row>
    <row r="227" spans="1:7" ht="18" customHeight="1">
      <c r="A227" s="1070">
        <f>A212+1</f>
        <v>46158</v>
      </c>
      <c r="B227" s="1071" t="s">
        <v>2197</v>
      </c>
      <c r="C227" s="1059" t="s">
        <v>2198</v>
      </c>
      <c r="D227" s="225"/>
      <c r="E227" s="225"/>
      <c r="F227" s="225"/>
      <c r="G227" s="225"/>
    </row>
    <row r="228" spans="1:7" ht="18" customHeight="1">
      <c r="A228" s="1062"/>
      <c r="B228" s="1066"/>
      <c r="C228" s="1058"/>
      <c r="D228" s="222" t="s">
        <v>1307</v>
      </c>
      <c r="E228" s="222" t="s">
        <v>1307</v>
      </c>
      <c r="F228" s="222" t="s">
        <v>2199</v>
      </c>
      <c r="G228" s="222" t="s">
        <v>2199</v>
      </c>
    </row>
    <row r="229" spans="1:7" ht="18" customHeight="1">
      <c r="A229" s="1062"/>
      <c r="B229" s="1066"/>
      <c r="C229" s="1059" t="s">
        <v>2201</v>
      </c>
      <c r="D229" s="225"/>
      <c r="E229" s="225"/>
      <c r="F229" s="225"/>
      <c r="G229" s="225"/>
    </row>
    <row r="230" spans="1:7" ht="18" customHeight="1">
      <c r="A230" s="1062"/>
      <c r="B230" s="1066"/>
      <c r="C230" s="1058"/>
      <c r="D230" s="226" t="s">
        <v>2226</v>
      </c>
      <c r="E230" s="226" t="s">
        <v>2226</v>
      </c>
      <c r="F230" s="226" t="s">
        <v>2202</v>
      </c>
      <c r="G230" s="226" t="s">
        <v>2202</v>
      </c>
    </row>
    <row r="231" spans="1:7" ht="18" customHeight="1">
      <c r="A231" s="1062"/>
      <c r="B231" s="1066"/>
      <c r="C231" s="1057" t="s">
        <v>2203</v>
      </c>
      <c r="D231" s="222"/>
      <c r="E231" s="222"/>
      <c r="F231" s="222"/>
      <c r="G231" s="222"/>
    </row>
    <row r="232" spans="1:7" ht="18" customHeight="1">
      <c r="A232" s="1062"/>
      <c r="B232" s="1066"/>
      <c r="C232" s="1058"/>
      <c r="D232" s="226" t="s">
        <v>2226</v>
      </c>
      <c r="E232" s="226" t="s">
        <v>2226</v>
      </c>
      <c r="F232" s="226" t="s">
        <v>2202</v>
      </c>
      <c r="G232" s="226" t="s">
        <v>2202</v>
      </c>
    </row>
    <row r="233" spans="1:7" ht="18" customHeight="1">
      <c r="A233" s="1062"/>
      <c r="B233" s="1060" t="s">
        <v>2204</v>
      </c>
      <c r="C233" s="227" t="s">
        <v>2205</v>
      </c>
      <c r="D233" s="228"/>
      <c r="E233" s="228"/>
      <c r="F233" s="228"/>
      <c r="G233" s="228"/>
    </row>
    <row r="234" spans="1:7" ht="18" customHeight="1">
      <c r="A234" s="1062"/>
      <c r="B234" s="1058"/>
      <c r="C234" s="227" t="s">
        <v>2206</v>
      </c>
      <c r="D234" s="228" t="s">
        <v>2207</v>
      </c>
      <c r="E234" s="228" t="s">
        <v>2207</v>
      </c>
      <c r="F234" s="228" t="s">
        <v>2038</v>
      </c>
      <c r="G234" s="228" t="s">
        <v>2038</v>
      </c>
    </row>
    <row r="235" spans="1:7" ht="18" customHeight="1">
      <c r="A235" s="1062"/>
      <c r="B235" s="1057" t="s">
        <v>2208</v>
      </c>
      <c r="C235" s="229" t="s">
        <v>2209</v>
      </c>
      <c r="D235" s="226" t="s">
        <v>2227</v>
      </c>
      <c r="E235" s="226" t="s">
        <v>2227</v>
      </c>
      <c r="F235" s="226" t="s">
        <v>2211</v>
      </c>
      <c r="G235" s="226" t="s">
        <v>2211</v>
      </c>
    </row>
    <row r="236" spans="1:7" ht="18" customHeight="1">
      <c r="A236" s="1062"/>
      <c r="B236" s="1066"/>
      <c r="C236" s="229" t="s">
        <v>2209</v>
      </c>
      <c r="D236" s="228" t="s">
        <v>2213</v>
      </c>
      <c r="E236" s="228" t="s">
        <v>2213</v>
      </c>
      <c r="F236" s="228" t="s">
        <v>2214</v>
      </c>
      <c r="G236" s="228" t="s">
        <v>2214</v>
      </c>
    </row>
    <row r="237" spans="1:7" ht="18" customHeight="1">
      <c r="A237" s="1062"/>
      <c r="B237" s="1066"/>
      <c r="C237" s="230" t="s">
        <v>2215</v>
      </c>
      <c r="D237" s="228"/>
      <c r="E237" s="228"/>
      <c r="F237" s="228"/>
      <c r="G237" s="228"/>
    </row>
    <row r="238" spans="1:7" ht="18" customHeight="1">
      <c r="A238" s="1062"/>
      <c r="B238" s="1066"/>
      <c r="C238" s="1064" t="s">
        <v>2216</v>
      </c>
      <c r="D238" s="222" t="s">
        <v>2210</v>
      </c>
      <c r="E238" s="222" t="s">
        <v>2210</v>
      </c>
      <c r="F238" s="222" t="s">
        <v>2224</v>
      </c>
      <c r="G238" s="222" t="s">
        <v>2224</v>
      </c>
    </row>
    <row r="239" spans="1:7" ht="18" customHeight="1">
      <c r="A239" s="1062"/>
      <c r="B239" s="1066"/>
      <c r="C239" s="1056"/>
      <c r="D239" s="228" t="s">
        <v>2219</v>
      </c>
      <c r="E239" s="228" t="s">
        <v>2220</v>
      </c>
      <c r="F239" s="228" t="s">
        <v>2220</v>
      </c>
      <c r="G239" s="228" t="s">
        <v>1691</v>
      </c>
    </row>
    <row r="240" spans="1:7" ht="18" customHeight="1">
      <c r="A240" s="1062"/>
      <c r="B240" s="1066"/>
      <c r="C240" s="1065" t="s">
        <v>2221</v>
      </c>
      <c r="D240" s="228" t="s">
        <v>1245</v>
      </c>
      <c r="E240" s="228" t="s">
        <v>2229</v>
      </c>
      <c r="F240" s="228" t="s">
        <v>2229</v>
      </c>
      <c r="G240" s="228" t="s">
        <v>1429</v>
      </c>
    </row>
    <row r="241" spans="1:7" ht="18" customHeight="1" thickBot="1">
      <c r="A241" s="1063"/>
      <c r="B241" s="1058"/>
      <c r="C241" s="1056"/>
      <c r="D241" s="231" t="s">
        <v>1843</v>
      </c>
      <c r="E241" s="231" t="s">
        <v>1843</v>
      </c>
      <c r="F241" s="231" t="s">
        <v>2225</v>
      </c>
      <c r="G241" s="231" t="s">
        <v>2225</v>
      </c>
    </row>
    <row r="242" spans="1:7" ht="18" customHeight="1">
      <c r="A242" s="1061">
        <f>A227+1</f>
        <v>46159</v>
      </c>
      <c r="B242" s="1072" t="s">
        <v>2197</v>
      </c>
      <c r="C242" s="1067" t="s">
        <v>2198</v>
      </c>
      <c r="D242" s="222"/>
      <c r="E242" s="222"/>
      <c r="F242" s="222"/>
      <c r="G242" s="222"/>
    </row>
    <row r="243" spans="1:7" ht="18" customHeight="1">
      <c r="A243" s="1062"/>
      <c r="B243" s="1066"/>
      <c r="C243" s="1058"/>
      <c r="D243" s="222" t="s">
        <v>2200</v>
      </c>
      <c r="E243" s="222" t="s">
        <v>2200</v>
      </c>
      <c r="F243" s="222" t="s">
        <v>2199</v>
      </c>
      <c r="G243" s="222" t="s">
        <v>2199</v>
      </c>
    </row>
    <row r="244" spans="1:7" ht="18" customHeight="1">
      <c r="A244" s="1062"/>
      <c r="B244" s="1066"/>
      <c r="C244" s="1073" t="s">
        <v>2201</v>
      </c>
      <c r="D244" s="225"/>
      <c r="E244" s="225"/>
      <c r="F244" s="225"/>
      <c r="G244" s="225"/>
    </row>
    <row r="245" spans="1:7" ht="18" customHeight="1">
      <c r="A245" s="1062"/>
      <c r="B245" s="1066"/>
      <c r="C245" s="1058"/>
      <c r="D245" s="226" t="s">
        <v>1488</v>
      </c>
      <c r="E245" s="226" t="s">
        <v>1488</v>
      </c>
      <c r="F245" s="226" t="s">
        <v>2202</v>
      </c>
      <c r="G245" s="226" t="s">
        <v>2202</v>
      </c>
    </row>
    <row r="246" spans="1:7" ht="18" customHeight="1">
      <c r="A246" s="1062"/>
      <c r="B246" s="1066"/>
      <c r="C246" s="1067" t="s">
        <v>2203</v>
      </c>
      <c r="D246" s="222"/>
      <c r="E246" s="222"/>
      <c r="F246" s="222"/>
      <c r="G246" s="222"/>
    </row>
    <row r="247" spans="1:7" ht="18" customHeight="1">
      <c r="A247" s="1062"/>
      <c r="B247" s="1066"/>
      <c r="C247" s="1058"/>
      <c r="D247" s="226" t="s">
        <v>1488</v>
      </c>
      <c r="E247" s="226" t="s">
        <v>1488</v>
      </c>
      <c r="F247" s="226" t="s">
        <v>2202</v>
      </c>
      <c r="G247" s="226" t="s">
        <v>2202</v>
      </c>
    </row>
    <row r="248" spans="1:7" ht="18" customHeight="1">
      <c r="A248" s="1062"/>
      <c r="B248" s="1074" t="s">
        <v>2204</v>
      </c>
      <c r="C248" s="458" t="s">
        <v>2205</v>
      </c>
      <c r="D248" s="228"/>
      <c r="E248" s="228"/>
      <c r="F248" s="228"/>
      <c r="G248" s="228"/>
    </row>
    <row r="249" spans="1:7" ht="18" customHeight="1">
      <c r="A249" s="1062"/>
      <c r="B249" s="1058"/>
      <c r="C249" s="458" t="s">
        <v>2206</v>
      </c>
      <c r="D249" s="228" t="s">
        <v>2207</v>
      </c>
      <c r="E249" s="228" t="s">
        <v>2207</v>
      </c>
      <c r="F249" s="228" t="s">
        <v>2223</v>
      </c>
      <c r="G249" s="228" t="s">
        <v>2223</v>
      </c>
    </row>
    <row r="250" spans="1:7" ht="18" customHeight="1">
      <c r="A250" s="1062"/>
      <c r="B250" s="1072" t="s">
        <v>2208</v>
      </c>
      <c r="C250" s="459" t="s">
        <v>2209</v>
      </c>
      <c r="D250" s="226" t="s">
        <v>2217</v>
      </c>
      <c r="E250" s="226" t="s">
        <v>2217</v>
      </c>
      <c r="F250" s="226" t="s">
        <v>2224</v>
      </c>
      <c r="G250" s="226" t="s">
        <v>2224</v>
      </c>
    </row>
    <row r="251" spans="1:7" ht="18" customHeight="1">
      <c r="A251" s="1062"/>
      <c r="B251" s="1066"/>
      <c r="C251" s="461" t="s">
        <v>2212</v>
      </c>
      <c r="D251" s="228" t="s">
        <v>2210</v>
      </c>
      <c r="E251" s="228" t="s">
        <v>2210</v>
      </c>
      <c r="F251" s="228" t="s">
        <v>1131</v>
      </c>
      <c r="G251" s="228" t="s">
        <v>1131</v>
      </c>
    </row>
    <row r="252" spans="1:7" ht="18" customHeight="1">
      <c r="A252" s="1062"/>
      <c r="B252" s="1066"/>
      <c r="C252" s="460" t="s">
        <v>2215</v>
      </c>
      <c r="D252" s="228"/>
      <c r="E252" s="228"/>
      <c r="F252" s="228"/>
      <c r="G252" s="228"/>
    </row>
    <row r="253" spans="1:7" ht="18" customHeight="1">
      <c r="A253" s="1062"/>
      <c r="B253" s="1066"/>
      <c r="C253" s="1055" t="s">
        <v>2216</v>
      </c>
      <c r="D253" s="222" t="s">
        <v>2227</v>
      </c>
      <c r="E253" s="222" t="s">
        <v>2227</v>
      </c>
      <c r="F253" s="222" t="s">
        <v>2214</v>
      </c>
      <c r="G253" s="228" t="s">
        <v>2214</v>
      </c>
    </row>
    <row r="254" spans="1:7" ht="18" customHeight="1">
      <c r="A254" s="1062"/>
      <c r="B254" s="1066"/>
      <c r="C254" s="1056"/>
      <c r="D254" s="228" t="s">
        <v>2219</v>
      </c>
      <c r="E254" s="228" t="s">
        <v>2220</v>
      </c>
      <c r="F254" s="228" t="s">
        <v>2220</v>
      </c>
      <c r="G254" s="228" t="s">
        <v>1691</v>
      </c>
    </row>
    <row r="255" spans="1:7" ht="18" customHeight="1">
      <c r="A255" s="1062"/>
      <c r="B255" s="1066"/>
      <c r="C255" s="1068" t="s">
        <v>2221</v>
      </c>
      <c r="D255" s="228" t="s">
        <v>1181</v>
      </c>
      <c r="E255" s="228" t="s">
        <v>2229</v>
      </c>
      <c r="F255" s="228" t="s">
        <v>2229</v>
      </c>
      <c r="G255" s="228" t="s">
        <v>1429</v>
      </c>
    </row>
    <row r="256" spans="1:7" ht="18" customHeight="1" thickBot="1">
      <c r="A256" s="1063"/>
      <c r="B256" s="1066"/>
      <c r="C256" s="1069"/>
      <c r="D256" s="231" t="s">
        <v>1843</v>
      </c>
      <c r="E256" s="231" t="s">
        <v>2228</v>
      </c>
      <c r="F256" s="231" t="s">
        <v>2228</v>
      </c>
      <c r="G256" s="231" t="s">
        <v>2222</v>
      </c>
    </row>
    <row r="257" spans="1:7" ht="18" customHeight="1">
      <c r="A257" s="1070">
        <f>A242+1</f>
        <v>46160</v>
      </c>
      <c r="B257" s="1071" t="s">
        <v>2197</v>
      </c>
      <c r="C257" s="1059" t="s">
        <v>2198</v>
      </c>
      <c r="D257" s="225"/>
      <c r="E257" s="225"/>
      <c r="F257" s="225"/>
      <c r="G257" s="225"/>
    </row>
    <row r="258" spans="1:7" ht="18" customHeight="1">
      <c r="A258" s="1062"/>
      <c r="B258" s="1066"/>
      <c r="C258" s="1058"/>
      <c r="D258" s="222" t="s">
        <v>2200</v>
      </c>
      <c r="E258" s="222" t="s">
        <v>2200</v>
      </c>
      <c r="F258" s="222" t="s">
        <v>2199</v>
      </c>
      <c r="G258" s="222" t="s">
        <v>2199</v>
      </c>
    </row>
    <row r="259" spans="1:7" ht="18" customHeight="1">
      <c r="A259" s="1062"/>
      <c r="B259" s="1066"/>
      <c r="C259" s="1059" t="s">
        <v>2201</v>
      </c>
      <c r="D259" s="225"/>
      <c r="E259" s="225"/>
      <c r="F259" s="225"/>
      <c r="G259" s="225"/>
    </row>
    <row r="260" spans="1:7" ht="18" customHeight="1">
      <c r="A260" s="1062"/>
      <c r="B260" s="1066"/>
      <c r="C260" s="1058"/>
      <c r="D260" s="226" t="s">
        <v>1488</v>
      </c>
      <c r="E260" s="226" t="s">
        <v>1488</v>
      </c>
      <c r="F260" s="226" t="s">
        <v>2202</v>
      </c>
      <c r="G260" s="226" t="s">
        <v>2202</v>
      </c>
    </row>
    <row r="261" spans="1:7" ht="18" customHeight="1">
      <c r="A261" s="1062"/>
      <c r="B261" s="1066"/>
      <c r="C261" s="1057" t="s">
        <v>2203</v>
      </c>
      <c r="D261" s="222"/>
      <c r="E261" s="222"/>
      <c r="F261" s="222"/>
      <c r="G261" s="222"/>
    </row>
    <row r="262" spans="1:7" ht="18" customHeight="1">
      <c r="A262" s="1062"/>
      <c r="B262" s="1066"/>
      <c r="C262" s="1058"/>
      <c r="D262" s="226" t="s">
        <v>1488</v>
      </c>
      <c r="E262" s="226" t="s">
        <v>1488</v>
      </c>
      <c r="F262" s="226" t="s">
        <v>2202</v>
      </c>
      <c r="G262" s="226" t="s">
        <v>2202</v>
      </c>
    </row>
    <row r="263" spans="1:7" ht="18" customHeight="1">
      <c r="A263" s="1062"/>
      <c r="B263" s="1060" t="s">
        <v>2204</v>
      </c>
      <c r="C263" s="227" t="s">
        <v>2205</v>
      </c>
      <c r="D263" s="228"/>
      <c r="E263" s="228"/>
      <c r="F263" s="228"/>
      <c r="G263" s="228"/>
    </row>
    <row r="264" spans="1:7" ht="18" customHeight="1">
      <c r="A264" s="1062"/>
      <c r="B264" s="1058"/>
      <c r="C264" s="227" t="s">
        <v>2206</v>
      </c>
      <c r="D264" s="228" t="s">
        <v>2207</v>
      </c>
      <c r="E264" s="228" t="s">
        <v>2207</v>
      </c>
      <c r="F264" s="228" t="s">
        <v>2223</v>
      </c>
      <c r="G264" s="228" t="s">
        <v>2223</v>
      </c>
    </row>
    <row r="265" spans="1:7" ht="18" customHeight="1">
      <c r="A265" s="1062"/>
      <c r="B265" s="1057" t="s">
        <v>2208</v>
      </c>
      <c r="C265" s="229" t="s">
        <v>2209</v>
      </c>
      <c r="D265" s="226" t="s">
        <v>2217</v>
      </c>
      <c r="E265" s="226" t="s">
        <v>2213</v>
      </c>
      <c r="F265" s="226" t="s">
        <v>2224</v>
      </c>
      <c r="G265" s="226" t="s">
        <v>2224</v>
      </c>
    </row>
    <row r="266" spans="1:7" ht="18" customHeight="1">
      <c r="A266" s="1062"/>
      <c r="B266" s="1066"/>
      <c r="C266" s="229" t="s">
        <v>2209</v>
      </c>
      <c r="D266" s="228" t="s">
        <v>2227</v>
      </c>
      <c r="E266" s="228" t="s">
        <v>2227</v>
      </c>
      <c r="F266" s="228" t="s">
        <v>1131</v>
      </c>
      <c r="G266" s="228" t="s">
        <v>1131</v>
      </c>
    </row>
    <row r="267" spans="1:7" ht="18" customHeight="1">
      <c r="A267" s="1062"/>
      <c r="B267" s="1066"/>
      <c r="C267" s="230" t="s">
        <v>2215</v>
      </c>
      <c r="D267" s="228"/>
      <c r="E267" s="228"/>
      <c r="F267" s="228"/>
      <c r="G267" s="228"/>
    </row>
    <row r="268" spans="1:7" ht="18" customHeight="1">
      <c r="A268" s="1062"/>
      <c r="B268" s="1066"/>
      <c r="C268" s="1064" t="s">
        <v>2216</v>
      </c>
      <c r="D268" s="222" t="s">
        <v>2219</v>
      </c>
      <c r="E268" s="222" t="s">
        <v>2220</v>
      </c>
      <c r="F268" s="222" t="s">
        <v>2220</v>
      </c>
      <c r="G268" s="222" t="s">
        <v>1240</v>
      </c>
    </row>
    <row r="269" spans="1:7" ht="18" customHeight="1">
      <c r="A269" s="1062"/>
      <c r="B269" s="1066"/>
      <c r="C269" s="1056"/>
      <c r="D269" s="228"/>
      <c r="E269" s="228" t="s">
        <v>2217</v>
      </c>
      <c r="F269" s="228" t="s">
        <v>2214</v>
      </c>
      <c r="G269" s="228" t="s">
        <v>2214</v>
      </c>
    </row>
    <row r="270" spans="1:7" ht="18" customHeight="1">
      <c r="A270" s="1062"/>
      <c r="B270" s="1066"/>
      <c r="C270" s="1065" t="s">
        <v>2221</v>
      </c>
      <c r="D270" s="228" t="s">
        <v>1843</v>
      </c>
      <c r="E270" s="228" t="s">
        <v>2228</v>
      </c>
      <c r="F270" s="228" t="s">
        <v>2228</v>
      </c>
      <c r="G270" s="228" t="s">
        <v>2222</v>
      </c>
    </row>
    <row r="271" spans="1:7" ht="18" customHeight="1" thickBot="1">
      <c r="A271" s="1063"/>
      <c r="B271" s="1058"/>
      <c r="C271" s="1056"/>
      <c r="D271" s="231"/>
      <c r="E271" s="231" t="s">
        <v>1843</v>
      </c>
      <c r="F271" s="231" t="s">
        <v>2225</v>
      </c>
      <c r="G271" s="231" t="s">
        <v>2225</v>
      </c>
    </row>
    <row r="272" spans="1:7" ht="18" customHeight="1">
      <c r="A272" s="1061">
        <f>A257+1</f>
        <v>46161</v>
      </c>
      <c r="B272" s="1072" t="s">
        <v>2197</v>
      </c>
      <c r="C272" s="1067" t="s">
        <v>2198</v>
      </c>
      <c r="D272" s="222"/>
      <c r="E272" s="222"/>
      <c r="F272" s="222"/>
      <c r="G272" s="222"/>
    </row>
    <row r="273" spans="1:7" ht="18" customHeight="1">
      <c r="A273" s="1062"/>
      <c r="B273" s="1066"/>
      <c r="C273" s="1058"/>
      <c r="D273" s="222" t="s">
        <v>2200</v>
      </c>
      <c r="E273" s="222" t="s">
        <v>2200</v>
      </c>
      <c r="F273" s="222" t="s">
        <v>3468</v>
      </c>
      <c r="G273" s="222" t="s">
        <v>3468</v>
      </c>
    </row>
    <row r="274" spans="1:7" ht="18" customHeight="1">
      <c r="A274" s="1062"/>
      <c r="B274" s="1066"/>
      <c r="C274" s="1073" t="s">
        <v>2201</v>
      </c>
      <c r="D274" s="225"/>
      <c r="E274" s="225"/>
      <c r="F274" s="225"/>
      <c r="G274" s="225"/>
    </row>
    <row r="275" spans="1:7" ht="18" customHeight="1">
      <c r="A275" s="1062"/>
      <c r="B275" s="1066"/>
      <c r="C275" s="1058"/>
      <c r="D275" s="226" t="s">
        <v>2226</v>
      </c>
      <c r="E275" s="226" t="s">
        <v>2226</v>
      </c>
      <c r="F275" s="226" t="s">
        <v>3469</v>
      </c>
      <c r="G275" s="226" t="s">
        <v>3469</v>
      </c>
    </row>
    <row r="276" spans="1:7" ht="18" customHeight="1">
      <c r="A276" s="1062"/>
      <c r="B276" s="1066"/>
      <c r="C276" s="1067" t="s">
        <v>2203</v>
      </c>
      <c r="D276" s="222"/>
      <c r="E276" s="222"/>
      <c r="F276" s="222"/>
      <c r="G276" s="222"/>
    </row>
    <row r="277" spans="1:7" ht="18" customHeight="1">
      <c r="A277" s="1062"/>
      <c r="B277" s="1066"/>
      <c r="C277" s="1058"/>
      <c r="D277" s="226" t="s">
        <v>2226</v>
      </c>
      <c r="E277" s="226" t="s">
        <v>2226</v>
      </c>
      <c r="F277" s="226" t="s">
        <v>3469</v>
      </c>
      <c r="G277" s="226" t="s">
        <v>3469</v>
      </c>
    </row>
    <row r="278" spans="1:7" ht="18" customHeight="1">
      <c r="A278" s="1062"/>
      <c r="B278" s="1074" t="s">
        <v>2204</v>
      </c>
      <c r="C278" s="458" t="s">
        <v>2205</v>
      </c>
      <c r="D278" s="228"/>
      <c r="E278" s="228"/>
      <c r="F278" s="228"/>
      <c r="G278" s="228"/>
    </row>
    <row r="279" spans="1:7" ht="18" customHeight="1">
      <c r="A279" s="1062"/>
      <c r="B279" s="1058"/>
      <c r="C279" s="458" t="s">
        <v>2206</v>
      </c>
      <c r="D279" s="228" t="s">
        <v>2038</v>
      </c>
      <c r="E279" s="228" t="s">
        <v>2038</v>
      </c>
      <c r="F279" s="228" t="s">
        <v>3470</v>
      </c>
      <c r="G279" s="228" t="s">
        <v>3470</v>
      </c>
    </row>
    <row r="280" spans="1:7" ht="18" customHeight="1">
      <c r="A280" s="1062"/>
      <c r="B280" s="1072" t="s">
        <v>2208</v>
      </c>
      <c r="C280" s="459" t="s">
        <v>2209</v>
      </c>
      <c r="D280" s="226" t="s">
        <v>2217</v>
      </c>
      <c r="E280" s="226" t="s">
        <v>2217</v>
      </c>
      <c r="F280" s="226" t="s">
        <v>2824</v>
      </c>
      <c r="G280" s="226" t="s">
        <v>2824</v>
      </c>
    </row>
    <row r="281" spans="1:7" ht="18" customHeight="1">
      <c r="A281" s="1062"/>
      <c r="B281" s="1066"/>
      <c r="C281" s="461" t="s">
        <v>2212</v>
      </c>
      <c r="D281" s="228"/>
      <c r="E281" s="228"/>
      <c r="F281" s="228" t="s">
        <v>3471</v>
      </c>
      <c r="G281" s="228" t="s">
        <v>3471</v>
      </c>
    </row>
    <row r="282" spans="1:7" ht="18" customHeight="1">
      <c r="A282" s="1062"/>
      <c r="B282" s="1066"/>
      <c r="C282" s="460" t="s">
        <v>2215</v>
      </c>
      <c r="D282" s="228"/>
      <c r="E282" s="228"/>
      <c r="F282" s="228"/>
      <c r="G282" s="228"/>
    </row>
    <row r="283" spans="1:7" ht="18" customHeight="1">
      <c r="A283" s="1062"/>
      <c r="B283" s="1066"/>
      <c r="C283" s="1055" t="s">
        <v>2216</v>
      </c>
      <c r="D283" s="222" t="s">
        <v>2219</v>
      </c>
      <c r="E283" s="222" t="s">
        <v>2220</v>
      </c>
      <c r="F283" s="222" t="s">
        <v>2220</v>
      </c>
      <c r="G283" s="222" t="s">
        <v>1240</v>
      </c>
    </row>
    <row r="284" spans="1:7" ht="18" customHeight="1">
      <c r="A284" s="1062"/>
      <c r="B284" s="1066"/>
      <c r="C284" s="1056"/>
      <c r="D284" s="228" t="s">
        <v>2210</v>
      </c>
      <c r="E284" s="228" t="s">
        <v>2210</v>
      </c>
      <c r="F284" s="228" t="s">
        <v>2218</v>
      </c>
      <c r="G284" s="228" t="s">
        <v>2218</v>
      </c>
    </row>
    <row r="285" spans="1:7" ht="18" customHeight="1">
      <c r="A285" s="1062"/>
      <c r="B285" s="1066"/>
      <c r="C285" s="1068" t="s">
        <v>2221</v>
      </c>
      <c r="D285" s="228" t="s">
        <v>1181</v>
      </c>
      <c r="E285" s="228" t="s">
        <v>2228</v>
      </c>
      <c r="F285" s="228" t="s">
        <v>2228</v>
      </c>
      <c r="G285" s="228" t="s">
        <v>2222</v>
      </c>
    </row>
    <row r="286" spans="1:7" ht="18" customHeight="1" thickBot="1">
      <c r="A286" s="1063"/>
      <c r="B286" s="1066"/>
      <c r="C286" s="1069"/>
      <c r="D286" s="231" t="s">
        <v>1843</v>
      </c>
      <c r="E286" s="231"/>
      <c r="F286" s="231" t="s">
        <v>3472</v>
      </c>
      <c r="G286" s="231" t="s">
        <v>3472</v>
      </c>
    </row>
    <row r="287" spans="1:7" ht="18" customHeight="1">
      <c r="A287" s="1070">
        <f>A272+1</f>
        <v>46162</v>
      </c>
      <c r="B287" s="1071" t="s">
        <v>2197</v>
      </c>
      <c r="C287" s="1059" t="s">
        <v>2198</v>
      </c>
      <c r="D287" s="225"/>
      <c r="E287" s="225"/>
      <c r="F287" s="225"/>
      <c r="G287" s="225"/>
    </row>
    <row r="288" spans="1:7" ht="18" customHeight="1">
      <c r="A288" s="1062"/>
      <c r="B288" s="1066"/>
      <c r="C288" s="1058"/>
      <c r="D288" s="222" t="s">
        <v>3507</v>
      </c>
      <c r="E288" s="222" t="s">
        <v>3507</v>
      </c>
      <c r="F288" s="222" t="s">
        <v>3469</v>
      </c>
      <c r="G288" s="222" t="s">
        <v>3469</v>
      </c>
    </row>
    <row r="289" spans="1:7" ht="18" customHeight="1">
      <c r="A289" s="1062"/>
      <c r="B289" s="1066"/>
      <c r="C289" s="1059" t="s">
        <v>2201</v>
      </c>
      <c r="D289" s="225"/>
      <c r="E289" s="225"/>
      <c r="F289" s="225"/>
      <c r="G289" s="225"/>
    </row>
    <row r="290" spans="1:7" ht="18" customHeight="1">
      <c r="A290" s="1062"/>
      <c r="B290" s="1066"/>
      <c r="C290" s="1058"/>
      <c r="D290" s="226" t="s">
        <v>3508</v>
      </c>
      <c r="E290" s="226" t="s">
        <v>3508</v>
      </c>
      <c r="F290" s="226" t="s">
        <v>3469</v>
      </c>
      <c r="G290" s="226" t="s">
        <v>3469</v>
      </c>
    </row>
    <row r="291" spans="1:7" ht="18" customHeight="1">
      <c r="A291" s="1062"/>
      <c r="B291" s="1066"/>
      <c r="C291" s="1057" t="s">
        <v>2203</v>
      </c>
      <c r="D291" s="222"/>
      <c r="E291" s="222"/>
      <c r="F291" s="222"/>
      <c r="G291" s="222"/>
    </row>
    <row r="292" spans="1:7" ht="18" customHeight="1">
      <c r="A292" s="1062"/>
      <c r="B292" s="1066"/>
      <c r="C292" s="1058"/>
      <c r="D292" s="226" t="s">
        <v>2226</v>
      </c>
      <c r="E292" s="226" t="s">
        <v>2226</v>
      </c>
      <c r="F292" s="226" t="s">
        <v>3469</v>
      </c>
      <c r="G292" s="226" t="s">
        <v>3469</v>
      </c>
    </row>
    <row r="293" spans="1:7" ht="18" customHeight="1">
      <c r="A293" s="1062"/>
      <c r="B293" s="1060" t="s">
        <v>2204</v>
      </c>
      <c r="C293" s="227" t="s">
        <v>2205</v>
      </c>
      <c r="D293" s="228"/>
      <c r="E293" s="228"/>
      <c r="F293" s="228"/>
      <c r="G293" s="228"/>
    </row>
    <row r="294" spans="1:7" ht="18" customHeight="1">
      <c r="A294" s="1062"/>
      <c r="B294" s="1058"/>
      <c r="C294" s="227" t="s">
        <v>2206</v>
      </c>
      <c r="D294" s="228" t="s">
        <v>3509</v>
      </c>
      <c r="E294" s="228" t="s">
        <v>3509</v>
      </c>
      <c r="F294" s="228" t="s">
        <v>3470</v>
      </c>
      <c r="G294" s="228" t="s">
        <v>3470</v>
      </c>
    </row>
    <row r="295" spans="1:7" ht="18" customHeight="1">
      <c r="A295" s="1062"/>
      <c r="B295" s="1057" t="s">
        <v>2208</v>
      </c>
      <c r="C295" s="229" t="s">
        <v>2209</v>
      </c>
      <c r="D295" s="226" t="s">
        <v>3511</v>
      </c>
      <c r="E295" s="226" t="s">
        <v>3511</v>
      </c>
      <c r="F295" s="226" t="s">
        <v>3568</v>
      </c>
      <c r="G295" s="226" t="s">
        <v>3568</v>
      </c>
    </row>
    <row r="296" spans="1:7" ht="18" customHeight="1">
      <c r="A296" s="1062"/>
      <c r="B296" s="1066"/>
      <c r="C296" s="229" t="s">
        <v>3510</v>
      </c>
      <c r="D296" s="228"/>
      <c r="E296" s="228" t="s">
        <v>3509</v>
      </c>
      <c r="F296" s="228" t="s">
        <v>3569</v>
      </c>
      <c r="G296" s="228" t="s">
        <v>3569</v>
      </c>
    </row>
    <row r="297" spans="1:7" ht="18" customHeight="1">
      <c r="A297" s="1062"/>
      <c r="B297" s="1066"/>
      <c r="C297" s="230" t="s">
        <v>2215</v>
      </c>
      <c r="D297" s="228"/>
      <c r="E297" s="228"/>
      <c r="F297" s="228"/>
      <c r="G297" s="228"/>
    </row>
    <row r="298" spans="1:7" ht="18" customHeight="1">
      <c r="A298" s="1062"/>
      <c r="B298" s="1066"/>
      <c r="C298" s="1064" t="s">
        <v>2216</v>
      </c>
      <c r="D298" s="222" t="s">
        <v>3512</v>
      </c>
      <c r="E298" s="222" t="s">
        <v>1691</v>
      </c>
      <c r="F298" s="222" t="s">
        <v>1691</v>
      </c>
      <c r="G298" s="222" t="s">
        <v>3572</v>
      </c>
    </row>
    <row r="299" spans="1:7" ht="18" customHeight="1">
      <c r="A299" s="1062"/>
      <c r="B299" s="1066"/>
      <c r="C299" s="1056"/>
      <c r="D299" s="228" t="s">
        <v>3513</v>
      </c>
      <c r="E299" s="228" t="s">
        <v>3513</v>
      </c>
      <c r="F299" s="228" t="s">
        <v>3570</v>
      </c>
      <c r="G299" s="228" t="s">
        <v>3570</v>
      </c>
    </row>
    <row r="300" spans="1:7" ht="18" customHeight="1">
      <c r="A300" s="1062"/>
      <c r="B300" s="1066"/>
      <c r="C300" s="1065" t="s">
        <v>2221</v>
      </c>
      <c r="D300" s="228" t="s">
        <v>3514</v>
      </c>
      <c r="E300" s="228" t="s">
        <v>2228</v>
      </c>
      <c r="F300" s="228" t="s">
        <v>3571</v>
      </c>
      <c r="G300" s="228" t="s">
        <v>2222</v>
      </c>
    </row>
    <row r="301" spans="1:7" ht="18" customHeight="1" thickBot="1">
      <c r="A301" s="1063"/>
      <c r="B301" s="1058"/>
      <c r="C301" s="1056"/>
      <c r="D301" s="231" t="s">
        <v>3508</v>
      </c>
      <c r="E301" s="231" t="s">
        <v>3508</v>
      </c>
      <c r="F301" s="231" t="s">
        <v>3472</v>
      </c>
      <c r="G301" s="231" t="s">
        <v>3472</v>
      </c>
    </row>
    <row r="302" spans="1:7" ht="18" customHeight="1">
      <c r="A302" s="1061">
        <f>A287+1</f>
        <v>46163</v>
      </c>
      <c r="B302" s="1072" t="s">
        <v>2197</v>
      </c>
      <c r="C302" s="1067" t="s">
        <v>2198</v>
      </c>
      <c r="D302" s="222"/>
      <c r="E302" s="222"/>
      <c r="F302" s="222"/>
      <c r="G302" s="222"/>
    </row>
    <row r="303" spans="1:7" ht="18" customHeight="1">
      <c r="A303" s="1062"/>
      <c r="B303" s="1066"/>
      <c r="C303" s="1058"/>
      <c r="D303" s="222" t="s">
        <v>3508</v>
      </c>
      <c r="E303" s="222"/>
      <c r="F303" s="222"/>
      <c r="G303" s="222"/>
    </row>
    <row r="304" spans="1:7" ht="18" customHeight="1">
      <c r="A304" s="1062"/>
      <c r="B304" s="1066"/>
      <c r="C304" s="1073" t="s">
        <v>2201</v>
      </c>
      <c r="D304" s="225"/>
      <c r="E304" s="225"/>
      <c r="F304" s="225"/>
      <c r="G304" s="225"/>
    </row>
    <row r="305" spans="1:7" ht="18" customHeight="1">
      <c r="A305" s="1062"/>
      <c r="B305" s="1066"/>
      <c r="C305" s="1058"/>
      <c r="D305" s="226" t="s">
        <v>2226</v>
      </c>
      <c r="E305" s="226"/>
      <c r="F305" s="226"/>
      <c r="G305" s="226"/>
    </row>
    <row r="306" spans="1:7" ht="18" customHeight="1">
      <c r="A306" s="1062"/>
      <c r="B306" s="1066"/>
      <c r="C306" s="1067" t="s">
        <v>2203</v>
      </c>
      <c r="D306" s="222"/>
      <c r="E306" s="222"/>
      <c r="F306" s="222"/>
      <c r="G306" s="222"/>
    </row>
    <row r="307" spans="1:7" ht="18" customHeight="1">
      <c r="A307" s="1062"/>
      <c r="B307" s="1066"/>
      <c r="C307" s="1058"/>
      <c r="D307" s="226" t="s">
        <v>2226</v>
      </c>
      <c r="E307" s="226"/>
      <c r="F307" s="226"/>
      <c r="G307" s="226"/>
    </row>
    <row r="308" spans="1:7" ht="18" customHeight="1">
      <c r="A308" s="1062"/>
      <c r="B308" s="1074" t="s">
        <v>2204</v>
      </c>
      <c r="C308" s="458" t="s">
        <v>2205</v>
      </c>
      <c r="D308" s="228"/>
      <c r="E308" s="228"/>
      <c r="F308" s="228"/>
      <c r="G308" s="228"/>
    </row>
    <row r="309" spans="1:7" ht="18" customHeight="1">
      <c r="A309" s="1062"/>
      <c r="B309" s="1058"/>
      <c r="C309" s="458" t="s">
        <v>2206</v>
      </c>
      <c r="D309" s="228" t="s">
        <v>3509</v>
      </c>
      <c r="E309" s="228"/>
      <c r="F309" s="228"/>
      <c r="G309" s="228"/>
    </row>
    <row r="310" spans="1:7" ht="18" customHeight="1">
      <c r="A310" s="1062"/>
      <c r="B310" s="1072" t="s">
        <v>2208</v>
      </c>
      <c r="C310" s="459" t="s">
        <v>2209</v>
      </c>
      <c r="D310" s="226" t="s">
        <v>3513</v>
      </c>
      <c r="E310" s="226"/>
      <c r="F310" s="226"/>
      <c r="G310" s="226"/>
    </row>
    <row r="311" spans="1:7" ht="18" customHeight="1">
      <c r="A311" s="1062"/>
      <c r="B311" s="1066"/>
      <c r="C311" s="461" t="s">
        <v>2212</v>
      </c>
      <c r="D311" s="228"/>
      <c r="E311" s="228"/>
      <c r="F311" s="228"/>
      <c r="G311" s="228"/>
    </row>
    <row r="312" spans="1:7" ht="18" customHeight="1">
      <c r="A312" s="1062"/>
      <c r="B312" s="1066"/>
      <c r="C312" s="460" t="s">
        <v>2215</v>
      </c>
      <c r="D312" s="228"/>
      <c r="E312" s="228"/>
      <c r="F312" s="228"/>
      <c r="G312" s="228"/>
    </row>
    <row r="313" spans="1:7" ht="18" customHeight="1">
      <c r="A313" s="1062"/>
      <c r="B313" s="1066"/>
      <c r="C313" s="1055" t="s">
        <v>2216</v>
      </c>
      <c r="D313" s="222" t="s">
        <v>3597</v>
      </c>
      <c r="E313" s="222"/>
      <c r="F313" s="222"/>
      <c r="G313" s="228"/>
    </row>
    <row r="314" spans="1:7" ht="18" customHeight="1">
      <c r="A314" s="1062"/>
      <c r="B314" s="1066"/>
      <c r="C314" s="1056"/>
      <c r="D314" s="228" t="s">
        <v>3598</v>
      </c>
      <c r="E314" s="228"/>
      <c r="F314" s="228"/>
      <c r="G314" s="228"/>
    </row>
    <row r="315" spans="1:7" ht="18" customHeight="1">
      <c r="A315" s="1062"/>
      <c r="B315" s="1066"/>
      <c r="C315" s="1068" t="s">
        <v>2221</v>
      </c>
      <c r="D315" s="228" t="s">
        <v>3599</v>
      </c>
      <c r="E315" s="228"/>
      <c r="F315" s="228"/>
      <c r="G315" s="228"/>
    </row>
    <row r="316" spans="1:7" ht="18" customHeight="1" thickBot="1">
      <c r="A316" s="1063"/>
      <c r="B316" s="1066"/>
      <c r="C316" s="1069"/>
      <c r="D316" s="231" t="s">
        <v>3600</v>
      </c>
      <c r="E316" s="231"/>
      <c r="F316" s="231"/>
      <c r="G316" s="231"/>
    </row>
    <row r="317" spans="1:7" ht="18" customHeight="1">
      <c r="A317" s="1070">
        <f>A302+1</f>
        <v>46164</v>
      </c>
      <c r="B317" s="1071" t="s">
        <v>2197</v>
      </c>
      <c r="C317" s="1059" t="s">
        <v>2198</v>
      </c>
      <c r="D317" s="225"/>
      <c r="E317" s="225"/>
      <c r="F317" s="225"/>
      <c r="G317" s="225"/>
    </row>
    <row r="318" spans="1:7" ht="18" customHeight="1">
      <c r="A318" s="1062"/>
      <c r="B318" s="1066"/>
      <c r="C318" s="1058"/>
      <c r="D318" s="222"/>
      <c r="E318" s="222"/>
      <c r="F318" s="222"/>
      <c r="G318" s="222"/>
    </row>
    <row r="319" spans="1:7" ht="18" customHeight="1">
      <c r="A319" s="1062"/>
      <c r="B319" s="1066"/>
      <c r="C319" s="1059" t="s">
        <v>2201</v>
      </c>
      <c r="D319" s="225"/>
      <c r="E319" s="225"/>
      <c r="F319" s="225"/>
      <c r="G319" s="225"/>
    </row>
    <row r="320" spans="1:7" ht="18" customHeight="1">
      <c r="A320" s="1062"/>
      <c r="B320" s="1066"/>
      <c r="C320" s="1058"/>
      <c r="D320" s="226"/>
      <c r="E320" s="226"/>
      <c r="F320" s="226"/>
      <c r="G320" s="226"/>
    </row>
    <row r="321" spans="1:7" ht="18" customHeight="1">
      <c r="A321" s="1062"/>
      <c r="B321" s="1066"/>
      <c r="C321" s="1057" t="s">
        <v>2203</v>
      </c>
      <c r="D321" s="222"/>
      <c r="E321" s="222"/>
      <c r="F321" s="222"/>
      <c r="G321" s="222"/>
    </row>
    <row r="322" spans="1:7" ht="18" customHeight="1">
      <c r="A322" s="1062"/>
      <c r="B322" s="1066"/>
      <c r="C322" s="1058"/>
      <c r="D322" s="226"/>
      <c r="E322" s="226"/>
      <c r="F322" s="226"/>
      <c r="G322" s="226"/>
    </row>
    <row r="323" spans="1:7" ht="18" customHeight="1">
      <c r="A323" s="1062"/>
      <c r="B323" s="1060" t="s">
        <v>2204</v>
      </c>
      <c r="C323" s="227" t="s">
        <v>2205</v>
      </c>
      <c r="D323" s="228"/>
      <c r="E323" s="228"/>
      <c r="F323" s="228"/>
      <c r="G323" s="228"/>
    </row>
    <row r="324" spans="1:7" ht="18" customHeight="1">
      <c r="A324" s="1062"/>
      <c r="B324" s="1058"/>
      <c r="C324" s="227" t="s">
        <v>2206</v>
      </c>
      <c r="D324" s="228"/>
      <c r="E324" s="228"/>
      <c r="F324" s="228"/>
      <c r="G324" s="228"/>
    </row>
    <row r="325" spans="1:7" ht="18" customHeight="1">
      <c r="A325" s="1062"/>
      <c r="B325" s="1057" t="s">
        <v>2208</v>
      </c>
      <c r="C325" s="229" t="s">
        <v>2209</v>
      </c>
      <c r="D325" s="226"/>
      <c r="E325" s="226"/>
      <c r="F325" s="226"/>
      <c r="G325" s="226"/>
    </row>
    <row r="326" spans="1:7" ht="18" customHeight="1">
      <c r="A326" s="1062"/>
      <c r="B326" s="1066"/>
      <c r="C326" s="229" t="s">
        <v>2209</v>
      </c>
      <c r="D326" s="228"/>
      <c r="E326" s="228"/>
      <c r="F326" s="228"/>
      <c r="G326" s="228"/>
    </row>
    <row r="327" spans="1:7" ht="18" customHeight="1">
      <c r="A327" s="1062"/>
      <c r="B327" s="1066"/>
      <c r="C327" s="230" t="s">
        <v>2215</v>
      </c>
      <c r="D327" s="228"/>
      <c r="E327" s="228"/>
      <c r="F327" s="228"/>
      <c r="G327" s="228"/>
    </row>
    <row r="328" spans="1:7" ht="18" customHeight="1">
      <c r="A328" s="1062"/>
      <c r="B328" s="1066"/>
      <c r="C328" s="1064" t="s">
        <v>2216</v>
      </c>
      <c r="D328" s="222"/>
      <c r="E328" s="222"/>
      <c r="F328" s="222"/>
      <c r="G328" s="222"/>
    </row>
    <row r="329" spans="1:7" ht="18" customHeight="1">
      <c r="A329" s="1062"/>
      <c r="B329" s="1066"/>
      <c r="C329" s="1056"/>
      <c r="D329" s="228"/>
      <c r="E329" s="228"/>
      <c r="F329" s="228"/>
      <c r="G329" s="228"/>
    </row>
    <row r="330" spans="1:7" ht="18" customHeight="1">
      <c r="A330" s="1062"/>
      <c r="B330" s="1066"/>
      <c r="C330" s="1065" t="s">
        <v>2221</v>
      </c>
      <c r="D330" s="228"/>
      <c r="E330" s="228"/>
      <c r="F330" s="228"/>
      <c r="G330" s="228"/>
    </row>
    <row r="331" spans="1:7" ht="18" customHeight="1" thickBot="1">
      <c r="A331" s="1063"/>
      <c r="B331" s="1058"/>
      <c r="C331" s="1056"/>
      <c r="D331" s="231"/>
      <c r="E331" s="231"/>
      <c r="F331" s="231"/>
      <c r="G331" s="231"/>
    </row>
    <row r="332" spans="1:7" ht="18" customHeight="1">
      <c r="A332" s="1061">
        <f>A317+1</f>
        <v>46165</v>
      </c>
      <c r="B332" s="1072" t="s">
        <v>2197</v>
      </c>
      <c r="C332" s="1067" t="s">
        <v>2198</v>
      </c>
      <c r="D332" s="222"/>
      <c r="E332" s="222"/>
      <c r="F332" s="222"/>
      <c r="G332" s="222"/>
    </row>
    <row r="333" spans="1:7" ht="18" customHeight="1">
      <c r="A333" s="1062"/>
      <c r="B333" s="1066"/>
      <c r="C333" s="1058"/>
      <c r="D333" s="222"/>
      <c r="E333" s="222"/>
      <c r="F333" s="222"/>
      <c r="G333" s="222"/>
    </row>
    <row r="334" spans="1:7" ht="18" customHeight="1">
      <c r="A334" s="1062"/>
      <c r="B334" s="1066"/>
      <c r="C334" s="1073" t="s">
        <v>2201</v>
      </c>
      <c r="D334" s="225"/>
      <c r="E334" s="225"/>
      <c r="F334" s="225"/>
      <c r="G334" s="225"/>
    </row>
    <row r="335" spans="1:7" ht="18" customHeight="1">
      <c r="A335" s="1062"/>
      <c r="B335" s="1066"/>
      <c r="C335" s="1058"/>
      <c r="D335" s="226"/>
      <c r="E335" s="226"/>
      <c r="F335" s="226"/>
      <c r="G335" s="226"/>
    </row>
    <row r="336" spans="1:7" ht="18" customHeight="1">
      <c r="A336" s="1062"/>
      <c r="B336" s="1066"/>
      <c r="C336" s="1067" t="s">
        <v>2203</v>
      </c>
      <c r="D336" s="222"/>
      <c r="E336" s="222"/>
      <c r="F336" s="222"/>
      <c r="G336" s="222"/>
    </row>
    <row r="337" spans="1:7" ht="18" customHeight="1">
      <c r="A337" s="1062"/>
      <c r="B337" s="1066"/>
      <c r="C337" s="1058"/>
      <c r="D337" s="226"/>
      <c r="E337" s="226"/>
      <c r="F337" s="226"/>
      <c r="G337" s="226"/>
    </row>
    <row r="338" spans="1:7" ht="18" customHeight="1">
      <c r="A338" s="1062"/>
      <c r="B338" s="1074" t="s">
        <v>2204</v>
      </c>
      <c r="C338" s="458" t="s">
        <v>2205</v>
      </c>
      <c r="D338" s="228"/>
      <c r="E338" s="228"/>
      <c r="F338" s="228"/>
      <c r="G338" s="228"/>
    </row>
    <row r="339" spans="1:7" ht="18" customHeight="1">
      <c r="A339" s="1062"/>
      <c r="B339" s="1058"/>
      <c r="C339" s="458" t="s">
        <v>2206</v>
      </c>
      <c r="D339" s="228"/>
      <c r="E339" s="228"/>
      <c r="F339" s="228"/>
      <c r="G339" s="228"/>
    </row>
    <row r="340" spans="1:7" ht="18" customHeight="1">
      <c r="A340" s="1062"/>
      <c r="B340" s="1072" t="s">
        <v>2208</v>
      </c>
      <c r="C340" s="459" t="s">
        <v>2209</v>
      </c>
      <c r="D340" s="226"/>
      <c r="E340" s="226"/>
      <c r="F340" s="226"/>
      <c r="G340" s="226"/>
    </row>
    <row r="341" spans="1:7" ht="18" customHeight="1">
      <c r="A341" s="1062"/>
      <c r="B341" s="1066"/>
      <c r="C341" s="461" t="s">
        <v>2212</v>
      </c>
      <c r="D341" s="228"/>
      <c r="E341" s="228"/>
      <c r="F341" s="228"/>
      <c r="G341" s="228"/>
    </row>
    <row r="342" spans="1:7" ht="18" customHeight="1">
      <c r="A342" s="1062"/>
      <c r="B342" s="1066"/>
      <c r="C342" s="460" t="s">
        <v>2215</v>
      </c>
      <c r="D342" s="228"/>
      <c r="E342" s="228"/>
      <c r="F342" s="228"/>
      <c r="G342" s="228"/>
    </row>
    <row r="343" spans="1:7" ht="18" customHeight="1">
      <c r="A343" s="1062"/>
      <c r="B343" s="1066"/>
      <c r="C343" s="1055" t="s">
        <v>2216</v>
      </c>
      <c r="D343" s="222"/>
      <c r="E343" s="222"/>
      <c r="F343" s="222"/>
      <c r="G343" s="228"/>
    </row>
    <row r="344" spans="1:7" ht="18" customHeight="1">
      <c r="A344" s="1062"/>
      <c r="B344" s="1066"/>
      <c r="C344" s="1056"/>
      <c r="D344" s="228"/>
      <c r="E344" s="228"/>
      <c r="F344" s="228"/>
      <c r="G344" s="228"/>
    </row>
    <row r="345" spans="1:7" ht="18" customHeight="1">
      <c r="A345" s="1062"/>
      <c r="B345" s="1066"/>
      <c r="C345" s="1068" t="s">
        <v>2221</v>
      </c>
      <c r="D345" s="228"/>
      <c r="E345" s="228"/>
      <c r="F345" s="228"/>
      <c r="G345" s="228"/>
    </row>
    <row r="346" spans="1:7" ht="18" customHeight="1" thickBot="1">
      <c r="A346" s="1063"/>
      <c r="B346" s="1066"/>
      <c r="C346" s="1069"/>
      <c r="D346" s="231"/>
      <c r="E346" s="231"/>
      <c r="F346" s="231"/>
      <c r="G346" s="231"/>
    </row>
    <row r="347" spans="1:7" ht="18" customHeight="1">
      <c r="A347" s="1070">
        <f>A332+1</f>
        <v>46166</v>
      </c>
      <c r="B347" s="1071" t="s">
        <v>2197</v>
      </c>
      <c r="C347" s="1059" t="s">
        <v>2198</v>
      </c>
      <c r="D347" s="225"/>
      <c r="E347" s="225"/>
      <c r="F347" s="225"/>
      <c r="G347" s="225"/>
    </row>
    <row r="348" spans="1:7" ht="18" customHeight="1">
      <c r="A348" s="1062"/>
      <c r="B348" s="1066"/>
      <c r="C348" s="1058"/>
      <c r="D348" s="222"/>
      <c r="E348" s="222"/>
      <c r="F348" s="222"/>
      <c r="G348" s="222"/>
    </row>
    <row r="349" spans="1:7" ht="18" customHeight="1">
      <c r="A349" s="1062"/>
      <c r="B349" s="1066"/>
      <c r="C349" s="1059" t="s">
        <v>2201</v>
      </c>
      <c r="D349" s="225"/>
      <c r="E349" s="225"/>
      <c r="F349" s="225"/>
      <c r="G349" s="225"/>
    </row>
    <row r="350" spans="1:7" ht="18" customHeight="1">
      <c r="A350" s="1062"/>
      <c r="B350" s="1066"/>
      <c r="C350" s="1058"/>
      <c r="D350" s="226"/>
      <c r="E350" s="226"/>
      <c r="F350" s="226"/>
      <c r="G350" s="226"/>
    </row>
    <row r="351" spans="1:7" ht="18" customHeight="1">
      <c r="A351" s="1062"/>
      <c r="B351" s="1066"/>
      <c r="C351" s="1057" t="s">
        <v>2203</v>
      </c>
      <c r="D351" s="222"/>
      <c r="E351" s="222"/>
      <c r="F351" s="222"/>
      <c r="G351" s="222"/>
    </row>
    <row r="352" spans="1:7" ht="18" customHeight="1">
      <c r="A352" s="1062"/>
      <c r="B352" s="1066"/>
      <c r="C352" s="1058"/>
      <c r="D352" s="226"/>
      <c r="E352" s="226"/>
      <c r="F352" s="226"/>
      <c r="G352" s="226"/>
    </row>
    <row r="353" spans="1:7" ht="18" customHeight="1">
      <c r="A353" s="1062"/>
      <c r="B353" s="1060" t="s">
        <v>2204</v>
      </c>
      <c r="C353" s="227" t="s">
        <v>2205</v>
      </c>
      <c r="D353" s="228"/>
      <c r="E353" s="228"/>
      <c r="F353" s="228"/>
      <c r="G353" s="228"/>
    </row>
    <row r="354" spans="1:7" ht="18" customHeight="1">
      <c r="A354" s="1062"/>
      <c r="B354" s="1058"/>
      <c r="C354" s="227" t="s">
        <v>2206</v>
      </c>
      <c r="D354" s="228"/>
      <c r="E354" s="228"/>
      <c r="F354" s="228"/>
      <c r="G354" s="228"/>
    </row>
    <row r="355" spans="1:7" ht="18" customHeight="1">
      <c r="A355" s="1062"/>
      <c r="B355" s="1057" t="s">
        <v>2208</v>
      </c>
      <c r="C355" s="229" t="s">
        <v>2209</v>
      </c>
      <c r="D355" s="226"/>
      <c r="E355" s="226"/>
      <c r="F355" s="226"/>
      <c r="G355" s="226"/>
    </row>
    <row r="356" spans="1:7" ht="18" customHeight="1">
      <c r="A356" s="1062"/>
      <c r="B356" s="1066"/>
      <c r="C356" s="229" t="s">
        <v>2209</v>
      </c>
      <c r="D356" s="228"/>
      <c r="E356" s="228"/>
      <c r="F356" s="228"/>
      <c r="G356" s="228"/>
    </row>
    <row r="357" spans="1:7" ht="18" customHeight="1">
      <c r="A357" s="1062"/>
      <c r="B357" s="1066"/>
      <c r="C357" s="230" t="s">
        <v>2215</v>
      </c>
      <c r="D357" s="228"/>
      <c r="E357" s="228"/>
      <c r="F357" s="228"/>
      <c r="G357" s="228"/>
    </row>
    <row r="358" spans="1:7" ht="18" customHeight="1">
      <c r="A358" s="1062"/>
      <c r="B358" s="1066"/>
      <c r="C358" s="1064" t="s">
        <v>2216</v>
      </c>
      <c r="D358" s="222"/>
      <c r="E358" s="222"/>
      <c r="F358" s="222"/>
      <c r="G358" s="222"/>
    </row>
    <row r="359" spans="1:7" ht="18" customHeight="1">
      <c r="A359" s="1062"/>
      <c r="B359" s="1066"/>
      <c r="C359" s="1056"/>
      <c r="D359" s="228"/>
      <c r="E359" s="228"/>
      <c r="F359" s="228"/>
      <c r="G359" s="228"/>
    </row>
    <row r="360" spans="1:7" ht="18" customHeight="1">
      <c r="A360" s="1062"/>
      <c r="B360" s="1066"/>
      <c r="C360" s="1065" t="s">
        <v>2221</v>
      </c>
      <c r="D360" s="228"/>
      <c r="E360" s="228"/>
      <c r="F360" s="228"/>
      <c r="G360" s="228"/>
    </row>
    <row r="361" spans="1:7" ht="18" customHeight="1" thickBot="1">
      <c r="A361" s="1063"/>
      <c r="B361" s="1058"/>
      <c r="C361" s="1056"/>
      <c r="D361" s="231"/>
      <c r="E361" s="231"/>
      <c r="F361" s="231"/>
      <c r="G361" s="231"/>
    </row>
    <row r="362" spans="1:7" ht="18" customHeight="1">
      <c r="A362" s="1061">
        <f>A347+1</f>
        <v>46167</v>
      </c>
      <c r="B362" s="1072" t="s">
        <v>2197</v>
      </c>
      <c r="C362" s="1067" t="s">
        <v>2198</v>
      </c>
      <c r="D362" s="222"/>
      <c r="E362" s="222"/>
      <c r="F362" s="222"/>
      <c r="G362" s="222"/>
    </row>
    <row r="363" spans="1:7" ht="18" customHeight="1">
      <c r="A363" s="1062"/>
      <c r="B363" s="1066"/>
      <c r="C363" s="1058"/>
      <c r="D363" s="222"/>
      <c r="E363" s="222"/>
      <c r="F363" s="222"/>
      <c r="G363" s="222"/>
    </row>
    <row r="364" spans="1:7" ht="18" customHeight="1">
      <c r="A364" s="1062"/>
      <c r="B364" s="1066"/>
      <c r="C364" s="1073" t="s">
        <v>2201</v>
      </c>
      <c r="D364" s="225"/>
      <c r="E364" s="225"/>
      <c r="F364" s="225"/>
      <c r="G364" s="225"/>
    </row>
    <row r="365" spans="1:7" ht="18" customHeight="1">
      <c r="A365" s="1062"/>
      <c r="B365" s="1066"/>
      <c r="C365" s="1058"/>
      <c r="D365" s="226"/>
      <c r="E365" s="226"/>
      <c r="F365" s="226"/>
      <c r="G365" s="226"/>
    </row>
    <row r="366" spans="1:7" ht="18" customHeight="1">
      <c r="A366" s="1062"/>
      <c r="B366" s="1066"/>
      <c r="C366" s="1067" t="s">
        <v>2203</v>
      </c>
      <c r="D366" s="222"/>
      <c r="E366" s="222"/>
      <c r="F366" s="222"/>
      <c r="G366" s="222"/>
    </row>
    <row r="367" spans="1:7" ht="18" customHeight="1">
      <c r="A367" s="1062"/>
      <c r="B367" s="1066"/>
      <c r="C367" s="1058"/>
      <c r="D367" s="226"/>
      <c r="E367" s="226"/>
      <c r="F367" s="226"/>
      <c r="G367" s="226"/>
    </row>
    <row r="368" spans="1:7" ht="18" customHeight="1">
      <c r="A368" s="1062"/>
      <c r="B368" s="1074" t="s">
        <v>2204</v>
      </c>
      <c r="C368" s="458" t="s">
        <v>2205</v>
      </c>
      <c r="D368" s="228"/>
      <c r="E368" s="228"/>
      <c r="F368" s="228"/>
      <c r="G368" s="228"/>
    </row>
    <row r="369" spans="1:7" ht="18" customHeight="1">
      <c r="A369" s="1062"/>
      <c r="B369" s="1058"/>
      <c r="C369" s="458" t="s">
        <v>2206</v>
      </c>
      <c r="D369" s="228"/>
      <c r="E369" s="228"/>
      <c r="F369" s="228"/>
      <c r="G369" s="228"/>
    </row>
    <row r="370" spans="1:7" ht="18" customHeight="1">
      <c r="A370" s="1062"/>
      <c r="B370" s="1072" t="s">
        <v>2208</v>
      </c>
      <c r="C370" s="459" t="s">
        <v>2209</v>
      </c>
      <c r="D370" s="226"/>
      <c r="E370" s="226"/>
      <c r="F370" s="226"/>
      <c r="G370" s="226"/>
    </row>
    <row r="371" spans="1:7" ht="18" customHeight="1">
      <c r="A371" s="1062"/>
      <c r="B371" s="1066"/>
      <c r="C371" s="461" t="s">
        <v>2212</v>
      </c>
      <c r="D371" s="228"/>
      <c r="E371" s="228"/>
      <c r="F371" s="228"/>
      <c r="G371" s="228"/>
    </row>
    <row r="372" spans="1:7" ht="18" customHeight="1">
      <c r="A372" s="1062"/>
      <c r="B372" s="1066"/>
      <c r="C372" s="460" t="s">
        <v>2215</v>
      </c>
      <c r="D372" s="228"/>
      <c r="E372" s="228"/>
      <c r="F372" s="228"/>
      <c r="G372" s="228"/>
    </row>
    <row r="373" spans="1:7" ht="18" customHeight="1">
      <c r="A373" s="1062"/>
      <c r="B373" s="1066"/>
      <c r="C373" s="1055" t="s">
        <v>2216</v>
      </c>
      <c r="D373" s="222"/>
      <c r="E373" s="222"/>
      <c r="F373" s="222"/>
      <c r="G373" s="228"/>
    </row>
    <row r="374" spans="1:7" ht="18" customHeight="1">
      <c r="A374" s="1062"/>
      <c r="B374" s="1066"/>
      <c r="C374" s="1056"/>
      <c r="D374" s="228"/>
      <c r="E374" s="228"/>
      <c r="F374" s="228"/>
      <c r="G374" s="228"/>
    </row>
    <row r="375" spans="1:7" ht="18" customHeight="1">
      <c r="A375" s="1062"/>
      <c r="B375" s="1066"/>
      <c r="C375" s="1068" t="s">
        <v>2221</v>
      </c>
      <c r="D375" s="228"/>
      <c r="E375" s="228"/>
      <c r="F375" s="228"/>
      <c r="G375" s="228"/>
    </row>
    <row r="376" spans="1:7" ht="18" customHeight="1" thickBot="1">
      <c r="A376" s="1063"/>
      <c r="B376" s="1066"/>
      <c r="C376" s="1069"/>
      <c r="D376" s="231"/>
      <c r="E376" s="231"/>
      <c r="F376" s="231"/>
      <c r="G376" s="231"/>
    </row>
    <row r="377" spans="1:7" ht="18" customHeight="1">
      <c r="A377" s="1070">
        <f>A362+1</f>
        <v>46168</v>
      </c>
      <c r="B377" s="1071" t="s">
        <v>2197</v>
      </c>
      <c r="C377" s="1059" t="s">
        <v>2198</v>
      </c>
      <c r="D377" s="225"/>
      <c r="E377" s="225"/>
      <c r="F377" s="225"/>
      <c r="G377" s="225"/>
    </row>
    <row r="378" spans="1:7" ht="18" customHeight="1">
      <c r="A378" s="1062"/>
      <c r="B378" s="1066"/>
      <c r="C378" s="1058"/>
      <c r="D378" s="222"/>
      <c r="E378" s="222"/>
      <c r="F378" s="222"/>
      <c r="G378" s="222"/>
    </row>
    <row r="379" spans="1:7" ht="18" customHeight="1">
      <c r="A379" s="1062"/>
      <c r="B379" s="1066"/>
      <c r="C379" s="1059" t="s">
        <v>2201</v>
      </c>
      <c r="D379" s="225"/>
      <c r="E379" s="225"/>
      <c r="F379" s="225"/>
      <c r="G379" s="225"/>
    </row>
    <row r="380" spans="1:7" ht="18" customHeight="1">
      <c r="A380" s="1062"/>
      <c r="B380" s="1066"/>
      <c r="C380" s="1058"/>
      <c r="D380" s="226"/>
      <c r="E380" s="226"/>
      <c r="F380" s="226"/>
      <c r="G380" s="226"/>
    </row>
    <row r="381" spans="1:7" ht="18" customHeight="1">
      <c r="A381" s="1062"/>
      <c r="B381" s="1066"/>
      <c r="C381" s="1057" t="s">
        <v>2203</v>
      </c>
      <c r="D381" s="222"/>
      <c r="E381" s="222"/>
      <c r="F381" s="222"/>
      <c r="G381" s="222"/>
    </row>
    <row r="382" spans="1:7" ht="18" customHeight="1">
      <c r="A382" s="1062"/>
      <c r="B382" s="1066"/>
      <c r="C382" s="1058"/>
      <c r="D382" s="226"/>
      <c r="E382" s="226"/>
      <c r="F382" s="226"/>
      <c r="G382" s="226"/>
    </row>
    <row r="383" spans="1:7" ht="18" customHeight="1">
      <c r="A383" s="1062"/>
      <c r="B383" s="1060" t="s">
        <v>2204</v>
      </c>
      <c r="C383" s="227" t="s">
        <v>2205</v>
      </c>
      <c r="D383" s="228"/>
      <c r="E383" s="228"/>
      <c r="F383" s="228"/>
      <c r="G383" s="228"/>
    </row>
    <row r="384" spans="1:7" ht="18" customHeight="1">
      <c r="A384" s="1062"/>
      <c r="B384" s="1058"/>
      <c r="C384" s="227" t="s">
        <v>2206</v>
      </c>
      <c r="D384" s="228"/>
      <c r="E384" s="228"/>
      <c r="F384" s="228"/>
      <c r="G384" s="228"/>
    </row>
    <row r="385" spans="1:7" ht="18" customHeight="1">
      <c r="A385" s="1062"/>
      <c r="B385" s="1057" t="s">
        <v>2208</v>
      </c>
      <c r="C385" s="229" t="s">
        <v>2209</v>
      </c>
      <c r="D385" s="226"/>
      <c r="E385" s="226"/>
      <c r="F385" s="226"/>
      <c r="G385" s="226"/>
    </row>
    <row r="386" spans="1:7" ht="18" customHeight="1">
      <c r="A386" s="1062"/>
      <c r="B386" s="1066"/>
      <c r="C386" s="229" t="s">
        <v>2209</v>
      </c>
      <c r="D386" s="228"/>
      <c r="E386" s="228"/>
      <c r="F386" s="228"/>
      <c r="G386" s="228"/>
    </row>
    <row r="387" spans="1:7" ht="18" customHeight="1">
      <c r="A387" s="1062"/>
      <c r="B387" s="1066"/>
      <c r="C387" s="230" t="s">
        <v>2215</v>
      </c>
      <c r="D387" s="228"/>
      <c r="E387" s="228"/>
      <c r="F387" s="228"/>
      <c r="G387" s="228"/>
    </row>
    <row r="388" spans="1:7" ht="18" customHeight="1">
      <c r="A388" s="1062"/>
      <c r="B388" s="1066"/>
      <c r="C388" s="1064" t="s">
        <v>2216</v>
      </c>
      <c r="D388" s="222"/>
      <c r="E388" s="222"/>
      <c r="F388" s="222"/>
      <c r="G388" s="222"/>
    </row>
    <row r="389" spans="1:7" ht="18" customHeight="1">
      <c r="A389" s="1062"/>
      <c r="B389" s="1066"/>
      <c r="C389" s="1056"/>
      <c r="D389" s="228"/>
      <c r="E389" s="228"/>
      <c r="F389" s="228"/>
      <c r="G389" s="228"/>
    </row>
    <row r="390" spans="1:7" ht="18" customHeight="1">
      <c r="A390" s="1062"/>
      <c r="B390" s="1066"/>
      <c r="C390" s="1065" t="s">
        <v>2221</v>
      </c>
      <c r="D390" s="228"/>
      <c r="E390" s="228"/>
      <c r="F390" s="228"/>
      <c r="G390" s="228"/>
    </row>
    <row r="391" spans="1:7" ht="18" customHeight="1" thickBot="1">
      <c r="A391" s="1063"/>
      <c r="B391" s="1058"/>
      <c r="C391" s="1056"/>
      <c r="D391" s="231"/>
      <c r="E391" s="231"/>
      <c r="F391" s="231"/>
      <c r="G391" s="231"/>
    </row>
    <row r="392" spans="1:7" ht="18" customHeight="1">
      <c r="A392" s="1061">
        <f>A377+1</f>
        <v>46169</v>
      </c>
      <c r="B392" s="1072" t="s">
        <v>2197</v>
      </c>
      <c r="C392" s="1067" t="s">
        <v>2198</v>
      </c>
      <c r="D392" s="222"/>
      <c r="E392" s="222"/>
      <c r="F392" s="222"/>
      <c r="G392" s="222"/>
    </row>
    <row r="393" spans="1:7" ht="18" customHeight="1">
      <c r="A393" s="1062"/>
      <c r="B393" s="1066"/>
      <c r="C393" s="1058"/>
      <c r="D393" s="222"/>
      <c r="E393" s="222"/>
      <c r="F393" s="222"/>
      <c r="G393" s="222"/>
    </row>
    <row r="394" spans="1:7" ht="18" customHeight="1">
      <c r="A394" s="1062"/>
      <c r="B394" s="1066"/>
      <c r="C394" s="1073" t="s">
        <v>2201</v>
      </c>
      <c r="D394" s="225"/>
      <c r="E394" s="225"/>
      <c r="F394" s="225"/>
      <c r="G394" s="225"/>
    </row>
    <row r="395" spans="1:7" ht="18" customHeight="1">
      <c r="A395" s="1062"/>
      <c r="B395" s="1066"/>
      <c r="C395" s="1058"/>
      <c r="D395" s="226"/>
      <c r="E395" s="226"/>
      <c r="F395" s="226"/>
      <c r="G395" s="226"/>
    </row>
    <row r="396" spans="1:7" ht="18" customHeight="1">
      <c r="A396" s="1062"/>
      <c r="B396" s="1066"/>
      <c r="C396" s="1067" t="s">
        <v>2203</v>
      </c>
      <c r="D396" s="222"/>
      <c r="E396" s="222"/>
      <c r="F396" s="222"/>
      <c r="G396" s="222"/>
    </row>
    <row r="397" spans="1:7" ht="18" customHeight="1">
      <c r="A397" s="1062"/>
      <c r="B397" s="1066"/>
      <c r="C397" s="1058"/>
      <c r="D397" s="226"/>
      <c r="E397" s="226"/>
      <c r="F397" s="226"/>
      <c r="G397" s="226"/>
    </row>
    <row r="398" spans="1:7" ht="18" customHeight="1">
      <c r="A398" s="1062"/>
      <c r="B398" s="1074" t="s">
        <v>2204</v>
      </c>
      <c r="C398" s="458" t="s">
        <v>2205</v>
      </c>
      <c r="D398" s="228"/>
      <c r="E398" s="228"/>
      <c r="F398" s="228"/>
      <c r="G398" s="228"/>
    </row>
    <row r="399" spans="1:7" ht="18" customHeight="1">
      <c r="A399" s="1062"/>
      <c r="B399" s="1058"/>
      <c r="C399" s="458" t="s">
        <v>2206</v>
      </c>
      <c r="D399" s="228"/>
      <c r="E399" s="228"/>
      <c r="F399" s="228"/>
      <c r="G399" s="228"/>
    </row>
    <row r="400" spans="1:7" ht="18" customHeight="1">
      <c r="A400" s="1062"/>
      <c r="B400" s="1072" t="s">
        <v>2208</v>
      </c>
      <c r="C400" s="459" t="s">
        <v>2209</v>
      </c>
      <c r="D400" s="226"/>
      <c r="E400" s="226"/>
      <c r="F400" s="226"/>
      <c r="G400" s="226"/>
    </row>
    <row r="401" spans="1:7" ht="18" customHeight="1">
      <c r="A401" s="1062"/>
      <c r="B401" s="1066"/>
      <c r="C401" s="461" t="s">
        <v>2212</v>
      </c>
      <c r="D401" s="228"/>
      <c r="E401" s="228"/>
      <c r="F401" s="228"/>
      <c r="G401" s="228"/>
    </row>
    <row r="402" spans="1:7" ht="18" customHeight="1">
      <c r="A402" s="1062"/>
      <c r="B402" s="1066"/>
      <c r="C402" s="460" t="s">
        <v>2215</v>
      </c>
      <c r="D402" s="228"/>
      <c r="E402" s="228"/>
      <c r="F402" s="228"/>
      <c r="G402" s="228"/>
    </row>
    <row r="403" spans="1:7" ht="18" customHeight="1">
      <c r="A403" s="1062"/>
      <c r="B403" s="1066"/>
      <c r="C403" s="1055" t="s">
        <v>2216</v>
      </c>
      <c r="D403" s="222"/>
      <c r="E403" s="222"/>
      <c r="F403" s="222"/>
      <c r="G403" s="228"/>
    </row>
    <row r="404" spans="1:7" ht="18" customHeight="1">
      <c r="A404" s="1062"/>
      <c r="B404" s="1066"/>
      <c r="C404" s="1056"/>
      <c r="D404" s="228"/>
      <c r="E404" s="228"/>
      <c r="F404" s="228"/>
      <c r="G404" s="228"/>
    </row>
    <row r="405" spans="1:7" ht="18" customHeight="1">
      <c r="A405" s="1062"/>
      <c r="B405" s="1066"/>
      <c r="C405" s="1068" t="s">
        <v>2221</v>
      </c>
      <c r="D405" s="228"/>
      <c r="E405" s="228"/>
      <c r="F405" s="228"/>
      <c r="G405" s="228"/>
    </row>
    <row r="406" spans="1:7" ht="18" customHeight="1" thickBot="1">
      <c r="A406" s="1063"/>
      <c r="B406" s="1066"/>
      <c r="C406" s="1069"/>
      <c r="D406" s="231"/>
      <c r="E406" s="231"/>
      <c r="F406" s="231"/>
      <c r="G406" s="231"/>
    </row>
    <row r="407" spans="1:7" ht="18" customHeight="1">
      <c r="A407" s="1070">
        <f>A392+1</f>
        <v>46170</v>
      </c>
      <c r="B407" s="1071" t="s">
        <v>2197</v>
      </c>
      <c r="C407" s="1059" t="s">
        <v>2198</v>
      </c>
      <c r="D407" s="225"/>
      <c r="E407" s="225"/>
      <c r="F407" s="225"/>
      <c r="G407" s="225"/>
    </row>
    <row r="408" spans="1:7" ht="18" customHeight="1">
      <c r="A408" s="1062"/>
      <c r="B408" s="1066"/>
      <c r="C408" s="1058"/>
      <c r="D408" s="222"/>
      <c r="E408" s="222"/>
      <c r="F408" s="222"/>
      <c r="G408" s="222"/>
    </row>
    <row r="409" spans="1:7" ht="18" customHeight="1">
      <c r="A409" s="1062"/>
      <c r="B409" s="1066"/>
      <c r="C409" s="1059" t="s">
        <v>2201</v>
      </c>
      <c r="D409" s="225"/>
      <c r="E409" s="225"/>
      <c r="F409" s="225"/>
      <c r="G409" s="225"/>
    </row>
    <row r="410" spans="1:7" ht="18" customHeight="1">
      <c r="A410" s="1062"/>
      <c r="B410" s="1066"/>
      <c r="C410" s="1058"/>
      <c r="D410" s="226"/>
      <c r="E410" s="226"/>
      <c r="F410" s="226"/>
      <c r="G410" s="226"/>
    </row>
    <row r="411" spans="1:7" ht="18" customHeight="1">
      <c r="A411" s="1062"/>
      <c r="B411" s="1066"/>
      <c r="C411" s="1057" t="s">
        <v>2203</v>
      </c>
      <c r="D411" s="222"/>
      <c r="E411" s="222"/>
      <c r="F411" s="222"/>
      <c r="G411" s="222"/>
    </row>
    <row r="412" spans="1:7" ht="18" customHeight="1">
      <c r="A412" s="1062"/>
      <c r="B412" s="1066"/>
      <c r="C412" s="1058"/>
      <c r="D412" s="226"/>
      <c r="E412" s="226"/>
      <c r="F412" s="226"/>
      <c r="G412" s="226"/>
    </row>
    <row r="413" spans="1:7" ht="18" customHeight="1">
      <c r="A413" s="1062"/>
      <c r="B413" s="1060" t="s">
        <v>2204</v>
      </c>
      <c r="C413" s="227" t="s">
        <v>2205</v>
      </c>
      <c r="D413" s="228"/>
      <c r="E413" s="228"/>
      <c r="F413" s="228"/>
      <c r="G413" s="228"/>
    </row>
    <row r="414" spans="1:7" ht="18" customHeight="1">
      <c r="A414" s="1062"/>
      <c r="B414" s="1058"/>
      <c r="C414" s="227" t="s">
        <v>2206</v>
      </c>
      <c r="D414" s="228"/>
      <c r="E414" s="228"/>
      <c r="F414" s="228"/>
      <c r="G414" s="228"/>
    </row>
    <row r="415" spans="1:7" ht="18" customHeight="1">
      <c r="A415" s="1062"/>
      <c r="B415" s="1057" t="s">
        <v>2208</v>
      </c>
      <c r="C415" s="229" t="s">
        <v>2209</v>
      </c>
      <c r="D415" s="226"/>
      <c r="E415" s="226"/>
      <c r="F415" s="226"/>
      <c r="G415" s="226"/>
    </row>
    <row r="416" spans="1:7" ht="18" customHeight="1">
      <c r="A416" s="1062"/>
      <c r="B416" s="1066"/>
      <c r="C416" s="229" t="s">
        <v>2209</v>
      </c>
      <c r="D416" s="228"/>
      <c r="E416" s="228"/>
      <c r="F416" s="228"/>
      <c r="G416" s="228"/>
    </row>
    <row r="417" spans="1:7" ht="18" customHeight="1">
      <c r="A417" s="1062"/>
      <c r="B417" s="1066"/>
      <c r="C417" s="230" t="s">
        <v>2215</v>
      </c>
      <c r="D417" s="228"/>
      <c r="E417" s="228"/>
      <c r="F417" s="228"/>
      <c r="G417" s="228"/>
    </row>
    <row r="418" spans="1:7" ht="18" customHeight="1">
      <c r="A418" s="1062"/>
      <c r="B418" s="1066"/>
      <c r="C418" s="1064" t="s">
        <v>2216</v>
      </c>
      <c r="D418" s="222"/>
      <c r="E418" s="222"/>
      <c r="F418" s="222"/>
      <c r="G418" s="222"/>
    </row>
    <row r="419" spans="1:7" ht="18" customHeight="1">
      <c r="A419" s="1062"/>
      <c r="B419" s="1066"/>
      <c r="C419" s="1056"/>
      <c r="D419" s="228"/>
      <c r="E419" s="228"/>
      <c r="F419" s="228"/>
      <c r="G419" s="228"/>
    </row>
    <row r="420" spans="1:7" ht="18" customHeight="1">
      <c r="A420" s="1062"/>
      <c r="B420" s="1066"/>
      <c r="C420" s="1065" t="s">
        <v>2221</v>
      </c>
      <c r="D420" s="228"/>
      <c r="E420" s="228"/>
      <c r="F420" s="228"/>
      <c r="G420" s="228"/>
    </row>
    <row r="421" spans="1:7" ht="18" customHeight="1" thickBot="1">
      <c r="A421" s="1063"/>
      <c r="B421" s="1058"/>
      <c r="C421" s="1056"/>
      <c r="D421" s="231"/>
      <c r="E421" s="231"/>
      <c r="F421" s="231"/>
      <c r="G421" s="231"/>
    </row>
    <row r="422" spans="1:7" ht="18" customHeight="1">
      <c r="A422" s="1061">
        <f>A407+1</f>
        <v>46171</v>
      </c>
      <c r="B422" s="1072" t="s">
        <v>2197</v>
      </c>
      <c r="C422" s="1067" t="s">
        <v>2198</v>
      </c>
      <c r="D422" s="222"/>
      <c r="E422" s="222"/>
      <c r="F422" s="222"/>
      <c r="G422" s="222"/>
    </row>
    <row r="423" spans="1:7" ht="18" customHeight="1">
      <c r="A423" s="1062"/>
      <c r="B423" s="1066"/>
      <c r="C423" s="1058"/>
      <c r="D423" s="222"/>
      <c r="E423" s="222"/>
      <c r="F423" s="222"/>
      <c r="G423" s="222"/>
    </row>
    <row r="424" spans="1:7" ht="18" customHeight="1">
      <c r="A424" s="1062"/>
      <c r="B424" s="1066"/>
      <c r="C424" s="1073" t="s">
        <v>2201</v>
      </c>
      <c r="D424" s="225"/>
      <c r="E424" s="225"/>
      <c r="F424" s="225"/>
      <c r="G424" s="225"/>
    </row>
    <row r="425" spans="1:7" ht="18" customHeight="1">
      <c r="A425" s="1062"/>
      <c r="B425" s="1066"/>
      <c r="C425" s="1058"/>
      <c r="D425" s="226"/>
      <c r="E425" s="226"/>
      <c r="F425" s="226"/>
      <c r="G425" s="226"/>
    </row>
    <row r="426" spans="1:7" ht="18" customHeight="1">
      <c r="A426" s="1062"/>
      <c r="B426" s="1066"/>
      <c r="C426" s="1067" t="s">
        <v>2203</v>
      </c>
      <c r="D426" s="222"/>
      <c r="E426" s="222"/>
      <c r="F426" s="222"/>
      <c r="G426" s="222"/>
    </row>
    <row r="427" spans="1:7" ht="18" customHeight="1">
      <c r="A427" s="1062"/>
      <c r="B427" s="1066"/>
      <c r="C427" s="1058"/>
      <c r="D427" s="226"/>
      <c r="E427" s="226"/>
      <c r="F427" s="226"/>
      <c r="G427" s="226"/>
    </row>
    <row r="428" spans="1:7" ht="18" customHeight="1">
      <c r="A428" s="1062"/>
      <c r="B428" s="1074" t="s">
        <v>2204</v>
      </c>
      <c r="C428" s="458" t="s">
        <v>2205</v>
      </c>
      <c r="D428" s="228"/>
      <c r="E428" s="228"/>
      <c r="F428" s="228"/>
      <c r="G428" s="228"/>
    </row>
    <row r="429" spans="1:7" ht="18" customHeight="1">
      <c r="A429" s="1062"/>
      <c r="B429" s="1058"/>
      <c r="C429" s="458" t="s">
        <v>2206</v>
      </c>
      <c r="D429" s="228"/>
      <c r="E429" s="228"/>
      <c r="F429" s="228"/>
      <c r="G429" s="228"/>
    </row>
    <row r="430" spans="1:7" ht="18" customHeight="1">
      <c r="A430" s="1062"/>
      <c r="B430" s="1072" t="s">
        <v>2208</v>
      </c>
      <c r="C430" s="459" t="s">
        <v>2209</v>
      </c>
      <c r="D430" s="226"/>
      <c r="E430" s="226"/>
      <c r="F430" s="226"/>
      <c r="G430" s="226"/>
    </row>
    <row r="431" spans="1:7" ht="18" customHeight="1">
      <c r="A431" s="1062"/>
      <c r="B431" s="1066"/>
      <c r="C431" s="461" t="s">
        <v>2212</v>
      </c>
      <c r="D431" s="228"/>
      <c r="E431" s="228"/>
      <c r="F431" s="228"/>
      <c r="G431" s="228"/>
    </row>
    <row r="432" spans="1:7" ht="18" customHeight="1">
      <c r="A432" s="1062"/>
      <c r="B432" s="1066"/>
      <c r="C432" s="460" t="s">
        <v>2215</v>
      </c>
      <c r="D432" s="228"/>
      <c r="E432" s="228"/>
      <c r="F432" s="228"/>
      <c r="G432" s="228"/>
    </row>
    <row r="433" spans="1:7" ht="18" customHeight="1">
      <c r="A433" s="1062"/>
      <c r="B433" s="1066"/>
      <c r="C433" s="1055" t="s">
        <v>2216</v>
      </c>
      <c r="D433" s="222"/>
      <c r="E433" s="222"/>
      <c r="F433" s="222"/>
      <c r="G433" s="228"/>
    </row>
    <row r="434" spans="1:7" ht="18" customHeight="1">
      <c r="A434" s="1062"/>
      <c r="B434" s="1066"/>
      <c r="C434" s="1056"/>
      <c r="D434" s="228"/>
      <c r="E434" s="228"/>
      <c r="F434" s="228"/>
      <c r="G434" s="228"/>
    </row>
    <row r="435" spans="1:7" ht="18" customHeight="1">
      <c r="A435" s="1062"/>
      <c r="B435" s="1066"/>
      <c r="C435" s="1068" t="s">
        <v>2221</v>
      </c>
      <c r="D435" s="228"/>
      <c r="E435" s="228"/>
      <c r="F435" s="228"/>
      <c r="G435" s="228"/>
    </row>
    <row r="436" spans="1:7" ht="18" customHeight="1" thickBot="1">
      <c r="A436" s="1063"/>
      <c r="B436" s="1066"/>
      <c r="C436" s="1069"/>
      <c r="D436" s="231"/>
      <c r="E436" s="231"/>
      <c r="F436" s="231"/>
      <c r="G436" s="231"/>
    </row>
    <row r="437" spans="1:7" ht="18" customHeight="1">
      <c r="A437" s="1070">
        <f>A422+1</f>
        <v>46172</v>
      </c>
      <c r="B437" s="1071" t="s">
        <v>2197</v>
      </c>
      <c r="C437" s="1059" t="s">
        <v>2198</v>
      </c>
      <c r="D437" s="225"/>
      <c r="E437" s="225"/>
      <c r="F437" s="225"/>
      <c r="G437" s="225"/>
    </row>
    <row r="438" spans="1:7" ht="18" customHeight="1">
      <c r="A438" s="1062"/>
      <c r="B438" s="1066"/>
      <c r="C438" s="1058"/>
      <c r="D438" s="222"/>
      <c r="E438" s="222"/>
      <c r="F438" s="222"/>
      <c r="G438" s="222"/>
    </row>
    <row r="439" spans="1:7" ht="18" customHeight="1">
      <c r="A439" s="1062"/>
      <c r="B439" s="1066"/>
      <c r="C439" s="1059" t="s">
        <v>2201</v>
      </c>
      <c r="D439" s="225"/>
      <c r="E439" s="225"/>
      <c r="F439" s="225"/>
      <c r="G439" s="225"/>
    </row>
    <row r="440" spans="1:7" ht="18" customHeight="1">
      <c r="A440" s="1062"/>
      <c r="B440" s="1066"/>
      <c r="C440" s="1058"/>
      <c r="D440" s="226"/>
      <c r="E440" s="226"/>
      <c r="F440" s="226"/>
      <c r="G440" s="226"/>
    </row>
    <row r="441" spans="1:7" ht="18" customHeight="1">
      <c r="A441" s="1062"/>
      <c r="B441" s="1066"/>
      <c r="C441" s="1057" t="s">
        <v>2203</v>
      </c>
      <c r="D441" s="222"/>
      <c r="E441" s="222"/>
      <c r="F441" s="222"/>
      <c r="G441" s="222"/>
    </row>
    <row r="442" spans="1:7" ht="18" customHeight="1">
      <c r="A442" s="1062"/>
      <c r="B442" s="1066"/>
      <c r="C442" s="1058"/>
      <c r="D442" s="226"/>
      <c r="E442" s="226"/>
      <c r="F442" s="226"/>
      <c r="G442" s="226"/>
    </row>
    <row r="443" spans="1:7" ht="18" customHeight="1">
      <c r="A443" s="1062"/>
      <c r="B443" s="1060" t="s">
        <v>2204</v>
      </c>
      <c r="C443" s="227" t="s">
        <v>2205</v>
      </c>
      <c r="D443" s="228"/>
      <c r="E443" s="228"/>
      <c r="F443" s="228"/>
      <c r="G443" s="228"/>
    </row>
    <row r="444" spans="1:7" ht="18" customHeight="1">
      <c r="A444" s="1062"/>
      <c r="B444" s="1058"/>
      <c r="C444" s="227" t="s">
        <v>2206</v>
      </c>
      <c r="D444" s="228"/>
      <c r="E444" s="228"/>
      <c r="F444" s="228"/>
      <c r="G444" s="228"/>
    </row>
    <row r="445" spans="1:7" ht="18" customHeight="1">
      <c r="A445" s="1062"/>
      <c r="B445" s="1057" t="s">
        <v>2208</v>
      </c>
      <c r="C445" s="229" t="s">
        <v>2209</v>
      </c>
      <c r="D445" s="226"/>
      <c r="E445" s="226"/>
      <c r="F445" s="226"/>
      <c r="G445" s="226"/>
    </row>
    <row r="446" spans="1:7" ht="18" customHeight="1">
      <c r="A446" s="1062"/>
      <c r="B446" s="1066"/>
      <c r="C446" s="229" t="s">
        <v>2209</v>
      </c>
      <c r="D446" s="228"/>
      <c r="E446" s="228"/>
      <c r="F446" s="228"/>
      <c r="G446" s="228"/>
    </row>
    <row r="447" spans="1:7" ht="18" customHeight="1">
      <c r="A447" s="1062"/>
      <c r="B447" s="1066"/>
      <c r="C447" s="230" t="s">
        <v>2215</v>
      </c>
      <c r="D447" s="228"/>
      <c r="E447" s="228"/>
      <c r="F447" s="228"/>
      <c r="G447" s="228"/>
    </row>
    <row r="448" spans="1:7" ht="18" customHeight="1">
      <c r="A448" s="1062"/>
      <c r="B448" s="1066"/>
      <c r="C448" s="1064" t="s">
        <v>2216</v>
      </c>
      <c r="D448" s="222"/>
      <c r="E448" s="222"/>
      <c r="F448" s="222"/>
      <c r="G448" s="222"/>
    </row>
    <row r="449" spans="1:7" ht="18" customHeight="1">
      <c r="A449" s="1062"/>
      <c r="B449" s="1066"/>
      <c r="C449" s="1056"/>
      <c r="D449" s="228"/>
      <c r="E449" s="228"/>
      <c r="F449" s="228"/>
      <c r="G449" s="228"/>
    </row>
    <row r="450" spans="1:7" ht="18" customHeight="1">
      <c r="A450" s="1062"/>
      <c r="B450" s="1066"/>
      <c r="C450" s="1065" t="s">
        <v>2221</v>
      </c>
      <c r="D450" s="228"/>
      <c r="E450" s="228"/>
      <c r="F450" s="228"/>
      <c r="G450" s="228"/>
    </row>
    <row r="451" spans="1:7" ht="18" customHeight="1" thickBot="1">
      <c r="A451" s="1063"/>
      <c r="B451" s="1058"/>
      <c r="C451" s="1056"/>
      <c r="D451" s="231"/>
      <c r="E451" s="231"/>
      <c r="F451" s="231"/>
      <c r="G451" s="231"/>
    </row>
    <row r="452" spans="1:7" ht="18" customHeight="1">
      <c r="A452" s="1061">
        <f>A437+1</f>
        <v>46173</v>
      </c>
      <c r="B452" s="1072" t="s">
        <v>2197</v>
      </c>
      <c r="C452" s="1067" t="s">
        <v>2198</v>
      </c>
      <c r="D452" s="222"/>
      <c r="E452" s="222"/>
      <c r="F452" s="222"/>
      <c r="G452" s="222"/>
    </row>
    <row r="453" spans="1:7" ht="18" customHeight="1">
      <c r="A453" s="1062"/>
      <c r="B453" s="1066"/>
      <c r="C453" s="1058"/>
      <c r="D453" s="222"/>
      <c r="E453" s="222"/>
      <c r="F453" s="222"/>
      <c r="G453" s="222"/>
    </row>
    <row r="454" spans="1:7" ht="18" customHeight="1">
      <c r="A454" s="1062"/>
      <c r="B454" s="1066"/>
      <c r="C454" s="1073" t="s">
        <v>2201</v>
      </c>
      <c r="D454" s="225"/>
      <c r="E454" s="225"/>
      <c r="F454" s="225"/>
      <c r="G454" s="225"/>
    </row>
    <row r="455" spans="1:7" ht="18" customHeight="1">
      <c r="A455" s="1062"/>
      <c r="B455" s="1066"/>
      <c r="C455" s="1058"/>
      <c r="D455" s="226"/>
      <c r="E455" s="226"/>
      <c r="F455" s="226"/>
      <c r="G455" s="226"/>
    </row>
    <row r="456" spans="1:7" ht="18" customHeight="1">
      <c r="A456" s="1062"/>
      <c r="B456" s="1066"/>
      <c r="C456" s="1067" t="s">
        <v>2203</v>
      </c>
      <c r="D456" s="222"/>
      <c r="E456" s="222"/>
      <c r="F456" s="222"/>
      <c r="G456" s="222"/>
    </row>
    <row r="457" spans="1:7" ht="18" customHeight="1">
      <c r="A457" s="1062"/>
      <c r="B457" s="1066"/>
      <c r="C457" s="1058"/>
      <c r="D457" s="226"/>
      <c r="E457" s="226"/>
      <c r="F457" s="226"/>
      <c r="G457" s="226"/>
    </row>
    <row r="458" spans="1:7" ht="18" customHeight="1">
      <c r="A458" s="1062"/>
      <c r="B458" s="1074" t="s">
        <v>2204</v>
      </c>
      <c r="C458" s="458" t="s">
        <v>2205</v>
      </c>
      <c r="D458" s="228"/>
      <c r="E458" s="228"/>
      <c r="F458" s="228"/>
      <c r="G458" s="228"/>
    </row>
    <row r="459" spans="1:7" ht="18" customHeight="1">
      <c r="A459" s="1062"/>
      <c r="B459" s="1058"/>
      <c r="C459" s="458" t="s">
        <v>2206</v>
      </c>
      <c r="D459" s="228"/>
      <c r="E459" s="228"/>
      <c r="F459" s="228"/>
      <c r="G459" s="228"/>
    </row>
    <row r="460" spans="1:7" ht="18" customHeight="1">
      <c r="A460" s="1062"/>
      <c r="B460" s="1072" t="s">
        <v>2208</v>
      </c>
      <c r="C460" s="459" t="s">
        <v>2209</v>
      </c>
      <c r="D460" s="226"/>
      <c r="E460" s="226"/>
      <c r="F460" s="226"/>
      <c r="G460" s="226"/>
    </row>
    <row r="461" spans="1:7" ht="18" customHeight="1">
      <c r="A461" s="1062"/>
      <c r="B461" s="1066"/>
      <c r="C461" s="461" t="s">
        <v>2212</v>
      </c>
      <c r="D461" s="228"/>
      <c r="E461" s="228"/>
      <c r="F461" s="228"/>
      <c r="G461" s="228"/>
    </row>
    <row r="462" spans="1:7" ht="18" customHeight="1">
      <c r="A462" s="1062"/>
      <c r="B462" s="1066"/>
      <c r="C462" s="460" t="s">
        <v>2215</v>
      </c>
      <c r="D462" s="228"/>
      <c r="E462" s="228"/>
      <c r="F462" s="228"/>
      <c r="G462" s="228"/>
    </row>
    <row r="463" spans="1:7" ht="18" customHeight="1">
      <c r="A463" s="1062"/>
      <c r="B463" s="1066"/>
      <c r="C463" s="1055" t="s">
        <v>2216</v>
      </c>
      <c r="D463" s="222"/>
      <c r="E463" s="222"/>
      <c r="F463" s="222"/>
      <c r="G463" s="228"/>
    </row>
    <row r="464" spans="1:7" ht="18" customHeight="1">
      <c r="A464" s="1062"/>
      <c r="B464" s="1066"/>
      <c r="C464" s="1056"/>
      <c r="D464" s="228"/>
      <c r="E464" s="228"/>
      <c r="F464" s="228"/>
      <c r="G464" s="228"/>
    </row>
    <row r="465" spans="1:7" ht="18" customHeight="1">
      <c r="A465" s="1062"/>
      <c r="B465" s="1066"/>
      <c r="C465" s="1068" t="s">
        <v>2221</v>
      </c>
      <c r="D465" s="228"/>
      <c r="E465" s="228"/>
      <c r="F465" s="228"/>
      <c r="G465" s="228"/>
    </row>
    <row r="466" spans="1:7" ht="18" customHeight="1" thickBot="1">
      <c r="A466" s="1063"/>
      <c r="B466" s="1066"/>
      <c r="C466" s="1069"/>
      <c r="D466" s="231"/>
      <c r="E466" s="231"/>
      <c r="F466" s="231"/>
      <c r="G466" s="231"/>
    </row>
  </sheetData>
  <mergeCells count="279">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 ref="C463:C464"/>
    <mergeCell ref="A197:A21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B458:B459"/>
    <mergeCell ref="A77:A91"/>
    <mergeCell ref="C319:C320"/>
    <mergeCell ref="B220:B226"/>
    <mergeCell ref="C107:C108"/>
    <mergeCell ref="C49:C50"/>
    <mergeCell ref="C58:C59"/>
    <mergeCell ref="A182:A196"/>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94:C95"/>
    <mergeCell ref="C274:C275"/>
    <mergeCell ref="C379:C380"/>
    <mergeCell ref="A137:A151"/>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B437:B442"/>
    <mergeCell ref="C240:C241"/>
    <mergeCell ref="B340:B346"/>
    <mergeCell ref="C178:C179"/>
    <mergeCell ref="C420:C421"/>
    <mergeCell ref="C362:C363"/>
    <mergeCell ref="B445:B451"/>
    <mergeCell ref="C122:C123"/>
    <mergeCell ref="B137:B142"/>
    <mergeCell ref="B173:B174"/>
    <mergeCell ref="B317:B322"/>
    <mergeCell ref="B383:B384"/>
    <mergeCell ref="C448:C449"/>
    <mergeCell ref="B263:B264"/>
    <mergeCell ref="C225:C226"/>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C422:C423"/>
    <mergeCell ref="C133:C134"/>
    <mergeCell ref="C118:C119"/>
    <mergeCell ref="C75:C76"/>
    <mergeCell ref="C394:C395"/>
    <mergeCell ref="C403:C404"/>
    <mergeCell ref="B152:B157"/>
    <mergeCell ref="C90:C91"/>
    <mergeCell ref="C388:C389"/>
    <mergeCell ref="C182:C183"/>
    <mergeCell ref="C135:C136"/>
    <mergeCell ref="C317:C318"/>
    <mergeCell ref="B92:B97"/>
    <mergeCell ref="C126:C127"/>
    <mergeCell ref="B422:B427"/>
    <mergeCell ref="B308:B309"/>
    <mergeCell ref="C411:C412"/>
    <mergeCell ref="C163:C164"/>
    <mergeCell ref="C223:C224"/>
    <mergeCell ref="C298:C299"/>
    <mergeCell ref="B188:B189"/>
    <mergeCell ref="B368:B369"/>
    <mergeCell ref="B362:B367"/>
    <mergeCell ref="C418:C419"/>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312:G312 D327:G327 D342:G342 D357:G357 D372:G372 D387:G387 D402:G402 D417:G417 D432:G432 D447:G447 D462:G462 D297:G29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302:G307 D317:G322 D332:G337 D347:G352 D362:G367 D377:G382 D392:G397 D407:G412 D422:G427 D437:G442 D452:G457 D287:G29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308:G311 D313:G314 D323:G326 D328:G329 D338:G341 D343:G344 D353:G356 D358:G359 D368:G371 D373:G374 D383:G386 D388:G389 D398:G401 D403:G404 D413:G416 D418:G419 D428:G431 D433:G434 D443:G446 D448:G449 D458:G461 D463:G464 F23:F27 D278:G281 D298:G299 D293:G296">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15:G316 D330:G331 D345:G346 D360:G361 D375:G376 D390:G391 D405:G406 D420:G421 D435:G436 D450:G451 D300:G301">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5"/>
  <sheetViews>
    <sheetView showGridLines="0" zoomScale="70" zoomScaleNormal="70" zoomScaleSheetLayoutView="75" workbookViewId="0">
      <selection activeCell="G59" sqref="G59"/>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084" t="s">
        <v>934</v>
      </c>
      <c r="B1" s="1085"/>
      <c r="C1" s="1081">
        <v>46162</v>
      </c>
      <c r="D1" s="1082"/>
      <c r="E1" s="1084" t="s">
        <v>2106</v>
      </c>
      <c r="F1" s="1085"/>
      <c r="G1" s="1083" t="s">
        <v>2117</v>
      </c>
      <c r="H1" s="1082"/>
      <c r="T1" s="234"/>
      <c r="U1" s="234"/>
      <c r="V1" s="234"/>
      <c r="W1" s="234"/>
      <c r="X1" s="234"/>
      <c r="Y1" s="234"/>
      <c r="Z1" s="234"/>
      <c r="AA1" s="234"/>
      <c r="AB1" s="234"/>
      <c r="AC1" s="234"/>
      <c r="AD1" s="234"/>
      <c r="AE1" s="234"/>
      <c r="AF1" s="234"/>
      <c r="AG1" s="234"/>
    </row>
    <row r="2" spans="1:33" ht="30" customHeight="1" thickTop="1">
      <c r="A2" s="543" t="s">
        <v>2232</v>
      </c>
      <c r="B2" s="262" t="s">
        <v>1980</v>
      </c>
      <c r="C2" s="667">
        <v>0.54</v>
      </c>
      <c r="D2" s="545"/>
      <c r="E2" s="262" t="s">
        <v>2015</v>
      </c>
      <c r="F2" s="544"/>
      <c r="G2" s="546" t="s">
        <v>2017</v>
      </c>
      <c r="H2" s="544">
        <f>C2+F2</f>
        <v>0.54</v>
      </c>
    </row>
    <row r="3" spans="1:33" ht="32.25" customHeight="1" thickBot="1">
      <c r="A3" s="237" t="s">
        <v>2233</v>
      </c>
      <c r="B3" s="668"/>
      <c r="C3" s="669"/>
      <c r="D3" s="826" t="s">
        <v>3591</v>
      </c>
      <c r="E3" s="670" t="s">
        <v>955</v>
      </c>
      <c r="F3" s="238"/>
      <c r="G3" s="721" t="s">
        <v>3590</v>
      </c>
      <c r="H3" s="671"/>
      <c r="L3" s="653" t="s">
        <v>2234</v>
      </c>
      <c r="T3" s="239" t="s">
        <v>2235</v>
      </c>
    </row>
    <row r="4" spans="1:33" ht="21" customHeight="1">
      <c r="A4" s="1076" t="s">
        <v>2236</v>
      </c>
      <c r="B4" s="1077"/>
      <c r="C4" s="1077"/>
      <c r="D4" s="1077"/>
      <c r="E4" s="1077"/>
      <c r="F4" s="1077"/>
      <c r="G4" s="1077"/>
      <c r="H4" s="1078"/>
      <c r="K4" s="262" t="s">
        <v>1069</v>
      </c>
      <c r="L4" s="262" t="s">
        <v>0</v>
      </c>
      <c r="M4" s="262" t="s">
        <v>2237</v>
      </c>
      <c r="N4" s="654" t="s">
        <v>2238</v>
      </c>
      <c r="O4" s="262" t="s">
        <v>2239</v>
      </c>
      <c r="P4" s="261" t="s">
        <v>2240</v>
      </c>
      <c r="Q4" s="261" t="s">
        <v>2241</v>
      </c>
      <c r="R4" s="261" t="s">
        <v>2242</v>
      </c>
      <c r="S4" s="261" t="s">
        <v>2243</v>
      </c>
      <c r="T4" s="240" t="s">
        <v>2244</v>
      </c>
      <c r="U4" s="241" t="s">
        <v>0</v>
      </c>
      <c r="V4" s="241" t="s">
        <v>1909</v>
      </c>
      <c r="W4" s="241" t="s">
        <v>1</v>
      </c>
      <c r="X4" s="241" t="s">
        <v>2245</v>
      </c>
      <c r="Y4" s="241" t="s">
        <v>2</v>
      </c>
      <c r="Z4" s="242">
        <v>42551</v>
      </c>
      <c r="AA4" s="241" t="s">
        <v>2246</v>
      </c>
      <c r="AB4" s="241" t="s">
        <v>2247</v>
      </c>
      <c r="AC4" s="241" t="s">
        <v>2248</v>
      </c>
      <c r="AD4" s="241" t="s">
        <v>2249</v>
      </c>
      <c r="AE4" s="241" t="s">
        <v>2250</v>
      </c>
      <c r="AF4" s="241" t="s">
        <v>2251</v>
      </c>
      <c r="AG4" s="243" t="s">
        <v>2252</v>
      </c>
    </row>
    <row r="5" spans="1:33">
      <c r="A5" s="897" t="s">
        <v>212</v>
      </c>
      <c r="B5" s="658" t="s">
        <v>3415</v>
      </c>
      <c r="C5" s="659">
        <v>0.4236111111111111</v>
      </c>
      <c r="D5" s="659" t="s">
        <v>3607</v>
      </c>
      <c r="E5" s="930" t="s">
        <v>333</v>
      </c>
      <c r="F5" s="658"/>
      <c r="G5" s="659"/>
      <c r="H5" s="864"/>
      <c r="K5" s="262" t="s">
        <v>212</v>
      </c>
      <c r="L5" s="262" t="s">
        <v>2253</v>
      </c>
      <c r="M5" s="655">
        <v>245</v>
      </c>
      <c r="N5" s="656" t="str">
        <f t="shared" ref="N5:N12" si="0">IF(M5="","",(TEXT(INT(M5/60),"00") &amp; ":" &amp; TEXT(MOD(M5,60),"00")))</f>
        <v>04:05</v>
      </c>
      <c r="O5" s="657"/>
      <c r="P5" s="898">
        <v>0.25347222222222221</v>
      </c>
      <c r="Q5" s="899">
        <f t="shared" ref="Q5:Q12" si="1">IF(P5="","",N5+P5)</f>
        <v>0.42361111111111105</v>
      </c>
      <c r="R5" s="899">
        <f t="shared" ref="R5:R12" si="2">IF(Q5="","",N5+Q5)</f>
        <v>0.59374999999999989</v>
      </c>
      <c r="S5" s="899">
        <f t="shared" ref="S5:S12" si="3">IF(Q5="","",N5+R5)</f>
        <v>0.76388888888888873</v>
      </c>
      <c r="T5" s="244" t="s">
        <v>1951</v>
      </c>
      <c r="U5" s="245" t="s">
        <v>2254</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20" t="s">
        <v>56</v>
      </c>
      <c r="B6" s="658"/>
      <c r="C6" s="1132" t="s">
        <v>955</v>
      </c>
      <c r="D6" s="659"/>
      <c r="E6" s="660" t="s">
        <v>512</v>
      </c>
      <c r="F6" s="658" t="s">
        <v>3459</v>
      </c>
      <c r="G6" s="659" t="s">
        <v>3609</v>
      </c>
      <c r="H6" s="864" t="s">
        <v>2255</v>
      </c>
      <c r="K6" s="262" t="s">
        <v>56</v>
      </c>
      <c r="L6" s="262" t="s">
        <v>2256</v>
      </c>
      <c r="M6" s="655">
        <v>247</v>
      </c>
      <c r="N6" s="656" t="str">
        <f t="shared" si="0"/>
        <v>04:07</v>
      </c>
      <c r="O6" s="657"/>
      <c r="P6" s="898"/>
      <c r="Q6" s="899" t="str">
        <f t="shared" si="1"/>
        <v/>
      </c>
      <c r="R6" s="899" t="str">
        <f t="shared" si="2"/>
        <v/>
      </c>
      <c r="S6" s="899" t="str">
        <f t="shared" si="3"/>
        <v/>
      </c>
      <c r="T6" s="244" t="s">
        <v>1953</v>
      </c>
      <c r="U6" s="245" t="s">
        <v>2257</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7" t="s">
        <v>34</v>
      </c>
      <c r="B7" s="658" t="s">
        <v>3415</v>
      </c>
      <c r="C7" s="1130">
        <v>0.4513888888888889</v>
      </c>
      <c r="D7" s="659" t="s">
        <v>3605</v>
      </c>
      <c r="E7" s="930" t="s">
        <v>704</v>
      </c>
      <c r="F7" s="658"/>
      <c r="G7" s="659"/>
      <c r="H7" s="864"/>
      <c r="K7" s="262" t="s">
        <v>34</v>
      </c>
      <c r="L7" s="262" t="s">
        <v>234</v>
      </c>
      <c r="M7" s="655">
        <v>230</v>
      </c>
      <c r="N7" s="656" t="str">
        <f t="shared" si="0"/>
        <v>03:50</v>
      </c>
      <c r="O7" s="657"/>
      <c r="P7" s="898">
        <v>0.29166666666666669</v>
      </c>
      <c r="Q7" s="899">
        <f t="shared" si="1"/>
        <v>0.45138888888888895</v>
      </c>
      <c r="R7" s="899">
        <f t="shared" si="2"/>
        <v>0.61111111111111116</v>
      </c>
      <c r="S7" s="899">
        <f t="shared" si="3"/>
        <v>0.77083333333333337</v>
      </c>
      <c r="T7" s="244" t="s">
        <v>1954</v>
      </c>
      <c r="U7" s="245" t="s">
        <v>2258</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7" t="s">
        <v>28</v>
      </c>
      <c r="B8" s="658" t="s">
        <v>3415</v>
      </c>
      <c r="C8" s="1130">
        <v>0.46875</v>
      </c>
      <c r="D8" s="659" t="s">
        <v>3606</v>
      </c>
      <c r="E8" s="660" t="s">
        <v>267</v>
      </c>
      <c r="F8" s="658" t="s">
        <v>3459</v>
      </c>
      <c r="G8" s="659" t="s">
        <v>3604</v>
      </c>
      <c r="H8" s="864" t="s">
        <v>2259</v>
      </c>
      <c r="K8" s="262" t="s">
        <v>28</v>
      </c>
      <c r="L8" s="262" t="s">
        <v>236</v>
      </c>
      <c r="M8" s="655">
        <v>233</v>
      </c>
      <c r="N8" s="656" t="str">
        <f t="shared" si="0"/>
        <v>03:53</v>
      </c>
      <c r="O8" s="657"/>
      <c r="P8" s="898">
        <v>0.30694444444444441</v>
      </c>
      <c r="Q8" s="899">
        <f t="shared" si="1"/>
        <v>0.46875</v>
      </c>
      <c r="R8" s="899">
        <f t="shared" si="2"/>
        <v>0.63055555555555554</v>
      </c>
      <c r="S8" s="899">
        <f t="shared" si="3"/>
        <v>0.79236111111111107</v>
      </c>
      <c r="T8" s="244" t="s">
        <v>1955</v>
      </c>
      <c r="U8" s="245" t="s">
        <v>2260</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920" t="s">
        <v>3413</v>
      </c>
      <c r="B9" s="658"/>
      <c r="C9" s="1130"/>
      <c r="D9" s="659"/>
      <c r="E9" s="668" t="s">
        <v>3592</v>
      </c>
      <c r="F9" s="713" t="s">
        <v>3459</v>
      </c>
      <c r="G9" s="659" t="s">
        <v>3610</v>
      </c>
      <c r="H9" s="864" t="s">
        <v>2261</v>
      </c>
      <c r="K9" s="262" t="s">
        <v>39</v>
      </c>
      <c r="L9" s="262"/>
      <c r="M9" s="655"/>
      <c r="N9" s="656" t="str">
        <f t="shared" si="0"/>
        <v/>
      </c>
      <c r="O9" s="657"/>
      <c r="P9" s="898"/>
      <c r="Q9" s="899" t="str">
        <f t="shared" si="1"/>
        <v/>
      </c>
      <c r="R9" s="899" t="str">
        <f t="shared" si="2"/>
        <v/>
      </c>
      <c r="S9" s="899" t="str">
        <f t="shared" si="3"/>
        <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7" t="s">
        <v>3414</v>
      </c>
      <c r="B10" s="658" t="s">
        <v>3459</v>
      </c>
      <c r="C10" s="659">
        <v>0.36458333333333331</v>
      </c>
      <c r="D10" s="659" t="s">
        <v>3608</v>
      </c>
      <c r="E10" s="668"/>
      <c r="F10" s="713"/>
      <c r="G10" s="659"/>
      <c r="H10" s="865"/>
      <c r="K10" s="262" t="s">
        <v>1439</v>
      </c>
      <c r="L10" s="262" t="s">
        <v>2262</v>
      </c>
      <c r="M10" s="655">
        <v>246</v>
      </c>
      <c r="N10" s="656" t="str">
        <f t="shared" si="0"/>
        <v>04:06</v>
      </c>
      <c r="O10" s="657"/>
      <c r="P10" s="898">
        <v>0.19305555555555554</v>
      </c>
      <c r="Q10" s="899">
        <f t="shared" si="1"/>
        <v>0.36388888888888882</v>
      </c>
      <c r="R10" s="899">
        <f t="shared" si="2"/>
        <v>0.5347222222222221</v>
      </c>
      <c r="S10" s="899">
        <f t="shared" si="3"/>
        <v>0.70555555555555538</v>
      </c>
      <c r="T10" s="244" t="s">
        <v>1957</v>
      </c>
      <c r="U10" s="245" t="s">
        <v>2263</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931" t="s">
        <v>158</v>
      </c>
      <c r="B11" s="658" t="s">
        <v>3415</v>
      </c>
      <c r="C11" s="659">
        <v>0.4861111111111111</v>
      </c>
      <c r="D11" s="659" t="s">
        <v>3603</v>
      </c>
      <c r="E11" s="668"/>
      <c r="F11" s="713"/>
      <c r="G11" s="659"/>
      <c r="H11" s="865"/>
      <c r="K11" s="262" t="s">
        <v>158</v>
      </c>
      <c r="L11" s="262" t="s">
        <v>2264</v>
      </c>
      <c r="M11" s="655">
        <v>246</v>
      </c>
      <c r="N11" s="656" t="str">
        <f t="shared" si="0"/>
        <v>04:06</v>
      </c>
      <c r="O11" s="657"/>
      <c r="P11" s="898">
        <v>0.31527777777777777</v>
      </c>
      <c r="Q11" s="899">
        <f t="shared" si="1"/>
        <v>0.48611111111111105</v>
      </c>
      <c r="R11" s="899">
        <f t="shared" si="2"/>
        <v>0.65694444444444433</v>
      </c>
      <c r="S11" s="899">
        <f t="shared" si="3"/>
        <v>0.82777777777777761</v>
      </c>
      <c r="T11" s="244" t="s">
        <v>1958</v>
      </c>
      <c r="U11" s="245" t="s">
        <v>2265</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087"/>
      <c r="D12" s="1077"/>
      <c r="E12" s="1077"/>
      <c r="F12" s="1077"/>
      <c r="G12" s="1077"/>
      <c r="H12" s="1078"/>
      <c r="K12" s="262"/>
      <c r="L12" s="262"/>
      <c r="M12" s="655"/>
      <c r="N12" s="656" t="str">
        <f t="shared" si="0"/>
        <v/>
      </c>
      <c r="O12" s="657"/>
      <c r="P12" s="898"/>
      <c r="Q12" s="899" t="str">
        <f t="shared" si="1"/>
        <v/>
      </c>
      <c r="R12" s="899" t="str">
        <f t="shared" si="2"/>
        <v/>
      </c>
      <c r="S12" s="899" t="str">
        <f t="shared" si="3"/>
        <v/>
      </c>
      <c r="T12" s="244"/>
      <c r="U12" s="245"/>
      <c r="V12" s="246"/>
      <c r="W12" s="247"/>
      <c r="X12" s="248"/>
      <c r="Y12" s="249"/>
      <c r="Z12" s="250"/>
      <c r="AA12" s="248"/>
      <c r="AB12" s="248"/>
      <c r="AC12" s="248"/>
      <c r="AD12" s="248"/>
      <c r="AE12" s="248"/>
      <c r="AF12" s="248"/>
      <c r="AG12" s="251"/>
    </row>
    <row r="13" spans="1:33">
      <c r="A13" s="255" t="s">
        <v>942</v>
      </c>
      <c r="B13" s="256" t="s">
        <v>943</v>
      </c>
      <c r="C13" s="956" t="s">
        <v>3644</v>
      </c>
      <c r="D13" s="257"/>
      <c r="E13" s="257"/>
      <c r="F13" s="258"/>
      <c r="G13" s="258"/>
      <c r="H13" s="259"/>
      <c r="T13" s="244"/>
      <c r="U13" s="245"/>
      <c r="V13" s="246"/>
      <c r="W13" s="247"/>
      <c r="X13" s="248"/>
      <c r="Y13" s="249"/>
      <c r="Z13" s="250"/>
      <c r="AA13" s="248"/>
      <c r="AB13" s="248"/>
      <c r="AC13" s="248"/>
      <c r="AD13" s="248"/>
      <c r="AE13" s="248"/>
      <c r="AF13" s="248"/>
      <c r="AG13" s="251"/>
    </row>
    <row r="14" spans="1:33">
      <c r="A14" s="255" t="s">
        <v>947</v>
      </c>
      <c r="B14" s="256" t="s">
        <v>948</v>
      </c>
      <c r="C14" s="672" t="s">
        <v>547</v>
      </c>
      <c r="D14" s="582"/>
      <c r="E14" s="582"/>
      <c r="F14" s="585"/>
      <c r="G14" s="585"/>
      <c r="H14" s="586"/>
      <c r="T14" s="246"/>
      <c r="U14" s="254"/>
      <c r="V14" s="246"/>
      <c r="W14" s="246"/>
      <c r="X14" s="248"/>
      <c r="Y14" s="249"/>
      <c r="Z14" s="248"/>
      <c r="AA14" s="248"/>
      <c r="AB14" s="248"/>
      <c r="AC14" s="248"/>
      <c r="AD14" s="248"/>
      <c r="AE14" s="248"/>
      <c r="AF14" s="248"/>
      <c r="AG14" s="248"/>
    </row>
    <row r="15" spans="1:33">
      <c r="A15" s="255" t="s">
        <v>951</v>
      </c>
      <c r="B15" s="256" t="s">
        <v>952</v>
      </c>
      <c r="C15" s="672" t="s">
        <v>3617</v>
      </c>
      <c r="D15" s="672"/>
      <c r="E15" s="582"/>
      <c r="F15" s="585"/>
      <c r="G15" s="585"/>
      <c r="H15" s="586"/>
      <c r="T15" s="246"/>
      <c r="U15" s="254"/>
      <c r="V15" s="246"/>
      <c r="W15" s="246"/>
      <c r="X15" s="248"/>
      <c r="Y15" s="249"/>
      <c r="Z15" s="248"/>
      <c r="AA15" s="248"/>
      <c r="AB15" s="248"/>
      <c r="AC15" s="248"/>
      <c r="AD15" s="248"/>
      <c r="AE15" s="248"/>
      <c r="AF15" s="248"/>
      <c r="AG15" s="248"/>
    </row>
    <row r="16" spans="1:33">
      <c r="A16" s="255" t="s">
        <v>955</v>
      </c>
      <c r="B16" s="256" t="s">
        <v>956</v>
      </c>
      <c r="C16" s="257" t="s">
        <v>413</v>
      </c>
      <c r="D16" s="587"/>
      <c r="E16" s="257"/>
      <c r="F16" s="258"/>
      <c r="G16" s="258"/>
      <c r="H16" s="259"/>
      <c r="T16" s="246"/>
      <c r="U16" s="254"/>
      <c r="V16" s="246"/>
      <c r="W16" s="246"/>
      <c r="X16" s="248"/>
      <c r="Y16" s="249"/>
      <c r="Z16" s="248"/>
      <c r="AA16" s="248"/>
      <c r="AB16" s="248"/>
      <c r="AC16" s="248"/>
      <c r="AD16" s="248"/>
      <c r="AE16" s="248"/>
      <c r="AF16" s="248"/>
      <c r="AG16" s="248"/>
    </row>
    <row r="17" spans="1:33">
      <c r="A17" s="255" t="s">
        <v>958</v>
      </c>
      <c r="B17" s="256" t="s">
        <v>959</v>
      </c>
      <c r="C17" s="1131" t="s">
        <v>3645</v>
      </c>
      <c r="D17" s="587"/>
      <c r="E17" s="257"/>
      <c r="F17" s="258"/>
      <c r="G17" s="258"/>
      <c r="H17" s="259"/>
      <c r="T17" s="246"/>
      <c r="U17" s="254"/>
      <c r="V17" s="246"/>
      <c r="W17" s="246"/>
      <c r="X17" s="248"/>
      <c r="Y17" s="249"/>
      <c r="Z17" s="248"/>
      <c r="AA17" s="248"/>
      <c r="AB17" s="248"/>
      <c r="AC17" s="248"/>
      <c r="AD17" s="248"/>
      <c r="AE17" s="248"/>
      <c r="AF17" s="248"/>
      <c r="AG17" s="248"/>
    </row>
    <row r="18" spans="1:33">
      <c r="A18" s="255" t="s">
        <v>960</v>
      </c>
      <c r="B18" s="256" t="s">
        <v>961</v>
      </c>
      <c r="C18" s="582" t="s">
        <v>3555</v>
      </c>
      <c r="D18" s="581"/>
      <c r="E18" s="582"/>
      <c r="F18" s="585"/>
      <c r="G18" s="585"/>
      <c r="H18" s="586"/>
      <c r="T18" s="246"/>
      <c r="U18" s="254"/>
      <c r="V18" s="246"/>
      <c r="W18" s="246"/>
      <c r="X18" s="248"/>
      <c r="Y18" s="249"/>
      <c r="Z18" s="248"/>
      <c r="AA18" s="248"/>
      <c r="AB18" s="248"/>
      <c r="AC18" s="248"/>
      <c r="AD18" s="248"/>
      <c r="AE18" s="248"/>
      <c r="AF18" s="248"/>
      <c r="AG18" s="248"/>
    </row>
    <row r="19" spans="1:33">
      <c r="A19" s="255" t="s">
        <v>960</v>
      </c>
      <c r="B19" s="256" t="s">
        <v>966</v>
      </c>
      <c r="C19" s="582" t="s">
        <v>1866</v>
      </c>
      <c r="D19" s="581"/>
      <c r="E19" s="582"/>
      <c r="F19" s="585"/>
      <c r="G19" s="585"/>
      <c r="H19" s="586"/>
      <c r="T19" s="246"/>
      <c r="U19" s="254"/>
      <c r="V19" s="246"/>
      <c r="W19" s="246"/>
      <c r="X19" s="248"/>
      <c r="Y19" s="249"/>
      <c r="Z19" s="248"/>
      <c r="AA19" s="248"/>
      <c r="AB19" s="248"/>
      <c r="AC19" s="248"/>
      <c r="AD19" s="248"/>
      <c r="AE19" s="248"/>
      <c r="AF19" s="248"/>
      <c r="AG19" s="248"/>
    </row>
    <row r="20" spans="1:33">
      <c r="A20" s="255"/>
      <c r="B20" s="256" t="s">
        <v>1638</v>
      </c>
      <c r="C20" s="672" t="s">
        <v>3553</v>
      </c>
      <c r="D20" s="582"/>
      <c r="E20" s="582"/>
      <c r="F20" s="585"/>
      <c r="G20" s="585"/>
      <c r="H20" s="586"/>
      <c r="T20" s="246"/>
      <c r="U20" s="254"/>
      <c r="V20" s="246"/>
      <c r="W20" s="246"/>
      <c r="X20" s="248"/>
      <c r="Y20" s="249"/>
      <c r="Z20" s="248"/>
      <c r="AA20" s="248"/>
      <c r="AB20" s="248"/>
      <c r="AC20" s="248"/>
      <c r="AD20" s="248"/>
      <c r="AE20" s="248"/>
      <c r="AF20" s="248"/>
      <c r="AG20" s="248"/>
    </row>
    <row r="21" spans="1:33">
      <c r="A21" s="255"/>
      <c r="B21" s="256" t="s">
        <v>3549</v>
      </c>
      <c r="C21" s="672" t="s">
        <v>3482</v>
      </c>
      <c r="D21" s="582"/>
      <c r="E21" s="582"/>
      <c r="F21" s="585"/>
      <c r="G21" s="585"/>
      <c r="H21" s="586"/>
      <c r="T21" s="246"/>
      <c r="U21" s="254"/>
      <c r="V21" s="246"/>
      <c r="W21" s="246"/>
      <c r="X21" s="248"/>
      <c r="Y21" s="249"/>
      <c r="Z21" s="248"/>
      <c r="AA21" s="248"/>
      <c r="AB21" s="248"/>
      <c r="AC21" s="248"/>
      <c r="AD21" s="248"/>
      <c r="AE21" s="248"/>
      <c r="AF21" s="248"/>
      <c r="AG21" s="248"/>
    </row>
    <row r="22" spans="1:33">
      <c r="A22" s="255"/>
      <c r="B22" s="256" t="s">
        <v>3551</v>
      </c>
      <c r="C22" s="672" t="s">
        <v>3557</v>
      </c>
      <c r="D22" s="582"/>
      <c r="E22" s="582"/>
      <c r="F22" s="585"/>
      <c r="G22" s="585"/>
      <c r="H22" s="586"/>
      <c r="T22" s="246"/>
      <c r="U22" s="254"/>
      <c r="V22" s="246"/>
      <c r="W22" s="246"/>
      <c r="X22" s="248"/>
      <c r="Y22" s="249"/>
      <c r="Z22" s="248"/>
      <c r="AA22" s="248"/>
      <c r="AB22" s="248"/>
      <c r="AC22" s="248"/>
      <c r="AD22" s="248"/>
      <c r="AE22" s="248"/>
      <c r="AF22" s="248"/>
      <c r="AG22" s="248"/>
    </row>
    <row r="23" spans="1:33">
      <c r="A23" s="255" t="s">
        <v>968</v>
      </c>
      <c r="B23" s="256" t="s">
        <v>969</v>
      </c>
      <c r="C23" s="582" t="s">
        <v>3631</v>
      </c>
      <c r="D23" s="582"/>
      <c r="E23" s="582"/>
      <c r="F23" s="585"/>
      <c r="G23" s="585"/>
      <c r="H23" s="586"/>
      <c r="T23" s="246"/>
      <c r="U23" s="254"/>
      <c r="V23" s="246"/>
      <c r="W23" s="246"/>
      <c r="X23" s="248"/>
      <c r="Y23" s="249"/>
      <c r="Z23" s="248"/>
      <c r="AA23" s="248"/>
      <c r="AB23" s="248"/>
      <c r="AC23" s="248"/>
      <c r="AD23" s="248"/>
      <c r="AE23" s="248"/>
      <c r="AF23" s="248"/>
      <c r="AG23" s="248"/>
    </row>
    <row r="24" spans="1:33">
      <c r="A24" s="255"/>
      <c r="B24" s="256" t="s">
        <v>973</v>
      </c>
      <c r="C24" s="582" t="s">
        <v>974</v>
      </c>
      <c r="D24" s="582"/>
      <c r="E24" s="582"/>
      <c r="F24" s="585"/>
      <c r="G24" s="585"/>
      <c r="H24" s="586"/>
      <c r="T24" s="246"/>
      <c r="U24" s="254"/>
      <c r="V24" s="246"/>
      <c r="W24" s="246"/>
      <c r="X24" s="248"/>
      <c r="Y24" s="249"/>
      <c r="Z24" s="248"/>
      <c r="AA24" s="248"/>
      <c r="AB24" s="248"/>
      <c r="AC24" s="248"/>
      <c r="AD24" s="248"/>
      <c r="AE24" s="248"/>
      <c r="AF24" s="248"/>
      <c r="AG24" s="248"/>
    </row>
    <row r="25" spans="1:33">
      <c r="A25" s="255"/>
      <c r="B25" s="256" t="s">
        <v>975</v>
      </c>
      <c r="C25" s="582" t="s">
        <v>976</v>
      </c>
      <c r="D25" s="582"/>
      <c r="E25" s="582"/>
      <c r="F25" s="585"/>
      <c r="G25" s="585"/>
      <c r="H25" s="586"/>
      <c r="T25" s="246"/>
      <c r="U25" s="254"/>
      <c r="V25" s="246"/>
      <c r="W25" s="246"/>
      <c r="X25" s="248"/>
      <c r="Y25" s="249"/>
      <c r="Z25" s="248"/>
      <c r="AA25" s="248"/>
      <c r="AB25" s="248"/>
      <c r="AC25" s="248"/>
      <c r="AD25" s="248"/>
      <c r="AE25" s="248"/>
      <c r="AF25" s="248"/>
      <c r="AG25" s="248"/>
    </row>
    <row r="26" spans="1:33">
      <c r="A26" s="255" t="s">
        <v>978</v>
      </c>
      <c r="B26" s="256" t="s">
        <v>979</v>
      </c>
      <c r="C26" s="582" t="s">
        <v>3619</v>
      </c>
      <c r="D26" s="582"/>
      <c r="E26" s="582"/>
      <c r="F26" s="585"/>
      <c r="G26" s="585"/>
      <c r="H26" s="586"/>
      <c r="T26" s="246"/>
      <c r="U26" s="254"/>
      <c r="V26" s="246"/>
      <c r="W26" s="246"/>
      <c r="X26" s="248"/>
      <c r="Y26" s="249"/>
      <c r="Z26" s="248"/>
      <c r="AA26" s="248"/>
      <c r="AB26" s="248"/>
      <c r="AC26" s="248"/>
      <c r="AD26" s="248"/>
      <c r="AE26" s="248"/>
      <c r="AF26" s="248"/>
      <c r="AG26" s="248"/>
    </row>
    <row r="27" spans="1:33">
      <c r="A27" s="255"/>
      <c r="B27" s="256" t="s">
        <v>984</v>
      </c>
      <c r="C27" s="582" t="s">
        <v>1117</v>
      </c>
      <c r="D27" s="582"/>
      <c r="E27" s="582"/>
      <c r="F27" s="585"/>
      <c r="G27" s="585"/>
      <c r="H27" s="586"/>
      <c r="T27" s="246"/>
      <c r="U27" s="254"/>
      <c r="V27" s="246"/>
      <c r="W27" s="246"/>
      <c r="X27" s="248"/>
      <c r="Y27" s="249"/>
      <c r="Z27" s="248"/>
      <c r="AA27" s="248"/>
      <c r="AB27" s="248"/>
      <c r="AC27" s="248"/>
      <c r="AD27" s="248"/>
      <c r="AE27" s="248"/>
      <c r="AF27" s="248"/>
      <c r="AG27" s="248"/>
    </row>
    <row r="28" spans="1:33">
      <c r="A28" s="720"/>
      <c r="B28" s="837" t="s">
        <v>989</v>
      </c>
      <c r="C28" s="672" t="s">
        <v>1282</v>
      </c>
      <c r="D28" s="581"/>
      <c r="E28" s="581"/>
      <c r="F28" s="959"/>
      <c r="G28" s="959"/>
      <c r="H28" s="586"/>
      <c r="T28" s="246"/>
      <c r="U28" s="254"/>
      <c r="V28" s="246"/>
      <c r="W28" s="246"/>
      <c r="X28" s="248"/>
      <c r="Y28" s="249"/>
      <c r="Z28" s="248"/>
      <c r="AA28" s="248"/>
      <c r="AB28" s="248"/>
      <c r="AC28" s="248"/>
      <c r="AD28" s="248"/>
      <c r="AE28" s="248"/>
      <c r="AF28" s="248"/>
      <c r="AG28" s="248"/>
    </row>
    <row r="29" spans="1:33">
      <c r="A29" s="720"/>
      <c r="B29" s="837" t="s">
        <v>992</v>
      </c>
      <c r="C29" s="672" t="s">
        <v>1121</v>
      </c>
      <c r="D29" s="582"/>
      <c r="E29" s="582"/>
      <c r="F29" s="585"/>
      <c r="G29" s="585"/>
      <c r="H29" s="586"/>
      <c r="T29" s="246"/>
      <c r="U29" s="254"/>
      <c r="V29" s="246"/>
      <c r="W29" s="246"/>
      <c r="X29" s="248"/>
      <c r="Y29" s="249"/>
      <c r="Z29" s="248"/>
      <c r="AA29" s="248"/>
      <c r="AB29" s="248"/>
      <c r="AC29" s="248"/>
      <c r="AD29" s="248"/>
      <c r="AE29" s="248"/>
      <c r="AF29" s="248"/>
      <c r="AG29" s="248"/>
    </row>
    <row r="30" spans="1:33">
      <c r="A30" s="720" t="s">
        <v>1000</v>
      </c>
      <c r="B30" s="837" t="s">
        <v>1001</v>
      </c>
      <c r="C30" s="672" t="s">
        <v>1875</v>
      </c>
      <c r="D30" s="582"/>
      <c r="E30" s="582"/>
      <c r="F30" s="585"/>
      <c r="G30" s="585"/>
      <c r="H30" s="586"/>
      <c r="T30" s="246"/>
      <c r="U30" s="254"/>
      <c r="V30" s="246"/>
      <c r="W30" s="246"/>
      <c r="X30" s="248"/>
      <c r="Y30" s="249"/>
      <c r="Z30" s="248"/>
      <c r="AA30" s="248"/>
      <c r="AB30" s="248"/>
      <c r="AC30" s="248"/>
      <c r="AD30" s="248"/>
      <c r="AE30" s="248"/>
      <c r="AF30" s="248"/>
      <c r="AG30" s="248"/>
    </row>
    <row r="31" spans="1:33">
      <c r="A31" s="255" t="s">
        <v>1359</v>
      </c>
      <c r="B31" s="256" t="s">
        <v>1230</v>
      </c>
      <c r="C31" s="1131" t="s">
        <v>3622</v>
      </c>
      <c r="D31" s="582"/>
      <c r="E31" s="582"/>
      <c r="F31" s="585"/>
      <c r="G31" s="585"/>
      <c r="H31" s="586"/>
      <c r="T31" s="246"/>
      <c r="U31" s="254"/>
      <c r="V31" s="246"/>
      <c r="W31" s="246"/>
      <c r="X31" s="248"/>
      <c r="Y31" s="249"/>
      <c r="Z31" s="248"/>
      <c r="AA31" s="248"/>
      <c r="AB31" s="248"/>
      <c r="AC31" s="248"/>
      <c r="AD31" s="248"/>
      <c r="AE31" s="248"/>
      <c r="AF31" s="248"/>
      <c r="AG31" s="248"/>
    </row>
    <row r="32" spans="1:33">
      <c r="A32" s="932"/>
      <c r="B32" s="256" t="s">
        <v>1235</v>
      </c>
      <c r="C32" s="583" t="s">
        <v>3647</v>
      </c>
      <c r="D32" s="582"/>
      <c r="E32" s="582"/>
      <c r="F32" s="585"/>
      <c r="G32" s="585"/>
      <c r="H32" s="586"/>
      <c r="T32" s="246"/>
      <c r="U32" s="254"/>
      <c r="V32" s="246"/>
      <c r="W32" s="246"/>
      <c r="X32" s="248"/>
      <c r="Y32" s="249"/>
      <c r="Z32" s="248"/>
      <c r="AA32" s="248"/>
      <c r="AB32" s="248"/>
      <c r="AC32" s="248"/>
      <c r="AD32" s="248"/>
      <c r="AE32" s="248"/>
      <c r="AF32" s="248"/>
      <c r="AG32" s="248"/>
    </row>
    <row r="33" spans="1:33">
      <c r="A33" s="255" t="s">
        <v>1300</v>
      </c>
      <c r="B33" s="256" t="s">
        <v>1011</v>
      </c>
      <c r="C33" s="583" t="s">
        <v>3646</v>
      </c>
      <c r="D33" s="582"/>
      <c r="E33" s="582"/>
      <c r="F33" s="585"/>
      <c r="G33" s="585"/>
      <c r="H33" s="586"/>
      <c r="T33" s="246"/>
      <c r="U33" s="254"/>
      <c r="V33" s="246"/>
      <c r="W33" s="246"/>
      <c r="X33" s="248"/>
      <c r="Y33" s="249"/>
      <c r="Z33" s="248"/>
      <c r="AA33" s="248"/>
      <c r="AB33" s="248"/>
      <c r="AC33" s="248"/>
      <c r="AD33" s="248"/>
      <c r="AE33" s="248"/>
      <c r="AF33" s="248"/>
      <c r="AG33" s="248"/>
    </row>
    <row r="34" spans="1:33">
      <c r="A34" s="932"/>
      <c r="B34" s="903"/>
      <c r="C34" s="583"/>
      <c r="D34" s="582"/>
      <c r="E34" s="582"/>
      <c r="F34" s="585"/>
      <c r="G34" s="585"/>
      <c r="H34" s="586"/>
      <c r="T34" s="246"/>
      <c r="U34" s="254"/>
      <c r="V34" s="246"/>
      <c r="W34" s="246"/>
      <c r="X34" s="248"/>
      <c r="Y34" s="249"/>
      <c r="Z34" s="248"/>
      <c r="AA34" s="248"/>
      <c r="AB34" s="248"/>
      <c r="AC34" s="248"/>
      <c r="AD34" s="248"/>
      <c r="AE34" s="248"/>
      <c r="AF34" s="248"/>
      <c r="AG34" s="248"/>
    </row>
    <row r="35" spans="1:33">
      <c r="A35" s="932"/>
      <c r="B35" s="903"/>
      <c r="C35" s="583"/>
      <c r="D35" s="582"/>
      <c r="E35" s="582"/>
      <c r="F35" s="585"/>
      <c r="G35" s="585"/>
      <c r="H35" s="586"/>
      <c r="T35" s="246"/>
      <c r="U35" s="254"/>
      <c r="V35" s="246"/>
      <c r="W35" s="246"/>
      <c r="X35" s="248"/>
      <c r="Y35" s="249"/>
      <c r="Z35" s="248"/>
      <c r="AA35" s="248"/>
      <c r="AB35" s="248"/>
      <c r="AC35" s="248"/>
      <c r="AD35" s="248"/>
      <c r="AE35" s="248"/>
      <c r="AF35" s="248"/>
      <c r="AG35" s="248"/>
    </row>
    <row r="36" spans="1:33">
      <c r="A36" s="932"/>
      <c r="B36" s="903"/>
      <c r="C36" s="583"/>
      <c r="D36" s="582"/>
      <c r="E36" s="582"/>
      <c r="F36" s="585"/>
      <c r="G36" s="585"/>
      <c r="H36" s="586"/>
      <c r="T36" s="246"/>
      <c r="U36" s="254"/>
      <c r="V36" s="246"/>
      <c r="W36" s="246"/>
      <c r="X36" s="248"/>
      <c r="Y36" s="249"/>
      <c r="Z36" s="248"/>
      <c r="AA36" s="248"/>
      <c r="AB36" s="248"/>
      <c r="AC36" s="248"/>
      <c r="AD36" s="248"/>
      <c r="AE36" s="248"/>
      <c r="AF36" s="248"/>
      <c r="AG36" s="248"/>
    </row>
    <row r="37" spans="1:33">
      <c r="A37" s="720"/>
      <c r="B37" s="903" t="s">
        <v>2266</v>
      </c>
      <c r="C37" s="581" t="s">
        <v>3436</v>
      </c>
      <c r="D37" s="582"/>
      <c r="E37" s="672"/>
      <c r="F37" s="673"/>
      <c r="G37" s="673"/>
      <c r="H37" s="586"/>
      <c r="T37" s="246"/>
      <c r="U37" s="254"/>
      <c r="V37" s="246"/>
      <c r="W37" s="246"/>
      <c r="X37" s="248"/>
      <c r="Y37" s="249"/>
      <c r="Z37" s="248"/>
      <c r="AA37" s="248"/>
      <c r="AB37" s="248"/>
      <c r="AC37" s="248"/>
      <c r="AD37" s="248"/>
      <c r="AE37" s="248"/>
      <c r="AF37" s="248"/>
      <c r="AG37" s="248"/>
    </row>
    <row r="38" spans="1:33">
      <c r="A38" s="932"/>
      <c r="B38" s="837" t="s">
        <v>2266</v>
      </c>
      <c r="C38" s="672" t="s">
        <v>2267</v>
      </c>
      <c r="D38" s="672"/>
      <c r="E38" s="672"/>
      <c r="F38" s="673"/>
      <c r="G38" s="673"/>
      <c r="H38" s="586"/>
      <c r="T38" s="246"/>
      <c r="U38" s="254"/>
      <c r="V38" s="246"/>
      <c r="W38" s="246"/>
      <c r="X38" s="248"/>
      <c r="Y38" s="249"/>
      <c r="Z38" s="248"/>
      <c r="AA38" s="248"/>
      <c r="AB38" s="248"/>
      <c r="AC38" s="248"/>
      <c r="AD38" s="248"/>
      <c r="AE38" s="248"/>
      <c r="AF38" s="248"/>
      <c r="AG38" s="248"/>
    </row>
    <row r="39" spans="1:33">
      <c r="A39" s="720"/>
      <c r="B39" s="837" t="s">
        <v>2266</v>
      </c>
      <c r="C39" s="672" t="s">
        <v>2268</v>
      </c>
      <c r="D39" s="583"/>
      <c r="E39" s="583"/>
      <c r="F39" s="721"/>
      <c r="G39" s="721"/>
      <c r="H39" s="586"/>
      <c r="T39" s="246"/>
      <c r="U39" s="254"/>
      <c r="V39" s="246"/>
      <c r="W39" s="246"/>
      <c r="X39" s="248"/>
      <c r="Y39" s="249"/>
      <c r="Z39" s="248"/>
      <c r="AA39" s="248"/>
      <c r="AB39" s="248"/>
      <c r="AC39" s="248"/>
      <c r="AD39" s="248"/>
      <c r="AE39" s="248"/>
      <c r="AF39" s="248"/>
      <c r="AG39" s="248"/>
    </row>
    <row r="40" spans="1:33">
      <c r="A40" s="720"/>
      <c r="B40" s="837" t="s">
        <v>2269</v>
      </c>
      <c r="C40" s="581" t="s">
        <v>2270</v>
      </c>
      <c r="D40" s="672"/>
      <c r="E40" s="672"/>
      <c r="F40" s="673"/>
      <c r="G40" s="673"/>
      <c r="H40" s="586"/>
      <c r="T40" s="246"/>
      <c r="U40" s="254"/>
      <c r="V40" s="246"/>
      <c r="W40" s="246"/>
      <c r="X40" s="248"/>
      <c r="Y40" s="249"/>
      <c r="Z40" s="248"/>
      <c r="AA40" s="248"/>
      <c r="AB40" s="248"/>
      <c r="AC40" s="248"/>
      <c r="AD40" s="248"/>
      <c r="AE40" s="248"/>
      <c r="AF40" s="248"/>
      <c r="AG40" s="248"/>
    </row>
    <row r="41" spans="1:33">
      <c r="A41" s="720"/>
      <c r="B41" s="837" t="s">
        <v>2269</v>
      </c>
      <c r="C41" s="587" t="s">
        <v>2271</v>
      </c>
      <c r="D41" s="819"/>
      <c r="E41" s="819"/>
      <c r="F41" s="838"/>
      <c r="G41" s="838"/>
      <c r="H41" s="259"/>
      <c r="T41" s="246"/>
      <c r="U41" s="254"/>
      <c r="V41" s="246"/>
      <c r="W41" s="246"/>
      <c r="X41" s="248"/>
      <c r="Y41" s="249"/>
      <c r="Z41" s="248"/>
      <c r="AA41" s="248"/>
      <c r="AB41" s="248"/>
      <c r="AC41" s="248"/>
      <c r="AD41" s="248"/>
      <c r="AE41" s="248"/>
      <c r="AF41" s="248"/>
      <c r="AG41" s="248"/>
    </row>
    <row r="42" spans="1:33">
      <c r="A42" s="720"/>
      <c r="B42" s="837" t="s">
        <v>2269</v>
      </c>
      <c r="C42" s="581" t="s">
        <v>2272</v>
      </c>
      <c r="D42" s="257"/>
      <c r="E42" s="257"/>
      <c r="F42" s="258"/>
      <c r="G42" s="258"/>
      <c r="H42" s="259"/>
      <c r="T42" s="246"/>
      <c r="U42" s="254"/>
      <c r="V42" s="246"/>
      <c r="W42" s="246"/>
      <c r="X42" s="248"/>
      <c r="Y42" s="249"/>
      <c r="Z42" s="248"/>
      <c r="AA42" s="248"/>
      <c r="AB42" s="248"/>
      <c r="AC42" s="248"/>
      <c r="AD42" s="248"/>
      <c r="AE42" s="248"/>
      <c r="AF42" s="248"/>
      <c r="AG42" s="248"/>
    </row>
    <row r="43" spans="1:33">
      <c r="A43" s="255"/>
      <c r="B43" s="256" t="s">
        <v>2269</v>
      </c>
      <c r="C43" s="672" t="s">
        <v>2273</v>
      </c>
      <c r="D43" s="257"/>
      <c r="E43" s="257"/>
      <c r="F43" s="258"/>
      <c r="G43" s="258"/>
      <c r="H43" s="259"/>
      <c r="T43" s="246"/>
      <c r="U43" s="254"/>
      <c r="V43" s="246"/>
      <c r="W43" s="246"/>
      <c r="X43" s="248"/>
      <c r="Y43" s="249"/>
      <c r="Z43" s="248"/>
      <c r="AA43" s="248"/>
      <c r="AB43" s="248"/>
      <c r="AC43" s="248"/>
      <c r="AD43" s="248"/>
      <c r="AE43" s="248"/>
      <c r="AF43" s="248"/>
      <c r="AG43" s="248"/>
    </row>
    <row r="44" spans="1:33">
      <c r="A44" s="255"/>
      <c r="B44" s="256" t="s">
        <v>2266</v>
      </c>
      <c r="C44" s="257" t="s">
        <v>2274</v>
      </c>
      <c r="D44" s="582"/>
      <c r="E44" s="582"/>
      <c r="F44" s="585"/>
      <c r="G44" s="585"/>
      <c r="H44" s="586"/>
      <c r="T44" s="246"/>
      <c r="U44" s="254"/>
      <c r="V44" s="246"/>
      <c r="W44" s="246"/>
      <c r="X44" s="248"/>
      <c r="Y44" s="249"/>
      <c r="Z44" s="248"/>
      <c r="AA44" s="248"/>
      <c r="AB44" s="248"/>
      <c r="AC44" s="248"/>
      <c r="AD44" s="248"/>
      <c r="AE44" s="248"/>
      <c r="AF44" s="248"/>
      <c r="AG44" s="248"/>
    </row>
    <row r="45" spans="1:33">
      <c r="A45" s="255"/>
      <c r="B45" s="256"/>
      <c r="C45" s="582" t="s">
        <v>2275</v>
      </c>
      <c r="D45" s="582"/>
      <c r="E45" s="582"/>
      <c r="F45" s="585"/>
      <c r="G45" s="585"/>
      <c r="H45" s="586"/>
      <c r="T45" s="246"/>
      <c r="U45" s="254"/>
      <c r="V45" s="246"/>
      <c r="W45" s="246"/>
      <c r="X45" s="248"/>
      <c r="Y45" s="249"/>
      <c r="Z45" s="248"/>
      <c r="AA45" s="248"/>
      <c r="AB45" s="248"/>
      <c r="AC45" s="248"/>
      <c r="AD45" s="248"/>
      <c r="AE45" s="248"/>
      <c r="AF45" s="248"/>
      <c r="AG45" s="248"/>
    </row>
    <row r="46" spans="1:33">
      <c r="A46" s="255"/>
      <c r="B46" s="256" t="s">
        <v>2269</v>
      </c>
      <c r="C46" s="582" t="s">
        <v>2276</v>
      </c>
      <c r="D46" s="582"/>
      <c r="E46" s="582"/>
      <c r="F46" s="585"/>
      <c r="G46" s="585"/>
      <c r="H46" s="586"/>
      <c r="T46" s="246"/>
      <c r="U46" s="254"/>
      <c r="V46" s="246"/>
      <c r="W46" s="246"/>
      <c r="X46" s="248"/>
      <c r="Y46" s="249"/>
      <c r="Z46" s="248"/>
      <c r="AA46" s="248"/>
      <c r="AB46" s="248"/>
      <c r="AC46" s="248"/>
      <c r="AD46" s="248"/>
      <c r="AE46" s="248"/>
      <c r="AF46" s="248"/>
      <c r="AG46" s="248"/>
    </row>
    <row r="47" spans="1:33">
      <c r="A47" s="255"/>
      <c r="B47" s="256" t="s">
        <v>2266</v>
      </c>
      <c r="C47" s="582" t="s">
        <v>2277</v>
      </c>
      <c r="D47" s="582"/>
      <c r="E47" s="582"/>
      <c r="F47" s="585"/>
      <c r="G47" s="585"/>
      <c r="H47" s="586"/>
      <c r="T47" s="246"/>
      <c r="U47" s="254"/>
      <c r="V47" s="246"/>
      <c r="W47" s="246"/>
      <c r="X47" s="248"/>
      <c r="Y47" s="249"/>
      <c r="Z47" s="248"/>
      <c r="AA47" s="248"/>
      <c r="AB47" s="248"/>
      <c r="AC47" s="248"/>
      <c r="AD47" s="248"/>
      <c r="AE47" s="248"/>
      <c r="AF47" s="248"/>
      <c r="AG47" s="248"/>
    </row>
    <row r="48" spans="1:33">
      <c r="A48" s="255"/>
      <c r="B48" s="256" t="s">
        <v>2266</v>
      </c>
      <c r="C48" s="257" t="s">
        <v>2278</v>
      </c>
      <c r="D48" s="257"/>
      <c r="E48" s="257"/>
      <c r="F48" s="258"/>
      <c r="G48" s="258"/>
      <c r="H48" s="259"/>
      <c r="T48" s="246"/>
      <c r="U48" s="254"/>
      <c r="V48" s="246"/>
      <c r="W48" s="246"/>
      <c r="X48" s="248"/>
      <c r="Y48" s="249"/>
      <c r="Z48" s="248"/>
      <c r="AA48" s="248"/>
      <c r="AB48" s="248"/>
      <c r="AC48" s="248"/>
      <c r="AD48" s="248"/>
      <c r="AE48" s="248"/>
      <c r="AF48" s="248"/>
      <c r="AG48" s="248"/>
    </row>
    <row r="49" spans="1:33">
      <c r="A49" s="255"/>
      <c r="B49" s="256" t="s">
        <v>2269</v>
      </c>
      <c r="C49" s="582" t="s">
        <v>2279</v>
      </c>
      <c r="D49" s="257"/>
      <c r="E49" s="257"/>
      <c r="F49" s="258"/>
      <c r="G49" s="258"/>
      <c r="H49" s="586"/>
      <c r="T49" s="246"/>
      <c r="U49" s="254"/>
      <c r="V49" s="246"/>
      <c r="W49" s="246"/>
      <c r="X49" s="248"/>
      <c r="Y49" s="249"/>
      <c r="Z49" s="248"/>
      <c r="AA49" s="248"/>
      <c r="AB49" s="248"/>
      <c r="AC49" s="248"/>
      <c r="AD49" s="248"/>
      <c r="AE49" s="248"/>
      <c r="AF49" s="248"/>
      <c r="AG49" s="248"/>
    </row>
    <row r="50" spans="1:33">
      <c r="A50" s="255"/>
      <c r="B50" s="256" t="s">
        <v>2266</v>
      </c>
      <c r="C50" s="257" t="s">
        <v>2280</v>
      </c>
      <c r="D50" s="257"/>
      <c r="E50" s="673"/>
      <c r="F50" s="673"/>
      <c r="G50" s="585"/>
      <c r="H50" s="259"/>
      <c r="T50" s="246"/>
      <c r="U50" s="254"/>
      <c r="V50" s="246"/>
      <c r="W50" s="246"/>
      <c r="X50" s="248"/>
      <c r="Y50" s="249"/>
      <c r="Z50" s="248"/>
      <c r="AA50" s="248"/>
      <c r="AB50" s="248"/>
      <c r="AC50" s="248"/>
      <c r="AD50" s="248"/>
      <c r="AE50" s="248"/>
      <c r="AF50" s="248"/>
      <c r="AG50" s="248"/>
    </row>
    <row r="51" spans="1:33">
      <c r="A51" s="255"/>
      <c r="B51" s="256" t="s">
        <v>2266</v>
      </c>
      <c r="C51" s="257" t="s">
        <v>2281</v>
      </c>
      <c r="D51" s="257"/>
      <c r="E51" s="673"/>
      <c r="F51" s="673"/>
      <c r="G51" s="258"/>
      <c r="H51" s="259"/>
      <c r="T51" s="246"/>
      <c r="U51" s="254"/>
      <c r="V51" s="246"/>
      <c r="W51" s="246"/>
      <c r="X51" s="248"/>
      <c r="Y51" s="249"/>
      <c r="Z51" s="248"/>
      <c r="AA51" s="248"/>
      <c r="AB51" s="248"/>
      <c r="AC51" s="248"/>
      <c r="AD51" s="248"/>
      <c r="AE51" s="248"/>
      <c r="AF51" s="248"/>
      <c r="AG51" s="248"/>
    </row>
    <row r="52" spans="1:33">
      <c r="A52" s="720"/>
      <c r="B52" s="256" t="s">
        <v>2266</v>
      </c>
      <c r="C52" s="582" t="s">
        <v>2282</v>
      </c>
      <c r="D52" s="582"/>
      <c r="E52" s="582"/>
      <c r="F52" s="585"/>
      <c r="G52" s="585"/>
      <c r="H52" s="722"/>
      <c r="T52" s="246"/>
      <c r="U52" s="254"/>
      <c r="V52" s="246"/>
      <c r="W52" s="246"/>
      <c r="X52" s="248"/>
      <c r="Y52" s="249"/>
      <c r="Z52" s="248"/>
      <c r="AA52" s="248"/>
      <c r="AB52" s="248"/>
      <c r="AC52" s="248"/>
      <c r="AD52" s="248"/>
      <c r="AE52" s="248"/>
      <c r="AF52" s="248"/>
      <c r="AG52" s="248"/>
    </row>
    <row r="53" spans="1:33">
      <c r="A53" s="720"/>
      <c r="B53" s="256" t="s">
        <v>2266</v>
      </c>
      <c r="C53" s="582" t="s">
        <v>2283</v>
      </c>
      <c r="D53" s="582"/>
      <c r="E53" s="582"/>
      <c r="F53" s="585"/>
      <c r="G53" s="585"/>
      <c r="H53" s="722"/>
      <c r="T53" s="246"/>
      <c r="U53" s="254"/>
      <c r="V53" s="246"/>
      <c r="W53" s="246"/>
      <c r="X53" s="248"/>
      <c r="Y53" s="249"/>
      <c r="Z53" s="248"/>
      <c r="AA53" s="248"/>
      <c r="AB53" s="248"/>
      <c r="AC53" s="248"/>
      <c r="AD53" s="248"/>
      <c r="AE53" s="248"/>
      <c r="AF53" s="248"/>
      <c r="AG53" s="248"/>
    </row>
    <row r="54" spans="1:33">
      <c r="A54" s="255"/>
      <c r="B54" s="256" t="s">
        <v>2266</v>
      </c>
      <c r="C54" s="582" t="s">
        <v>2284</v>
      </c>
      <c r="D54" s="582"/>
      <c r="E54" s="582"/>
      <c r="F54" s="585"/>
      <c r="G54" s="585"/>
      <c r="H54" s="586"/>
      <c r="T54" s="246"/>
      <c r="U54" s="254"/>
      <c r="V54" s="246"/>
      <c r="W54" s="246"/>
      <c r="X54" s="248"/>
      <c r="Y54" s="249"/>
      <c r="Z54" s="248"/>
      <c r="AA54" s="248"/>
      <c r="AB54" s="248"/>
      <c r="AC54" s="248"/>
      <c r="AD54" s="248"/>
      <c r="AE54" s="248"/>
      <c r="AF54" s="248"/>
      <c r="AG54" s="248"/>
    </row>
    <row r="55" spans="1:33" ht="25.5" customHeight="1" thickBot="1">
      <c r="A55" s="255"/>
      <c r="B55" s="256" t="s">
        <v>2266</v>
      </c>
      <c r="C55" s="582" t="s">
        <v>2285</v>
      </c>
      <c r="D55" s="582"/>
      <c r="E55" s="582"/>
      <c r="F55" s="585"/>
      <c r="G55" s="585"/>
      <c r="H55" s="586"/>
      <c r="T55" s="246"/>
      <c r="U55" s="254"/>
      <c r="V55" s="246"/>
      <c r="W55" s="246"/>
      <c r="X55" s="248"/>
      <c r="Y55" s="249"/>
      <c r="Z55" s="248"/>
      <c r="AA55" s="248"/>
      <c r="AB55" s="248"/>
      <c r="AC55" s="248"/>
      <c r="AD55" s="248"/>
      <c r="AE55" s="248"/>
      <c r="AF55" s="248"/>
      <c r="AG55" s="248"/>
    </row>
    <row r="56" spans="1:33" ht="33.950000000000003" customHeight="1" thickBot="1">
      <c r="A56" s="1079" t="s">
        <v>2286</v>
      </c>
      <c r="B56" s="1086"/>
      <c r="C56" s="1080"/>
      <c r="D56" s="260" t="s">
        <v>1102</v>
      </c>
      <c r="E56" s="1079" t="s">
        <v>2287</v>
      </c>
      <c r="F56" s="1080"/>
      <c r="G56" s="260" t="s">
        <v>1089</v>
      </c>
      <c r="H56" s="260"/>
      <c r="T56" s="246"/>
      <c r="U56" s="254"/>
      <c r="V56" s="246"/>
      <c r="W56" s="246"/>
      <c r="X56" s="248"/>
      <c r="Y56" s="249"/>
      <c r="Z56" s="248"/>
      <c r="AA56" s="248"/>
      <c r="AB56" s="248"/>
      <c r="AC56" s="248"/>
      <c r="AD56" s="248"/>
      <c r="AE56" s="248"/>
      <c r="AF56" s="248"/>
      <c r="AG56" s="248"/>
    </row>
    <row r="57" spans="1:33">
      <c r="T57" s="246"/>
      <c r="U57" s="254"/>
      <c r="V57" s="246"/>
      <c r="W57" s="246"/>
      <c r="X57" s="248"/>
      <c r="Y57" s="249"/>
      <c r="Z57" s="248"/>
      <c r="AA57" s="248"/>
      <c r="AB57" s="248"/>
      <c r="AC57" s="248"/>
      <c r="AD57" s="248"/>
      <c r="AE57" s="248"/>
      <c r="AF57" s="248"/>
      <c r="AG57" s="248"/>
    </row>
    <row r="58" spans="1:33">
      <c r="T58" s="246"/>
      <c r="U58" s="254"/>
      <c r="V58" s="246"/>
      <c r="W58" s="246"/>
      <c r="X58" s="248"/>
      <c r="Y58" s="249"/>
      <c r="Z58" s="248"/>
      <c r="AA58" s="248"/>
      <c r="AB58" s="248"/>
      <c r="AC58" s="248"/>
      <c r="AD58" s="248"/>
      <c r="AE58" s="248"/>
      <c r="AF58" s="248"/>
      <c r="AG58" s="248"/>
    </row>
    <row r="59" spans="1:33">
      <c r="T59" s="246"/>
      <c r="U59" s="254"/>
      <c r="V59" s="246"/>
      <c r="W59" s="246"/>
      <c r="X59" s="248"/>
      <c r="Y59" s="249"/>
      <c r="Z59" s="248"/>
      <c r="AA59" s="248"/>
      <c r="AB59" s="248"/>
      <c r="AC59" s="248"/>
      <c r="AD59" s="248"/>
      <c r="AE59" s="248"/>
      <c r="AF59" s="248"/>
      <c r="AG59" s="248"/>
    </row>
    <row r="60" spans="1:33">
      <c r="T60" s="246"/>
      <c r="U60" s="254"/>
      <c r="V60" s="246"/>
      <c r="W60" s="246"/>
      <c r="X60" s="248"/>
      <c r="Y60" s="249"/>
      <c r="Z60" s="248"/>
      <c r="AA60" s="248"/>
      <c r="AB60" s="248"/>
      <c r="AC60" s="248"/>
      <c r="AD60" s="248"/>
      <c r="AE60" s="248"/>
      <c r="AF60" s="248"/>
      <c r="AG60" s="248"/>
    </row>
    <row r="61" spans="1:33" ht="39.75" customHeight="1"/>
    <row r="62" spans="1:33" ht="24.75" customHeight="1"/>
    <row r="63" spans="1:33" ht="24.75" customHeight="1"/>
    <row r="64" spans="1:33" ht="24.75" customHeight="1"/>
    <row r="65" spans="1:33" ht="24.75" customHeight="1"/>
    <row r="66" spans="1:33" ht="24.75" customHeight="1"/>
    <row r="67" spans="1:33" ht="24.75" customHeight="1"/>
    <row r="68" spans="1:33" ht="24.75" customHeight="1"/>
    <row r="69" spans="1:33" ht="24.75" customHeight="1"/>
    <row r="70" spans="1:33" ht="24.75" customHeight="1"/>
    <row r="71" spans="1:33" ht="24.75" customHeight="1">
      <c r="K71" s="263"/>
      <c r="L71" s="263"/>
      <c r="M71" s="263"/>
      <c r="N71" s="263"/>
      <c r="O71" s="263"/>
      <c r="P71" s="263"/>
      <c r="Q71" s="263"/>
      <c r="R71" s="263"/>
    </row>
    <row r="72" spans="1:33" ht="24.75" customHeight="1"/>
    <row r="73" spans="1:33" s="263" customFormat="1" ht="38.25" customHeight="1">
      <c r="A73" s="261"/>
      <c r="B73" s="261"/>
      <c r="C73" s="262"/>
      <c r="D73" s="262"/>
      <c r="E73" s="262"/>
      <c r="F73" s="261"/>
      <c r="G73" s="261"/>
      <c r="H73" s="262"/>
      <c r="K73" s="235"/>
      <c r="L73" s="235"/>
      <c r="M73" s="235"/>
      <c r="N73" s="235"/>
      <c r="O73" s="235"/>
      <c r="P73" s="235"/>
      <c r="Q73" s="235"/>
      <c r="R73" s="235"/>
      <c r="T73" s="236"/>
      <c r="U73" s="236"/>
      <c r="V73" s="236"/>
      <c r="W73" s="236"/>
      <c r="X73" s="236"/>
      <c r="Y73" s="236"/>
      <c r="Z73" s="236"/>
      <c r="AA73" s="236"/>
      <c r="AB73" s="236"/>
      <c r="AC73" s="236"/>
      <c r="AD73" s="236"/>
      <c r="AE73" s="236"/>
      <c r="AF73" s="236"/>
      <c r="AG73" s="236"/>
    </row>
    <row r="85" spans="20:33" ht="30.95" customHeight="1">
      <c r="T85" s="264"/>
      <c r="U85" s="264"/>
      <c r="V85" s="264"/>
      <c r="W85" s="264"/>
      <c r="X85" s="264"/>
      <c r="Y85" s="264"/>
      <c r="Z85" s="264"/>
      <c r="AA85" s="264"/>
      <c r="AB85" s="264"/>
      <c r="AC85" s="264"/>
      <c r="AD85" s="264"/>
      <c r="AE85" s="264"/>
      <c r="AF85" s="264"/>
      <c r="AG85" s="264" t="s">
        <v>2288</v>
      </c>
    </row>
  </sheetData>
  <mergeCells count="8">
    <mergeCell ref="A4:H4"/>
    <mergeCell ref="E56:F56"/>
    <mergeCell ref="C1:D1"/>
    <mergeCell ref="G1:H1"/>
    <mergeCell ref="E1:F1"/>
    <mergeCell ref="A1:B1"/>
    <mergeCell ref="A56:C56"/>
    <mergeCell ref="C12:H12"/>
  </mergeCells>
  <phoneticPr fontId="3" type="noConversion"/>
  <conditionalFormatting sqref="A13:A56">
    <cfRule type="cellIs" dxfId="185" priority="2" stopIfTrue="1" operator="equal">
      <formula>"跳車"</formula>
    </cfRule>
  </conditionalFormatting>
  <conditionalFormatting sqref="U5:U60">
    <cfRule type="cellIs" dxfId="184" priority="12" stopIfTrue="1" operator="equal">
      <formula>"FINAL"</formula>
    </cfRule>
    <cfRule type="cellIs" dxfId="183" priority="13" stopIfTrue="1" operator="equal">
      <formula>"清車"</formula>
    </cfRule>
    <cfRule type="cellIs" dxfId="182" priority="14" stopIfTrue="1" operator="equal">
      <formula>"改紡"</formula>
    </cfRule>
  </conditionalFormatting>
  <dataValidations count="2">
    <dataValidation type="list" allowBlank="1" showInputMessage="1" showErrorMessage="1" sqref="G56 D56">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4"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18" sqref="F18"/>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088">
        <v>46163</v>
      </c>
      <c r="B1" s="161"/>
      <c r="C1" s="162"/>
      <c r="D1" s="163"/>
      <c r="E1" s="163"/>
      <c r="F1" s="164"/>
      <c r="G1" s="574"/>
      <c r="H1" s="955"/>
    </row>
    <row r="2" spans="1:8" ht="18.95" customHeight="1">
      <c r="A2" s="1066"/>
      <c r="B2" s="170"/>
      <c r="C2" s="174"/>
      <c r="D2" s="172"/>
      <c r="E2" s="172"/>
      <c r="F2" s="175"/>
      <c r="G2" s="536"/>
      <c r="H2" s="925"/>
    </row>
    <row r="3" spans="1:8" ht="18.95" customHeight="1">
      <c r="A3" s="1066"/>
      <c r="B3" s="170"/>
      <c r="C3" s="180"/>
      <c r="D3" s="172"/>
      <c r="E3" s="172"/>
      <c r="F3" s="175"/>
      <c r="G3" s="536"/>
      <c r="H3" s="926"/>
    </row>
    <row r="4" spans="1:8" ht="18.95" customHeight="1">
      <c r="A4" s="1066"/>
      <c r="B4" s="170"/>
      <c r="C4" s="180"/>
      <c r="D4" s="172"/>
      <c r="E4" s="172"/>
      <c r="F4" s="594"/>
      <c r="G4" s="536"/>
      <c r="H4" s="591"/>
    </row>
    <row r="5" spans="1:8" ht="18.95" customHeight="1">
      <c r="A5" s="1066"/>
      <c r="B5" s="170"/>
      <c r="C5" s="183"/>
      <c r="D5" s="172"/>
      <c r="E5" s="172"/>
      <c r="F5" s="184"/>
      <c r="G5" s="589"/>
      <c r="H5" s="591"/>
    </row>
    <row r="6" spans="1:8" ht="18.95" customHeight="1">
      <c r="A6" s="1066"/>
      <c r="B6" s="170"/>
      <c r="C6" s="662" t="s">
        <v>1086</v>
      </c>
      <c r="D6" s="593" t="s">
        <v>1087</v>
      </c>
      <c r="E6" s="593" t="s">
        <v>943</v>
      </c>
      <c r="F6" s="594" t="s">
        <v>1088</v>
      </c>
      <c r="G6" s="589"/>
      <c r="H6" s="591"/>
    </row>
    <row r="7" spans="1:8" ht="18.95" customHeight="1">
      <c r="A7" s="1066"/>
      <c r="B7" s="170"/>
      <c r="C7" s="662"/>
      <c r="D7" s="593"/>
      <c r="E7" s="593"/>
      <c r="F7" s="594"/>
      <c r="G7" s="589"/>
      <c r="H7" s="591"/>
    </row>
    <row r="8" spans="1:8" ht="18.95" customHeight="1">
      <c r="A8" s="1066"/>
      <c r="B8" s="170"/>
      <c r="C8" s="662"/>
      <c r="D8" s="593"/>
      <c r="E8" s="593"/>
      <c r="F8" s="1129"/>
      <c r="G8" s="589"/>
      <c r="H8" s="591"/>
    </row>
    <row r="9" spans="1:8" ht="18.95" customHeight="1">
      <c r="A9" s="1066"/>
      <c r="B9" s="170"/>
      <c r="C9" s="592"/>
      <c r="D9" s="188"/>
      <c r="E9" s="593"/>
      <c r="F9" s="1129"/>
      <c r="G9" s="589"/>
      <c r="H9" s="590"/>
    </row>
    <row r="10" spans="1:8" ht="18.95" customHeight="1" thickBot="1">
      <c r="A10" s="1058"/>
      <c r="B10" s="202"/>
      <c r="C10" s="714"/>
      <c r="D10" s="204"/>
      <c r="E10" s="204"/>
      <c r="F10" s="715"/>
      <c r="G10" s="716"/>
      <c r="H10" s="717"/>
    </row>
    <row r="11" spans="1:8" ht="18.75" customHeight="1" thickTop="1"/>
    <row r="13" spans="1:8" ht="18.75" customHeight="1">
      <c r="C13" s="927"/>
      <c r="D13" s="927"/>
      <c r="E13" s="927"/>
      <c r="F13" s="928"/>
    </row>
    <row r="14" spans="1:8" ht="18.75" customHeight="1">
      <c r="C14" s="927"/>
      <c r="D14" s="927"/>
      <c r="E14" s="927"/>
      <c r="F14" s="928"/>
    </row>
    <row r="15" spans="1:8" ht="18.75" customHeight="1">
      <c r="C15" s="927"/>
      <c r="D15" s="927"/>
      <c r="E15" s="927"/>
      <c r="F15" s="928"/>
    </row>
  </sheetData>
  <mergeCells count="1">
    <mergeCell ref="A1:A10"/>
  </mergeCells>
  <phoneticPr fontId="3" type="noConversion"/>
  <conditionalFormatting sqref="D1:D4">
    <cfRule type="cellIs" dxfId="181" priority="1" stopIfTrue="1" operator="equal">
      <formula>"改紡"</formula>
    </cfRule>
    <cfRule type="cellIs" dxfId="180" priority="2" stopIfTrue="1" operator="equal">
      <formula>"final停"</formula>
    </cfRule>
    <cfRule type="cellIs" dxfId="179" priority="3" stopIfTrue="1" operator="equal">
      <formula>"了機"</formula>
    </cfRule>
  </conditionalFormatting>
  <conditionalFormatting sqref="D1:D10">
    <cfRule type="cellIs" dxfId="178" priority="4" stopIfTrue="1" operator="equal">
      <formula>"跳車"</formula>
    </cfRule>
  </conditionalFormatting>
  <conditionalFormatting sqref="D5:D10">
    <cfRule type="cellIs" dxfId="177" priority="329" stopIfTrue="1" operator="equal">
      <formula>"改紡"</formula>
    </cfRule>
    <cfRule type="cellIs" dxfId="176" priority="330" stopIfTrue="1" operator="equal">
      <formula>"final停"</formula>
    </cfRule>
    <cfRule type="cellIs" dxfId="175"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G18" sqref="G18"/>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2289</v>
      </c>
      <c r="G1" s="289" t="s">
        <v>1977</v>
      </c>
    </row>
    <row r="2" spans="1:7" ht="56.25" customHeight="1">
      <c r="A2" s="292">
        <v>1</v>
      </c>
      <c r="B2" s="293">
        <v>46155</v>
      </c>
      <c r="C2" s="292" t="s">
        <v>949</v>
      </c>
      <c r="D2" s="292" t="s">
        <v>28</v>
      </c>
      <c r="E2" s="568" t="s">
        <v>2290</v>
      </c>
      <c r="F2" s="294" t="s">
        <v>2291</v>
      </c>
      <c r="G2" s="292"/>
    </row>
    <row r="3" spans="1:7" ht="27" customHeight="1">
      <c r="A3" s="292">
        <v>2</v>
      </c>
      <c r="B3" s="293"/>
      <c r="C3" s="292"/>
      <c r="D3" s="292"/>
      <c r="E3" s="568"/>
      <c r="F3" s="294"/>
      <c r="G3" s="292"/>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2292</v>
      </c>
      <c r="B17" s="293"/>
      <c r="C17" s="292"/>
      <c r="D17" s="292"/>
      <c r="E17" s="568"/>
      <c r="F17" s="294"/>
      <c r="G17" s="292"/>
    </row>
    <row r="18" spans="1:7" ht="27" customHeight="1">
      <c r="A18" s="292" t="s">
        <v>2293</v>
      </c>
      <c r="B18" s="293"/>
      <c r="C18" s="292"/>
      <c r="D18" s="292"/>
      <c r="E18" s="568"/>
      <c r="F18" s="294"/>
      <c r="G18" s="292"/>
    </row>
    <row r="19" spans="1:7" ht="27" customHeight="1">
      <c r="A19" s="292" t="s">
        <v>2294</v>
      </c>
      <c r="B19" s="293"/>
      <c r="C19" s="292"/>
      <c r="D19" s="292"/>
      <c r="E19" s="568"/>
      <c r="F19" s="294"/>
      <c r="G19" s="292"/>
    </row>
    <row r="20" spans="1:7" ht="27" customHeight="1">
      <c r="A20" s="292" t="s">
        <v>2295</v>
      </c>
      <c r="B20" s="293"/>
      <c r="C20" s="292"/>
      <c r="D20" s="292"/>
      <c r="E20" s="568"/>
      <c r="F20" s="294"/>
      <c r="G20" s="292"/>
    </row>
    <row r="21" spans="1:7" ht="27" customHeight="1">
      <c r="A21" s="292">
        <v>20</v>
      </c>
      <c r="B21" s="293"/>
      <c r="C21" s="292"/>
      <c r="D21" s="292"/>
      <c r="E21" s="568"/>
      <c r="F21" s="294"/>
      <c r="G21" s="292"/>
    </row>
    <row r="22" spans="1:7" ht="27" customHeight="1">
      <c r="A22" s="292" t="s">
        <v>2296</v>
      </c>
      <c r="B22" s="293"/>
      <c r="C22" s="292"/>
      <c r="D22" s="292"/>
      <c r="E22" s="568"/>
      <c r="F22" s="294"/>
      <c r="G22" s="292"/>
    </row>
    <row r="23" spans="1:7" ht="27" customHeight="1">
      <c r="A23" s="292" t="s">
        <v>2297</v>
      </c>
      <c r="B23" s="293"/>
      <c r="C23" s="292"/>
      <c r="D23" s="292"/>
      <c r="E23" s="568"/>
      <c r="F23" s="294"/>
      <c r="G23" s="292"/>
    </row>
    <row r="24" spans="1:7" ht="27" customHeight="1">
      <c r="A24" s="292" t="s">
        <v>2298</v>
      </c>
      <c r="B24" s="293"/>
      <c r="C24" s="292"/>
      <c r="D24" s="292"/>
      <c r="E24" s="568"/>
      <c r="F24" s="294"/>
      <c r="G24" s="292"/>
    </row>
    <row r="25" spans="1:7" ht="27" customHeight="1">
      <c r="A25" s="292" t="s">
        <v>2299</v>
      </c>
      <c r="B25" s="293"/>
      <c r="C25" s="292"/>
      <c r="D25" s="292"/>
      <c r="E25" s="568"/>
      <c r="F25" s="294"/>
      <c r="G25" s="292"/>
    </row>
    <row r="26" spans="1:7" ht="27" customHeight="1">
      <c r="A26" s="292" t="s">
        <v>2300</v>
      </c>
      <c r="B26" s="293"/>
      <c r="C26" s="292"/>
      <c r="D26" s="292"/>
      <c r="E26" s="568"/>
      <c r="F26" s="294"/>
      <c r="G26" s="292"/>
    </row>
    <row r="27" spans="1:7" ht="27" customHeight="1">
      <c r="A27" s="292" t="s">
        <v>2301</v>
      </c>
      <c r="B27" s="293"/>
      <c r="C27" s="292"/>
      <c r="D27" s="292"/>
      <c r="E27" s="568"/>
      <c r="F27" s="294"/>
      <c r="G27" s="292"/>
    </row>
    <row r="28" spans="1:7" ht="27" customHeight="1">
      <c r="A28" s="292" t="s">
        <v>2302</v>
      </c>
      <c r="B28" s="293"/>
      <c r="C28" s="292"/>
      <c r="D28" s="292"/>
      <c r="E28" s="568"/>
      <c r="F28" s="294"/>
      <c r="G28" s="292"/>
    </row>
    <row r="29" spans="1:7" ht="27" customHeight="1">
      <c r="A29" s="292" t="s">
        <v>2303</v>
      </c>
      <c r="B29" s="293"/>
      <c r="C29" s="292"/>
      <c r="D29" s="292"/>
      <c r="E29" s="568"/>
      <c r="F29" s="294"/>
      <c r="G29" s="292"/>
    </row>
    <row r="30" spans="1:7" ht="27" customHeight="1">
      <c r="A30" s="292" t="s">
        <v>2304</v>
      </c>
      <c r="B30" s="293"/>
      <c r="C30" s="292"/>
      <c r="D30" s="292"/>
      <c r="E30" s="568"/>
      <c r="F30" s="294"/>
      <c r="G30" s="292"/>
    </row>
    <row r="31" spans="1:7" ht="27" customHeight="1">
      <c r="A31" s="292" t="s">
        <v>2305</v>
      </c>
      <c r="B31" s="293"/>
      <c r="C31" s="292"/>
      <c r="D31" s="292"/>
      <c r="E31" s="568"/>
      <c r="F31" s="294"/>
      <c r="G31" s="292"/>
    </row>
    <row r="32" spans="1:7" ht="27" customHeight="1">
      <c r="A32" s="292" t="s">
        <v>2306</v>
      </c>
      <c r="B32" s="293"/>
      <c r="C32" s="292"/>
      <c r="D32" s="292"/>
      <c r="E32" s="568"/>
      <c r="F32" s="294"/>
      <c r="G32" s="292"/>
    </row>
    <row r="33" spans="1:7" ht="27" customHeight="1">
      <c r="A33" s="292" t="s">
        <v>1762</v>
      </c>
      <c r="B33" s="293"/>
      <c r="C33" s="292"/>
      <c r="D33" s="292"/>
      <c r="E33" s="568"/>
      <c r="F33" s="294"/>
      <c r="G33" s="292"/>
    </row>
    <row r="34" spans="1:7" ht="29.25" customHeight="1">
      <c r="A34" s="292" t="s">
        <v>2307</v>
      </c>
      <c r="B34" s="293"/>
      <c r="C34" s="292"/>
      <c r="D34" s="292"/>
      <c r="E34" s="568"/>
      <c r="F34" s="294"/>
      <c r="G34" s="292"/>
    </row>
    <row r="35" spans="1:7" ht="29.25" customHeight="1">
      <c r="A35" s="292" t="s">
        <v>2308</v>
      </c>
      <c r="B35" s="293"/>
      <c r="C35" s="292"/>
      <c r="D35" s="292"/>
      <c r="E35" s="568"/>
      <c r="F35" s="294"/>
      <c r="G35" s="292"/>
    </row>
    <row r="36" spans="1:7" ht="29.25" customHeight="1">
      <c r="A36" s="292" t="s">
        <v>2309</v>
      </c>
      <c r="B36" s="293"/>
      <c r="C36" s="292"/>
      <c r="D36" s="292"/>
      <c r="E36" s="568"/>
      <c r="F36" s="294"/>
      <c r="G36" s="292"/>
    </row>
  </sheetData>
  <phoneticPr fontId="3" type="noConversion"/>
  <conditionalFormatting sqref="E2:E36">
    <cfRule type="cellIs" dxfId="174" priority="1" stopIfTrue="1" operator="equal">
      <formula>"FINAL"</formula>
    </cfRule>
    <cfRule type="cellIs" dxfId="173" priority="2" stopIfTrue="1" operator="equal">
      <formula>"清車"</formula>
    </cfRule>
    <cfRule type="cellIs" dxfId="17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48" activePane="bottomRight" state="frozen"/>
      <selection activeCell="F12" sqref="F12"/>
      <selection pane="topRight" activeCell="F12" sqref="F12"/>
      <selection pane="bottomLeft" activeCell="F12" sqref="F12"/>
      <selection pane="bottomRight" activeCell="O171" sqref="O171"/>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092" t="s">
        <v>2310</v>
      </c>
      <c r="C1" s="1093"/>
      <c r="D1" s="1093"/>
      <c r="E1" s="1093"/>
      <c r="F1" s="1093"/>
      <c r="G1" s="1093"/>
      <c r="H1" s="1093"/>
      <c r="I1" s="1093"/>
      <c r="J1" s="1093"/>
      <c r="K1" s="1093"/>
      <c r="L1" s="1093"/>
    </row>
    <row r="2" spans="1:12" s="20" customFormat="1" ht="21.75" customHeight="1" thickTop="1" thickBot="1">
      <c r="A2" s="20" t="s">
        <v>934</v>
      </c>
      <c r="B2" s="21" t="s">
        <v>938</v>
      </c>
      <c r="C2" s="22" t="s">
        <v>2107</v>
      </c>
      <c r="D2" s="22" t="s">
        <v>0</v>
      </c>
      <c r="E2" s="22" t="s">
        <v>2311</v>
      </c>
      <c r="F2" s="23" t="s">
        <v>12</v>
      </c>
      <c r="G2" s="23" t="s">
        <v>2312</v>
      </c>
      <c r="H2" s="23" t="s">
        <v>2313</v>
      </c>
      <c r="I2" s="23" t="s">
        <v>2314</v>
      </c>
      <c r="J2" s="23" t="s">
        <v>2315</v>
      </c>
      <c r="K2" s="23" t="s">
        <v>2316</v>
      </c>
      <c r="L2" s="24" t="s">
        <v>1081</v>
      </c>
    </row>
    <row r="3" spans="1:12" ht="21.75" customHeight="1" thickTop="1">
      <c r="A3" s="1091">
        <v>46143</v>
      </c>
      <c r="B3" s="25"/>
      <c r="C3" s="26" t="s">
        <v>2317</v>
      </c>
      <c r="D3" s="27" t="s">
        <v>2318</v>
      </c>
      <c r="E3" s="26" t="s">
        <v>2319</v>
      </c>
      <c r="F3" s="26"/>
      <c r="G3" s="26" t="s">
        <v>2320</v>
      </c>
      <c r="H3" s="26" t="s">
        <v>2321</v>
      </c>
      <c r="I3" s="26" t="s">
        <v>2320</v>
      </c>
      <c r="J3" s="26" t="s">
        <v>946</v>
      </c>
      <c r="K3" s="26" t="s">
        <v>2322</v>
      </c>
      <c r="L3" s="28"/>
    </row>
    <row r="4" spans="1:12" ht="21.75" customHeight="1">
      <c r="A4" s="1021"/>
      <c r="B4" s="30"/>
      <c r="C4" s="31" t="s">
        <v>2317</v>
      </c>
      <c r="D4" s="32" t="s">
        <v>2323</v>
      </c>
      <c r="E4" s="33" t="s">
        <v>2319</v>
      </c>
      <c r="F4" s="31"/>
      <c r="G4" s="31" t="s">
        <v>2324</v>
      </c>
      <c r="H4" s="31" t="s">
        <v>2325</v>
      </c>
      <c r="I4" s="31" t="s">
        <v>2324</v>
      </c>
      <c r="J4" s="33" t="s">
        <v>946</v>
      </c>
      <c r="K4" s="33" t="s">
        <v>2322</v>
      </c>
      <c r="L4" s="34"/>
    </row>
    <row r="5" spans="1:12" ht="21.75" customHeight="1">
      <c r="A5" s="1021"/>
      <c r="B5" s="30"/>
      <c r="C5" s="33" t="s">
        <v>2317</v>
      </c>
      <c r="D5" s="32" t="s">
        <v>2326</v>
      </c>
      <c r="E5" s="31" t="s">
        <v>2319</v>
      </c>
      <c r="F5" s="31"/>
      <c r="G5" s="31" t="s">
        <v>2327</v>
      </c>
      <c r="H5" s="31" t="s">
        <v>2328</v>
      </c>
      <c r="I5" s="31" t="s">
        <v>2329</v>
      </c>
      <c r="J5" s="33" t="s">
        <v>946</v>
      </c>
      <c r="K5" s="33"/>
      <c r="L5" s="34" t="s">
        <v>2330</v>
      </c>
    </row>
    <row r="6" spans="1:12" ht="21.75" customHeight="1">
      <c r="A6" s="1021"/>
      <c r="B6" s="30"/>
      <c r="C6" s="33" t="s">
        <v>2317</v>
      </c>
      <c r="D6" s="32" t="s">
        <v>2331</v>
      </c>
      <c r="E6" s="31" t="s">
        <v>2319</v>
      </c>
      <c r="F6" s="31"/>
      <c r="G6" s="31" t="s">
        <v>2327</v>
      </c>
      <c r="H6" s="31" t="s">
        <v>2332</v>
      </c>
      <c r="I6" s="31" t="s">
        <v>2327</v>
      </c>
      <c r="J6" s="33" t="s">
        <v>946</v>
      </c>
      <c r="K6" s="33" t="s">
        <v>2322</v>
      </c>
      <c r="L6" s="34"/>
    </row>
    <row r="7" spans="1:12" ht="21.75" customHeight="1">
      <c r="A7" s="1021"/>
      <c r="B7" s="30"/>
      <c r="C7" s="33" t="s">
        <v>2317</v>
      </c>
      <c r="D7" s="32" t="s">
        <v>2333</v>
      </c>
      <c r="E7" s="31" t="s">
        <v>2319</v>
      </c>
      <c r="F7" s="31"/>
      <c r="G7" s="31" t="s">
        <v>2327</v>
      </c>
      <c r="H7" s="31" t="s">
        <v>2334</v>
      </c>
      <c r="I7" s="31" t="s">
        <v>2327</v>
      </c>
      <c r="J7" s="33" t="s">
        <v>946</v>
      </c>
      <c r="K7" s="33" t="s">
        <v>2322</v>
      </c>
      <c r="L7" s="34"/>
    </row>
    <row r="8" spans="1:12" ht="21.75" customHeight="1">
      <c r="A8" s="1021"/>
      <c r="B8" s="30"/>
      <c r="C8" s="33" t="s">
        <v>2317</v>
      </c>
      <c r="D8" s="32" t="s">
        <v>2335</v>
      </c>
      <c r="E8" s="31" t="s">
        <v>2319</v>
      </c>
      <c r="F8" s="31"/>
      <c r="G8" s="31" t="s">
        <v>2336</v>
      </c>
      <c r="H8" s="31" t="s">
        <v>2337</v>
      </c>
      <c r="I8" s="31" t="s">
        <v>2336</v>
      </c>
      <c r="J8" s="33" t="s">
        <v>946</v>
      </c>
      <c r="K8" s="33" t="s">
        <v>2322</v>
      </c>
      <c r="L8" s="34"/>
    </row>
    <row r="9" spans="1:12" ht="21.75" customHeight="1">
      <c r="A9" s="1021"/>
      <c r="B9" s="30"/>
      <c r="C9" s="33"/>
      <c r="D9" s="32"/>
      <c r="E9" s="31"/>
      <c r="F9" s="31"/>
      <c r="G9" s="31"/>
      <c r="H9" s="31"/>
      <c r="I9" s="31"/>
      <c r="J9" s="33"/>
      <c r="K9" s="33"/>
      <c r="L9" s="34"/>
    </row>
    <row r="10" spans="1:12" ht="21.75" customHeight="1">
      <c r="A10" s="1021"/>
      <c r="B10" s="30"/>
      <c r="C10" s="33"/>
      <c r="D10" s="32"/>
      <c r="E10" s="31"/>
      <c r="F10" s="31"/>
      <c r="G10" s="31"/>
      <c r="H10" s="31"/>
      <c r="I10" s="31"/>
      <c r="J10" s="33"/>
      <c r="K10" s="33"/>
      <c r="L10" s="34"/>
    </row>
    <row r="11" spans="1:12" ht="21.75" customHeight="1">
      <c r="A11" s="1021"/>
      <c r="B11" s="30"/>
      <c r="C11" s="33"/>
      <c r="D11" s="32"/>
      <c r="E11" s="31"/>
      <c r="F11" s="31"/>
      <c r="G11" s="31"/>
      <c r="H11" s="31"/>
      <c r="I11" s="31"/>
      <c r="J11" s="33"/>
      <c r="K11" s="33"/>
      <c r="L11" s="34"/>
    </row>
    <row r="12" spans="1:12" ht="21.75" customHeight="1" thickBot="1">
      <c r="A12" s="1022"/>
      <c r="B12" s="35"/>
      <c r="C12" s="36"/>
      <c r="D12" s="37"/>
      <c r="E12" s="38"/>
      <c r="F12" s="38"/>
      <c r="G12" s="38"/>
      <c r="H12" s="38"/>
      <c r="I12" s="38"/>
      <c r="J12" s="36"/>
      <c r="K12" s="36"/>
      <c r="L12" s="39"/>
    </row>
    <row r="13" spans="1:12" ht="21.75" customHeight="1" thickTop="1">
      <c r="A13" s="1094">
        <f>A3+1</f>
        <v>46144</v>
      </c>
      <c r="B13" s="40"/>
      <c r="C13" s="41" t="s">
        <v>2317</v>
      </c>
      <c r="D13" s="42" t="s">
        <v>2318</v>
      </c>
      <c r="E13" s="41" t="s">
        <v>2319</v>
      </c>
      <c r="F13" s="41"/>
      <c r="G13" s="41" t="s">
        <v>2320</v>
      </c>
      <c r="H13" s="41" t="s">
        <v>2338</v>
      </c>
      <c r="I13" s="41" t="s">
        <v>2339</v>
      </c>
      <c r="J13" s="41" t="s">
        <v>946</v>
      </c>
      <c r="K13" s="41" t="s">
        <v>2340</v>
      </c>
      <c r="L13" s="43"/>
    </row>
    <row r="14" spans="1:12" ht="21.75" customHeight="1">
      <c r="A14" s="1021"/>
      <c r="B14" s="44"/>
      <c r="C14" s="45" t="s">
        <v>2317</v>
      </c>
      <c r="D14" s="46" t="s">
        <v>2323</v>
      </c>
      <c r="E14" s="45" t="s">
        <v>2319</v>
      </c>
      <c r="F14" s="45"/>
      <c r="G14" s="45" t="s">
        <v>2324</v>
      </c>
      <c r="H14" s="45" t="s">
        <v>2341</v>
      </c>
      <c r="I14" s="45" t="s">
        <v>2324</v>
      </c>
      <c r="J14" s="41" t="s">
        <v>946</v>
      </c>
      <c r="K14" s="41" t="s">
        <v>2340</v>
      </c>
      <c r="L14" s="47"/>
    </row>
    <row r="15" spans="1:12" ht="21.75" customHeight="1">
      <c r="A15" s="1021"/>
      <c r="B15" s="44"/>
      <c r="C15" s="45" t="s">
        <v>2317</v>
      </c>
      <c r="D15" s="46" t="s">
        <v>2331</v>
      </c>
      <c r="E15" s="45" t="s">
        <v>2319</v>
      </c>
      <c r="F15" s="41"/>
      <c r="G15" s="45" t="s">
        <v>2327</v>
      </c>
      <c r="H15" s="45" t="s">
        <v>2342</v>
      </c>
      <c r="I15" s="45" t="s">
        <v>2343</v>
      </c>
      <c r="J15" s="41" t="s">
        <v>946</v>
      </c>
      <c r="K15" s="41" t="s">
        <v>2340</v>
      </c>
      <c r="L15" s="47"/>
    </row>
    <row r="16" spans="1:12" ht="21.75" customHeight="1">
      <c r="A16" s="1021"/>
      <c r="B16" s="44"/>
      <c r="C16" s="45" t="s">
        <v>2317</v>
      </c>
      <c r="D16" s="46" t="s">
        <v>2333</v>
      </c>
      <c r="E16" s="45" t="s">
        <v>2319</v>
      </c>
      <c r="F16" s="45"/>
      <c r="G16" s="45" t="s">
        <v>2327</v>
      </c>
      <c r="H16" s="45" t="s">
        <v>2344</v>
      </c>
      <c r="I16" s="45" t="s">
        <v>2343</v>
      </c>
      <c r="J16" s="41" t="s">
        <v>946</v>
      </c>
      <c r="K16" s="41" t="s">
        <v>2340</v>
      </c>
      <c r="L16" s="47"/>
    </row>
    <row r="17" spans="1:21" ht="21.75" customHeight="1">
      <c r="A17" s="1021"/>
      <c r="B17" s="44"/>
      <c r="C17" s="45" t="s">
        <v>2317</v>
      </c>
      <c r="D17" s="42" t="s">
        <v>2335</v>
      </c>
      <c r="E17" s="41" t="s">
        <v>2319</v>
      </c>
      <c r="F17" s="41"/>
      <c r="G17" s="41" t="s">
        <v>2336</v>
      </c>
      <c r="H17" s="45" t="s">
        <v>2345</v>
      </c>
      <c r="I17" s="45" t="s">
        <v>2346</v>
      </c>
      <c r="J17" s="41" t="s">
        <v>946</v>
      </c>
      <c r="K17" s="41" t="s">
        <v>2340</v>
      </c>
      <c r="L17" s="47"/>
    </row>
    <row r="18" spans="1:21" ht="21.75" customHeight="1">
      <c r="A18" s="1021"/>
      <c r="B18" s="44"/>
      <c r="C18" s="45"/>
      <c r="D18" s="42"/>
      <c r="E18" s="41"/>
      <c r="F18" s="41"/>
      <c r="G18" s="41"/>
      <c r="H18" s="45"/>
      <c r="I18" s="45"/>
      <c r="J18" s="41"/>
      <c r="K18" s="41"/>
      <c r="L18" s="47"/>
    </row>
    <row r="19" spans="1:21" ht="21.75" customHeight="1">
      <c r="A19" s="1021"/>
      <c r="B19" s="44"/>
      <c r="C19" s="45"/>
      <c r="D19" s="46"/>
      <c r="E19" s="45"/>
      <c r="F19" s="45"/>
      <c r="G19" s="45"/>
      <c r="H19" s="45"/>
      <c r="I19" s="45"/>
      <c r="J19" s="41"/>
      <c r="K19" s="41"/>
      <c r="L19" s="47"/>
    </row>
    <row r="20" spans="1:21" ht="21.75" customHeight="1">
      <c r="A20" s="1021"/>
      <c r="B20" s="44"/>
      <c r="C20" s="45"/>
      <c r="D20" s="46"/>
      <c r="E20" s="45"/>
      <c r="F20" s="45"/>
      <c r="G20" s="45"/>
      <c r="H20" s="45"/>
      <c r="I20" s="45"/>
      <c r="J20" s="45"/>
      <c r="K20" s="45"/>
      <c r="L20" s="47"/>
      <c r="Q20" s="584"/>
      <c r="R20" s="584"/>
      <c r="S20" s="584"/>
      <c r="T20" s="584"/>
    </row>
    <row r="21" spans="1:21" ht="21.75" customHeight="1">
      <c r="A21" s="1021"/>
      <c r="B21" s="44"/>
      <c r="C21" s="45"/>
      <c r="D21" s="42"/>
      <c r="E21" s="41"/>
      <c r="F21" s="41"/>
      <c r="G21" s="45"/>
      <c r="H21" s="45"/>
      <c r="I21" s="45"/>
      <c r="J21" s="45"/>
      <c r="K21" s="45"/>
      <c r="L21" s="47"/>
      <c r="S21" s="584"/>
      <c r="T21" s="584"/>
      <c r="U21" s="584"/>
    </row>
    <row r="22" spans="1:21" ht="21.75" customHeight="1" thickBot="1">
      <c r="A22" s="1022"/>
      <c r="B22" s="48"/>
      <c r="C22" s="49"/>
      <c r="D22" s="50"/>
      <c r="E22" s="49"/>
      <c r="F22" s="49"/>
      <c r="G22" s="49"/>
      <c r="H22" s="49"/>
      <c r="I22" s="49"/>
      <c r="J22" s="49"/>
      <c r="K22" s="49"/>
      <c r="L22" s="51"/>
    </row>
    <row r="23" spans="1:21" ht="21.75" customHeight="1" thickTop="1">
      <c r="A23" s="1091">
        <f>A13+1</f>
        <v>46145</v>
      </c>
      <c r="B23" s="52"/>
      <c r="C23" s="33" t="s">
        <v>2317</v>
      </c>
      <c r="D23" s="53" t="s">
        <v>2318</v>
      </c>
      <c r="E23" s="33" t="s">
        <v>2319</v>
      </c>
      <c r="F23" s="33"/>
      <c r="G23" s="33" t="s">
        <v>2320</v>
      </c>
      <c r="H23" s="33" t="s">
        <v>2347</v>
      </c>
      <c r="I23" s="33" t="s">
        <v>2320</v>
      </c>
      <c r="J23" s="33" t="s">
        <v>946</v>
      </c>
      <c r="K23" s="33" t="s">
        <v>2348</v>
      </c>
      <c r="L23" s="54"/>
    </row>
    <row r="24" spans="1:21" ht="21.75" customHeight="1">
      <c r="A24" s="1021"/>
      <c r="B24" s="30"/>
      <c r="C24" s="33" t="s">
        <v>2317</v>
      </c>
      <c r="D24" s="53" t="s">
        <v>2323</v>
      </c>
      <c r="E24" s="33" t="s">
        <v>2319</v>
      </c>
      <c r="F24" s="31"/>
      <c r="G24" s="31" t="s">
        <v>2324</v>
      </c>
      <c r="H24" s="31" t="s">
        <v>2349</v>
      </c>
      <c r="I24" s="31" t="s">
        <v>2324</v>
      </c>
      <c r="J24" s="33" t="s">
        <v>946</v>
      </c>
      <c r="K24" s="33" t="s">
        <v>2348</v>
      </c>
      <c r="L24" s="34"/>
    </row>
    <row r="25" spans="1:21" ht="21.75" customHeight="1">
      <c r="A25" s="1021"/>
      <c r="B25" s="30"/>
      <c r="C25" s="31" t="s">
        <v>2317</v>
      </c>
      <c r="D25" s="32" t="s">
        <v>2331</v>
      </c>
      <c r="E25" s="31" t="s">
        <v>2319</v>
      </c>
      <c r="F25" s="33"/>
      <c r="G25" s="31" t="s">
        <v>2327</v>
      </c>
      <c r="H25" s="31" t="s">
        <v>2350</v>
      </c>
      <c r="I25" s="31" t="s">
        <v>2327</v>
      </c>
      <c r="J25" s="33" t="s">
        <v>946</v>
      </c>
      <c r="K25" s="33" t="s">
        <v>2348</v>
      </c>
      <c r="L25" s="34"/>
    </row>
    <row r="26" spans="1:21" ht="21.75" customHeight="1">
      <c r="A26" s="1021"/>
      <c r="B26" s="30"/>
      <c r="C26" s="31" t="s">
        <v>2317</v>
      </c>
      <c r="D26" s="32" t="s">
        <v>2333</v>
      </c>
      <c r="E26" s="31" t="s">
        <v>2319</v>
      </c>
      <c r="F26" s="33"/>
      <c r="G26" s="31" t="s">
        <v>2327</v>
      </c>
      <c r="H26" s="31" t="s">
        <v>2351</v>
      </c>
      <c r="I26" s="31" t="s">
        <v>2329</v>
      </c>
      <c r="J26" s="33" t="s">
        <v>946</v>
      </c>
      <c r="K26" s="33"/>
      <c r="L26" s="34"/>
    </row>
    <row r="27" spans="1:21" ht="21.75" customHeight="1">
      <c r="A27" s="1021"/>
      <c r="B27" s="30"/>
      <c r="C27" s="31" t="s">
        <v>2317</v>
      </c>
      <c r="D27" s="32" t="s">
        <v>2352</v>
      </c>
      <c r="E27" s="31" t="s">
        <v>2319</v>
      </c>
      <c r="F27" s="33"/>
      <c r="G27" s="31" t="s">
        <v>2353</v>
      </c>
      <c r="H27" s="31" t="s">
        <v>2354</v>
      </c>
      <c r="I27" s="31" t="s">
        <v>2353</v>
      </c>
      <c r="J27" s="33" t="s">
        <v>946</v>
      </c>
      <c r="K27" s="33" t="s">
        <v>2348</v>
      </c>
      <c r="L27" s="34"/>
    </row>
    <row r="28" spans="1:21" ht="21.75" customHeight="1">
      <c r="A28" s="1021"/>
      <c r="B28" s="30"/>
      <c r="C28" s="31" t="s">
        <v>2317</v>
      </c>
      <c r="D28" s="32" t="s">
        <v>2335</v>
      </c>
      <c r="E28" s="31" t="s">
        <v>2319</v>
      </c>
      <c r="F28" s="31"/>
      <c r="G28" s="31" t="s">
        <v>2336</v>
      </c>
      <c r="H28" s="31" t="s">
        <v>2355</v>
      </c>
      <c r="I28" s="31" t="s">
        <v>2336</v>
      </c>
      <c r="J28" s="33" t="s">
        <v>946</v>
      </c>
      <c r="K28" s="33" t="s">
        <v>2348</v>
      </c>
      <c r="L28" s="34"/>
    </row>
    <row r="29" spans="1:21" ht="21.75" customHeight="1">
      <c r="A29" s="1021"/>
      <c r="B29" s="30"/>
      <c r="C29" s="31"/>
      <c r="D29" s="32"/>
      <c r="E29" s="31"/>
      <c r="F29" s="31"/>
      <c r="G29" s="31"/>
      <c r="H29" s="31"/>
      <c r="I29" s="31"/>
      <c r="J29" s="31"/>
      <c r="K29" s="31"/>
      <c r="L29" s="34"/>
    </row>
    <row r="30" spans="1:21" ht="21.75" customHeight="1">
      <c r="A30" s="1021"/>
      <c r="B30" s="30"/>
      <c r="C30" s="31"/>
      <c r="D30" s="32"/>
      <c r="E30" s="31"/>
      <c r="F30" s="31"/>
      <c r="G30" s="31"/>
      <c r="H30" s="31"/>
      <c r="I30" s="31"/>
      <c r="J30" s="31"/>
      <c r="K30" s="31"/>
      <c r="L30" s="34"/>
    </row>
    <row r="31" spans="1:21" ht="21.75" customHeight="1">
      <c r="A31" s="1021"/>
      <c r="B31" s="30"/>
      <c r="C31" s="31"/>
      <c r="D31" s="32"/>
      <c r="E31" s="31"/>
      <c r="F31" s="31"/>
      <c r="G31" s="31"/>
      <c r="H31" s="31"/>
      <c r="I31" s="31"/>
      <c r="J31" s="31"/>
      <c r="K31" s="31"/>
      <c r="L31" s="34"/>
    </row>
    <row r="32" spans="1:21" ht="21.75" customHeight="1" thickBot="1">
      <c r="A32" s="1022"/>
      <c r="B32" s="35"/>
      <c r="C32" s="38"/>
      <c r="D32" s="37"/>
      <c r="E32" s="38"/>
      <c r="F32" s="38"/>
      <c r="G32" s="38"/>
      <c r="H32" s="38"/>
      <c r="I32" s="38"/>
      <c r="J32" s="38"/>
      <c r="K32" s="38"/>
      <c r="L32" s="39"/>
    </row>
    <row r="33" spans="1:12" ht="30" customHeight="1" thickTop="1">
      <c r="A33" s="1090">
        <f>A23+1</f>
        <v>46146</v>
      </c>
      <c r="B33" s="40"/>
      <c r="C33" s="41"/>
      <c r="D33" s="42"/>
      <c r="E33" s="41"/>
      <c r="F33" s="41"/>
      <c r="G33" s="41"/>
      <c r="H33" s="41"/>
      <c r="I33" s="41"/>
      <c r="J33" s="41"/>
      <c r="K33" s="41"/>
      <c r="L33" s="43"/>
    </row>
    <row r="34" spans="1:12" ht="21.75" customHeight="1">
      <c r="A34" s="1021"/>
      <c r="B34" s="44"/>
      <c r="C34" s="41"/>
      <c r="D34" s="42"/>
      <c r="E34" s="45"/>
      <c r="F34" s="45"/>
      <c r="G34" s="45"/>
      <c r="H34" s="45"/>
      <c r="I34" s="45"/>
      <c r="J34" s="41"/>
      <c r="K34" s="41"/>
      <c r="L34" s="47"/>
    </row>
    <row r="35" spans="1:12" ht="21.75" customHeight="1">
      <c r="A35" s="1021"/>
      <c r="B35" s="44"/>
      <c r="C35" s="41"/>
      <c r="D35" s="46"/>
      <c r="E35" s="45"/>
      <c r="F35" s="45"/>
      <c r="G35" s="45"/>
      <c r="H35" s="45"/>
      <c r="I35" s="45"/>
      <c r="J35" s="41"/>
      <c r="K35" s="41"/>
      <c r="L35" s="47"/>
    </row>
    <row r="36" spans="1:12" ht="21.75" customHeight="1">
      <c r="A36" s="1021"/>
      <c r="B36" s="44"/>
      <c r="C36" s="41"/>
      <c r="D36" s="46"/>
      <c r="E36" s="45"/>
      <c r="F36" s="45"/>
      <c r="G36" s="45"/>
      <c r="H36" s="45"/>
      <c r="I36" s="45"/>
      <c r="J36" s="41"/>
      <c r="K36" s="41"/>
      <c r="L36" s="47"/>
    </row>
    <row r="37" spans="1:12" ht="33" customHeight="1">
      <c r="A37" s="1021"/>
      <c r="B37" s="44"/>
      <c r="C37" s="41"/>
      <c r="D37" s="46"/>
      <c r="E37" s="45"/>
      <c r="F37" s="45"/>
      <c r="G37" s="45"/>
      <c r="H37" s="45"/>
      <c r="I37" s="45"/>
      <c r="J37" s="41"/>
      <c r="K37" s="41"/>
      <c r="L37" s="47"/>
    </row>
    <row r="38" spans="1:12" ht="21.75" customHeight="1">
      <c r="A38" s="1021"/>
      <c r="B38" s="44"/>
      <c r="C38" s="41"/>
      <c r="D38" s="46"/>
      <c r="E38" s="45"/>
      <c r="F38" s="45"/>
      <c r="G38" s="45"/>
      <c r="H38" s="45"/>
      <c r="I38" s="45"/>
      <c r="J38" s="41"/>
      <c r="K38" s="41"/>
      <c r="L38" s="47"/>
    </row>
    <row r="39" spans="1:12" ht="21.75" customHeight="1">
      <c r="A39" s="1021"/>
      <c r="B39" s="44"/>
      <c r="C39" s="41"/>
      <c r="D39" s="42"/>
      <c r="E39" s="45"/>
      <c r="F39" s="45"/>
      <c r="G39" s="45"/>
      <c r="H39" s="45"/>
      <c r="I39" s="45"/>
      <c r="J39" s="41"/>
      <c r="K39" s="41"/>
      <c r="L39" s="47"/>
    </row>
    <row r="40" spans="1:12" ht="21.75" customHeight="1">
      <c r="A40" s="1021"/>
      <c r="B40" s="44"/>
      <c r="C40" s="41"/>
      <c r="D40" s="46"/>
      <c r="E40" s="45"/>
      <c r="F40" s="45"/>
      <c r="G40" s="45"/>
      <c r="H40" s="45"/>
      <c r="I40" s="45"/>
      <c r="J40" s="45"/>
      <c r="K40" s="45"/>
      <c r="L40" s="47"/>
    </row>
    <row r="41" spans="1:12" ht="21.75" customHeight="1">
      <c r="A41" s="1021"/>
      <c r="B41" s="44"/>
      <c r="C41" s="45"/>
      <c r="D41" s="46"/>
      <c r="E41" s="45"/>
      <c r="F41" s="45"/>
      <c r="G41" s="45"/>
      <c r="H41" s="45"/>
      <c r="I41" s="45"/>
      <c r="J41" s="45"/>
      <c r="K41" s="45"/>
      <c r="L41" s="47"/>
    </row>
    <row r="42" spans="1:12" ht="21.75" customHeight="1" thickBot="1">
      <c r="A42" s="1022"/>
      <c r="B42" s="48"/>
      <c r="C42" s="49"/>
      <c r="D42" s="50"/>
      <c r="E42" s="49"/>
      <c r="F42" s="49"/>
      <c r="G42" s="49"/>
      <c r="H42" s="49"/>
      <c r="I42" s="49"/>
      <c r="J42" s="49"/>
      <c r="K42" s="49"/>
      <c r="L42" s="51"/>
    </row>
    <row r="43" spans="1:12" ht="30" customHeight="1" thickTop="1">
      <c r="A43" s="1091">
        <f>A33+1</f>
        <v>46147</v>
      </c>
      <c r="B43" s="52"/>
      <c r="C43" s="33"/>
      <c r="D43" s="53"/>
      <c r="E43" s="33"/>
      <c r="F43" s="33"/>
      <c r="G43" s="33"/>
      <c r="H43" s="33"/>
      <c r="I43" s="33"/>
      <c r="J43" s="33"/>
      <c r="K43" s="33"/>
      <c r="L43" s="54"/>
    </row>
    <row r="44" spans="1:12" ht="21.75" customHeight="1">
      <c r="A44" s="1021"/>
      <c r="B44" s="30"/>
      <c r="C44" s="31"/>
      <c r="D44" s="32"/>
      <c r="E44" s="31"/>
      <c r="F44" s="31"/>
      <c r="G44" s="31"/>
      <c r="H44" s="31"/>
      <c r="I44" s="31"/>
      <c r="J44" s="33"/>
      <c r="K44" s="33"/>
      <c r="L44" s="34"/>
    </row>
    <row r="45" spans="1:12" ht="21.75" customHeight="1">
      <c r="A45" s="1021"/>
      <c r="B45" s="30"/>
      <c r="C45" s="31"/>
      <c r="D45" s="32"/>
      <c r="E45" s="31"/>
      <c r="F45" s="31"/>
      <c r="G45" s="31"/>
      <c r="H45" s="31"/>
      <c r="I45" s="31"/>
      <c r="J45" s="33"/>
      <c r="K45" s="33"/>
      <c r="L45" s="34"/>
    </row>
    <row r="46" spans="1:12" ht="21.75" customHeight="1">
      <c r="A46" s="1021"/>
      <c r="B46" s="30"/>
      <c r="C46" s="31"/>
      <c r="D46" s="32"/>
      <c r="E46" s="31"/>
      <c r="F46" s="31"/>
      <c r="G46" s="31"/>
      <c r="H46" s="31"/>
      <c r="I46" s="31"/>
      <c r="J46" s="33"/>
      <c r="K46" s="33"/>
      <c r="L46" s="34"/>
    </row>
    <row r="47" spans="1:12" ht="30" customHeight="1">
      <c r="A47" s="1021"/>
      <c r="B47" s="30"/>
      <c r="C47" s="31"/>
      <c r="D47" s="32"/>
      <c r="E47" s="31"/>
      <c r="F47" s="31" t="s">
        <v>1372</v>
      </c>
      <c r="G47" s="31"/>
      <c r="H47" s="31"/>
      <c r="I47" s="31"/>
      <c r="J47" s="33"/>
      <c r="K47" s="33"/>
      <c r="L47" s="34"/>
    </row>
    <row r="48" spans="1:12" ht="21.75" customHeight="1">
      <c r="A48" s="1021"/>
      <c r="B48" s="30"/>
      <c r="C48" s="31"/>
      <c r="D48" s="32"/>
      <c r="E48" s="31"/>
      <c r="F48" s="31"/>
      <c r="G48" s="31"/>
      <c r="H48" s="31"/>
      <c r="I48" s="31"/>
      <c r="J48" s="33"/>
      <c r="K48" s="33"/>
      <c r="L48" s="34"/>
    </row>
    <row r="49" spans="1:12" ht="21.75" customHeight="1">
      <c r="A49" s="1021"/>
      <c r="B49" s="30"/>
      <c r="C49" s="31"/>
      <c r="D49" s="32"/>
      <c r="E49" s="31"/>
      <c r="F49" s="31"/>
      <c r="G49" s="31"/>
      <c r="H49" s="31"/>
      <c r="I49" s="31"/>
      <c r="J49" s="33"/>
      <c r="K49" s="33"/>
      <c r="L49" s="34"/>
    </row>
    <row r="50" spans="1:12" ht="21.75" customHeight="1">
      <c r="A50" s="1021"/>
      <c r="B50" s="30"/>
      <c r="C50" s="31"/>
      <c r="D50" s="32"/>
      <c r="E50" s="31"/>
      <c r="F50" s="31"/>
      <c r="G50" s="31"/>
      <c r="H50" s="31"/>
      <c r="I50" s="31"/>
      <c r="J50" s="31"/>
      <c r="K50" s="31"/>
      <c r="L50" s="34"/>
    </row>
    <row r="51" spans="1:12" ht="21.75" customHeight="1">
      <c r="A51" s="1021"/>
      <c r="B51" s="30"/>
      <c r="C51" s="31"/>
      <c r="D51" s="32"/>
      <c r="E51" s="31"/>
      <c r="F51" s="31"/>
      <c r="G51" s="31"/>
      <c r="H51" s="31"/>
      <c r="I51" s="31"/>
      <c r="J51" s="31"/>
      <c r="K51" s="31"/>
      <c r="L51" s="34"/>
    </row>
    <row r="52" spans="1:12" ht="21.75" customHeight="1" thickBot="1">
      <c r="A52" s="1022"/>
      <c r="B52" s="35"/>
      <c r="C52" s="38"/>
      <c r="D52" s="37"/>
      <c r="E52" s="38"/>
      <c r="F52" s="38"/>
      <c r="G52" s="38"/>
      <c r="H52" s="38"/>
      <c r="I52" s="38"/>
      <c r="J52" s="38"/>
      <c r="K52" s="38"/>
      <c r="L52" s="39"/>
    </row>
    <row r="53" spans="1:12" ht="21.75" customHeight="1" thickTop="1">
      <c r="A53" s="1090">
        <f>A43+1</f>
        <v>46148</v>
      </c>
      <c r="B53" s="40"/>
      <c r="C53" s="45"/>
      <c r="D53" s="46"/>
      <c r="E53" s="45"/>
      <c r="F53" s="45"/>
      <c r="G53" s="45"/>
      <c r="H53" s="41"/>
      <c r="I53" s="41"/>
      <c r="J53" s="41"/>
      <c r="K53" s="41"/>
      <c r="L53" s="43"/>
    </row>
    <row r="54" spans="1:12" ht="21.75" customHeight="1">
      <c r="A54" s="1021"/>
      <c r="B54" s="44"/>
      <c r="C54" s="45"/>
      <c r="D54" s="46"/>
      <c r="E54" s="45"/>
      <c r="F54" s="45"/>
      <c r="G54" s="45"/>
      <c r="H54" s="45"/>
      <c r="I54" s="45"/>
      <c r="J54" s="45"/>
      <c r="K54" s="41"/>
      <c r="L54" s="47"/>
    </row>
    <row r="55" spans="1:12" ht="21.75" customHeight="1">
      <c r="A55" s="1021"/>
      <c r="B55" s="44"/>
      <c r="C55" s="45"/>
      <c r="D55" s="46"/>
      <c r="E55" s="45"/>
      <c r="F55" s="45"/>
      <c r="G55" s="45"/>
      <c r="H55" s="45"/>
      <c r="I55" s="45"/>
      <c r="J55" s="45"/>
      <c r="K55" s="41"/>
      <c r="L55" s="47"/>
    </row>
    <row r="56" spans="1:12" ht="21.75" customHeight="1">
      <c r="A56" s="1021"/>
      <c r="B56" s="44"/>
      <c r="C56" s="45"/>
      <c r="D56" s="46"/>
      <c r="E56" s="45"/>
      <c r="F56" s="45"/>
      <c r="G56" s="45"/>
      <c r="H56" s="45"/>
      <c r="I56" s="45"/>
      <c r="J56" s="41"/>
      <c r="K56" s="41"/>
      <c r="L56" s="47"/>
    </row>
    <row r="57" spans="1:12" ht="21.75" customHeight="1">
      <c r="A57" s="1021"/>
      <c r="B57" s="44"/>
      <c r="C57" s="45"/>
      <c r="D57" s="46"/>
      <c r="E57" s="45"/>
      <c r="F57" s="45"/>
      <c r="G57" s="45"/>
      <c r="H57" s="45"/>
      <c r="I57" s="45"/>
      <c r="J57" s="45"/>
      <c r="K57" s="45"/>
      <c r="L57" s="47"/>
    </row>
    <row r="58" spans="1:12" ht="21.75" customHeight="1">
      <c r="A58" s="1021"/>
      <c r="B58" s="44"/>
      <c r="C58" s="45"/>
      <c r="D58" s="46"/>
      <c r="E58" s="45"/>
      <c r="F58" s="45"/>
      <c r="G58" s="45"/>
      <c r="H58" s="45"/>
      <c r="I58" s="45"/>
      <c r="J58" s="45"/>
      <c r="K58" s="45"/>
      <c r="L58" s="47"/>
    </row>
    <row r="59" spans="1:12" ht="21.75" customHeight="1">
      <c r="A59" s="1021"/>
      <c r="B59" s="44"/>
      <c r="C59" s="45"/>
      <c r="D59" s="46"/>
      <c r="E59" s="45"/>
      <c r="F59" s="45"/>
      <c r="G59" s="45"/>
      <c r="H59" s="45"/>
      <c r="I59" s="45"/>
      <c r="J59" s="45"/>
      <c r="K59" s="45"/>
      <c r="L59" s="47"/>
    </row>
    <row r="60" spans="1:12" ht="21.75" customHeight="1">
      <c r="A60" s="1021"/>
      <c r="B60" s="44"/>
      <c r="C60" s="45"/>
      <c r="D60" s="46"/>
      <c r="E60" s="45"/>
      <c r="F60" s="45"/>
      <c r="G60" s="45"/>
      <c r="H60" s="45"/>
      <c r="I60" s="45"/>
      <c r="J60" s="45"/>
      <c r="K60" s="45"/>
      <c r="L60" s="47"/>
    </row>
    <row r="61" spans="1:12" ht="21.75" customHeight="1">
      <c r="A61" s="1021"/>
      <c r="B61" s="44"/>
      <c r="C61" s="45"/>
      <c r="D61" s="46"/>
      <c r="E61" s="45"/>
      <c r="F61" s="45"/>
      <c r="G61" s="45"/>
      <c r="H61" s="45"/>
      <c r="I61" s="45"/>
      <c r="J61" s="45"/>
      <c r="K61" s="45"/>
      <c r="L61" s="47"/>
    </row>
    <row r="62" spans="1:12" ht="21.75" customHeight="1" thickBot="1">
      <c r="A62" s="1022"/>
      <c r="B62" s="48"/>
      <c r="C62" s="49"/>
      <c r="D62" s="50"/>
      <c r="E62" s="49"/>
      <c r="F62" s="49"/>
      <c r="G62" s="49"/>
      <c r="H62" s="49"/>
      <c r="I62" s="49"/>
      <c r="J62" s="49"/>
      <c r="K62" s="49"/>
      <c r="L62" s="51"/>
    </row>
    <row r="63" spans="1:12" ht="21.75" customHeight="1" thickTop="1">
      <c r="A63" s="1091">
        <f>A53+1</f>
        <v>46149</v>
      </c>
      <c r="B63" s="52"/>
      <c r="C63" s="33"/>
      <c r="D63" s="53"/>
      <c r="E63" s="33"/>
      <c r="F63" s="33"/>
      <c r="G63" s="33"/>
      <c r="H63" s="33"/>
      <c r="I63" s="33"/>
      <c r="J63" s="33"/>
      <c r="K63" s="33"/>
      <c r="L63" s="54"/>
    </row>
    <row r="64" spans="1:12" ht="21.75" customHeight="1">
      <c r="A64" s="1021"/>
      <c r="B64" s="30"/>
      <c r="C64" s="31"/>
      <c r="D64" s="32"/>
      <c r="E64" s="31"/>
      <c r="F64" s="31"/>
      <c r="G64" s="31"/>
      <c r="H64" s="31"/>
      <c r="I64" s="31"/>
      <c r="J64" s="33"/>
      <c r="K64" s="33"/>
      <c r="L64" s="34"/>
    </row>
    <row r="65" spans="1:12" ht="21.75" customHeight="1">
      <c r="A65" s="1021"/>
      <c r="B65" s="30"/>
      <c r="C65" s="31"/>
      <c r="D65" s="32"/>
      <c r="E65" s="31"/>
      <c r="F65" s="31"/>
      <c r="G65" s="31"/>
      <c r="H65" s="31"/>
      <c r="I65" s="31"/>
      <c r="J65" s="33"/>
      <c r="K65" s="33"/>
      <c r="L65" s="34"/>
    </row>
    <row r="66" spans="1:12" ht="21.75" customHeight="1">
      <c r="A66" s="1021"/>
      <c r="B66" s="30"/>
      <c r="C66" s="31"/>
      <c r="D66" s="32"/>
      <c r="E66" s="31"/>
      <c r="F66" s="31"/>
      <c r="G66" s="31"/>
      <c r="H66" s="31"/>
      <c r="I66" s="31"/>
      <c r="J66" s="31"/>
      <c r="K66" s="55"/>
      <c r="L66" s="34"/>
    </row>
    <row r="67" spans="1:12" ht="21.75" customHeight="1">
      <c r="A67" s="1021"/>
      <c r="B67" s="30"/>
      <c r="C67" s="31"/>
      <c r="D67" s="32"/>
      <c r="E67" s="31"/>
      <c r="F67" s="31"/>
      <c r="G67" s="31"/>
      <c r="H67" s="31"/>
      <c r="I67" s="31"/>
      <c r="J67" s="31"/>
      <c r="K67" s="55"/>
      <c r="L67" s="34"/>
    </row>
    <row r="68" spans="1:12" ht="21.75" customHeight="1">
      <c r="A68" s="1021"/>
      <c r="B68" s="30"/>
      <c r="C68" s="31"/>
      <c r="D68" s="32"/>
      <c r="E68" s="31"/>
      <c r="F68" s="31"/>
      <c r="G68" s="31"/>
      <c r="H68" s="31"/>
      <c r="I68" s="31"/>
      <c r="J68" s="31"/>
      <c r="K68" s="31"/>
      <c r="L68" s="34"/>
    </row>
    <row r="69" spans="1:12" ht="21.75" customHeight="1">
      <c r="A69" s="1021"/>
      <c r="B69" s="30"/>
      <c r="C69" s="31"/>
      <c r="D69" s="32"/>
      <c r="E69" s="31"/>
      <c r="F69" s="31"/>
      <c r="G69" s="31"/>
      <c r="H69" s="31"/>
      <c r="I69" s="31"/>
      <c r="J69" s="31"/>
      <c r="K69" s="31"/>
      <c r="L69" s="34"/>
    </row>
    <row r="70" spans="1:12" ht="21.75" customHeight="1">
      <c r="A70" s="1021"/>
      <c r="B70" s="30"/>
      <c r="C70" s="31"/>
      <c r="D70" s="32"/>
      <c r="E70" s="31"/>
      <c r="F70" s="31"/>
      <c r="G70" s="31"/>
      <c r="H70" s="31"/>
      <c r="I70" s="31"/>
      <c r="J70" s="31"/>
      <c r="K70" s="31"/>
      <c r="L70" s="34"/>
    </row>
    <row r="71" spans="1:12" ht="21.75" customHeight="1">
      <c r="A71" s="1021"/>
      <c r="B71" s="30"/>
      <c r="C71" s="31"/>
      <c r="D71" s="32"/>
      <c r="E71" s="31"/>
      <c r="F71" s="31"/>
      <c r="G71" s="31"/>
      <c r="H71" s="31"/>
      <c r="I71" s="31"/>
      <c r="J71" s="31"/>
      <c r="K71" s="31"/>
      <c r="L71" s="34"/>
    </row>
    <row r="72" spans="1:12" ht="21.75" customHeight="1" thickBot="1">
      <c r="A72" s="1022"/>
      <c r="B72" s="35"/>
      <c r="C72" s="38"/>
      <c r="D72" s="37"/>
      <c r="E72" s="38"/>
      <c r="F72" s="38"/>
      <c r="G72" s="38"/>
      <c r="H72" s="38"/>
      <c r="I72" s="38"/>
      <c r="J72" s="38"/>
      <c r="K72" s="38"/>
      <c r="L72" s="39"/>
    </row>
    <row r="73" spans="1:12" ht="30" customHeight="1" thickTop="1">
      <c r="A73" s="1090">
        <f>A63+1</f>
        <v>46150</v>
      </c>
      <c r="B73" s="40"/>
      <c r="C73" s="45"/>
      <c r="D73" s="46"/>
      <c r="E73" s="45"/>
      <c r="F73" s="45"/>
      <c r="G73" s="45"/>
      <c r="H73" s="41"/>
      <c r="I73" s="41"/>
      <c r="J73" s="41"/>
      <c r="K73" s="56"/>
      <c r="L73" s="43"/>
    </row>
    <row r="74" spans="1:12" ht="21.75" customHeight="1">
      <c r="A74" s="1021"/>
      <c r="B74" s="44"/>
      <c r="C74" s="45"/>
      <c r="D74" s="46"/>
      <c r="E74" s="45"/>
      <c r="F74" s="45"/>
      <c r="G74" s="45"/>
      <c r="H74" s="45"/>
      <c r="I74" s="45"/>
      <c r="J74" s="41"/>
      <c r="K74" s="41"/>
      <c r="L74" s="57"/>
    </row>
    <row r="75" spans="1:12" ht="21.75" customHeight="1">
      <c r="A75" s="1021"/>
      <c r="B75" s="44"/>
      <c r="C75" s="45"/>
      <c r="D75" s="46"/>
      <c r="E75" s="45"/>
      <c r="F75" s="45"/>
      <c r="G75" s="45"/>
      <c r="H75" s="45"/>
      <c r="I75" s="45"/>
      <c r="J75" s="41"/>
      <c r="K75" s="41"/>
      <c r="L75" s="47"/>
    </row>
    <row r="76" spans="1:12" ht="27.75" customHeight="1">
      <c r="A76" s="1021"/>
      <c r="B76" s="44"/>
      <c r="C76" s="45"/>
      <c r="D76" s="46"/>
      <c r="E76" s="45"/>
      <c r="F76" s="45"/>
      <c r="G76" s="45"/>
      <c r="H76" s="45"/>
      <c r="I76" s="45"/>
      <c r="J76" s="41"/>
      <c r="K76" s="41"/>
      <c r="L76" s="47"/>
    </row>
    <row r="77" spans="1:12" ht="27.75" customHeight="1">
      <c r="A77" s="1021"/>
      <c r="B77" s="44"/>
      <c r="C77" s="45"/>
      <c r="D77" s="46"/>
      <c r="E77" s="45"/>
      <c r="F77" s="45"/>
      <c r="G77" s="45"/>
      <c r="H77" s="45"/>
      <c r="I77" s="45"/>
      <c r="J77" s="41"/>
      <c r="K77" s="41"/>
      <c r="L77" s="47"/>
    </row>
    <row r="78" spans="1:12" ht="21.75" customHeight="1">
      <c r="A78" s="1021"/>
      <c r="B78" s="44"/>
      <c r="C78" s="45"/>
      <c r="D78" s="46"/>
      <c r="E78" s="45"/>
      <c r="F78" s="45"/>
      <c r="G78" s="45"/>
      <c r="H78" s="45"/>
      <c r="I78" s="45"/>
      <c r="J78" s="45"/>
      <c r="K78" s="45"/>
      <c r="L78" s="47"/>
    </row>
    <row r="79" spans="1:12" ht="21.75" customHeight="1">
      <c r="A79" s="1021"/>
      <c r="B79" s="44"/>
      <c r="C79" s="45"/>
      <c r="D79" s="46"/>
      <c r="E79" s="45"/>
      <c r="F79" s="45"/>
      <c r="G79" s="45"/>
      <c r="H79" s="45"/>
      <c r="I79" s="45"/>
      <c r="J79" s="45"/>
      <c r="K79" s="45"/>
      <c r="L79" s="47"/>
    </row>
    <row r="80" spans="1:12" ht="21.75" customHeight="1">
      <c r="A80" s="1021"/>
      <c r="B80" s="44"/>
      <c r="C80" s="45"/>
      <c r="D80" s="46"/>
      <c r="E80" s="45"/>
      <c r="F80" s="45"/>
      <c r="G80" s="45"/>
      <c r="H80" s="45"/>
      <c r="I80" s="45"/>
      <c r="J80" s="45"/>
      <c r="K80" s="45"/>
      <c r="L80" s="47"/>
    </row>
    <row r="81" spans="1:12" ht="21.75" customHeight="1">
      <c r="A81" s="1021"/>
      <c r="B81" s="44"/>
      <c r="C81" s="45"/>
      <c r="D81" s="46"/>
      <c r="E81" s="45"/>
      <c r="F81" s="45"/>
      <c r="G81" s="45"/>
      <c r="H81" s="45"/>
      <c r="I81" s="45"/>
      <c r="J81" s="45"/>
      <c r="K81" s="45"/>
      <c r="L81" s="47"/>
    </row>
    <row r="82" spans="1:12" ht="21.75" customHeight="1" thickBot="1">
      <c r="A82" s="1022"/>
      <c r="B82" s="48"/>
      <c r="C82" s="49"/>
      <c r="D82" s="50"/>
      <c r="E82" s="49"/>
      <c r="F82" s="49"/>
      <c r="G82" s="49"/>
      <c r="H82" s="49"/>
      <c r="I82" s="49"/>
      <c r="J82" s="49"/>
      <c r="K82" s="49"/>
      <c r="L82" s="51"/>
    </row>
    <row r="83" spans="1:12" ht="21.75" customHeight="1" thickTop="1">
      <c r="A83" s="1091">
        <f>A73+1</f>
        <v>46151</v>
      </c>
      <c r="B83" s="52"/>
      <c r="C83" s="31" t="s">
        <v>2317</v>
      </c>
      <c r="D83" s="32" t="s">
        <v>2356</v>
      </c>
      <c r="E83" s="31" t="s">
        <v>2319</v>
      </c>
      <c r="F83" s="31"/>
      <c r="G83" s="31" t="s">
        <v>2357</v>
      </c>
      <c r="H83" s="33" t="s">
        <v>2358</v>
      </c>
      <c r="I83" s="31" t="s">
        <v>2357</v>
      </c>
      <c r="J83" s="58" t="s">
        <v>1102</v>
      </c>
      <c r="K83" s="58" t="s">
        <v>2359</v>
      </c>
      <c r="L83" s="54"/>
    </row>
    <row r="84" spans="1:12" ht="21.75" customHeight="1">
      <c r="A84" s="1021"/>
      <c r="B84" s="30"/>
      <c r="C84" s="33" t="s">
        <v>2317</v>
      </c>
      <c r="D84" s="53" t="s">
        <v>2318</v>
      </c>
      <c r="E84" s="33" t="s">
        <v>2319</v>
      </c>
      <c r="F84" s="31"/>
      <c r="G84" s="31" t="s">
        <v>2357</v>
      </c>
      <c r="H84" s="31" t="s">
        <v>2360</v>
      </c>
      <c r="I84" s="31" t="s">
        <v>2357</v>
      </c>
      <c r="J84" s="58" t="s">
        <v>1102</v>
      </c>
      <c r="K84" s="58" t="s">
        <v>2359</v>
      </c>
      <c r="L84" s="34"/>
    </row>
    <row r="85" spans="1:12" ht="21.75" customHeight="1">
      <c r="A85" s="1021"/>
      <c r="B85" s="30"/>
      <c r="C85" s="33" t="s">
        <v>2317</v>
      </c>
      <c r="D85" s="53" t="s">
        <v>2323</v>
      </c>
      <c r="E85" s="33" t="s">
        <v>2319</v>
      </c>
      <c r="F85" s="31"/>
      <c r="G85" s="31" t="s">
        <v>2324</v>
      </c>
      <c r="H85" s="31" t="s">
        <v>2361</v>
      </c>
      <c r="I85" s="31" t="s">
        <v>2324</v>
      </c>
      <c r="J85" s="58" t="s">
        <v>1102</v>
      </c>
      <c r="K85" s="58" t="s">
        <v>2359</v>
      </c>
      <c r="L85" s="34"/>
    </row>
    <row r="86" spans="1:12" ht="21.75" customHeight="1">
      <c r="A86" s="1021"/>
      <c r="B86" s="30"/>
      <c r="C86" s="31" t="s">
        <v>2317</v>
      </c>
      <c r="D86" s="32" t="s">
        <v>2331</v>
      </c>
      <c r="E86" s="31" t="s">
        <v>2319</v>
      </c>
      <c r="F86" s="31"/>
      <c r="G86" s="31" t="s">
        <v>2327</v>
      </c>
      <c r="H86" s="31" t="s">
        <v>2362</v>
      </c>
      <c r="I86" s="31" t="s">
        <v>2327</v>
      </c>
      <c r="J86" s="33" t="s">
        <v>1102</v>
      </c>
      <c r="K86" s="58" t="s">
        <v>2359</v>
      </c>
      <c r="L86" s="34"/>
    </row>
    <row r="87" spans="1:12" ht="21.75" customHeight="1">
      <c r="A87" s="1021"/>
      <c r="B87" s="30"/>
      <c r="C87" s="31" t="s">
        <v>2317</v>
      </c>
      <c r="D87" s="32" t="s">
        <v>2352</v>
      </c>
      <c r="E87" s="31" t="s">
        <v>2319</v>
      </c>
      <c r="F87" s="31"/>
      <c r="G87" s="31" t="s">
        <v>2327</v>
      </c>
      <c r="H87" s="31" t="s">
        <v>2363</v>
      </c>
      <c r="I87" s="31" t="s">
        <v>2327</v>
      </c>
      <c r="J87" s="58" t="s">
        <v>1102</v>
      </c>
      <c r="K87" s="58" t="s">
        <v>2359</v>
      </c>
      <c r="L87" s="34"/>
    </row>
    <row r="88" spans="1:12" ht="21.75" customHeight="1">
      <c r="A88" s="1021"/>
      <c r="B88" s="30"/>
      <c r="C88" s="31" t="s">
        <v>2317</v>
      </c>
      <c r="D88" s="32" t="s">
        <v>2364</v>
      </c>
      <c r="E88" s="31" t="s">
        <v>2319</v>
      </c>
      <c r="F88" s="31"/>
      <c r="G88" s="31" t="s">
        <v>2327</v>
      </c>
      <c r="H88" s="31" t="s">
        <v>2365</v>
      </c>
      <c r="I88" s="31" t="s">
        <v>2327</v>
      </c>
      <c r="J88" s="31" t="s">
        <v>1102</v>
      </c>
      <c r="K88" s="31" t="s">
        <v>2359</v>
      </c>
      <c r="L88" s="34"/>
    </row>
    <row r="89" spans="1:12" ht="21.75" customHeight="1">
      <c r="A89" s="1021"/>
      <c r="B89" s="30"/>
      <c r="C89" s="31" t="s">
        <v>2317</v>
      </c>
      <c r="D89" s="32" t="s">
        <v>2335</v>
      </c>
      <c r="E89" s="31" t="s">
        <v>2319</v>
      </c>
      <c r="F89" s="31"/>
      <c r="G89" s="31" t="s">
        <v>2336</v>
      </c>
      <c r="H89" s="31" t="s">
        <v>2366</v>
      </c>
      <c r="I89" s="31" t="s">
        <v>2336</v>
      </c>
      <c r="J89" s="31" t="s">
        <v>1102</v>
      </c>
      <c r="K89" s="31" t="s">
        <v>2359</v>
      </c>
      <c r="L89" s="34"/>
    </row>
    <row r="90" spans="1:12" ht="21.75" customHeight="1">
      <c r="A90" s="1021"/>
      <c r="B90" s="30"/>
      <c r="C90" s="31"/>
      <c r="D90" s="32"/>
      <c r="E90" s="31"/>
      <c r="F90" s="31"/>
      <c r="G90" s="31"/>
      <c r="H90" s="31"/>
      <c r="I90" s="31"/>
      <c r="J90" s="31"/>
      <c r="K90" s="31"/>
      <c r="L90" s="34"/>
    </row>
    <row r="91" spans="1:12" ht="21.75" customHeight="1">
      <c r="A91" s="1021"/>
      <c r="B91" s="30"/>
      <c r="C91" s="31"/>
      <c r="D91" s="32"/>
      <c r="E91" s="31"/>
      <c r="F91" s="31"/>
      <c r="G91" s="31"/>
      <c r="H91" s="31"/>
      <c r="I91" s="31"/>
      <c r="J91" s="31"/>
      <c r="K91" s="31"/>
      <c r="L91" s="34"/>
    </row>
    <row r="92" spans="1:12" ht="21.75" customHeight="1" thickBot="1">
      <c r="A92" s="1022"/>
      <c r="B92" s="35"/>
      <c r="C92" s="38"/>
      <c r="D92" s="37"/>
      <c r="E92" s="38"/>
      <c r="F92" s="38"/>
      <c r="G92" s="38"/>
      <c r="H92" s="38"/>
      <c r="I92" s="38"/>
      <c r="J92" s="38"/>
      <c r="K92" s="38"/>
      <c r="L92" s="39"/>
    </row>
    <row r="93" spans="1:12" ht="21.75" customHeight="1" thickTop="1">
      <c r="A93" s="1090">
        <f>A83+1</f>
        <v>46152</v>
      </c>
      <c r="B93" s="40"/>
      <c r="C93" s="45" t="s">
        <v>2317</v>
      </c>
      <c r="D93" s="46" t="s">
        <v>2356</v>
      </c>
      <c r="E93" s="45" t="s">
        <v>2319</v>
      </c>
      <c r="F93" s="45"/>
      <c r="G93" s="45" t="s">
        <v>2357</v>
      </c>
      <c r="H93" s="41" t="s">
        <v>2339</v>
      </c>
      <c r="I93" s="41" t="s">
        <v>2357</v>
      </c>
      <c r="J93" s="41" t="s">
        <v>1102</v>
      </c>
      <c r="K93" s="41" t="s">
        <v>2367</v>
      </c>
      <c r="L93" s="43"/>
    </row>
    <row r="94" spans="1:12" ht="21.75" customHeight="1">
      <c r="A94" s="1021"/>
      <c r="B94" s="44"/>
      <c r="C94" s="45" t="s">
        <v>2317</v>
      </c>
      <c r="D94" s="46" t="s">
        <v>2318</v>
      </c>
      <c r="E94" s="45" t="s">
        <v>2319</v>
      </c>
      <c r="F94" s="45"/>
      <c r="G94" s="45" t="s">
        <v>2357</v>
      </c>
      <c r="H94" s="45" t="s">
        <v>2368</v>
      </c>
      <c r="I94" s="45" t="s">
        <v>2357</v>
      </c>
      <c r="J94" s="41" t="s">
        <v>1102</v>
      </c>
      <c r="K94" s="41" t="s">
        <v>2367</v>
      </c>
      <c r="L94" s="43"/>
    </row>
    <row r="95" spans="1:12" ht="21.75" customHeight="1">
      <c r="A95" s="1021"/>
      <c r="B95" s="44"/>
      <c r="C95" s="45" t="s">
        <v>2317</v>
      </c>
      <c r="D95" s="46" t="s">
        <v>2323</v>
      </c>
      <c r="E95" s="45" t="s">
        <v>2319</v>
      </c>
      <c r="F95" s="45"/>
      <c r="G95" s="45" t="s">
        <v>2324</v>
      </c>
      <c r="H95" s="45" t="s">
        <v>2369</v>
      </c>
      <c r="I95" s="45" t="s">
        <v>2324</v>
      </c>
      <c r="J95" s="41" t="s">
        <v>1102</v>
      </c>
      <c r="K95" s="41" t="s">
        <v>2367</v>
      </c>
      <c r="L95" s="43"/>
    </row>
    <row r="96" spans="1:12" ht="21.75" customHeight="1">
      <c r="A96" s="1021"/>
      <c r="B96" s="44"/>
      <c r="C96" s="45" t="s">
        <v>2317</v>
      </c>
      <c r="D96" s="46" t="s">
        <v>2331</v>
      </c>
      <c r="E96" s="45" t="s">
        <v>2319</v>
      </c>
      <c r="F96" s="45"/>
      <c r="G96" s="45" t="s">
        <v>2327</v>
      </c>
      <c r="H96" s="45" t="s">
        <v>2370</v>
      </c>
      <c r="I96" s="45" t="s">
        <v>2327</v>
      </c>
      <c r="J96" s="41" t="s">
        <v>1102</v>
      </c>
      <c r="K96" s="41" t="s">
        <v>2367</v>
      </c>
      <c r="L96" s="47"/>
    </row>
    <row r="97" spans="1:12" ht="21.75" customHeight="1">
      <c r="A97" s="1021"/>
      <c r="B97" s="44"/>
      <c r="C97" s="45" t="s">
        <v>2317</v>
      </c>
      <c r="D97" s="46" t="s">
        <v>2352</v>
      </c>
      <c r="E97" s="45" t="s">
        <v>2319</v>
      </c>
      <c r="F97" s="45"/>
      <c r="G97" s="45" t="s">
        <v>2327</v>
      </c>
      <c r="H97" s="45" t="s">
        <v>2371</v>
      </c>
      <c r="I97" s="45" t="s">
        <v>2327</v>
      </c>
      <c r="J97" s="45" t="s">
        <v>1102</v>
      </c>
      <c r="K97" s="45" t="s">
        <v>2367</v>
      </c>
      <c r="L97" s="47"/>
    </row>
    <row r="98" spans="1:12" ht="21.75" customHeight="1">
      <c r="A98" s="1021"/>
      <c r="B98" s="44"/>
      <c r="C98" s="45" t="s">
        <v>2317</v>
      </c>
      <c r="D98" s="46" t="s">
        <v>2364</v>
      </c>
      <c r="E98" s="45" t="s">
        <v>2319</v>
      </c>
      <c r="F98" s="45"/>
      <c r="G98" s="45" t="s">
        <v>2327</v>
      </c>
      <c r="H98" s="45" t="s">
        <v>2372</v>
      </c>
      <c r="I98" s="45" t="s">
        <v>2327</v>
      </c>
      <c r="J98" s="45" t="s">
        <v>1102</v>
      </c>
      <c r="K98" s="45" t="s">
        <v>2367</v>
      </c>
      <c r="L98" s="47"/>
    </row>
    <row r="99" spans="1:12" ht="21.75" customHeight="1">
      <c r="A99" s="1021"/>
      <c r="B99" s="44"/>
      <c r="C99" s="45" t="s">
        <v>2317</v>
      </c>
      <c r="D99" s="46" t="s">
        <v>2335</v>
      </c>
      <c r="E99" s="45" t="s">
        <v>2319</v>
      </c>
      <c r="F99" s="45"/>
      <c r="G99" s="45" t="s">
        <v>2336</v>
      </c>
      <c r="H99" s="45" t="s">
        <v>2373</v>
      </c>
      <c r="I99" s="45" t="s">
        <v>2336</v>
      </c>
      <c r="J99" s="45" t="s">
        <v>1102</v>
      </c>
      <c r="K99" s="45" t="s">
        <v>2367</v>
      </c>
      <c r="L99" s="47"/>
    </row>
    <row r="100" spans="1:12" ht="21.75" customHeight="1">
      <c r="A100" s="1021"/>
      <c r="B100" s="44"/>
      <c r="C100" s="45"/>
      <c r="D100" s="46"/>
      <c r="E100" s="45"/>
      <c r="F100" s="45"/>
      <c r="G100" s="45"/>
      <c r="H100" s="45"/>
      <c r="I100" s="45"/>
      <c r="J100" s="45"/>
      <c r="K100" s="45"/>
      <c r="L100" s="47"/>
    </row>
    <row r="101" spans="1:12" ht="21.75" customHeight="1">
      <c r="A101" s="1021"/>
      <c r="B101" s="44"/>
      <c r="C101" s="45"/>
      <c r="D101" s="46"/>
      <c r="E101" s="45"/>
      <c r="F101" s="45"/>
      <c r="G101" s="45"/>
      <c r="H101" s="45"/>
      <c r="I101" s="45"/>
      <c r="J101" s="45"/>
      <c r="K101" s="45"/>
      <c r="L101" s="47"/>
    </row>
    <row r="102" spans="1:12" ht="21.75" customHeight="1" thickBot="1">
      <c r="A102" s="1022"/>
      <c r="B102" s="48"/>
      <c r="C102" s="49"/>
      <c r="D102" s="50"/>
      <c r="E102" s="49"/>
      <c r="F102" s="49"/>
      <c r="G102" s="49"/>
      <c r="H102" s="49"/>
      <c r="I102" s="49"/>
      <c r="J102" s="49"/>
      <c r="K102" s="49"/>
      <c r="L102" s="51"/>
    </row>
    <row r="103" spans="1:12" ht="21.75" customHeight="1" thickTop="1">
      <c r="A103" s="1091">
        <f>A93+1</f>
        <v>46153</v>
      </c>
      <c r="B103" s="52"/>
      <c r="C103" s="33"/>
      <c r="D103" s="53"/>
      <c r="E103" s="33"/>
      <c r="F103" s="33"/>
      <c r="G103" s="33"/>
      <c r="H103" s="33"/>
      <c r="I103" s="33"/>
      <c r="J103" s="33"/>
      <c r="K103" s="33"/>
      <c r="L103" s="54"/>
    </row>
    <row r="104" spans="1:12" ht="21.75" customHeight="1">
      <c r="A104" s="1021"/>
      <c r="B104" s="30"/>
      <c r="C104" s="31"/>
      <c r="D104" s="32"/>
      <c r="E104" s="31"/>
      <c r="F104" s="31"/>
      <c r="G104" s="31"/>
      <c r="H104" s="31"/>
      <c r="I104" s="31"/>
      <c r="J104" s="33"/>
      <c r="K104" s="33"/>
      <c r="L104" s="34"/>
    </row>
    <row r="105" spans="1:12" ht="21.75" customHeight="1">
      <c r="A105" s="1021"/>
      <c r="B105" s="30"/>
      <c r="C105" s="31"/>
      <c r="D105" s="32"/>
      <c r="E105" s="31"/>
      <c r="F105" s="31"/>
      <c r="G105" s="31"/>
      <c r="H105" s="31"/>
      <c r="I105" s="31"/>
      <c r="J105" s="33"/>
      <c r="K105" s="33"/>
      <c r="L105" s="34"/>
    </row>
    <row r="106" spans="1:12" ht="21.75" customHeight="1">
      <c r="A106" s="1021"/>
      <c r="B106" s="59"/>
      <c r="C106" s="55"/>
      <c r="D106" s="60"/>
      <c r="E106" s="55"/>
      <c r="F106" s="55"/>
      <c r="G106" s="55"/>
      <c r="H106" s="31"/>
      <c r="I106" s="31"/>
      <c r="J106" s="33"/>
      <c r="K106" s="31"/>
      <c r="L106" s="34"/>
    </row>
    <row r="107" spans="1:12" ht="21.75" customHeight="1">
      <c r="A107" s="1021"/>
      <c r="B107" s="59"/>
      <c r="C107" s="55"/>
      <c r="D107" s="60"/>
      <c r="E107" s="55"/>
      <c r="F107" s="55"/>
      <c r="G107" s="55"/>
      <c r="H107" s="31"/>
      <c r="I107" s="31"/>
      <c r="J107" s="33"/>
      <c r="K107" s="31"/>
      <c r="L107" s="34"/>
    </row>
    <row r="108" spans="1:12" ht="21.75" customHeight="1">
      <c r="A108" s="1021"/>
      <c r="B108" s="59"/>
      <c r="C108" s="55"/>
      <c r="D108" s="60"/>
      <c r="E108" s="55"/>
      <c r="F108" s="55"/>
      <c r="G108" s="55"/>
      <c r="H108" s="31"/>
      <c r="I108" s="31"/>
      <c r="J108" s="33"/>
      <c r="K108" s="31"/>
      <c r="L108" s="34"/>
    </row>
    <row r="109" spans="1:12" ht="21.75" customHeight="1">
      <c r="A109" s="1021"/>
      <c r="B109" s="30"/>
      <c r="C109" s="31"/>
      <c r="D109" s="32"/>
      <c r="E109" s="31"/>
      <c r="F109" s="31"/>
      <c r="G109" s="31"/>
      <c r="H109" s="31"/>
      <c r="I109" s="31"/>
      <c r="J109" s="31"/>
      <c r="K109" s="31"/>
      <c r="L109" s="34"/>
    </row>
    <row r="110" spans="1:12" ht="21.75" customHeight="1">
      <c r="A110" s="1021"/>
      <c r="B110" s="30"/>
      <c r="C110" s="31"/>
      <c r="D110" s="32"/>
      <c r="E110" s="31"/>
      <c r="F110" s="31"/>
      <c r="G110" s="31"/>
      <c r="H110" s="31"/>
      <c r="I110" s="31"/>
      <c r="J110" s="31"/>
      <c r="K110" s="31"/>
      <c r="L110" s="34"/>
    </row>
    <row r="111" spans="1:12" ht="21.75" customHeight="1">
      <c r="A111" s="1021"/>
      <c r="B111" s="30"/>
      <c r="C111" s="31"/>
      <c r="D111" s="32"/>
      <c r="E111" s="31"/>
      <c r="F111" s="31"/>
      <c r="G111" s="31"/>
      <c r="H111" s="31"/>
      <c r="I111" s="31"/>
      <c r="J111" s="31"/>
      <c r="K111" s="31"/>
      <c r="L111" s="34"/>
    </row>
    <row r="112" spans="1:12" ht="21.75" customHeight="1" thickBot="1">
      <c r="A112" s="1022"/>
      <c r="B112" s="35"/>
      <c r="C112" s="38"/>
      <c r="D112" s="37"/>
      <c r="E112" s="38"/>
      <c r="F112" s="38"/>
      <c r="G112" s="38"/>
      <c r="H112" s="38"/>
      <c r="I112" s="38"/>
      <c r="J112" s="38"/>
      <c r="K112" s="38"/>
      <c r="L112" s="39"/>
    </row>
    <row r="113" spans="1:12" ht="21.75" customHeight="1" thickTop="1">
      <c r="A113" s="1090">
        <f>A103+1</f>
        <v>46154</v>
      </c>
      <c r="B113" s="40"/>
      <c r="C113" s="45"/>
      <c r="D113" s="46"/>
      <c r="E113" s="45"/>
      <c r="F113" s="45"/>
      <c r="G113" s="45"/>
      <c r="H113" s="41"/>
      <c r="I113" s="41"/>
      <c r="J113" s="41"/>
      <c r="K113" s="41"/>
      <c r="L113" s="43"/>
    </row>
    <row r="114" spans="1:12" ht="21.75" customHeight="1">
      <c r="A114" s="1021"/>
      <c r="B114" s="44"/>
      <c r="C114" s="45"/>
      <c r="D114" s="46"/>
      <c r="E114" s="45"/>
      <c r="F114" s="45"/>
      <c r="G114" s="45"/>
      <c r="H114" s="45"/>
      <c r="I114" s="45"/>
      <c r="J114" s="41"/>
      <c r="K114" s="41"/>
      <c r="L114" s="47"/>
    </row>
    <row r="115" spans="1:12" ht="21.75" customHeight="1">
      <c r="A115" s="1021"/>
      <c r="B115" s="44"/>
      <c r="C115" s="45"/>
      <c r="D115" s="46"/>
      <c r="E115" s="45"/>
      <c r="F115" s="45"/>
      <c r="G115" s="45"/>
      <c r="H115" s="45"/>
      <c r="I115" s="45"/>
      <c r="J115" s="41"/>
      <c r="K115" s="41"/>
      <c r="L115" s="47"/>
    </row>
    <row r="116" spans="1:12" ht="21.75" customHeight="1">
      <c r="A116" s="1021"/>
      <c r="B116" s="44"/>
      <c r="C116" s="45"/>
      <c r="D116" s="46"/>
      <c r="E116" s="45"/>
      <c r="F116" s="45"/>
      <c r="G116" s="45"/>
      <c r="H116" s="45"/>
      <c r="I116" s="45"/>
      <c r="J116" s="41"/>
      <c r="K116" s="45"/>
      <c r="L116" s="47"/>
    </row>
    <row r="117" spans="1:12" ht="21.75" customHeight="1">
      <c r="A117" s="1021"/>
      <c r="B117" s="44"/>
      <c r="C117" s="45"/>
      <c r="D117" s="46"/>
      <c r="E117" s="45"/>
      <c r="F117" s="45"/>
      <c r="G117" s="45"/>
      <c r="H117" s="45"/>
      <c r="I117" s="45"/>
      <c r="J117" s="41"/>
      <c r="K117" s="45"/>
      <c r="L117" s="47"/>
    </row>
    <row r="118" spans="1:12" ht="21.75" customHeight="1">
      <c r="A118" s="1021"/>
      <c r="B118" s="44"/>
      <c r="C118" s="45"/>
      <c r="D118" s="46"/>
      <c r="E118" s="45"/>
      <c r="F118" s="45"/>
      <c r="G118" s="45"/>
      <c r="H118" s="45"/>
      <c r="I118" s="45"/>
      <c r="J118" s="41"/>
      <c r="K118" s="45"/>
      <c r="L118" s="47"/>
    </row>
    <row r="119" spans="1:12" ht="21.75" customHeight="1">
      <c r="A119" s="1021"/>
      <c r="B119" s="44"/>
      <c r="C119" s="45"/>
      <c r="D119" s="46"/>
      <c r="E119" s="45"/>
      <c r="F119" s="45"/>
      <c r="G119" s="45"/>
      <c r="H119" s="45"/>
      <c r="I119" s="45"/>
      <c r="J119" s="45"/>
      <c r="K119" s="45"/>
      <c r="L119" s="47"/>
    </row>
    <row r="120" spans="1:12" ht="21.75" customHeight="1">
      <c r="A120" s="1021"/>
      <c r="B120" s="44"/>
      <c r="C120" s="45"/>
      <c r="D120" s="46"/>
      <c r="E120" s="45"/>
      <c r="F120" s="45"/>
      <c r="G120" s="45"/>
      <c r="H120" s="45"/>
      <c r="I120" s="45"/>
      <c r="J120" s="45"/>
      <c r="K120" s="45"/>
      <c r="L120" s="47"/>
    </row>
    <row r="121" spans="1:12" ht="21.75" customHeight="1">
      <c r="A121" s="1021"/>
      <c r="B121" s="44"/>
      <c r="C121" s="45"/>
      <c r="D121" s="46"/>
      <c r="E121" s="45"/>
      <c r="F121" s="45"/>
      <c r="G121" s="45"/>
      <c r="H121" s="45"/>
      <c r="I121" s="45"/>
      <c r="J121" s="45"/>
      <c r="K121" s="45"/>
      <c r="L121" s="47"/>
    </row>
    <row r="122" spans="1:12" ht="21.75" customHeight="1" thickBot="1">
      <c r="A122" s="1022"/>
      <c r="B122" s="48"/>
      <c r="C122" s="49"/>
      <c r="D122" s="50"/>
      <c r="E122" s="49"/>
      <c r="F122" s="49"/>
      <c r="G122" s="49"/>
      <c r="H122" s="49"/>
      <c r="I122" s="49"/>
      <c r="J122" s="49"/>
      <c r="K122" s="49"/>
      <c r="L122" s="51"/>
    </row>
    <row r="123" spans="1:12" ht="21.75" customHeight="1" thickTop="1">
      <c r="A123" s="1091">
        <f>A113+1</f>
        <v>46155</v>
      </c>
      <c r="B123" s="40"/>
      <c r="C123" s="45"/>
      <c r="D123" s="46"/>
      <c r="E123" s="45"/>
      <c r="F123" s="45"/>
      <c r="G123" s="45"/>
      <c r="H123" s="31"/>
      <c r="I123" s="31"/>
      <c r="J123" s="58"/>
      <c r="K123" s="58"/>
      <c r="L123" s="54"/>
    </row>
    <row r="124" spans="1:12" ht="21.75" customHeight="1">
      <c r="A124" s="1021"/>
      <c r="B124" s="30"/>
      <c r="C124" s="31"/>
      <c r="D124" s="32"/>
      <c r="E124" s="31"/>
      <c r="F124" s="31"/>
      <c r="G124" s="31"/>
      <c r="H124" s="31"/>
      <c r="I124" s="31"/>
      <c r="J124" s="58"/>
      <c r="K124" s="58"/>
      <c r="L124" s="54"/>
    </row>
    <row r="125" spans="1:12" ht="21.75" customHeight="1">
      <c r="A125" s="1021"/>
      <c r="B125" s="30"/>
      <c r="C125" s="31"/>
      <c r="D125" s="32"/>
      <c r="E125" s="31"/>
      <c r="F125" s="31"/>
      <c r="G125" s="31"/>
      <c r="H125" s="31"/>
      <c r="I125" s="31"/>
      <c r="J125" s="58"/>
      <c r="K125" s="58"/>
      <c r="L125" s="54"/>
    </row>
    <row r="126" spans="1:12" ht="21.75" customHeight="1">
      <c r="A126" s="1021"/>
      <c r="B126" s="59"/>
      <c r="C126" s="55"/>
      <c r="D126" s="60"/>
      <c r="E126" s="55"/>
      <c r="F126" s="55"/>
      <c r="G126" s="55"/>
      <c r="H126" s="31"/>
      <c r="I126" s="31"/>
      <c r="J126" s="31"/>
      <c r="K126" s="31"/>
      <c r="L126" s="54"/>
    </row>
    <row r="127" spans="1:12" ht="21.75" customHeight="1">
      <c r="A127" s="1021"/>
      <c r="B127" s="30"/>
      <c r="C127" s="31"/>
      <c r="D127" s="32"/>
      <c r="E127" s="31"/>
      <c r="F127" s="31"/>
      <c r="G127" s="31"/>
      <c r="H127" s="31"/>
      <c r="I127" s="31"/>
      <c r="J127" s="31"/>
      <c r="K127" s="31"/>
      <c r="L127" s="34"/>
    </row>
    <row r="128" spans="1:12" ht="21.75" customHeight="1">
      <c r="A128" s="1021"/>
      <c r="B128" s="30"/>
      <c r="C128" s="31"/>
      <c r="D128" s="32"/>
      <c r="E128" s="31"/>
      <c r="F128" s="31"/>
      <c r="G128" s="31"/>
      <c r="H128" s="31"/>
      <c r="I128" s="31"/>
      <c r="J128" s="31"/>
      <c r="K128" s="31"/>
      <c r="L128" s="34"/>
    </row>
    <row r="129" spans="1:12" ht="21.75" customHeight="1">
      <c r="A129" s="1021"/>
      <c r="B129" s="30"/>
      <c r="C129" s="31"/>
      <c r="D129" s="32"/>
      <c r="E129" s="31"/>
      <c r="F129" s="31"/>
      <c r="G129" s="31"/>
      <c r="H129" s="31"/>
      <c r="I129" s="31"/>
      <c r="J129" s="31"/>
      <c r="K129" s="31"/>
      <c r="L129" s="34"/>
    </row>
    <row r="130" spans="1:12" ht="21.75" customHeight="1">
      <c r="A130" s="1021"/>
      <c r="B130" s="30"/>
      <c r="C130" s="31"/>
      <c r="D130" s="32"/>
      <c r="E130" s="31"/>
      <c r="F130" s="31"/>
      <c r="G130" s="31"/>
      <c r="H130" s="31"/>
      <c r="I130" s="31"/>
      <c r="J130" s="31"/>
      <c r="K130" s="31"/>
      <c r="L130" s="34"/>
    </row>
    <row r="131" spans="1:12" ht="21.75" customHeight="1">
      <c r="A131" s="1021"/>
      <c r="B131" s="30"/>
      <c r="C131" s="31"/>
      <c r="D131" s="32"/>
      <c r="E131" s="31"/>
      <c r="F131" s="31"/>
      <c r="G131" s="31"/>
      <c r="H131" s="31"/>
      <c r="I131" s="31"/>
      <c r="J131" s="31"/>
      <c r="K131" s="31"/>
      <c r="L131" s="34"/>
    </row>
    <row r="132" spans="1:12" ht="21.75" customHeight="1" thickBot="1">
      <c r="A132" s="1022"/>
      <c r="B132" s="35"/>
      <c r="C132" s="38"/>
      <c r="D132" s="37"/>
      <c r="E132" s="38"/>
      <c r="F132" s="38"/>
      <c r="G132" s="38"/>
      <c r="H132" s="38"/>
      <c r="I132" s="38"/>
      <c r="J132" s="38"/>
      <c r="K132" s="38"/>
      <c r="L132" s="39"/>
    </row>
    <row r="133" spans="1:12" ht="21.75" customHeight="1" thickTop="1">
      <c r="A133" s="1090">
        <f>A123+1</f>
        <v>46156</v>
      </c>
      <c r="B133" s="40"/>
      <c r="C133" s="45"/>
      <c r="D133" s="46"/>
      <c r="E133" s="45"/>
      <c r="F133" s="45"/>
      <c r="G133" s="45"/>
      <c r="H133" s="41"/>
      <c r="I133" s="41"/>
      <c r="J133" s="41"/>
      <c r="K133" s="41"/>
      <c r="L133" s="43"/>
    </row>
    <row r="134" spans="1:12" ht="21.75" customHeight="1">
      <c r="A134" s="1021"/>
      <c r="B134" s="44"/>
      <c r="C134" s="45"/>
      <c r="D134" s="46"/>
      <c r="E134" s="45"/>
      <c r="F134" s="45"/>
      <c r="G134" s="45"/>
      <c r="H134" s="45"/>
      <c r="I134" s="45"/>
      <c r="J134" s="45"/>
      <c r="K134" s="45"/>
      <c r="L134" s="47"/>
    </row>
    <row r="135" spans="1:12" ht="21.75" customHeight="1">
      <c r="A135" s="1021"/>
      <c r="B135" s="44"/>
      <c r="C135" s="45"/>
      <c r="D135" s="46"/>
      <c r="E135" s="45"/>
      <c r="F135" s="45"/>
      <c r="G135" s="45"/>
      <c r="H135" s="45"/>
      <c r="I135" s="45"/>
      <c r="J135" s="45"/>
      <c r="K135" s="45"/>
      <c r="L135" s="47"/>
    </row>
    <row r="136" spans="1:12" ht="21.75" customHeight="1">
      <c r="A136" s="1021"/>
      <c r="B136" s="44"/>
      <c r="C136" s="45"/>
      <c r="D136" s="46"/>
      <c r="E136" s="45"/>
      <c r="F136" s="45"/>
      <c r="G136" s="45"/>
      <c r="H136" s="45"/>
      <c r="I136" s="45"/>
      <c r="J136" s="45"/>
      <c r="K136" s="45"/>
      <c r="L136" s="47"/>
    </row>
    <row r="137" spans="1:12" ht="21.75" customHeight="1">
      <c r="A137" s="1021"/>
      <c r="B137" s="44"/>
      <c r="C137" s="45"/>
      <c r="D137" s="46"/>
      <c r="E137" s="45"/>
      <c r="F137" s="45"/>
      <c r="G137" s="45"/>
      <c r="H137" s="45"/>
      <c r="I137" s="45"/>
      <c r="J137" s="45"/>
      <c r="K137" s="45"/>
      <c r="L137" s="47"/>
    </row>
    <row r="138" spans="1:12" ht="21.75" customHeight="1">
      <c r="A138" s="1021"/>
      <c r="B138" s="44"/>
      <c r="C138" s="45"/>
      <c r="D138" s="46"/>
      <c r="E138" s="45"/>
      <c r="F138" s="45"/>
      <c r="G138" s="45"/>
      <c r="H138" s="45"/>
      <c r="I138" s="45"/>
      <c r="J138" s="45"/>
      <c r="K138" s="45"/>
      <c r="L138" s="47"/>
    </row>
    <row r="139" spans="1:12" ht="21.75" customHeight="1">
      <c r="A139" s="1021"/>
      <c r="B139" s="44"/>
      <c r="C139" s="45"/>
      <c r="D139" s="46"/>
      <c r="E139" s="45"/>
      <c r="F139" s="45"/>
      <c r="G139" s="45"/>
      <c r="H139" s="45"/>
      <c r="I139" s="45"/>
      <c r="J139" s="45"/>
      <c r="K139" s="45"/>
      <c r="L139" s="47"/>
    </row>
    <row r="140" spans="1:12" ht="21.75" customHeight="1">
      <c r="A140" s="1021"/>
      <c r="B140" s="44"/>
      <c r="C140" s="45"/>
      <c r="D140" s="46"/>
      <c r="E140" s="45"/>
      <c r="F140" s="45"/>
      <c r="G140" s="45"/>
      <c r="H140" s="45"/>
      <c r="I140" s="45"/>
      <c r="J140" s="45"/>
      <c r="K140" s="45"/>
      <c r="L140" s="47"/>
    </row>
    <row r="141" spans="1:12" ht="21.75" customHeight="1">
      <c r="A141" s="1021"/>
      <c r="B141" s="44"/>
      <c r="C141" s="45"/>
      <c r="D141" s="46"/>
      <c r="E141" s="45"/>
      <c r="F141" s="45"/>
      <c r="G141" s="45"/>
      <c r="H141" s="45"/>
      <c r="I141" s="45"/>
      <c r="J141" s="45"/>
      <c r="K141" s="45"/>
      <c r="L141" s="47"/>
    </row>
    <row r="142" spans="1:12" ht="21.75" customHeight="1" thickBot="1">
      <c r="A142" s="1022"/>
      <c r="B142" s="48"/>
      <c r="C142" s="49"/>
      <c r="D142" s="50"/>
      <c r="E142" s="49"/>
      <c r="F142" s="49"/>
      <c r="G142" s="49"/>
      <c r="H142" s="49"/>
      <c r="I142" s="49"/>
      <c r="J142" s="49"/>
      <c r="K142" s="49"/>
      <c r="L142" s="51"/>
    </row>
    <row r="143" spans="1:12" ht="21.75" customHeight="1" thickTop="1">
      <c r="A143" s="1089">
        <f>A133+1</f>
        <v>46157</v>
      </c>
      <c r="B143" s="30"/>
      <c r="C143" s="31"/>
      <c r="D143" s="32"/>
      <c r="E143" s="31"/>
      <c r="F143" s="31"/>
      <c r="G143" s="31"/>
      <c r="H143" s="33"/>
      <c r="I143" s="33"/>
      <c r="J143" s="33"/>
      <c r="K143" s="33"/>
      <c r="L143" s="54"/>
    </row>
    <row r="144" spans="1:12" ht="21.75" customHeight="1">
      <c r="A144" s="1021"/>
      <c r="B144" s="30"/>
      <c r="C144" s="31"/>
      <c r="D144" s="32"/>
      <c r="E144" s="31"/>
      <c r="F144" s="31"/>
      <c r="G144" s="31"/>
      <c r="H144" s="31"/>
      <c r="I144" s="31"/>
      <c r="J144" s="33"/>
      <c r="K144" s="31"/>
      <c r="L144" s="34"/>
    </row>
    <row r="145" spans="1:12" ht="21.75" customHeight="1">
      <c r="A145" s="1021"/>
      <c r="B145" s="30"/>
      <c r="C145" s="31"/>
      <c r="D145" s="32"/>
      <c r="E145" s="31"/>
      <c r="F145" s="31"/>
      <c r="G145" s="31"/>
      <c r="H145" s="31"/>
      <c r="I145" s="31"/>
      <c r="J145" s="33"/>
      <c r="K145" s="31"/>
      <c r="L145" s="34"/>
    </row>
    <row r="146" spans="1:12" ht="21.75" customHeight="1">
      <c r="A146" s="1021"/>
      <c r="B146" s="30"/>
      <c r="C146" s="31"/>
      <c r="D146" s="32"/>
      <c r="E146" s="31"/>
      <c r="F146" s="31"/>
      <c r="G146" s="31"/>
      <c r="H146" s="31"/>
      <c r="I146" s="31"/>
      <c r="J146" s="33"/>
      <c r="K146" s="31"/>
      <c r="L146" s="34"/>
    </row>
    <row r="147" spans="1:12" ht="21.75" customHeight="1">
      <c r="A147" s="1021"/>
      <c r="B147" s="30"/>
      <c r="C147" s="31"/>
      <c r="D147" s="32"/>
      <c r="E147" s="31"/>
      <c r="F147" s="31"/>
      <c r="G147" s="31"/>
      <c r="H147" s="31"/>
      <c r="I147" s="31"/>
      <c r="J147" s="31"/>
      <c r="K147" s="31"/>
      <c r="L147" s="34"/>
    </row>
    <row r="148" spans="1:12" ht="21.75" customHeight="1">
      <c r="A148" s="1021"/>
      <c r="B148" s="30"/>
      <c r="C148" s="31"/>
      <c r="D148" s="32"/>
      <c r="E148" s="31"/>
      <c r="F148" s="31"/>
      <c r="G148" s="31"/>
      <c r="H148" s="31"/>
      <c r="I148" s="31"/>
      <c r="J148" s="31"/>
      <c r="K148" s="31"/>
      <c r="L148" s="34"/>
    </row>
    <row r="149" spans="1:12" ht="21.75" customHeight="1">
      <c r="A149" s="1021"/>
      <c r="B149" s="30"/>
      <c r="C149" s="31"/>
      <c r="D149" s="32"/>
      <c r="E149" s="31"/>
      <c r="F149" s="31"/>
      <c r="G149" s="31"/>
      <c r="H149" s="31"/>
      <c r="I149" s="31"/>
      <c r="J149" s="31"/>
      <c r="K149" s="31"/>
      <c r="L149" s="34"/>
    </row>
    <row r="150" spans="1:12" ht="21.75" customHeight="1">
      <c r="A150" s="1021"/>
      <c r="B150" s="30"/>
      <c r="C150" s="31"/>
      <c r="D150" s="32"/>
      <c r="E150" s="31"/>
      <c r="F150" s="31"/>
      <c r="G150" s="31"/>
      <c r="H150" s="31"/>
      <c r="I150" s="31"/>
      <c r="J150" s="31"/>
      <c r="K150" s="31"/>
      <c r="L150" s="34"/>
    </row>
    <row r="151" spans="1:12" ht="21.75" customHeight="1">
      <c r="A151" s="1021"/>
      <c r="B151" s="30"/>
      <c r="C151" s="31"/>
      <c r="D151" s="32"/>
      <c r="E151" s="31"/>
      <c r="F151" s="31"/>
      <c r="G151" s="31"/>
      <c r="H151" s="31"/>
      <c r="I151" s="31"/>
      <c r="J151" s="31"/>
      <c r="K151" s="31"/>
      <c r="L151" s="34"/>
    </row>
    <row r="152" spans="1:12" ht="21.75" customHeight="1" thickBot="1">
      <c r="A152" s="1022"/>
      <c r="B152" s="35"/>
      <c r="C152" s="38"/>
      <c r="D152" s="37"/>
      <c r="E152" s="38"/>
      <c r="F152" s="38"/>
      <c r="G152" s="38"/>
      <c r="H152" s="38"/>
      <c r="I152" s="38"/>
      <c r="J152" s="38"/>
      <c r="K152" s="38"/>
      <c r="L152" s="39"/>
    </row>
    <row r="153" spans="1:12" ht="21.75" customHeight="1" thickTop="1">
      <c r="A153" s="1090">
        <f>A143+1</f>
        <v>46158</v>
      </c>
      <c r="B153" s="40"/>
      <c r="C153" s="45" t="s">
        <v>2317</v>
      </c>
      <c r="D153" s="46" t="s">
        <v>2323</v>
      </c>
      <c r="E153" s="45" t="s">
        <v>2319</v>
      </c>
      <c r="F153" s="45"/>
      <c r="G153" s="45" t="s">
        <v>2354</v>
      </c>
      <c r="H153" s="41"/>
      <c r="I153" s="41"/>
      <c r="J153" s="41"/>
      <c r="K153" s="41"/>
      <c r="L153" s="43" t="s">
        <v>2374</v>
      </c>
    </row>
    <row r="154" spans="1:12" ht="21.75" customHeight="1">
      <c r="A154" s="1021"/>
      <c r="B154" s="44"/>
      <c r="C154" s="45" t="s">
        <v>2317</v>
      </c>
      <c r="D154" s="46" t="s">
        <v>2331</v>
      </c>
      <c r="E154" s="45" t="s">
        <v>2319</v>
      </c>
      <c r="F154" s="45"/>
      <c r="G154" s="45" t="s">
        <v>2354</v>
      </c>
      <c r="H154" s="45"/>
      <c r="I154" s="45"/>
      <c r="J154" s="41"/>
      <c r="K154" s="45"/>
      <c r="L154" s="47" t="s">
        <v>2374</v>
      </c>
    </row>
    <row r="155" spans="1:12" ht="21.75" customHeight="1">
      <c r="A155" s="1021"/>
      <c r="B155" s="44"/>
      <c r="C155" s="45" t="s">
        <v>2317</v>
      </c>
      <c r="D155" s="46" t="s">
        <v>2352</v>
      </c>
      <c r="E155" s="45" t="s">
        <v>2319</v>
      </c>
      <c r="F155" s="45"/>
      <c r="G155" s="45" t="s">
        <v>2327</v>
      </c>
      <c r="H155" s="45" t="s">
        <v>2375</v>
      </c>
      <c r="I155" s="45" t="s">
        <v>2376</v>
      </c>
      <c r="J155" s="41" t="s">
        <v>946</v>
      </c>
      <c r="K155" s="45" t="s">
        <v>2322</v>
      </c>
      <c r="L155" s="47"/>
    </row>
    <row r="156" spans="1:12" ht="21.75" customHeight="1">
      <c r="A156" s="1021"/>
      <c r="B156" s="44"/>
      <c r="C156" s="45" t="s">
        <v>2317</v>
      </c>
      <c r="D156" s="46" t="s">
        <v>2364</v>
      </c>
      <c r="E156" s="45" t="s">
        <v>2319</v>
      </c>
      <c r="F156" s="45"/>
      <c r="G156" s="45" t="s">
        <v>2343</v>
      </c>
      <c r="H156" s="45" t="s">
        <v>2377</v>
      </c>
      <c r="I156" s="45" t="s">
        <v>2376</v>
      </c>
      <c r="J156" s="41" t="s">
        <v>946</v>
      </c>
      <c r="K156" s="45" t="s">
        <v>2322</v>
      </c>
      <c r="L156" s="47"/>
    </row>
    <row r="157" spans="1:12" ht="21.75" customHeight="1">
      <c r="A157" s="1021"/>
      <c r="B157" s="44"/>
      <c r="C157" s="45" t="s">
        <v>2317</v>
      </c>
      <c r="D157" s="46" t="s">
        <v>2335</v>
      </c>
      <c r="E157" s="45" t="s">
        <v>2319</v>
      </c>
      <c r="F157" s="45"/>
      <c r="G157" s="45" t="s">
        <v>2336</v>
      </c>
      <c r="H157" s="45" t="s">
        <v>2378</v>
      </c>
      <c r="I157" s="45" t="s">
        <v>2336</v>
      </c>
      <c r="J157" s="41" t="s">
        <v>946</v>
      </c>
      <c r="K157" s="45" t="s">
        <v>2322</v>
      </c>
      <c r="L157" s="47"/>
    </row>
    <row r="158" spans="1:12" ht="21.75" customHeight="1">
      <c r="A158" s="1021"/>
      <c r="B158" s="44"/>
      <c r="C158" s="45"/>
      <c r="D158" s="46"/>
      <c r="E158" s="45"/>
      <c r="F158" s="45"/>
      <c r="G158" s="45"/>
      <c r="H158" s="45"/>
      <c r="I158" s="45"/>
      <c r="J158" s="45"/>
      <c r="K158" s="45"/>
      <c r="L158" s="47"/>
    </row>
    <row r="159" spans="1:12" ht="21.75" customHeight="1">
      <c r="A159" s="1021"/>
      <c r="B159" s="44"/>
      <c r="C159" s="45"/>
      <c r="D159" s="46"/>
      <c r="E159" s="45"/>
      <c r="F159" s="45"/>
      <c r="G159" s="45"/>
      <c r="H159" s="45"/>
      <c r="I159" s="45"/>
      <c r="J159" s="45"/>
      <c r="K159" s="45"/>
      <c r="L159" s="47"/>
    </row>
    <row r="160" spans="1:12" ht="21.75" customHeight="1">
      <c r="A160" s="1021"/>
      <c r="B160" s="44"/>
      <c r="C160" s="45"/>
      <c r="D160" s="46"/>
      <c r="E160" s="45"/>
      <c r="F160" s="45"/>
      <c r="G160" s="45"/>
      <c r="H160" s="45"/>
      <c r="I160" s="45"/>
      <c r="J160" s="45"/>
      <c r="K160" s="45"/>
      <c r="L160" s="47"/>
    </row>
    <row r="161" spans="1:12" ht="21.75" customHeight="1">
      <c r="A161" s="1021"/>
      <c r="B161" s="44"/>
      <c r="C161" s="45"/>
      <c r="D161" s="46"/>
      <c r="E161" s="45"/>
      <c r="F161" s="45"/>
      <c r="G161" s="45"/>
      <c r="H161" s="45"/>
      <c r="I161" s="45"/>
      <c r="J161" s="45"/>
      <c r="K161" s="45"/>
      <c r="L161" s="47"/>
    </row>
    <row r="162" spans="1:12" ht="21.75" customHeight="1" thickBot="1">
      <c r="A162" s="1022"/>
      <c r="B162" s="48"/>
      <c r="C162" s="49"/>
      <c r="D162" s="50"/>
      <c r="E162" s="49"/>
      <c r="F162" s="49"/>
      <c r="G162" s="49"/>
      <c r="H162" s="49"/>
      <c r="I162" s="49"/>
      <c r="J162" s="49"/>
      <c r="K162" s="49"/>
      <c r="L162" s="51"/>
    </row>
    <row r="163" spans="1:12" ht="21.75" customHeight="1" thickTop="1">
      <c r="A163" s="1091">
        <f>A153+1</f>
        <v>46159</v>
      </c>
      <c r="B163" s="30"/>
      <c r="C163" s="31" t="s">
        <v>2317</v>
      </c>
      <c r="D163" s="32" t="s">
        <v>2323</v>
      </c>
      <c r="E163" s="31" t="s">
        <v>2319</v>
      </c>
      <c r="F163" s="31"/>
      <c r="G163" s="31" t="s">
        <v>2354</v>
      </c>
      <c r="H163" s="33"/>
      <c r="I163" s="31"/>
      <c r="J163" s="33"/>
      <c r="K163" s="58"/>
      <c r="L163" s="54" t="s">
        <v>2374</v>
      </c>
    </row>
    <row r="164" spans="1:12" ht="21.75" customHeight="1">
      <c r="A164" s="1021"/>
      <c r="B164" s="30"/>
      <c r="C164" s="31" t="s">
        <v>2317</v>
      </c>
      <c r="D164" s="32" t="s">
        <v>2331</v>
      </c>
      <c r="E164" s="31" t="s">
        <v>2319</v>
      </c>
      <c r="F164" s="31"/>
      <c r="G164" s="31" t="s">
        <v>2354</v>
      </c>
      <c r="H164" s="31"/>
      <c r="I164" s="31"/>
      <c r="J164" s="33"/>
      <c r="K164" s="58"/>
      <c r="L164" s="34" t="s">
        <v>2374</v>
      </c>
    </row>
    <row r="165" spans="1:12" ht="21.75" customHeight="1">
      <c r="A165" s="1021"/>
      <c r="B165" s="30"/>
      <c r="C165" s="31" t="s">
        <v>2317</v>
      </c>
      <c r="D165" s="32" t="s">
        <v>2352</v>
      </c>
      <c r="E165" s="31" t="s">
        <v>2319</v>
      </c>
      <c r="F165" s="31"/>
      <c r="G165" s="31" t="s">
        <v>2327</v>
      </c>
      <c r="H165" s="31" t="s">
        <v>2379</v>
      </c>
      <c r="I165" s="31" t="s">
        <v>2327</v>
      </c>
      <c r="J165" s="33" t="s">
        <v>946</v>
      </c>
      <c r="K165" s="58" t="s">
        <v>2380</v>
      </c>
      <c r="L165" s="34"/>
    </row>
    <row r="166" spans="1:12" ht="21.75" customHeight="1">
      <c r="A166" s="1021"/>
      <c r="B166" s="30"/>
      <c r="C166" s="31" t="s">
        <v>2317</v>
      </c>
      <c r="D166" s="32" t="s">
        <v>2364</v>
      </c>
      <c r="E166" s="31" t="s">
        <v>2319</v>
      </c>
      <c r="F166" s="31"/>
      <c r="G166" s="31" t="s">
        <v>2343</v>
      </c>
      <c r="H166" s="31" t="s">
        <v>2381</v>
      </c>
      <c r="I166" s="31" t="s">
        <v>2343</v>
      </c>
      <c r="J166" s="33" t="s">
        <v>946</v>
      </c>
      <c r="K166" s="58" t="s">
        <v>2322</v>
      </c>
      <c r="L166" s="34"/>
    </row>
    <row r="167" spans="1:12" ht="21.75" customHeight="1">
      <c r="A167" s="1021"/>
      <c r="B167" s="30"/>
      <c r="C167" s="31" t="s">
        <v>2317</v>
      </c>
      <c r="D167" s="32" t="s">
        <v>2335</v>
      </c>
      <c r="E167" s="31" t="s">
        <v>2319</v>
      </c>
      <c r="F167" s="31"/>
      <c r="G167" s="31" t="s">
        <v>2336</v>
      </c>
      <c r="H167" s="31" t="s">
        <v>2342</v>
      </c>
      <c r="I167" s="31" t="s">
        <v>2336</v>
      </c>
      <c r="J167" s="33" t="s">
        <v>946</v>
      </c>
      <c r="K167" s="58" t="s">
        <v>2322</v>
      </c>
      <c r="L167" s="34"/>
    </row>
    <row r="168" spans="1:12" ht="21.75" customHeight="1">
      <c r="A168" s="1021"/>
      <c r="B168" s="30"/>
      <c r="C168" s="31"/>
      <c r="D168" s="32"/>
      <c r="E168" s="31"/>
      <c r="F168" s="31"/>
      <c r="G168" s="31"/>
      <c r="H168" s="31"/>
      <c r="I168" s="31"/>
      <c r="J168" s="31"/>
      <c r="K168" s="58"/>
      <c r="L168" s="34"/>
    </row>
    <row r="169" spans="1:12" ht="21.75" customHeight="1">
      <c r="A169" s="1021"/>
      <c r="B169" s="30"/>
      <c r="C169" s="31"/>
      <c r="D169" s="32"/>
      <c r="E169" s="31"/>
      <c r="F169" s="31"/>
      <c r="G169" s="31"/>
      <c r="H169" s="31"/>
      <c r="I169" s="31"/>
      <c r="J169" s="31"/>
      <c r="K169" s="58"/>
      <c r="L169" s="34"/>
    </row>
    <row r="170" spans="1:12" ht="21.75" customHeight="1">
      <c r="A170" s="1021"/>
      <c r="B170" s="30"/>
      <c r="C170" s="31"/>
      <c r="D170" s="32"/>
      <c r="E170" s="31"/>
      <c r="F170" s="31"/>
      <c r="G170" s="31"/>
      <c r="H170" s="31"/>
      <c r="I170" s="31"/>
      <c r="J170" s="31"/>
      <c r="K170" s="31"/>
      <c r="L170" s="34"/>
    </row>
    <row r="171" spans="1:12" ht="21.75" customHeight="1">
      <c r="A171" s="1021"/>
      <c r="B171" s="30"/>
      <c r="C171" s="31"/>
      <c r="D171" s="32"/>
      <c r="E171" s="31"/>
      <c r="F171" s="31"/>
      <c r="G171" s="31"/>
      <c r="H171" s="31"/>
      <c r="I171" s="31"/>
      <c r="J171" s="31"/>
      <c r="K171" s="31"/>
      <c r="L171" s="34"/>
    </row>
    <row r="172" spans="1:12" ht="21.75" customHeight="1" thickBot="1">
      <c r="A172" s="1022"/>
      <c r="B172" s="35"/>
      <c r="C172" s="38"/>
      <c r="D172" s="37"/>
      <c r="E172" s="38"/>
      <c r="F172" s="38"/>
      <c r="G172" s="38"/>
      <c r="H172" s="38"/>
      <c r="I172" s="38"/>
      <c r="J172" s="38"/>
      <c r="K172" s="38"/>
      <c r="L172" s="39"/>
    </row>
    <row r="173" spans="1:12" ht="21.75" customHeight="1" thickTop="1">
      <c r="A173" s="1090">
        <f>A163+1</f>
        <v>46160</v>
      </c>
      <c r="B173" s="40"/>
      <c r="C173" s="45"/>
      <c r="D173" s="46"/>
      <c r="E173" s="45"/>
      <c r="F173" s="45"/>
      <c r="G173" s="45"/>
      <c r="H173" s="45"/>
      <c r="I173" s="45"/>
      <c r="J173" s="41"/>
      <c r="K173" s="45"/>
      <c r="L173" s="47"/>
    </row>
    <row r="174" spans="1:12" ht="21.75" customHeight="1">
      <c r="A174" s="1021"/>
      <c r="B174" s="44"/>
      <c r="C174" s="45"/>
      <c r="D174" s="46"/>
      <c r="E174" s="45"/>
      <c r="F174" s="45"/>
      <c r="G174" s="45"/>
      <c r="H174" s="45"/>
      <c r="I174" s="45"/>
      <c r="J174" s="41"/>
      <c r="K174" s="45"/>
      <c r="L174" s="47"/>
    </row>
    <row r="175" spans="1:12" ht="21.75" customHeight="1">
      <c r="A175" s="1021"/>
      <c r="B175" s="44"/>
      <c r="C175" s="45"/>
      <c r="D175" s="46"/>
      <c r="E175" s="45"/>
      <c r="F175" s="45"/>
      <c r="G175" s="45"/>
      <c r="H175" s="45"/>
      <c r="I175" s="45"/>
      <c r="J175" s="41"/>
      <c r="K175" s="45"/>
      <c r="L175" s="47"/>
    </row>
    <row r="176" spans="1:12" ht="21.75" customHeight="1">
      <c r="A176" s="1021"/>
      <c r="B176" s="44"/>
      <c r="C176" s="45"/>
      <c r="D176" s="46"/>
      <c r="E176" s="45"/>
      <c r="F176" s="45"/>
      <c r="G176" s="45"/>
      <c r="H176" s="45"/>
      <c r="I176" s="45"/>
      <c r="J176" s="41"/>
      <c r="K176" s="45"/>
      <c r="L176" s="47"/>
    </row>
    <row r="177" spans="1:12" ht="21.75" customHeight="1">
      <c r="A177" s="1021"/>
      <c r="B177" s="44"/>
      <c r="C177" s="45"/>
      <c r="D177" s="46"/>
      <c r="E177" s="45"/>
      <c r="F177" s="45"/>
      <c r="G177" s="45"/>
      <c r="H177" s="45"/>
      <c r="I177" s="45"/>
      <c r="J177" s="41"/>
      <c r="K177" s="45"/>
      <c r="L177" s="47"/>
    </row>
    <row r="178" spans="1:12" ht="21.75" customHeight="1">
      <c r="A178" s="1021"/>
      <c r="B178" s="44"/>
      <c r="C178" s="45"/>
      <c r="D178" s="46"/>
      <c r="E178" s="45"/>
      <c r="F178" s="45"/>
      <c r="G178" s="45"/>
      <c r="H178" s="45"/>
      <c r="I178" s="45"/>
      <c r="J178" s="41"/>
      <c r="K178" s="45"/>
      <c r="L178" s="47"/>
    </row>
    <row r="179" spans="1:12" ht="21.75" customHeight="1">
      <c r="A179" s="1021"/>
      <c r="B179" s="44"/>
      <c r="C179" s="45"/>
      <c r="D179" s="46"/>
      <c r="E179" s="45"/>
      <c r="F179" s="45"/>
      <c r="G179" s="45"/>
      <c r="H179" s="45"/>
      <c r="I179" s="45"/>
      <c r="J179" s="41"/>
      <c r="K179" s="45"/>
      <c r="L179" s="47"/>
    </row>
    <row r="180" spans="1:12" ht="21.75" customHeight="1">
      <c r="A180" s="1021"/>
      <c r="B180" s="44"/>
      <c r="C180" s="45"/>
      <c r="D180" s="46"/>
      <c r="E180" s="45"/>
      <c r="F180" s="45"/>
      <c r="G180" s="45"/>
      <c r="H180" s="45"/>
      <c r="I180" s="45"/>
      <c r="J180" s="45"/>
      <c r="K180" s="45"/>
      <c r="L180" s="47"/>
    </row>
    <row r="181" spans="1:12" ht="21.75" customHeight="1">
      <c r="A181" s="1021"/>
      <c r="B181" s="44"/>
      <c r="C181" s="45"/>
      <c r="D181" s="46"/>
      <c r="E181" s="45"/>
      <c r="F181" s="45"/>
      <c r="G181" s="45"/>
      <c r="H181" s="45"/>
      <c r="I181" s="45"/>
      <c r="J181" s="45"/>
      <c r="K181" s="45"/>
      <c r="L181" s="47"/>
    </row>
    <row r="182" spans="1:12" ht="21.75" customHeight="1" thickBot="1">
      <c r="A182" s="1022"/>
      <c r="B182" s="48"/>
      <c r="C182" s="49"/>
      <c r="D182" s="50"/>
      <c r="E182" s="49"/>
      <c r="F182" s="49"/>
      <c r="G182" s="49"/>
      <c r="H182" s="49"/>
      <c r="I182" s="49"/>
      <c r="J182" s="49"/>
      <c r="K182" s="49"/>
      <c r="L182" s="51"/>
    </row>
    <row r="183" spans="1:12" ht="21.75" customHeight="1" thickTop="1">
      <c r="A183" s="1091">
        <f>A173+1</f>
        <v>46161</v>
      </c>
      <c r="B183" s="30"/>
      <c r="C183" s="31"/>
      <c r="D183" s="32"/>
      <c r="E183" s="31"/>
      <c r="F183" s="31"/>
      <c r="G183" s="31"/>
      <c r="H183" s="33"/>
      <c r="I183" s="33"/>
      <c r="J183" s="33"/>
      <c r="K183" s="33"/>
      <c r="L183" s="54"/>
    </row>
    <row r="184" spans="1:12" ht="21.75" customHeight="1">
      <c r="A184" s="1021"/>
      <c r="B184" s="30"/>
      <c r="C184" s="58"/>
      <c r="D184" s="61"/>
      <c r="E184" s="55"/>
      <c r="F184" s="58"/>
      <c r="G184" s="55"/>
      <c r="H184" s="31"/>
      <c r="I184" s="31"/>
      <c r="J184" s="33"/>
      <c r="K184" s="33"/>
      <c r="L184" s="34"/>
    </row>
    <row r="185" spans="1:12" ht="21.75" customHeight="1">
      <c r="A185" s="1021"/>
      <c r="B185" s="30"/>
      <c r="C185" s="58"/>
      <c r="D185" s="61"/>
      <c r="E185" s="55"/>
      <c r="F185" s="58"/>
      <c r="G185" s="55"/>
      <c r="H185" s="31"/>
      <c r="I185" s="31"/>
      <c r="J185" s="33"/>
      <c r="K185" s="33"/>
      <c r="L185" s="34"/>
    </row>
    <row r="186" spans="1:12" ht="21.75" customHeight="1">
      <c r="A186" s="1021"/>
      <c r="B186" s="30"/>
      <c r="C186" s="31"/>
      <c r="D186" s="32"/>
      <c r="E186" s="31"/>
      <c r="F186" s="31"/>
      <c r="G186" s="31"/>
      <c r="H186" s="31"/>
      <c r="I186" s="31"/>
      <c r="J186" s="33"/>
      <c r="K186" s="31"/>
      <c r="L186" s="34"/>
    </row>
    <row r="187" spans="1:12" ht="21.75" customHeight="1">
      <c r="A187" s="1021"/>
      <c r="B187" s="30"/>
      <c r="C187" s="31"/>
      <c r="D187" s="32"/>
      <c r="E187" s="31"/>
      <c r="F187" s="31"/>
      <c r="G187" s="31"/>
      <c r="H187" s="31"/>
      <c r="I187" s="31"/>
      <c r="J187" s="33"/>
      <c r="K187" s="31"/>
      <c r="L187" s="34"/>
    </row>
    <row r="188" spans="1:12" ht="21.75" customHeight="1">
      <c r="A188" s="1021"/>
      <c r="B188" s="30"/>
      <c r="C188" s="31"/>
      <c r="D188" s="32"/>
      <c r="E188" s="31"/>
      <c r="F188" s="31"/>
      <c r="G188" s="31"/>
      <c r="H188" s="31"/>
      <c r="I188" s="31"/>
      <c r="J188" s="33"/>
      <c r="K188" s="31"/>
      <c r="L188" s="34"/>
    </row>
    <row r="189" spans="1:12" ht="21.75" customHeight="1">
      <c r="A189" s="1021"/>
      <c r="B189" s="30"/>
      <c r="C189" s="31"/>
      <c r="D189" s="32"/>
      <c r="E189" s="31"/>
      <c r="F189" s="31"/>
      <c r="G189" s="31"/>
      <c r="H189" s="31"/>
      <c r="I189" s="31"/>
      <c r="J189" s="31"/>
      <c r="K189" s="31"/>
      <c r="L189" s="34"/>
    </row>
    <row r="190" spans="1:12" ht="21.75" customHeight="1">
      <c r="A190" s="1021"/>
      <c r="B190" s="30"/>
      <c r="C190" s="31"/>
      <c r="D190" s="32"/>
      <c r="E190" s="31"/>
      <c r="F190" s="31"/>
      <c r="G190" s="31"/>
      <c r="H190" s="31"/>
      <c r="I190" s="31"/>
      <c r="J190" s="31"/>
      <c r="K190" s="31"/>
      <c r="L190" s="34"/>
    </row>
    <row r="191" spans="1:12" ht="21.75" customHeight="1">
      <c r="A191" s="1021"/>
      <c r="B191" s="30"/>
      <c r="C191" s="31"/>
      <c r="D191" s="32"/>
      <c r="E191" s="31"/>
      <c r="F191" s="31"/>
      <c r="G191" s="31"/>
      <c r="H191" s="31"/>
      <c r="I191" s="31"/>
      <c r="J191" s="31"/>
      <c r="K191" s="31"/>
      <c r="L191" s="34"/>
    </row>
    <row r="192" spans="1:12" ht="21.75" customHeight="1" thickBot="1">
      <c r="A192" s="1022"/>
      <c r="B192" s="35"/>
      <c r="C192" s="38"/>
      <c r="D192" s="37"/>
      <c r="E192" s="38"/>
      <c r="F192" s="38"/>
      <c r="G192" s="38"/>
      <c r="H192" s="38"/>
      <c r="I192" s="38"/>
      <c r="J192" s="38"/>
      <c r="K192" s="38"/>
      <c r="L192" s="39"/>
    </row>
    <row r="193" spans="1:12" ht="21.75" customHeight="1" thickTop="1">
      <c r="A193" s="1090">
        <f>A183+1</f>
        <v>46162</v>
      </c>
      <c r="B193" s="40"/>
      <c r="C193" s="41"/>
      <c r="D193" s="42"/>
      <c r="E193" s="41"/>
      <c r="F193" s="41"/>
      <c r="G193" s="41"/>
      <c r="H193" s="41"/>
      <c r="I193" s="41"/>
      <c r="J193" s="41"/>
      <c r="K193" s="45"/>
      <c r="L193" s="43"/>
    </row>
    <row r="194" spans="1:12" ht="21.75" customHeight="1">
      <c r="A194" s="1021"/>
      <c r="B194" s="44"/>
      <c r="C194" s="45"/>
      <c r="D194" s="46"/>
      <c r="E194" s="45"/>
      <c r="F194" s="45"/>
      <c r="G194" s="45"/>
      <c r="H194" s="45"/>
      <c r="I194" s="45"/>
      <c r="J194" s="45"/>
      <c r="K194" s="45"/>
      <c r="L194" s="47"/>
    </row>
    <row r="195" spans="1:12" ht="21.75" customHeight="1">
      <c r="A195" s="1021"/>
      <c r="B195" s="44"/>
      <c r="C195" s="45"/>
      <c r="D195" s="46"/>
      <c r="E195" s="45"/>
      <c r="F195" s="45"/>
      <c r="G195" s="45"/>
      <c r="H195" s="45"/>
      <c r="I195" s="45"/>
      <c r="J195" s="45"/>
      <c r="K195" s="41"/>
      <c r="L195" s="47"/>
    </row>
    <row r="196" spans="1:12" ht="21.75" customHeight="1">
      <c r="A196" s="1021"/>
      <c r="B196" s="44"/>
      <c r="C196" s="45"/>
      <c r="D196" s="46"/>
      <c r="E196" s="45"/>
      <c r="F196" s="45"/>
      <c r="G196" s="45"/>
      <c r="H196" s="45"/>
      <c r="I196" s="45"/>
      <c r="J196" s="45"/>
      <c r="K196" s="41"/>
      <c r="L196" s="47"/>
    </row>
    <row r="197" spans="1:12" ht="21.75" customHeight="1">
      <c r="A197" s="1021"/>
      <c r="B197" s="44"/>
      <c r="C197" s="45"/>
      <c r="D197" s="46"/>
      <c r="E197" s="45"/>
      <c r="F197" s="45"/>
      <c r="G197" s="45"/>
      <c r="H197" s="45"/>
      <c r="I197" s="45"/>
      <c r="J197" s="45"/>
      <c r="K197" s="41"/>
      <c r="L197" s="47"/>
    </row>
    <row r="198" spans="1:12" ht="21.75" customHeight="1">
      <c r="A198" s="1021"/>
      <c r="B198" s="44"/>
      <c r="C198" s="45"/>
      <c r="D198" s="46"/>
      <c r="E198" s="45"/>
      <c r="F198" s="45"/>
      <c r="G198" s="45"/>
      <c r="H198" s="45"/>
      <c r="I198" s="45"/>
      <c r="J198" s="45"/>
      <c r="K198" s="45"/>
      <c r="L198" s="47"/>
    </row>
    <row r="199" spans="1:12" ht="21.75" customHeight="1">
      <c r="A199" s="1021"/>
      <c r="B199" s="44"/>
      <c r="C199" s="45"/>
      <c r="D199" s="46"/>
      <c r="E199" s="45"/>
      <c r="F199" s="45"/>
      <c r="G199" s="45"/>
      <c r="H199" s="45"/>
      <c r="I199" s="45"/>
      <c r="J199" s="45"/>
      <c r="K199" s="45"/>
      <c r="L199" s="47"/>
    </row>
    <row r="200" spans="1:12" ht="21.75" customHeight="1">
      <c r="A200" s="1021"/>
      <c r="B200" s="44"/>
      <c r="C200" s="45"/>
      <c r="D200" s="46"/>
      <c r="E200" s="45"/>
      <c r="F200" s="45"/>
      <c r="G200" s="45"/>
      <c r="H200" s="45"/>
      <c r="I200" s="45"/>
      <c r="J200" s="45"/>
      <c r="K200" s="45"/>
      <c r="L200" s="47"/>
    </row>
    <row r="201" spans="1:12" ht="21.75" customHeight="1">
      <c r="A201" s="1021"/>
      <c r="B201" s="44"/>
      <c r="C201" s="45"/>
      <c r="D201" s="46"/>
      <c r="E201" s="45"/>
      <c r="F201" s="45"/>
      <c r="G201" s="45"/>
      <c r="H201" s="45"/>
      <c r="I201" s="45"/>
      <c r="J201" s="45"/>
      <c r="K201" s="45"/>
      <c r="L201" s="47"/>
    </row>
    <row r="202" spans="1:12" ht="21.75" customHeight="1" thickBot="1">
      <c r="A202" s="1022"/>
      <c r="B202" s="48"/>
      <c r="C202" s="49"/>
      <c r="D202" s="50"/>
      <c r="E202" s="49"/>
      <c r="F202" s="49"/>
      <c r="G202" s="49"/>
      <c r="H202" s="49"/>
      <c r="I202" s="49"/>
      <c r="J202" s="49"/>
      <c r="K202" s="49"/>
      <c r="L202" s="51"/>
    </row>
    <row r="203" spans="1:12" ht="21.75" customHeight="1" thickTop="1">
      <c r="A203" s="1091">
        <f>A193+1</f>
        <v>46163</v>
      </c>
      <c r="B203" s="30"/>
      <c r="C203" s="31"/>
      <c r="D203" s="32"/>
      <c r="E203" s="31"/>
      <c r="F203" s="31"/>
      <c r="G203" s="31"/>
      <c r="H203" s="33"/>
      <c r="I203" s="33"/>
      <c r="J203" s="33"/>
      <c r="K203" s="33"/>
      <c r="L203" s="54"/>
    </row>
    <row r="204" spans="1:12" ht="21.75" customHeight="1">
      <c r="A204" s="1021"/>
      <c r="B204" s="30"/>
      <c r="C204" s="58"/>
      <c r="D204" s="61"/>
      <c r="E204" s="55"/>
      <c r="F204" s="58"/>
      <c r="G204" s="55"/>
      <c r="H204" s="31"/>
      <c r="I204" s="31"/>
      <c r="J204" s="33"/>
      <c r="K204" s="33"/>
      <c r="L204" s="34"/>
    </row>
    <row r="205" spans="1:12" ht="21.75" customHeight="1">
      <c r="A205" s="1021"/>
      <c r="B205" s="30"/>
      <c r="C205" s="58"/>
      <c r="D205" s="61"/>
      <c r="E205" s="55"/>
      <c r="F205" s="58"/>
      <c r="G205" s="55"/>
      <c r="H205" s="31"/>
      <c r="I205" s="31"/>
      <c r="J205" s="31"/>
      <c r="K205" s="31"/>
      <c r="L205" s="34"/>
    </row>
    <row r="206" spans="1:12" ht="21.75" customHeight="1">
      <c r="A206" s="1021"/>
      <c r="B206" s="30"/>
      <c r="C206" s="31"/>
      <c r="D206" s="32"/>
      <c r="E206" s="31"/>
      <c r="F206" s="31"/>
      <c r="G206" s="31"/>
      <c r="H206" s="31"/>
      <c r="I206" s="31"/>
      <c r="J206" s="31"/>
      <c r="K206" s="31"/>
      <c r="L206" s="34"/>
    </row>
    <row r="207" spans="1:12" ht="21.75" customHeight="1">
      <c r="A207" s="1021"/>
      <c r="B207" s="30"/>
      <c r="C207" s="31"/>
      <c r="D207" s="32"/>
      <c r="E207" s="31"/>
      <c r="F207" s="31"/>
      <c r="G207" s="31"/>
      <c r="H207" s="31"/>
      <c r="I207" s="31"/>
      <c r="J207" s="31"/>
      <c r="K207" s="31"/>
      <c r="L207" s="34"/>
    </row>
    <row r="208" spans="1:12" ht="21.75" customHeight="1">
      <c r="A208" s="1021"/>
      <c r="B208" s="30"/>
      <c r="C208" s="31"/>
      <c r="D208" s="32"/>
      <c r="E208" s="31"/>
      <c r="F208" s="31"/>
      <c r="G208" s="31"/>
      <c r="H208" s="31"/>
      <c r="I208" s="31"/>
      <c r="J208" s="31"/>
      <c r="K208" s="31"/>
      <c r="L208" s="34"/>
    </row>
    <row r="209" spans="1:12" ht="21.75" customHeight="1">
      <c r="A209" s="1021"/>
      <c r="B209" s="30"/>
      <c r="C209" s="31"/>
      <c r="D209" s="32"/>
      <c r="E209" s="31"/>
      <c r="F209" s="31"/>
      <c r="G209" s="31"/>
      <c r="H209" s="31"/>
      <c r="I209" s="31"/>
      <c r="J209" s="31"/>
      <c r="K209" s="31"/>
      <c r="L209" s="34"/>
    </row>
    <row r="210" spans="1:12" ht="21.75" customHeight="1">
      <c r="A210" s="1021"/>
      <c r="B210" s="30"/>
      <c r="C210" s="31"/>
      <c r="D210" s="32"/>
      <c r="E210" s="31"/>
      <c r="F210" s="31"/>
      <c r="G210" s="31"/>
      <c r="H210" s="31"/>
      <c r="I210" s="31"/>
      <c r="J210" s="31"/>
      <c r="K210" s="31"/>
      <c r="L210" s="34"/>
    </row>
    <row r="211" spans="1:12" ht="21.75" customHeight="1">
      <c r="A211" s="1021"/>
      <c r="B211" s="30"/>
      <c r="C211" s="31"/>
      <c r="D211" s="32"/>
      <c r="E211" s="31"/>
      <c r="F211" s="31"/>
      <c r="G211" s="31"/>
      <c r="H211" s="31"/>
      <c r="I211" s="31"/>
      <c r="J211" s="31"/>
      <c r="K211" s="31"/>
      <c r="L211" s="34"/>
    </row>
    <row r="212" spans="1:12" ht="21.75" customHeight="1" thickBot="1">
      <c r="A212" s="1022"/>
      <c r="B212" s="35"/>
      <c r="C212" s="38"/>
      <c r="D212" s="37"/>
      <c r="E212" s="38"/>
      <c r="F212" s="38"/>
      <c r="G212" s="38"/>
      <c r="H212" s="38"/>
      <c r="I212" s="38"/>
      <c r="J212" s="38"/>
      <c r="K212" s="38"/>
      <c r="L212" s="39"/>
    </row>
    <row r="213" spans="1:12" ht="21.75" customHeight="1" thickTop="1">
      <c r="A213" s="1090">
        <f>A203+1</f>
        <v>46164</v>
      </c>
      <c r="B213" s="40"/>
      <c r="C213" s="41"/>
      <c r="D213" s="42"/>
      <c r="E213" s="41"/>
      <c r="F213" s="41"/>
      <c r="G213" s="41"/>
      <c r="H213" s="41"/>
      <c r="I213" s="41"/>
      <c r="J213" s="41"/>
      <c r="K213" s="41"/>
      <c r="L213" s="43"/>
    </row>
    <row r="214" spans="1:12" ht="21.75" customHeight="1">
      <c r="A214" s="1021"/>
      <c r="B214" s="44"/>
      <c r="C214" s="45"/>
      <c r="D214" s="46"/>
      <c r="E214" s="45"/>
      <c r="F214" s="45"/>
      <c r="G214" s="45"/>
      <c r="H214" s="45"/>
      <c r="I214" s="45"/>
      <c r="J214" s="45"/>
      <c r="K214" s="41"/>
      <c r="L214" s="47"/>
    </row>
    <row r="215" spans="1:12" ht="21.75" customHeight="1">
      <c r="A215" s="1021"/>
      <c r="B215" s="44"/>
      <c r="C215" s="45"/>
      <c r="D215" s="42"/>
      <c r="E215" s="41"/>
      <c r="F215" s="41"/>
      <c r="G215" s="45"/>
      <c r="H215" s="45"/>
      <c r="I215" s="45"/>
      <c r="J215" s="45"/>
      <c r="K215" s="41"/>
      <c r="L215" s="47"/>
    </row>
    <row r="216" spans="1:12" ht="21.75" customHeight="1">
      <c r="A216" s="1021"/>
      <c r="B216" s="44"/>
      <c r="C216" s="45"/>
      <c r="D216" s="46"/>
      <c r="E216" s="45"/>
      <c r="F216" s="45"/>
      <c r="G216" s="45"/>
      <c r="H216" s="45"/>
      <c r="I216" s="45"/>
      <c r="J216" s="45"/>
      <c r="K216" s="41"/>
      <c r="L216" s="47"/>
    </row>
    <row r="217" spans="1:12" ht="21.75" customHeight="1">
      <c r="A217" s="1021"/>
      <c r="B217" s="44"/>
      <c r="C217" s="45"/>
      <c r="D217" s="46"/>
      <c r="E217" s="45"/>
      <c r="F217" s="45"/>
      <c r="G217" s="45"/>
      <c r="H217" s="45"/>
      <c r="I217" s="45"/>
      <c r="J217" s="45"/>
      <c r="K217" s="41"/>
      <c r="L217" s="47"/>
    </row>
    <row r="218" spans="1:12" ht="21.75" customHeight="1">
      <c r="A218" s="1021"/>
      <c r="B218" s="44"/>
      <c r="C218" s="45"/>
      <c r="D218" s="46"/>
      <c r="E218" s="45"/>
      <c r="F218" s="45"/>
      <c r="G218" s="45"/>
      <c r="H218" s="45"/>
      <c r="I218" s="45"/>
      <c r="J218" s="45"/>
      <c r="K218" s="45"/>
      <c r="L218" s="47"/>
    </row>
    <row r="219" spans="1:12" ht="21.75" customHeight="1">
      <c r="A219" s="1021"/>
      <c r="B219" s="44"/>
      <c r="C219" s="45"/>
      <c r="D219" s="46"/>
      <c r="E219" s="45"/>
      <c r="F219" s="45"/>
      <c r="G219" s="45"/>
      <c r="H219" s="45"/>
      <c r="I219" s="45"/>
      <c r="J219" s="45"/>
      <c r="K219" s="45"/>
      <c r="L219" s="47"/>
    </row>
    <row r="220" spans="1:12" ht="21.75" customHeight="1">
      <c r="A220" s="1021"/>
      <c r="B220" s="44"/>
      <c r="C220" s="45"/>
      <c r="D220" s="46"/>
      <c r="E220" s="45"/>
      <c r="F220" s="45"/>
      <c r="G220" s="45"/>
      <c r="H220" s="45"/>
      <c r="I220" s="45"/>
      <c r="J220" s="45"/>
      <c r="K220" s="45"/>
      <c r="L220" s="47"/>
    </row>
    <row r="221" spans="1:12" ht="21.75" customHeight="1">
      <c r="A221" s="1021"/>
      <c r="B221" s="44"/>
      <c r="C221" s="45"/>
      <c r="D221" s="46"/>
      <c r="E221" s="45"/>
      <c r="F221" s="45"/>
      <c r="G221" s="45"/>
      <c r="H221" s="45"/>
      <c r="I221" s="45"/>
      <c r="J221" s="45"/>
      <c r="K221" s="45"/>
      <c r="L221" s="47"/>
    </row>
    <row r="222" spans="1:12" ht="21.75" customHeight="1" thickBot="1">
      <c r="A222" s="1022"/>
      <c r="B222" s="48"/>
      <c r="C222" s="49"/>
      <c r="D222" s="50"/>
      <c r="E222" s="49"/>
      <c r="F222" s="49"/>
      <c r="G222" s="49"/>
      <c r="H222" s="49"/>
      <c r="I222" s="49"/>
      <c r="J222" s="49"/>
      <c r="K222" s="49"/>
      <c r="L222" s="51"/>
    </row>
    <row r="223" spans="1:12" ht="21.75" customHeight="1" thickTop="1">
      <c r="A223" s="1091">
        <f>A213+1</f>
        <v>46165</v>
      </c>
      <c r="B223" s="30"/>
      <c r="C223" s="31"/>
      <c r="D223" s="32"/>
      <c r="E223" s="31"/>
      <c r="F223" s="31"/>
      <c r="G223" s="31"/>
      <c r="H223" s="33"/>
      <c r="I223" s="33"/>
      <c r="J223" s="33"/>
      <c r="K223" s="33"/>
      <c r="L223" s="54"/>
    </row>
    <row r="224" spans="1:12" ht="21.75" customHeight="1">
      <c r="A224" s="1021"/>
      <c r="B224" s="30"/>
      <c r="C224" s="58"/>
      <c r="D224" s="61"/>
      <c r="E224" s="55"/>
      <c r="F224" s="58"/>
      <c r="G224" s="55"/>
      <c r="H224" s="31"/>
      <c r="I224" s="31"/>
      <c r="J224" s="33"/>
      <c r="K224" s="33"/>
      <c r="L224" s="34"/>
    </row>
    <row r="225" spans="1:12" ht="21.75" customHeight="1">
      <c r="A225" s="1021"/>
      <c r="B225" s="30"/>
      <c r="C225" s="33"/>
      <c r="D225" s="32"/>
      <c r="E225" s="31"/>
      <c r="F225" s="31"/>
      <c r="G225" s="31"/>
      <c r="H225" s="31"/>
      <c r="I225" s="31"/>
      <c r="J225" s="33"/>
      <c r="K225" s="33"/>
      <c r="L225" s="34"/>
    </row>
    <row r="226" spans="1:12" ht="21.75" customHeight="1">
      <c r="A226" s="1021"/>
      <c r="B226" s="30"/>
      <c r="C226" s="33"/>
      <c r="D226" s="32"/>
      <c r="E226" s="31"/>
      <c r="F226" s="31"/>
      <c r="G226" s="31"/>
      <c r="H226" s="31"/>
      <c r="I226" s="31"/>
      <c r="J226" s="33"/>
      <c r="K226" s="33"/>
      <c r="L226" s="34"/>
    </row>
    <row r="227" spans="1:12" ht="21.75" customHeight="1">
      <c r="A227" s="1021"/>
      <c r="B227" s="30"/>
      <c r="C227" s="33"/>
      <c r="D227" s="32"/>
      <c r="E227" s="31"/>
      <c r="F227" s="31"/>
      <c r="G227" s="31"/>
      <c r="H227" s="31"/>
      <c r="I227" s="31"/>
      <c r="J227" s="33"/>
      <c r="K227" s="33"/>
      <c r="L227" s="34"/>
    </row>
    <row r="228" spans="1:12" ht="21.75" customHeight="1">
      <c r="A228" s="1021"/>
      <c r="B228" s="30"/>
      <c r="C228" s="31"/>
      <c r="D228" s="32"/>
      <c r="E228" s="31"/>
      <c r="F228" s="31"/>
      <c r="G228" s="31"/>
      <c r="H228" s="31"/>
      <c r="I228" s="31"/>
      <c r="J228" s="31"/>
      <c r="K228" s="31"/>
      <c r="L228" s="34"/>
    </row>
    <row r="229" spans="1:12" ht="21.75" customHeight="1">
      <c r="A229" s="1021"/>
      <c r="B229" s="30"/>
      <c r="C229" s="31"/>
      <c r="D229" s="32"/>
      <c r="E229" s="31"/>
      <c r="F229" s="31"/>
      <c r="G229" s="31"/>
      <c r="H229" s="31"/>
      <c r="I229" s="31"/>
      <c r="J229" s="31"/>
      <c r="K229" s="31"/>
      <c r="L229" s="34"/>
    </row>
    <row r="230" spans="1:12" ht="21.75" customHeight="1">
      <c r="A230" s="1021"/>
      <c r="B230" s="30"/>
      <c r="C230" s="31"/>
      <c r="D230" s="32"/>
      <c r="E230" s="31"/>
      <c r="F230" s="31"/>
      <c r="G230" s="31"/>
      <c r="H230" s="31"/>
      <c r="I230" s="31"/>
      <c r="J230" s="31"/>
      <c r="K230" s="31"/>
      <c r="L230" s="34"/>
    </row>
    <row r="231" spans="1:12" ht="21.75" customHeight="1">
      <c r="A231" s="1021"/>
      <c r="B231" s="30"/>
      <c r="C231" s="31"/>
      <c r="D231" s="32"/>
      <c r="E231" s="31"/>
      <c r="F231" s="31"/>
      <c r="G231" s="31"/>
      <c r="H231" s="31"/>
      <c r="I231" s="31"/>
      <c r="J231" s="31"/>
      <c r="K231" s="31"/>
      <c r="L231" s="34"/>
    </row>
    <row r="232" spans="1:12" ht="21.75" customHeight="1" thickBot="1">
      <c r="A232" s="1022"/>
      <c r="B232" s="35"/>
      <c r="C232" s="38"/>
      <c r="D232" s="37"/>
      <c r="E232" s="38"/>
      <c r="F232" s="38"/>
      <c r="G232" s="38"/>
      <c r="H232" s="38"/>
      <c r="I232" s="38"/>
      <c r="J232" s="38"/>
      <c r="K232" s="38"/>
      <c r="L232" s="39"/>
    </row>
    <row r="233" spans="1:12" ht="21.75" customHeight="1" thickTop="1">
      <c r="A233" s="1090">
        <f>A223+1</f>
        <v>46166</v>
      </c>
      <c r="B233" s="40"/>
      <c r="C233" s="41"/>
      <c r="D233" s="42"/>
      <c r="E233" s="41"/>
      <c r="F233" s="41"/>
      <c r="G233" s="41"/>
      <c r="H233" s="41"/>
      <c r="I233" s="41"/>
      <c r="J233" s="41"/>
      <c r="K233" s="41"/>
      <c r="L233" s="43"/>
    </row>
    <row r="234" spans="1:12" ht="21.75" customHeight="1">
      <c r="A234" s="1021"/>
      <c r="B234" s="44"/>
      <c r="C234" s="41"/>
      <c r="D234" s="46"/>
      <c r="E234" s="45"/>
      <c r="F234" s="45"/>
      <c r="G234" s="45"/>
      <c r="H234" s="45"/>
      <c r="I234" s="45"/>
      <c r="J234" s="41"/>
      <c r="K234" s="41"/>
      <c r="L234" s="47"/>
    </row>
    <row r="235" spans="1:12" ht="21.75" customHeight="1">
      <c r="A235" s="1021"/>
      <c r="B235" s="44"/>
      <c r="C235" s="41"/>
      <c r="D235" s="46"/>
      <c r="E235" s="45"/>
      <c r="F235" s="45"/>
      <c r="G235" s="45"/>
      <c r="H235" s="45"/>
      <c r="I235" s="45"/>
      <c r="J235" s="41"/>
      <c r="K235" s="41"/>
      <c r="L235" s="47"/>
    </row>
    <row r="236" spans="1:12" ht="21.75" customHeight="1">
      <c r="A236" s="1021"/>
      <c r="B236" s="44"/>
      <c r="C236" s="41"/>
      <c r="D236" s="46"/>
      <c r="E236" s="45"/>
      <c r="F236" s="45"/>
      <c r="G236" s="45"/>
      <c r="H236" s="45"/>
      <c r="I236" s="45"/>
      <c r="J236" s="41"/>
      <c r="K236" s="41"/>
      <c r="L236" s="47"/>
    </row>
    <row r="237" spans="1:12" ht="21.75" customHeight="1">
      <c r="A237" s="1021"/>
      <c r="B237" s="44"/>
      <c r="C237" s="41"/>
      <c r="D237" s="46"/>
      <c r="E237" s="45"/>
      <c r="F237" s="45"/>
      <c r="G237" s="45"/>
      <c r="H237" s="45"/>
      <c r="I237" s="45"/>
      <c r="J237" s="45"/>
      <c r="K237" s="45"/>
      <c r="L237" s="47"/>
    </row>
    <row r="238" spans="1:12" ht="21.75" customHeight="1">
      <c r="A238" s="1021"/>
      <c r="B238" s="44"/>
      <c r="C238" s="45"/>
      <c r="D238" s="46"/>
      <c r="E238" s="45"/>
      <c r="F238" s="45"/>
      <c r="G238" s="45"/>
      <c r="H238" s="45"/>
      <c r="I238" s="45"/>
      <c r="J238" s="45"/>
      <c r="K238" s="45"/>
      <c r="L238" s="47"/>
    </row>
    <row r="239" spans="1:12" ht="21.75" customHeight="1">
      <c r="A239" s="1021"/>
      <c r="B239" s="44"/>
      <c r="C239" s="45"/>
      <c r="D239" s="46"/>
      <c r="E239" s="45"/>
      <c r="F239" s="45"/>
      <c r="G239" s="45"/>
      <c r="H239" s="45"/>
      <c r="I239" s="45"/>
      <c r="J239" s="45"/>
      <c r="K239" s="45"/>
      <c r="L239" s="47"/>
    </row>
    <row r="240" spans="1:12" ht="21.75" customHeight="1">
      <c r="A240" s="1021"/>
      <c r="B240" s="44"/>
      <c r="C240" s="45"/>
      <c r="D240" s="46"/>
      <c r="E240" s="45"/>
      <c r="F240" s="45"/>
      <c r="G240" s="45"/>
      <c r="H240" s="45"/>
      <c r="I240" s="45"/>
      <c r="J240" s="45"/>
      <c r="K240" s="45"/>
      <c r="L240" s="47"/>
    </row>
    <row r="241" spans="1:12" ht="21.75" customHeight="1">
      <c r="A241" s="1021"/>
      <c r="B241" s="44"/>
      <c r="C241" s="45"/>
      <c r="D241" s="46"/>
      <c r="E241" s="45"/>
      <c r="F241" s="45"/>
      <c r="G241" s="45"/>
      <c r="H241" s="45"/>
      <c r="I241" s="45"/>
      <c r="J241" s="45"/>
      <c r="K241" s="45"/>
      <c r="L241" s="47"/>
    </row>
    <row r="242" spans="1:12" ht="21.75" customHeight="1" thickBot="1">
      <c r="A242" s="1022"/>
      <c r="B242" s="48"/>
      <c r="C242" s="49"/>
      <c r="D242" s="50"/>
      <c r="E242" s="49"/>
      <c r="F242" s="49"/>
      <c r="G242" s="49"/>
      <c r="H242" s="49"/>
      <c r="I242" s="49"/>
      <c r="J242" s="49"/>
      <c r="K242" s="49"/>
      <c r="L242" s="51"/>
    </row>
    <row r="243" spans="1:12" ht="21.75" customHeight="1" thickTop="1">
      <c r="A243" s="1091">
        <f>A233+1</f>
        <v>46167</v>
      </c>
      <c r="B243" s="30"/>
      <c r="C243" s="31"/>
      <c r="D243" s="32"/>
      <c r="E243" s="31"/>
      <c r="F243" s="31"/>
      <c r="G243" s="31"/>
      <c r="H243" s="33"/>
      <c r="I243" s="33"/>
      <c r="J243" s="33"/>
      <c r="K243" s="33"/>
      <c r="L243" s="54"/>
    </row>
    <row r="244" spans="1:12" ht="21.75" customHeight="1">
      <c r="A244" s="1021"/>
      <c r="B244" s="30"/>
      <c r="C244" s="58"/>
      <c r="D244" s="61"/>
      <c r="E244" s="55"/>
      <c r="F244" s="58"/>
      <c r="G244" s="55"/>
      <c r="H244" s="31"/>
      <c r="I244" s="31"/>
      <c r="J244" s="31"/>
      <c r="K244" s="31"/>
      <c r="L244" s="34"/>
    </row>
    <row r="245" spans="1:12" ht="21.75" customHeight="1">
      <c r="A245" s="1021"/>
      <c r="B245" s="30"/>
      <c r="C245" s="33"/>
      <c r="D245" s="32"/>
      <c r="E245" s="31"/>
      <c r="F245" s="31"/>
      <c r="G245" s="31"/>
      <c r="H245" s="31"/>
      <c r="I245" s="31"/>
      <c r="J245" s="31"/>
      <c r="K245" s="31"/>
      <c r="L245" s="34"/>
    </row>
    <row r="246" spans="1:12" ht="21.75" customHeight="1">
      <c r="A246" s="1021"/>
      <c r="B246" s="30"/>
      <c r="C246" s="33"/>
      <c r="D246" s="32"/>
      <c r="E246" s="31"/>
      <c r="F246" s="31"/>
      <c r="G246" s="31"/>
      <c r="H246" s="31"/>
      <c r="I246" s="31"/>
      <c r="J246" s="31"/>
      <c r="K246" s="31"/>
      <c r="L246" s="34"/>
    </row>
    <row r="247" spans="1:12" ht="21.75" customHeight="1">
      <c r="A247" s="1021"/>
      <c r="B247" s="30"/>
      <c r="C247" s="33"/>
      <c r="D247" s="32"/>
      <c r="E247" s="31"/>
      <c r="F247" s="31"/>
      <c r="G247" s="31"/>
      <c r="H247" s="31"/>
      <c r="I247" s="31"/>
      <c r="J247" s="31"/>
      <c r="K247" s="31"/>
      <c r="L247" s="34"/>
    </row>
    <row r="248" spans="1:12" ht="21.75" customHeight="1">
      <c r="A248" s="1021"/>
      <c r="B248" s="30"/>
      <c r="C248" s="31"/>
      <c r="D248" s="32"/>
      <c r="E248" s="31"/>
      <c r="F248" s="31"/>
      <c r="G248" s="31"/>
      <c r="H248" s="31"/>
      <c r="I248" s="31"/>
      <c r="J248" s="31"/>
      <c r="K248" s="31"/>
      <c r="L248" s="34"/>
    </row>
    <row r="249" spans="1:12" ht="21.75" customHeight="1">
      <c r="A249" s="1021"/>
      <c r="B249" s="30"/>
      <c r="C249" s="31"/>
      <c r="D249" s="32"/>
      <c r="E249" s="31"/>
      <c r="F249" s="31"/>
      <c r="G249" s="31"/>
      <c r="H249" s="31"/>
      <c r="I249" s="31"/>
      <c r="J249" s="31"/>
      <c r="K249" s="31"/>
      <c r="L249" s="34"/>
    </row>
    <row r="250" spans="1:12" ht="21.75" customHeight="1">
      <c r="A250" s="1021"/>
      <c r="B250" s="30"/>
      <c r="C250" s="31"/>
      <c r="D250" s="32"/>
      <c r="E250" s="31"/>
      <c r="F250" s="31"/>
      <c r="G250" s="31"/>
      <c r="H250" s="31"/>
      <c r="I250" s="31"/>
      <c r="J250" s="31"/>
      <c r="K250" s="31"/>
      <c r="L250" s="34"/>
    </row>
    <row r="251" spans="1:12" ht="21.75" customHeight="1">
      <c r="A251" s="1021"/>
      <c r="B251" s="30"/>
      <c r="C251" s="31"/>
      <c r="D251" s="32"/>
      <c r="E251" s="31"/>
      <c r="F251" s="31"/>
      <c r="G251" s="31"/>
      <c r="H251" s="31"/>
      <c r="I251" s="31"/>
      <c r="J251" s="31"/>
      <c r="K251" s="31"/>
      <c r="L251" s="34"/>
    </row>
    <row r="252" spans="1:12" ht="21.75" customHeight="1" thickBot="1">
      <c r="A252" s="1022"/>
      <c r="B252" s="35"/>
      <c r="C252" s="38"/>
      <c r="D252" s="37"/>
      <c r="E252" s="38"/>
      <c r="F252" s="38"/>
      <c r="G252" s="38"/>
      <c r="H252" s="38"/>
      <c r="I252" s="38"/>
      <c r="J252" s="38"/>
      <c r="K252" s="38"/>
      <c r="L252" s="39"/>
    </row>
    <row r="253" spans="1:12" ht="21.75" customHeight="1" thickTop="1">
      <c r="A253" s="1090">
        <f>A243+1</f>
        <v>46168</v>
      </c>
      <c r="B253" s="40"/>
      <c r="C253" s="41"/>
      <c r="D253" s="42"/>
      <c r="E253" s="41"/>
      <c r="F253" s="41"/>
      <c r="G253" s="41"/>
      <c r="H253" s="41"/>
      <c r="I253" s="41"/>
      <c r="J253" s="41"/>
      <c r="K253" s="41"/>
      <c r="L253" s="43"/>
    </row>
    <row r="254" spans="1:12" ht="21.75" customHeight="1">
      <c r="A254" s="1021"/>
      <c r="B254" s="44"/>
      <c r="C254" s="41"/>
      <c r="D254" s="46"/>
      <c r="E254" s="45"/>
      <c r="F254" s="45"/>
      <c r="G254" s="45"/>
      <c r="H254" s="45"/>
      <c r="I254" s="45"/>
      <c r="J254" s="41"/>
      <c r="K254" s="41"/>
      <c r="L254" s="47"/>
    </row>
    <row r="255" spans="1:12" ht="21.75" customHeight="1">
      <c r="A255" s="1021"/>
      <c r="B255" s="44"/>
      <c r="C255" s="41"/>
      <c r="D255" s="46"/>
      <c r="E255" s="45"/>
      <c r="F255" s="45"/>
      <c r="G255" s="45"/>
      <c r="H255" s="45"/>
      <c r="I255" s="45"/>
      <c r="J255" s="41"/>
      <c r="K255" s="41"/>
      <c r="L255" s="47"/>
    </row>
    <row r="256" spans="1:12" ht="21.75" customHeight="1">
      <c r="A256" s="1021"/>
      <c r="B256" s="44"/>
      <c r="C256" s="41"/>
      <c r="D256" s="46"/>
      <c r="E256" s="45"/>
      <c r="F256" s="45"/>
      <c r="G256" s="45"/>
      <c r="H256" s="45"/>
      <c r="I256" s="45"/>
      <c r="J256" s="41"/>
      <c r="K256" s="41"/>
      <c r="L256" s="47"/>
    </row>
    <row r="257" spans="1:12" ht="21.75" customHeight="1">
      <c r="A257" s="1021"/>
      <c r="B257" s="44"/>
      <c r="C257" s="41"/>
      <c r="D257" s="46"/>
      <c r="E257" s="45"/>
      <c r="F257" s="45"/>
      <c r="G257" s="45"/>
      <c r="H257" s="45"/>
      <c r="I257" s="45"/>
      <c r="J257" s="45"/>
      <c r="K257" s="45"/>
      <c r="L257" s="47"/>
    </row>
    <row r="258" spans="1:12" ht="21.75" customHeight="1">
      <c r="A258" s="1021"/>
      <c r="B258" s="44"/>
      <c r="C258" s="45"/>
      <c r="D258" s="46"/>
      <c r="E258" s="45"/>
      <c r="F258" s="45"/>
      <c r="G258" s="45"/>
      <c r="H258" s="45"/>
      <c r="I258" s="45"/>
      <c r="J258" s="45"/>
      <c r="K258" s="45"/>
      <c r="L258" s="47"/>
    </row>
    <row r="259" spans="1:12" ht="21.75" customHeight="1">
      <c r="A259" s="1021"/>
      <c r="B259" s="44"/>
      <c r="C259" s="45"/>
      <c r="D259" s="46"/>
      <c r="E259" s="45"/>
      <c r="F259" s="45"/>
      <c r="G259" s="45"/>
      <c r="H259" s="45"/>
      <c r="I259" s="45"/>
      <c r="J259" s="45"/>
      <c r="K259" s="45"/>
      <c r="L259" s="47"/>
    </row>
    <row r="260" spans="1:12" ht="21.75" customHeight="1">
      <c r="A260" s="1021"/>
      <c r="B260" s="44"/>
      <c r="C260" s="45"/>
      <c r="D260" s="46"/>
      <c r="E260" s="45"/>
      <c r="F260" s="45"/>
      <c r="G260" s="45"/>
      <c r="H260" s="45"/>
      <c r="I260" s="45"/>
      <c r="J260" s="45"/>
      <c r="K260" s="45"/>
      <c r="L260" s="47"/>
    </row>
    <row r="261" spans="1:12" ht="21.75" customHeight="1">
      <c r="A261" s="1021"/>
      <c r="B261" s="44"/>
      <c r="C261" s="45"/>
      <c r="D261" s="46"/>
      <c r="E261" s="45"/>
      <c r="F261" s="45"/>
      <c r="G261" s="45"/>
      <c r="H261" s="45"/>
      <c r="I261" s="45"/>
      <c r="J261" s="45"/>
      <c r="K261" s="45"/>
      <c r="L261" s="47"/>
    </row>
    <row r="262" spans="1:12" ht="21.75" customHeight="1" thickBot="1">
      <c r="A262" s="1022"/>
      <c r="B262" s="48"/>
      <c r="C262" s="49"/>
      <c r="D262" s="50"/>
      <c r="E262" s="49"/>
      <c r="F262" s="49"/>
      <c r="G262" s="49"/>
      <c r="H262" s="49"/>
      <c r="I262" s="49"/>
      <c r="J262" s="49"/>
      <c r="K262" s="49"/>
      <c r="L262" s="51"/>
    </row>
    <row r="263" spans="1:12" ht="21.75" customHeight="1" thickTop="1">
      <c r="A263" s="1089">
        <f>A253+1</f>
        <v>46169</v>
      </c>
      <c r="B263" s="52"/>
      <c r="C263" s="33"/>
      <c r="D263" s="53"/>
      <c r="E263" s="33"/>
      <c r="F263" s="33"/>
      <c r="G263" s="33"/>
      <c r="H263" s="33"/>
      <c r="I263" s="33"/>
      <c r="J263" s="33"/>
      <c r="K263" s="33"/>
      <c r="L263" s="54"/>
    </row>
    <row r="264" spans="1:12" ht="21.75" customHeight="1">
      <c r="A264" s="1021"/>
      <c r="B264" s="30"/>
      <c r="C264" s="33"/>
      <c r="D264" s="32"/>
      <c r="E264" s="31"/>
      <c r="F264" s="31"/>
      <c r="G264" s="31"/>
      <c r="H264" s="31"/>
      <c r="I264" s="31"/>
      <c r="J264" s="33"/>
      <c r="K264" s="33"/>
      <c r="L264" s="34"/>
    </row>
    <row r="265" spans="1:12" ht="21.75" customHeight="1">
      <c r="A265" s="1021"/>
      <c r="B265" s="30"/>
      <c r="C265" s="33"/>
      <c r="D265" s="32"/>
      <c r="E265" s="31"/>
      <c r="F265" s="31"/>
      <c r="G265" s="31"/>
      <c r="H265" s="31"/>
      <c r="I265" s="31"/>
      <c r="J265" s="33"/>
      <c r="K265" s="33"/>
      <c r="L265" s="34"/>
    </row>
    <row r="266" spans="1:12" ht="21.75" customHeight="1">
      <c r="A266" s="1021"/>
      <c r="B266" s="30"/>
      <c r="C266" s="33"/>
      <c r="D266" s="32"/>
      <c r="E266" s="31"/>
      <c r="F266" s="31"/>
      <c r="G266" s="31"/>
      <c r="H266" s="31"/>
      <c r="I266" s="31"/>
      <c r="J266" s="33"/>
      <c r="K266" s="33"/>
      <c r="L266" s="34"/>
    </row>
    <row r="267" spans="1:12" ht="21.75" customHeight="1">
      <c r="A267" s="1021"/>
      <c r="B267" s="30"/>
      <c r="C267" s="33"/>
      <c r="D267" s="32"/>
      <c r="E267" s="31"/>
      <c r="F267" s="31"/>
      <c r="G267" s="31"/>
      <c r="H267" s="31"/>
      <c r="I267" s="31"/>
      <c r="J267" s="31"/>
      <c r="K267" s="31"/>
      <c r="L267" s="34"/>
    </row>
    <row r="268" spans="1:12" ht="21.75" customHeight="1">
      <c r="A268" s="1021"/>
      <c r="B268" s="30"/>
      <c r="C268" s="31"/>
      <c r="D268" s="32"/>
      <c r="E268" s="31"/>
      <c r="F268" s="31"/>
      <c r="G268" s="31"/>
      <c r="H268" s="31"/>
      <c r="I268" s="31"/>
      <c r="J268" s="31"/>
      <c r="K268" s="31"/>
      <c r="L268" s="34"/>
    </row>
    <row r="269" spans="1:12" ht="21.75" customHeight="1">
      <c r="A269" s="1021"/>
      <c r="B269" s="30"/>
      <c r="C269" s="31"/>
      <c r="D269" s="32"/>
      <c r="E269" s="31"/>
      <c r="F269" s="31"/>
      <c r="G269" s="31"/>
      <c r="H269" s="31"/>
      <c r="I269" s="31"/>
      <c r="J269" s="31"/>
      <c r="K269" s="31"/>
      <c r="L269" s="34"/>
    </row>
    <row r="270" spans="1:12" ht="21.75" customHeight="1">
      <c r="A270" s="1021"/>
      <c r="B270" s="30"/>
      <c r="C270" s="31"/>
      <c r="D270" s="32"/>
      <c r="E270" s="31"/>
      <c r="F270" s="31"/>
      <c r="G270" s="31"/>
      <c r="H270" s="31"/>
      <c r="I270" s="31"/>
      <c r="J270" s="31"/>
      <c r="K270" s="31"/>
      <c r="L270" s="34"/>
    </row>
    <row r="271" spans="1:12" ht="21.75" customHeight="1">
      <c r="A271" s="1021"/>
      <c r="B271" s="30"/>
      <c r="C271" s="31"/>
      <c r="D271" s="32"/>
      <c r="E271" s="31"/>
      <c r="F271" s="31"/>
      <c r="G271" s="31"/>
      <c r="H271" s="31"/>
      <c r="I271" s="31"/>
      <c r="J271" s="31"/>
      <c r="K271" s="31"/>
      <c r="L271" s="34"/>
    </row>
    <row r="272" spans="1:12" ht="21.75" customHeight="1" thickBot="1">
      <c r="A272" s="1022"/>
      <c r="B272" s="35"/>
      <c r="C272" s="38"/>
      <c r="D272" s="37"/>
      <c r="E272" s="38"/>
      <c r="F272" s="38"/>
      <c r="G272" s="38"/>
      <c r="H272" s="38"/>
      <c r="I272" s="38"/>
      <c r="J272" s="38"/>
      <c r="K272" s="38"/>
      <c r="L272" s="39"/>
    </row>
    <row r="273" spans="1:12" ht="21.75" customHeight="1" thickTop="1">
      <c r="A273" s="1090">
        <f>A263+1</f>
        <v>46170</v>
      </c>
      <c r="B273" s="40"/>
      <c r="C273" s="41"/>
      <c r="D273" s="42"/>
      <c r="E273" s="41"/>
      <c r="F273" s="41"/>
      <c r="G273" s="41"/>
      <c r="H273" s="41"/>
      <c r="I273" s="41"/>
      <c r="J273" s="41"/>
      <c r="K273" s="41"/>
      <c r="L273" s="43"/>
    </row>
    <row r="274" spans="1:12" ht="21.75" customHeight="1">
      <c r="A274" s="1021"/>
      <c r="B274" s="44"/>
      <c r="C274" s="45"/>
      <c r="D274" s="46"/>
      <c r="E274" s="45"/>
      <c r="F274" s="45"/>
      <c r="G274" s="45"/>
      <c r="H274" s="45"/>
      <c r="I274" s="45"/>
      <c r="J274" s="41"/>
      <c r="K274" s="41"/>
      <c r="L274" s="47"/>
    </row>
    <row r="275" spans="1:12" ht="21.75" customHeight="1">
      <c r="A275" s="1021"/>
      <c r="B275" s="44"/>
      <c r="C275" s="41"/>
      <c r="D275" s="46"/>
      <c r="E275" s="45"/>
      <c r="F275" s="45"/>
      <c r="G275" s="45"/>
      <c r="H275" s="45"/>
      <c r="I275" s="45"/>
      <c r="J275" s="41"/>
      <c r="K275" s="41"/>
      <c r="L275" s="47"/>
    </row>
    <row r="276" spans="1:12" ht="21.75" customHeight="1">
      <c r="A276" s="1021"/>
      <c r="B276" s="44"/>
      <c r="C276" s="45"/>
      <c r="D276" s="46"/>
      <c r="E276" s="45"/>
      <c r="F276" s="45"/>
      <c r="G276" s="45"/>
      <c r="H276" s="45"/>
      <c r="I276" s="45"/>
      <c r="J276" s="45"/>
      <c r="K276" s="45"/>
      <c r="L276" s="47"/>
    </row>
    <row r="277" spans="1:12" ht="21.75" customHeight="1">
      <c r="A277" s="1021"/>
      <c r="B277" s="44"/>
      <c r="C277" s="45"/>
      <c r="D277" s="46"/>
      <c r="E277" s="45"/>
      <c r="F277" s="45"/>
      <c r="G277" s="45"/>
      <c r="H277" s="45"/>
      <c r="I277" s="45"/>
      <c r="J277" s="45"/>
      <c r="K277" s="45"/>
      <c r="L277" s="47"/>
    </row>
    <row r="278" spans="1:12" ht="21.75" customHeight="1">
      <c r="A278" s="1021"/>
      <c r="B278" s="44"/>
      <c r="C278" s="45"/>
      <c r="D278" s="46"/>
      <c r="E278" s="45"/>
      <c r="F278" s="45"/>
      <c r="G278" s="45"/>
      <c r="H278" s="45"/>
      <c r="I278" s="45"/>
      <c r="J278" s="45"/>
      <c r="K278" s="45"/>
      <c r="L278" s="47"/>
    </row>
    <row r="279" spans="1:12" ht="21.75" customHeight="1">
      <c r="A279" s="1021"/>
      <c r="B279" s="44"/>
      <c r="C279" s="45"/>
      <c r="D279" s="46"/>
      <c r="E279" s="45"/>
      <c r="F279" s="45"/>
      <c r="G279" s="45"/>
      <c r="H279" s="45"/>
      <c r="I279" s="45"/>
      <c r="J279" s="45"/>
      <c r="K279" s="45"/>
      <c r="L279" s="47"/>
    </row>
    <row r="280" spans="1:12" ht="21.75" customHeight="1">
      <c r="A280" s="1021"/>
      <c r="B280" s="44"/>
      <c r="C280" s="45"/>
      <c r="D280" s="46"/>
      <c r="E280" s="45"/>
      <c r="F280" s="45"/>
      <c r="G280" s="45"/>
      <c r="H280" s="45"/>
      <c r="I280" s="45"/>
      <c r="J280" s="45"/>
      <c r="K280" s="45"/>
      <c r="L280" s="47"/>
    </row>
    <row r="281" spans="1:12" ht="21.75" customHeight="1">
      <c r="A281" s="1021"/>
      <c r="B281" s="44"/>
      <c r="C281" s="45"/>
      <c r="D281" s="46"/>
      <c r="E281" s="45"/>
      <c r="F281" s="45"/>
      <c r="G281" s="45"/>
      <c r="H281" s="45"/>
      <c r="I281" s="45"/>
      <c r="J281" s="45"/>
      <c r="K281" s="45"/>
      <c r="L281" s="47"/>
    </row>
    <row r="282" spans="1:12" ht="21.75" customHeight="1" thickBot="1">
      <c r="A282" s="1022"/>
      <c r="B282" s="48"/>
      <c r="C282" s="49"/>
      <c r="D282" s="50"/>
      <c r="E282" s="49"/>
      <c r="F282" s="49"/>
      <c r="G282" s="49"/>
      <c r="H282" s="49"/>
      <c r="I282" s="49"/>
      <c r="J282" s="49"/>
      <c r="K282" s="49"/>
      <c r="L282" s="51"/>
    </row>
    <row r="283" spans="1:12" ht="21.75" customHeight="1" thickTop="1">
      <c r="A283" s="1089">
        <f>A273+1</f>
        <v>46171</v>
      </c>
      <c r="B283" s="52"/>
      <c r="C283" s="33"/>
      <c r="D283" s="53"/>
      <c r="E283" s="33"/>
      <c r="F283" s="33"/>
      <c r="G283" s="33"/>
      <c r="H283" s="33"/>
      <c r="I283" s="33"/>
      <c r="J283" s="33"/>
      <c r="K283" s="33"/>
      <c r="L283" s="54"/>
    </row>
    <row r="284" spans="1:12" ht="21.75" customHeight="1">
      <c r="A284" s="1021"/>
      <c r="B284" s="30"/>
      <c r="C284" s="31"/>
      <c r="D284" s="32"/>
      <c r="E284" s="31"/>
      <c r="F284" s="31"/>
      <c r="G284" s="31"/>
      <c r="H284" s="31"/>
      <c r="I284" s="31"/>
      <c r="J284" s="33"/>
      <c r="K284" s="33"/>
      <c r="L284" s="34"/>
    </row>
    <row r="285" spans="1:12" ht="21.75" customHeight="1">
      <c r="A285" s="1021"/>
      <c r="B285" s="30"/>
      <c r="C285" s="31"/>
      <c r="D285" s="32"/>
      <c r="E285" s="31"/>
      <c r="F285" s="31"/>
      <c r="G285" s="31"/>
      <c r="H285" s="31"/>
      <c r="I285" s="31"/>
      <c r="J285" s="33"/>
      <c r="K285" s="33"/>
      <c r="L285" s="34"/>
    </row>
    <row r="286" spans="1:12" ht="21.75" customHeight="1">
      <c r="A286" s="1021"/>
      <c r="B286" s="30"/>
      <c r="C286" s="31"/>
      <c r="D286" s="32"/>
      <c r="E286" s="31"/>
      <c r="F286" s="31"/>
      <c r="G286" s="31"/>
      <c r="H286" s="31"/>
      <c r="I286" s="31"/>
      <c r="J286" s="33"/>
      <c r="K286" s="33"/>
      <c r="L286" s="34"/>
    </row>
    <row r="287" spans="1:12" ht="21.75" customHeight="1">
      <c r="A287" s="1021"/>
      <c r="B287" s="30"/>
      <c r="C287" s="31"/>
      <c r="D287" s="32"/>
      <c r="E287" s="31"/>
      <c r="F287" s="31"/>
      <c r="G287" s="31"/>
      <c r="H287" s="31"/>
      <c r="I287" s="31"/>
      <c r="J287" s="31"/>
      <c r="K287" s="31"/>
      <c r="L287" s="34"/>
    </row>
    <row r="288" spans="1:12" ht="21.75" customHeight="1">
      <c r="A288" s="1021"/>
      <c r="B288" s="30"/>
      <c r="C288" s="31"/>
      <c r="D288" s="32"/>
      <c r="E288" s="31"/>
      <c r="F288" s="31"/>
      <c r="G288" s="31"/>
      <c r="H288" s="31"/>
      <c r="I288" s="31"/>
      <c r="J288" s="31"/>
      <c r="K288" s="31"/>
      <c r="L288" s="34"/>
    </row>
    <row r="289" spans="1:12" ht="21.75" customHeight="1">
      <c r="A289" s="1021"/>
      <c r="B289" s="30"/>
      <c r="C289" s="31"/>
      <c r="D289" s="32"/>
      <c r="E289" s="31"/>
      <c r="F289" s="31"/>
      <c r="G289" s="31"/>
      <c r="H289" s="31"/>
      <c r="I289" s="31"/>
      <c r="J289" s="31"/>
      <c r="K289" s="31"/>
      <c r="L289" s="34"/>
    </row>
    <row r="290" spans="1:12" ht="21.75" customHeight="1">
      <c r="A290" s="1021"/>
      <c r="B290" s="30"/>
      <c r="C290" s="31"/>
      <c r="D290" s="32"/>
      <c r="E290" s="31"/>
      <c r="F290" s="31"/>
      <c r="G290" s="31"/>
      <c r="H290" s="31"/>
      <c r="I290" s="31"/>
      <c r="J290" s="31"/>
      <c r="K290" s="31"/>
      <c r="L290" s="34"/>
    </row>
    <row r="291" spans="1:12" ht="21.75" customHeight="1">
      <c r="A291" s="1021"/>
      <c r="B291" s="30"/>
      <c r="C291" s="31"/>
      <c r="D291" s="32"/>
      <c r="E291" s="31"/>
      <c r="F291" s="31"/>
      <c r="G291" s="31"/>
      <c r="H291" s="31"/>
      <c r="I291" s="31"/>
      <c r="J291" s="31"/>
      <c r="K291" s="31"/>
      <c r="L291" s="34"/>
    </row>
    <row r="292" spans="1:12" ht="21.75" customHeight="1" thickBot="1">
      <c r="A292" s="1022"/>
      <c r="B292" s="35"/>
      <c r="C292" s="38"/>
      <c r="D292" s="37"/>
      <c r="E292" s="38"/>
      <c r="F292" s="38"/>
      <c r="G292" s="38"/>
      <c r="H292" s="38"/>
      <c r="I292" s="38"/>
      <c r="J292" s="38"/>
      <c r="K292" s="38"/>
      <c r="L292" s="39"/>
    </row>
    <row r="293" spans="1:12" ht="21.75" customHeight="1" thickTop="1">
      <c r="A293" s="1090">
        <f>A283+1</f>
        <v>46172</v>
      </c>
      <c r="B293" s="40"/>
      <c r="C293" s="41"/>
      <c r="D293" s="42"/>
      <c r="E293" s="41"/>
      <c r="F293" s="41"/>
      <c r="G293" s="41"/>
      <c r="H293" s="41"/>
      <c r="I293" s="41"/>
      <c r="J293" s="41"/>
      <c r="K293" s="41"/>
      <c r="L293" s="43"/>
    </row>
    <row r="294" spans="1:12" ht="21.75" customHeight="1">
      <c r="A294" s="1021"/>
      <c r="B294" s="44"/>
      <c r="C294" s="45"/>
      <c r="D294" s="46"/>
      <c r="E294" s="45"/>
      <c r="F294" s="45"/>
      <c r="G294" s="45"/>
      <c r="H294" s="45"/>
      <c r="I294" s="45"/>
      <c r="J294" s="45"/>
      <c r="K294" s="45"/>
      <c r="L294" s="47"/>
    </row>
    <row r="295" spans="1:12" ht="21.75" customHeight="1">
      <c r="A295" s="1021"/>
      <c r="B295" s="44"/>
      <c r="C295" s="45"/>
      <c r="D295" s="46"/>
      <c r="E295" s="45"/>
      <c r="F295" s="45"/>
      <c r="G295" s="45"/>
      <c r="H295" s="45"/>
      <c r="I295" s="45"/>
      <c r="J295" s="45"/>
      <c r="K295" s="45"/>
      <c r="L295" s="47"/>
    </row>
    <row r="296" spans="1:12" ht="21.75" customHeight="1">
      <c r="A296" s="1021"/>
      <c r="B296" s="44"/>
      <c r="C296" s="45"/>
      <c r="D296" s="46"/>
      <c r="E296" s="45"/>
      <c r="F296" s="45"/>
      <c r="G296" s="45"/>
      <c r="H296" s="45"/>
      <c r="I296" s="45"/>
      <c r="J296" s="45"/>
      <c r="K296" s="45"/>
      <c r="L296" s="47"/>
    </row>
    <row r="297" spans="1:12" ht="21.75" customHeight="1">
      <c r="A297" s="1021"/>
      <c r="B297" s="44"/>
      <c r="C297" s="45"/>
      <c r="D297" s="46"/>
      <c r="E297" s="45"/>
      <c r="F297" s="45"/>
      <c r="G297" s="45"/>
      <c r="H297" s="45"/>
      <c r="I297" s="45"/>
      <c r="J297" s="45"/>
      <c r="K297" s="45"/>
      <c r="L297" s="47"/>
    </row>
    <row r="298" spans="1:12" ht="21.75" customHeight="1">
      <c r="A298" s="1021"/>
      <c r="B298" s="44"/>
      <c r="C298" s="45"/>
      <c r="D298" s="46"/>
      <c r="E298" s="45"/>
      <c r="F298" s="45"/>
      <c r="G298" s="45"/>
      <c r="H298" s="45"/>
      <c r="I298" s="45"/>
      <c r="J298" s="45"/>
      <c r="K298" s="45"/>
      <c r="L298" s="47"/>
    </row>
    <row r="299" spans="1:12" ht="21.75" customHeight="1">
      <c r="A299" s="1021"/>
      <c r="B299" s="44"/>
      <c r="C299" s="45"/>
      <c r="D299" s="46"/>
      <c r="E299" s="45"/>
      <c r="F299" s="45"/>
      <c r="G299" s="45"/>
      <c r="H299" s="45"/>
      <c r="I299" s="45"/>
      <c r="J299" s="45"/>
      <c r="K299" s="45"/>
      <c r="L299" s="47"/>
    </row>
    <row r="300" spans="1:12" ht="21.75" customHeight="1">
      <c r="A300" s="1021"/>
      <c r="B300" s="44"/>
      <c r="C300" s="45"/>
      <c r="D300" s="46"/>
      <c r="E300" s="45"/>
      <c r="F300" s="45"/>
      <c r="G300" s="45"/>
      <c r="H300" s="45"/>
      <c r="I300" s="45"/>
      <c r="J300" s="45"/>
      <c r="K300" s="45"/>
      <c r="L300" s="47"/>
    </row>
    <row r="301" spans="1:12" ht="21.75" customHeight="1">
      <c r="A301" s="1021"/>
      <c r="B301" s="44"/>
      <c r="C301" s="45"/>
      <c r="D301" s="46"/>
      <c r="E301" s="45"/>
      <c r="F301" s="45"/>
      <c r="G301" s="45"/>
      <c r="H301" s="45"/>
      <c r="I301" s="45"/>
      <c r="J301" s="45"/>
      <c r="K301" s="45"/>
      <c r="L301" s="47"/>
    </row>
    <row r="302" spans="1:12" ht="21.75" customHeight="1" thickBot="1">
      <c r="A302" s="1022"/>
      <c r="B302" s="48"/>
      <c r="C302" s="49"/>
      <c r="D302" s="50"/>
      <c r="E302" s="49"/>
      <c r="F302" s="49"/>
      <c r="G302" s="49"/>
      <c r="H302" s="49"/>
      <c r="I302" s="49"/>
      <c r="J302" s="49"/>
      <c r="K302" s="49"/>
      <c r="L302" s="51"/>
    </row>
    <row r="303" spans="1:12" ht="21.75" customHeight="1" thickTop="1">
      <c r="A303" s="1089">
        <f>A293+1</f>
        <v>46173</v>
      </c>
      <c r="B303" s="52"/>
      <c r="C303" s="33"/>
      <c r="D303" s="53"/>
      <c r="E303" s="33"/>
      <c r="F303" s="33"/>
      <c r="G303" s="33"/>
      <c r="H303" s="33"/>
      <c r="I303" s="33"/>
      <c r="J303" s="33"/>
      <c r="K303" s="33"/>
      <c r="L303" s="54"/>
    </row>
    <row r="304" spans="1:12" ht="21.75" customHeight="1">
      <c r="A304" s="1021"/>
      <c r="B304" s="30"/>
      <c r="C304" s="31"/>
      <c r="D304" s="32"/>
      <c r="E304" s="31"/>
      <c r="F304" s="31"/>
      <c r="G304" s="31"/>
      <c r="H304" s="31"/>
      <c r="I304" s="31"/>
      <c r="J304" s="31"/>
      <c r="K304" s="31"/>
      <c r="L304" s="34"/>
    </row>
    <row r="305" spans="1:12" ht="21.75" customHeight="1">
      <c r="A305" s="1021"/>
      <c r="B305" s="30"/>
      <c r="C305" s="31"/>
      <c r="D305" s="32"/>
      <c r="E305" s="31"/>
      <c r="F305" s="31"/>
      <c r="G305" s="31"/>
      <c r="H305" s="31"/>
      <c r="I305" s="31"/>
      <c r="J305" s="31"/>
      <c r="K305" s="31"/>
      <c r="L305" s="34"/>
    </row>
    <row r="306" spans="1:12" ht="21.75" customHeight="1">
      <c r="A306" s="1021"/>
      <c r="B306" s="30"/>
      <c r="C306" s="31"/>
      <c r="D306" s="32"/>
      <c r="E306" s="31"/>
      <c r="F306" s="31"/>
      <c r="G306" s="31"/>
      <c r="H306" s="31"/>
      <c r="I306" s="31"/>
      <c r="J306" s="31"/>
      <c r="K306" s="31"/>
      <c r="L306" s="34"/>
    </row>
    <row r="307" spans="1:12" ht="21.75" customHeight="1">
      <c r="A307" s="1021"/>
      <c r="B307" s="30"/>
      <c r="C307" s="31"/>
      <c r="D307" s="32"/>
      <c r="E307" s="31"/>
      <c r="F307" s="31"/>
      <c r="G307" s="31"/>
      <c r="H307" s="31"/>
      <c r="I307" s="31"/>
      <c r="J307" s="31"/>
      <c r="K307" s="31"/>
      <c r="L307" s="34"/>
    </row>
    <row r="308" spans="1:12" ht="21.75" customHeight="1">
      <c r="A308" s="1021"/>
      <c r="B308" s="30"/>
      <c r="C308" s="31"/>
      <c r="D308" s="32"/>
      <c r="E308" s="31"/>
      <c r="F308" s="31"/>
      <c r="G308" s="31"/>
      <c r="H308" s="31"/>
      <c r="I308" s="31"/>
      <c r="J308" s="31"/>
      <c r="K308" s="31"/>
      <c r="L308" s="34"/>
    </row>
    <row r="309" spans="1:12" ht="21.75" customHeight="1">
      <c r="A309" s="1021"/>
      <c r="B309" s="30"/>
      <c r="C309" s="31"/>
      <c r="D309" s="32"/>
      <c r="E309" s="31"/>
      <c r="F309" s="31"/>
      <c r="G309" s="31"/>
      <c r="H309" s="31"/>
      <c r="I309" s="31"/>
      <c r="J309" s="31"/>
      <c r="K309" s="31"/>
      <c r="L309" s="34"/>
    </row>
    <row r="310" spans="1:12" ht="21.75" customHeight="1">
      <c r="A310" s="1021"/>
      <c r="B310" s="30"/>
      <c r="C310" s="31"/>
      <c r="D310" s="32"/>
      <c r="E310" s="31"/>
      <c r="F310" s="31"/>
      <c r="G310" s="31"/>
      <c r="H310" s="31"/>
      <c r="I310" s="31"/>
      <c r="J310" s="31"/>
      <c r="K310" s="31"/>
      <c r="L310" s="34"/>
    </row>
    <row r="311" spans="1:12" ht="21.75" customHeight="1">
      <c r="A311" s="1021"/>
      <c r="B311" s="30"/>
      <c r="C311" s="31"/>
      <c r="D311" s="32"/>
      <c r="E311" s="31"/>
      <c r="F311" s="31"/>
      <c r="G311" s="31"/>
      <c r="H311" s="31"/>
      <c r="I311" s="31"/>
      <c r="J311" s="31"/>
      <c r="K311" s="31"/>
      <c r="L311" s="34"/>
    </row>
    <row r="312" spans="1:12" ht="21.75" customHeight="1" thickBot="1">
      <c r="A312" s="1022"/>
      <c r="B312" s="35"/>
      <c r="C312" s="38"/>
      <c r="D312" s="37"/>
      <c r="E312" s="38"/>
      <c r="F312" s="38"/>
      <c r="G312" s="38"/>
      <c r="H312" s="38"/>
      <c r="I312" s="38"/>
      <c r="J312" s="38"/>
      <c r="K312" s="38"/>
      <c r="L312" s="39"/>
    </row>
    <row r="313" spans="1:12" ht="15.95" customHeight="1" thickTop="1"/>
  </sheetData>
  <mergeCells count="3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75" style="810" customWidth="1"/>
    <col min="3" max="3" width="12.25" style="810" customWidth="1"/>
    <col min="4" max="5" width="16" style="810" customWidth="1"/>
    <col min="6" max="7" width="9.125" style="810" customWidth="1"/>
    <col min="8" max="8" width="14.375" style="810" customWidth="1"/>
    <col min="9" max="9" width="17.125" style="810" customWidth="1"/>
    <col min="10" max="10" width="9" style="810" customWidth="1"/>
    <col min="11" max="16384" width="9" style="810"/>
  </cols>
  <sheetData>
    <row r="1" spans="1:9" ht="20.25" customHeight="1">
      <c r="A1" s="807" t="s">
        <v>934</v>
      </c>
      <c r="B1" s="808" t="s">
        <v>1069</v>
      </c>
      <c r="C1" s="808" t="s">
        <v>0</v>
      </c>
      <c r="D1" s="808" t="s">
        <v>3</v>
      </c>
      <c r="E1" s="808" t="s">
        <v>4</v>
      </c>
      <c r="F1" s="808" t="s">
        <v>2382</v>
      </c>
      <c r="G1" s="808" t="s">
        <v>2383</v>
      </c>
      <c r="H1" s="808" t="s">
        <v>2384</v>
      </c>
      <c r="I1" s="809" t="s">
        <v>978</v>
      </c>
    </row>
    <row r="2" spans="1:9" ht="20.25" customHeight="1">
      <c r="A2" s="811" t="s">
        <v>2385</v>
      </c>
      <c r="B2" s="812" t="s">
        <v>2386</v>
      </c>
      <c r="C2" s="812" t="s">
        <v>2387</v>
      </c>
      <c r="D2" s="812" t="s">
        <v>46</v>
      </c>
      <c r="E2" s="812" t="s">
        <v>2388</v>
      </c>
      <c r="F2" s="812" t="s">
        <v>2389</v>
      </c>
      <c r="G2" s="812" t="s">
        <v>2390</v>
      </c>
      <c r="H2" s="813" t="s">
        <v>2391</v>
      </c>
      <c r="I2" s="814" t="s">
        <v>2392</v>
      </c>
    </row>
    <row r="3" spans="1:9" ht="20.25" customHeight="1">
      <c r="A3" s="811">
        <v>45761</v>
      </c>
      <c r="B3" s="812" t="s">
        <v>109</v>
      </c>
      <c r="C3" s="812" t="s">
        <v>2393</v>
      </c>
      <c r="D3" s="812" t="s">
        <v>46</v>
      </c>
      <c r="E3" s="812"/>
      <c r="F3" s="812">
        <v>620</v>
      </c>
      <c r="G3" s="812">
        <v>610</v>
      </c>
      <c r="H3" s="813">
        <v>0.19513888888888889</v>
      </c>
      <c r="I3" s="814" t="s">
        <v>2394</v>
      </c>
    </row>
    <row r="4" spans="1:9" ht="20.25" customHeight="1">
      <c r="A4" s="811">
        <v>45761</v>
      </c>
      <c r="B4" s="812" t="s">
        <v>413</v>
      </c>
      <c r="C4" s="812" t="s">
        <v>2395</v>
      </c>
      <c r="D4" s="812" t="s">
        <v>495</v>
      </c>
      <c r="E4" s="812"/>
      <c r="F4" s="812">
        <v>650</v>
      </c>
      <c r="G4" s="812">
        <v>660</v>
      </c>
      <c r="H4" s="812">
        <v>467</v>
      </c>
      <c r="I4" s="814"/>
    </row>
    <row r="5" spans="1:9" ht="20.25" customHeight="1">
      <c r="A5" s="811">
        <v>45761</v>
      </c>
      <c r="B5" s="812" t="s">
        <v>498</v>
      </c>
      <c r="C5" s="812" t="s">
        <v>2396</v>
      </c>
      <c r="D5" s="812" t="s">
        <v>495</v>
      </c>
      <c r="E5" s="812"/>
      <c r="F5" s="812">
        <v>670</v>
      </c>
      <c r="G5" s="812">
        <v>680</v>
      </c>
      <c r="H5" s="812">
        <v>455</v>
      </c>
      <c r="I5" s="814"/>
    </row>
    <row r="6" spans="1:9" ht="20.25" customHeight="1">
      <c r="A6" s="811">
        <v>45761</v>
      </c>
      <c r="B6" s="812" t="s">
        <v>318</v>
      </c>
      <c r="C6" s="812" t="s">
        <v>2397</v>
      </c>
      <c r="D6" s="812" t="s">
        <v>495</v>
      </c>
      <c r="E6" s="812"/>
      <c r="F6" s="812">
        <v>670</v>
      </c>
      <c r="G6" s="812">
        <v>680</v>
      </c>
      <c r="H6" s="812">
        <v>453</v>
      </c>
      <c r="I6" s="814" t="s">
        <v>2398</v>
      </c>
    </row>
    <row r="7" spans="1:9" ht="20.25" customHeight="1">
      <c r="A7" s="811">
        <v>45761</v>
      </c>
      <c r="B7" s="812" t="s">
        <v>298</v>
      </c>
      <c r="C7" s="812" t="s">
        <v>2399</v>
      </c>
      <c r="D7" s="812" t="s">
        <v>495</v>
      </c>
      <c r="E7" s="812"/>
      <c r="F7" s="812">
        <v>650</v>
      </c>
      <c r="G7" s="812">
        <v>660</v>
      </c>
      <c r="H7" s="812">
        <v>467</v>
      </c>
      <c r="I7" s="814"/>
    </row>
    <row r="8" spans="1:9" ht="20.25" customHeight="1">
      <c r="A8" s="811">
        <v>45762</v>
      </c>
      <c r="B8" s="812" t="s">
        <v>109</v>
      </c>
      <c r="C8" s="812" t="s">
        <v>2393</v>
      </c>
      <c r="D8" s="812" t="s">
        <v>46</v>
      </c>
      <c r="E8" s="812"/>
      <c r="F8" s="812">
        <v>610</v>
      </c>
      <c r="G8" s="812">
        <v>600</v>
      </c>
      <c r="H8" s="813">
        <v>0.19236111111111109</v>
      </c>
      <c r="I8" s="814" t="s">
        <v>2400</v>
      </c>
    </row>
    <row r="9" spans="1:9" ht="20.25" customHeight="1">
      <c r="A9" s="811">
        <v>45768</v>
      </c>
      <c r="B9" s="812" t="s">
        <v>298</v>
      </c>
      <c r="C9" s="812" t="s">
        <v>2399</v>
      </c>
      <c r="D9" s="812" t="s">
        <v>495</v>
      </c>
      <c r="E9" s="812"/>
      <c r="F9" s="812">
        <v>660</v>
      </c>
      <c r="G9" s="812">
        <v>670</v>
      </c>
      <c r="H9" s="812">
        <v>460</v>
      </c>
      <c r="I9" s="814"/>
    </row>
    <row r="10" spans="1:9" ht="20.25" customHeight="1">
      <c r="A10" s="811">
        <v>45768</v>
      </c>
      <c r="B10" s="812" t="s">
        <v>2386</v>
      </c>
      <c r="C10" s="812" t="s">
        <v>2387</v>
      </c>
      <c r="D10" s="812" t="s">
        <v>46</v>
      </c>
      <c r="E10" s="812"/>
      <c r="F10" s="812">
        <v>660</v>
      </c>
      <c r="G10" s="812">
        <v>670</v>
      </c>
      <c r="H10" s="813">
        <v>0.17986111111111111</v>
      </c>
      <c r="I10" s="814"/>
    </row>
    <row r="11" spans="1:9" ht="20.25" customHeight="1">
      <c r="A11" s="811">
        <v>45768</v>
      </c>
      <c r="B11" s="812" t="s">
        <v>413</v>
      </c>
      <c r="C11" s="812" t="s">
        <v>2395</v>
      </c>
      <c r="D11" s="812" t="s">
        <v>495</v>
      </c>
      <c r="E11" s="812"/>
      <c r="F11" s="812">
        <v>660</v>
      </c>
      <c r="G11" s="812">
        <v>670</v>
      </c>
      <c r="H11" s="812">
        <v>460</v>
      </c>
      <c r="I11" s="814"/>
    </row>
    <row r="12" spans="1:9" ht="20.25" customHeight="1">
      <c r="A12" s="811">
        <v>45768</v>
      </c>
      <c r="B12" s="812" t="s">
        <v>498</v>
      </c>
      <c r="C12" s="812" t="s">
        <v>2396</v>
      </c>
      <c r="D12" s="812" t="s">
        <v>495</v>
      </c>
      <c r="E12" s="812"/>
      <c r="F12" s="812">
        <v>680</v>
      </c>
      <c r="G12" s="812">
        <v>690</v>
      </c>
      <c r="H12" s="812">
        <v>449</v>
      </c>
      <c r="I12" s="814"/>
    </row>
    <row r="13" spans="1:9" ht="20.25" customHeight="1">
      <c r="A13" s="811">
        <v>45768</v>
      </c>
      <c r="B13" s="812" t="s">
        <v>318</v>
      </c>
      <c r="C13" s="812" t="s">
        <v>2397</v>
      </c>
      <c r="D13" s="812" t="s">
        <v>495</v>
      </c>
      <c r="E13" s="812"/>
      <c r="F13" s="812">
        <v>680</v>
      </c>
      <c r="G13" s="812">
        <v>690</v>
      </c>
      <c r="H13" s="812">
        <v>447</v>
      </c>
      <c r="I13" s="814"/>
    </row>
    <row r="14" spans="1:9" ht="20.25" customHeight="1">
      <c r="A14" s="811">
        <v>45888</v>
      </c>
      <c r="B14" s="812" t="s">
        <v>28</v>
      </c>
      <c r="C14" s="812" t="s">
        <v>2401</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2401</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2402</v>
      </c>
    </row>
    <row r="19" spans="1:9" ht="20.25" customHeight="1">
      <c r="A19" s="811">
        <v>45894</v>
      </c>
      <c r="B19" s="812" t="s">
        <v>501</v>
      </c>
      <c r="C19" s="812" t="s">
        <v>539</v>
      </c>
      <c r="D19" s="812" t="s">
        <v>31</v>
      </c>
      <c r="E19" s="812" t="s">
        <v>32</v>
      </c>
      <c r="F19" s="812">
        <v>500</v>
      </c>
      <c r="G19" s="812">
        <v>510</v>
      </c>
      <c r="H19" s="812">
        <v>475</v>
      </c>
      <c r="I19" s="814" t="s">
        <v>2403</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2404</v>
      </c>
      <c r="D24" s="812"/>
      <c r="E24" s="812"/>
      <c r="F24" s="812">
        <v>500</v>
      </c>
      <c r="G24" s="812">
        <v>510</v>
      </c>
      <c r="H24" s="813">
        <v>0.3298611111111111</v>
      </c>
      <c r="I24" s="814"/>
    </row>
    <row r="25" spans="1:9" ht="20.25" customHeight="1">
      <c r="A25" s="811">
        <v>45894</v>
      </c>
      <c r="B25" s="812" t="s">
        <v>28</v>
      </c>
      <c r="C25" s="812" t="s">
        <v>2401</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2405</v>
      </c>
    </row>
    <row r="28" spans="1:9" ht="20.25" customHeight="1">
      <c r="A28" s="811">
        <v>45897</v>
      </c>
      <c r="B28" s="812" t="s">
        <v>501</v>
      </c>
      <c r="C28" s="812" t="s">
        <v>539</v>
      </c>
      <c r="D28" s="812" t="s">
        <v>31</v>
      </c>
      <c r="E28" s="812" t="s">
        <v>32</v>
      </c>
      <c r="F28" s="812">
        <v>510</v>
      </c>
      <c r="G28" s="812">
        <v>520</v>
      </c>
      <c r="H28" s="812">
        <v>466</v>
      </c>
      <c r="I28" s="814" t="s">
        <v>2406</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2407</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2404</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2401</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2404</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2401</v>
      </c>
      <c r="D42" s="812" t="s">
        <v>537</v>
      </c>
      <c r="E42" s="812" t="s">
        <v>538</v>
      </c>
      <c r="F42" s="812">
        <v>610</v>
      </c>
      <c r="G42" s="812">
        <v>600</v>
      </c>
      <c r="H42" s="813">
        <v>0.36527777777777781</v>
      </c>
      <c r="I42" s="814"/>
    </row>
    <row r="43" spans="1:9" ht="20.25" customHeight="1">
      <c r="A43" s="811">
        <v>45901</v>
      </c>
      <c r="B43" s="812" t="s">
        <v>43</v>
      </c>
      <c r="C43" s="812" t="s">
        <v>2401</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2408</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2409</v>
      </c>
      <c r="D48" s="812" t="s">
        <v>31</v>
      </c>
      <c r="E48" s="812" t="s">
        <v>2410</v>
      </c>
      <c r="F48" s="812">
        <v>530</v>
      </c>
      <c r="G48" s="812">
        <v>650</v>
      </c>
      <c r="H48" s="813">
        <v>0.25972222222222219</v>
      </c>
      <c r="I48" s="814" t="s">
        <v>2411</v>
      </c>
    </row>
    <row r="49" spans="1:9" ht="20.25" customHeight="1">
      <c r="A49" s="811">
        <v>45905</v>
      </c>
      <c r="B49" s="812" t="s">
        <v>43</v>
      </c>
      <c r="C49" s="812" t="s">
        <v>2401</v>
      </c>
      <c r="D49" s="812" t="s">
        <v>537</v>
      </c>
      <c r="E49" s="812" t="s">
        <v>538</v>
      </c>
      <c r="F49" s="812">
        <v>590</v>
      </c>
      <c r="G49" s="812">
        <v>580</v>
      </c>
      <c r="H49" s="813">
        <v>0.37708333333333333</v>
      </c>
      <c r="I49" s="814"/>
    </row>
    <row r="50" spans="1:9" ht="20.25" customHeight="1">
      <c r="A50" s="811">
        <v>45905</v>
      </c>
      <c r="B50" s="812" t="s">
        <v>28</v>
      </c>
      <c r="C50" s="812" t="s">
        <v>2401</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2412</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2413</v>
      </c>
    </row>
    <row r="54" spans="1:9" ht="20.25" customHeight="1">
      <c r="A54" s="811">
        <v>45909</v>
      </c>
      <c r="B54" s="812" t="s">
        <v>413</v>
      </c>
      <c r="C54" s="812" t="s">
        <v>536</v>
      </c>
      <c r="D54" s="812" t="s">
        <v>537</v>
      </c>
      <c r="E54" s="812" t="s">
        <v>538</v>
      </c>
      <c r="F54" s="812">
        <v>650</v>
      </c>
      <c r="G54" s="812">
        <v>660</v>
      </c>
      <c r="H54" s="812">
        <v>472</v>
      </c>
      <c r="I54" s="814" t="s">
        <v>2414</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2415</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2416</v>
      </c>
    </row>
    <row r="63" spans="1:9" ht="20.25" customHeight="1">
      <c r="A63" s="811">
        <v>45916</v>
      </c>
      <c r="B63" s="812" t="s">
        <v>212</v>
      </c>
      <c r="C63" s="812" t="s">
        <v>2409</v>
      </c>
      <c r="D63" s="812" t="s">
        <v>31</v>
      </c>
      <c r="E63" s="812" t="s">
        <v>2410</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2417</v>
      </c>
    </row>
    <row r="65" spans="1:9" ht="20.25" customHeight="1">
      <c r="A65" s="811">
        <v>45918</v>
      </c>
      <c r="B65" s="812" t="s">
        <v>318</v>
      </c>
      <c r="C65" s="812" t="s">
        <v>372</v>
      </c>
      <c r="D65" s="812" t="s">
        <v>316</v>
      </c>
      <c r="E65" s="812" t="s">
        <v>373</v>
      </c>
      <c r="F65" s="812">
        <v>640</v>
      </c>
      <c r="G65" s="812">
        <v>650</v>
      </c>
      <c r="H65" s="812">
        <v>762</v>
      </c>
      <c r="I65" s="814" t="s">
        <v>2418</v>
      </c>
    </row>
    <row r="66" spans="1:9" ht="20.25" customHeight="1">
      <c r="A66" s="811">
        <v>45918</v>
      </c>
      <c r="B66" s="812" t="s">
        <v>459</v>
      </c>
      <c r="C66" s="812" t="s">
        <v>542</v>
      </c>
      <c r="D66" s="812" t="s">
        <v>503</v>
      </c>
      <c r="E66" s="812" t="s">
        <v>531</v>
      </c>
      <c r="F66" s="812">
        <v>670</v>
      </c>
      <c r="G66" s="812">
        <v>680</v>
      </c>
      <c r="H66" s="812">
        <v>454</v>
      </c>
      <c r="I66" s="814" t="s">
        <v>2419</v>
      </c>
    </row>
    <row r="67" spans="1:9" ht="20.25" customHeight="1">
      <c r="A67" s="811">
        <v>45918</v>
      </c>
      <c r="B67" s="812" t="s">
        <v>413</v>
      </c>
      <c r="C67" s="812" t="s">
        <v>536</v>
      </c>
      <c r="D67" s="812" t="s">
        <v>537</v>
      </c>
      <c r="E67" s="812" t="s">
        <v>538</v>
      </c>
      <c r="F67" s="812">
        <v>680</v>
      </c>
      <c r="G67" s="812">
        <v>690</v>
      </c>
      <c r="H67" s="812">
        <v>452</v>
      </c>
      <c r="I67" s="814" t="s">
        <v>2416</v>
      </c>
    </row>
    <row r="68" spans="1:9" ht="20.25" customHeight="1">
      <c r="A68" s="811">
        <v>45918</v>
      </c>
      <c r="B68" s="812" t="s">
        <v>212</v>
      </c>
      <c r="C68" s="812" t="s">
        <v>2409</v>
      </c>
      <c r="D68" s="812" t="s">
        <v>31</v>
      </c>
      <c r="E68" s="812" t="s">
        <v>2410</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2420</v>
      </c>
    </row>
    <row r="71" spans="1:9" ht="20.25" customHeight="1">
      <c r="A71" s="811">
        <v>45922</v>
      </c>
      <c r="B71" s="812" t="s">
        <v>212</v>
      </c>
      <c r="C71" s="812" t="s">
        <v>2409</v>
      </c>
      <c r="D71" s="812" t="s">
        <v>31</v>
      </c>
      <c r="E71" s="812" t="s">
        <v>2410</v>
      </c>
      <c r="F71" s="812">
        <v>670</v>
      </c>
      <c r="G71" s="812">
        <v>680</v>
      </c>
      <c r="H71" s="813">
        <v>0.24861111111111109</v>
      </c>
      <c r="I71" s="814" t="s">
        <v>2421</v>
      </c>
    </row>
    <row r="72" spans="1:9" ht="20.25" customHeight="1">
      <c r="A72" s="811">
        <v>45922</v>
      </c>
      <c r="B72" s="812" t="s">
        <v>34</v>
      </c>
      <c r="C72" s="812" t="s">
        <v>2422</v>
      </c>
      <c r="D72" s="812" t="s">
        <v>2423</v>
      </c>
      <c r="E72" s="812" t="s">
        <v>2424</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2425</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2426</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2409</v>
      </c>
      <c r="D79" s="812" t="s">
        <v>31</v>
      </c>
      <c r="E79" s="812" t="s">
        <v>2410</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2427</v>
      </c>
    </row>
    <row r="81" spans="1:9" ht="20.25" customHeight="1">
      <c r="A81" s="811">
        <v>45932</v>
      </c>
      <c r="B81" s="812" t="s">
        <v>212</v>
      </c>
      <c r="C81" s="812" t="s">
        <v>2409</v>
      </c>
      <c r="D81" s="812" t="s">
        <v>31</v>
      </c>
      <c r="E81" s="812" t="s">
        <v>2410</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2427</v>
      </c>
    </row>
    <row r="83" spans="1:9" ht="20.25" customHeight="1">
      <c r="A83" s="863">
        <v>45932</v>
      </c>
      <c r="B83" s="861" t="s">
        <v>318</v>
      </c>
      <c r="C83" s="861" t="s">
        <v>408</v>
      </c>
      <c r="D83" s="861" t="s">
        <v>316</v>
      </c>
      <c r="E83" s="861" t="s">
        <v>552</v>
      </c>
      <c r="F83" s="861">
        <v>650</v>
      </c>
      <c r="G83" s="861">
        <v>660</v>
      </c>
      <c r="H83" s="861">
        <v>751</v>
      </c>
      <c r="I83" s="860"/>
    </row>
    <row r="84" spans="1:9" ht="20.25" customHeight="1">
      <c r="A84" s="862">
        <v>45937</v>
      </c>
      <c r="B84" s="812" t="s">
        <v>251</v>
      </c>
      <c r="C84" s="812" t="s">
        <v>417</v>
      </c>
      <c r="D84" s="812" t="s">
        <v>308</v>
      </c>
      <c r="E84" s="812" t="s">
        <v>409</v>
      </c>
      <c r="F84" s="812">
        <v>600</v>
      </c>
      <c r="G84" s="812">
        <v>650</v>
      </c>
      <c r="H84" s="812">
        <v>952</v>
      </c>
      <c r="I84" s="812" t="s">
        <v>2428</v>
      </c>
    </row>
    <row r="85" spans="1:9" ht="20.25" customHeight="1">
      <c r="A85" s="862">
        <v>45938</v>
      </c>
      <c r="B85" s="812" t="s">
        <v>283</v>
      </c>
      <c r="C85" s="812" t="s">
        <v>402</v>
      </c>
      <c r="D85" s="812" t="s">
        <v>336</v>
      </c>
      <c r="E85" s="812" t="s">
        <v>394</v>
      </c>
      <c r="F85" s="812">
        <v>780</v>
      </c>
      <c r="G85" s="812">
        <v>790</v>
      </c>
      <c r="H85" s="812">
        <v>780</v>
      </c>
      <c r="I85" s="812" t="s">
        <v>2429</v>
      </c>
    </row>
    <row r="86" spans="1:9" ht="20.25" customHeight="1">
      <c r="A86" s="862">
        <v>45944</v>
      </c>
      <c r="B86" s="812" t="s">
        <v>364</v>
      </c>
      <c r="C86" s="812" t="s">
        <v>400</v>
      </c>
      <c r="D86" s="812" t="s">
        <v>336</v>
      </c>
      <c r="E86" s="812" t="s">
        <v>394</v>
      </c>
      <c r="F86" s="812">
        <v>770</v>
      </c>
      <c r="G86" s="812">
        <v>780</v>
      </c>
      <c r="H86" s="812">
        <v>793</v>
      </c>
      <c r="I86" s="812" t="s">
        <v>2429</v>
      </c>
    </row>
    <row r="87" spans="1:9" ht="20.25" customHeight="1">
      <c r="A87" s="862">
        <v>45944</v>
      </c>
      <c r="B87" s="812" t="s">
        <v>283</v>
      </c>
      <c r="C87" s="812" t="s">
        <v>402</v>
      </c>
      <c r="D87" s="812" t="s">
        <v>336</v>
      </c>
      <c r="E87" s="812" t="s">
        <v>394</v>
      </c>
      <c r="F87" s="812">
        <v>790</v>
      </c>
      <c r="G87" s="812">
        <v>800</v>
      </c>
      <c r="H87" s="812">
        <v>770</v>
      </c>
      <c r="I87" s="812"/>
    </row>
    <row r="88" spans="1:9" ht="20.25" customHeight="1">
      <c r="A88" s="862">
        <v>45946</v>
      </c>
      <c r="B88" s="862" t="s">
        <v>298</v>
      </c>
      <c r="C88" s="812" t="s">
        <v>415</v>
      </c>
      <c r="D88" s="812" t="s">
        <v>336</v>
      </c>
      <c r="E88" s="812" t="s">
        <v>416</v>
      </c>
      <c r="F88" s="812">
        <v>700</v>
      </c>
      <c r="G88" s="812">
        <v>710</v>
      </c>
      <c r="H88" s="812">
        <v>863</v>
      </c>
      <c r="I88" s="862"/>
    </row>
    <row r="89" spans="1:9" ht="20.25" customHeight="1">
      <c r="A89" s="862">
        <v>45951</v>
      </c>
      <c r="B89" s="862" t="s">
        <v>298</v>
      </c>
      <c r="C89" s="812" t="s">
        <v>415</v>
      </c>
      <c r="D89" s="812" t="s">
        <v>336</v>
      </c>
      <c r="E89" s="812" t="s">
        <v>416</v>
      </c>
      <c r="F89" s="812">
        <v>710</v>
      </c>
      <c r="G89" s="812">
        <v>720</v>
      </c>
      <c r="H89" s="812">
        <v>851</v>
      </c>
      <c r="I89" s="812" t="s">
        <v>2430</v>
      </c>
    </row>
    <row r="90" spans="1:9" ht="20.25" customHeight="1">
      <c r="A90" s="811">
        <v>45964</v>
      </c>
      <c r="B90" s="812" t="s">
        <v>423</v>
      </c>
      <c r="C90" s="812" t="s">
        <v>571</v>
      </c>
      <c r="D90" s="812" t="s">
        <v>503</v>
      </c>
      <c r="E90" s="812" t="s">
        <v>531</v>
      </c>
      <c r="F90" s="812">
        <v>700</v>
      </c>
      <c r="G90" s="812">
        <v>600</v>
      </c>
      <c r="H90" s="812">
        <v>510</v>
      </c>
      <c r="I90" s="814" t="s">
        <v>2431</v>
      </c>
    </row>
    <row r="91" spans="1:9" ht="20.25" customHeight="1">
      <c r="A91" s="811">
        <v>45966</v>
      </c>
      <c r="B91" s="812" t="s">
        <v>298</v>
      </c>
      <c r="C91" s="812" t="s">
        <v>415</v>
      </c>
      <c r="D91" s="812" t="s">
        <v>336</v>
      </c>
      <c r="E91" s="812" t="s">
        <v>416</v>
      </c>
      <c r="F91" s="812">
        <v>720</v>
      </c>
      <c r="G91" s="812">
        <v>730</v>
      </c>
      <c r="H91" s="812">
        <v>847</v>
      </c>
      <c r="I91" s="814" t="s">
        <v>2414</v>
      </c>
    </row>
    <row r="92" spans="1:9" ht="20.25" customHeight="1">
      <c r="A92" s="811">
        <v>45978</v>
      </c>
      <c r="B92" s="812" t="s">
        <v>298</v>
      </c>
      <c r="C92" s="812" t="s">
        <v>415</v>
      </c>
      <c r="D92" s="812" t="s">
        <v>336</v>
      </c>
      <c r="E92" s="812" t="s">
        <v>416</v>
      </c>
      <c r="F92" s="812">
        <v>730</v>
      </c>
      <c r="G92" s="812">
        <v>740</v>
      </c>
      <c r="H92" s="812">
        <v>836</v>
      </c>
      <c r="I92" s="814" t="s">
        <v>2416</v>
      </c>
    </row>
    <row r="93" spans="1:9" ht="20.25" customHeight="1">
      <c r="A93" s="811">
        <v>46029</v>
      </c>
      <c r="B93" s="812" t="s">
        <v>597</v>
      </c>
      <c r="C93" s="812" t="s">
        <v>759</v>
      </c>
      <c r="D93" s="812" t="s">
        <v>516</v>
      </c>
      <c r="E93" s="812" t="s">
        <v>760</v>
      </c>
      <c r="F93" s="812">
        <v>500</v>
      </c>
      <c r="G93" s="812">
        <v>525</v>
      </c>
      <c r="H93" s="812">
        <v>480</v>
      </c>
      <c r="I93" s="814" t="s">
        <v>2432</v>
      </c>
    </row>
    <row r="94" spans="1:9" ht="20.25" customHeight="1">
      <c r="A94" s="811">
        <v>46031</v>
      </c>
      <c r="B94" s="812" t="s">
        <v>39</v>
      </c>
      <c r="C94" s="812" t="s">
        <v>36</v>
      </c>
      <c r="D94" s="812" t="s">
        <v>2433</v>
      </c>
      <c r="E94" s="812" t="s">
        <v>397</v>
      </c>
      <c r="F94" s="812">
        <v>500</v>
      </c>
      <c r="G94" s="812">
        <v>600</v>
      </c>
      <c r="H94" s="812">
        <v>406</v>
      </c>
      <c r="I94" s="814" t="s">
        <v>2434</v>
      </c>
    </row>
    <row r="95" spans="1:9" ht="20.25" customHeight="1">
      <c r="A95" s="811">
        <v>46033</v>
      </c>
      <c r="B95" s="812" t="s">
        <v>471</v>
      </c>
      <c r="C95" s="812" t="s">
        <v>762</v>
      </c>
      <c r="D95" s="812" t="s">
        <v>698</v>
      </c>
      <c r="E95" s="812" t="s">
        <v>763</v>
      </c>
      <c r="F95" s="812">
        <v>600</v>
      </c>
      <c r="G95" s="812">
        <v>630</v>
      </c>
      <c r="H95" s="812">
        <v>580</v>
      </c>
      <c r="I95" s="814" t="s">
        <v>2417</v>
      </c>
    </row>
    <row r="96" spans="1:9" ht="20.25" customHeight="1">
      <c r="A96" s="811">
        <v>46036</v>
      </c>
      <c r="B96" s="812" t="s">
        <v>66</v>
      </c>
      <c r="C96" s="812" t="s">
        <v>154</v>
      </c>
      <c r="D96" s="812" t="s">
        <v>64</v>
      </c>
      <c r="E96" s="812" t="s">
        <v>743</v>
      </c>
      <c r="F96" s="812">
        <v>650</v>
      </c>
      <c r="G96" s="812">
        <v>700</v>
      </c>
      <c r="H96" s="812">
        <v>247</v>
      </c>
      <c r="I96" s="814" t="s">
        <v>2428</v>
      </c>
    </row>
    <row r="97" spans="1:9" ht="20.25" customHeight="1">
      <c r="A97" s="811">
        <v>46043</v>
      </c>
      <c r="B97" s="812" t="s">
        <v>158</v>
      </c>
      <c r="C97" s="812" t="s">
        <v>156</v>
      </c>
      <c r="D97" s="812" t="s">
        <v>46</v>
      </c>
      <c r="E97" s="812" t="s">
        <v>2435</v>
      </c>
      <c r="F97" s="812">
        <v>670</v>
      </c>
      <c r="G97" s="812">
        <v>680</v>
      </c>
      <c r="H97" s="812">
        <v>254</v>
      </c>
      <c r="I97" s="814"/>
    </row>
    <row r="98" spans="1:9" ht="20.25" customHeight="1">
      <c r="A98" s="811">
        <v>46043</v>
      </c>
      <c r="B98" s="812" t="s">
        <v>158</v>
      </c>
      <c r="C98" s="812" t="s">
        <v>156</v>
      </c>
      <c r="D98" s="812" t="s">
        <v>46</v>
      </c>
      <c r="E98" s="812" t="s">
        <v>2435</v>
      </c>
      <c r="F98" s="812">
        <v>680</v>
      </c>
      <c r="G98" s="812">
        <v>690</v>
      </c>
      <c r="H98" s="812">
        <v>251</v>
      </c>
      <c r="I98" s="814" t="s">
        <v>2436</v>
      </c>
    </row>
    <row r="99" spans="1:9" ht="20.25" customHeight="1">
      <c r="A99" s="811">
        <v>46051</v>
      </c>
      <c r="B99" s="812" t="s">
        <v>1074</v>
      </c>
      <c r="C99" s="812" t="s">
        <v>156</v>
      </c>
      <c r="D99" s="812" t="s">
        <v>46</v>
      </c>
      <c r="E99" s="812" t="s">
        <v>2435</v>
      </c>
      <c r="F99" s="812">
        <v>670</v>
      </c>
      <c r="G99" s="812">
        <v>680</v>
      </c>
      <c r="H99" s="812">
        <v>254</v>
      </c>
      <c r="I99" s="814" t="s">
        <v>2437</v>
      </c>
    </row>
    <row r="100" spans="1:9" ht="20.25" customHeight="1">
      <c r="A100" s="811">
        <v>46058</v>
      </c>
      <c r="B100" s="812" t="s">
        <v>158</v>
      </c>
      <c r="C100" s="812" t="s">
        <v>156</v>
      </c>
      <c r="D100" s="812" t="s">
        <v>46</v>
      </c>
      <c r="E100" s="812" t="s">
        <v>2435</v>
      </c>
      <c r="F100" s="812">
        <v>690</v>
      </c>
      <c r="G100" s="812">
        <v>700</v>
      </c>
      <c r="H100" s="812">
        <v>247</v>
      </c>
      <c r="I100" s="814" t="s">
        <v>2436</v>
      </c>
    </row>
    <row r="101" spans="1:9" ht="20.25" customHeight="1">
      <c r="A101" s="811">
        <v>46058</v>
      </c>
      <c r="B101" s="812" t="s">
        <v>298</v>
      </c>
      <c r="C101" s="812" t="s">
        <v>798</v>
      </c>
      <c r="D101" s="812" t="s">
        <v>450</v>
      </c>
      <c r="E101" s="812" t="s">
        <v>799</v>
      </c>
      <c r="F101" s="812">
        <v>650</v>
      </c>
      <c r="G101" s="812">
        <v>680</v>
      </c>
      <c r="H101" s="812">
        <v>541</v>
      </c>
      <c r="I101" s="814" t="s">
        <v>2417</v>
      </c>
    </row>
    <row r="102" spans="1:9" ht="20.25" customHeight="1">
      <c r="A102" s="811">
        <v>46058</v>
      </c>
      <c r="B102" s="812" t="s">
        <v>212</v>
      </c>
      <c r="C102" s="812" t="s">
        <v>2438</v>
      </c>
      <c r="D102" s="812" t="s">
        <v>164</v>
      </c>
      <c r="E102" s="812" t="s">
        <v>2439</v>
      </c>
      <c r="F102" s="812">
        <v>650</v>
      </c>
      <c r="G102" s="812">
        <v>700</v>
      </c>
      <c r="H102" s="812">
        <v>246</v>
      </c>
      <c r="I102" s="814" t="s">
        <v>2428</v>
      </c>
    </row>
    <row r="103" spans="1:9" ht="20.25" customHeight="1">
      <c r="A103" s="811">
        <v>46062</v>
      </c>
      <c r="B103" s="812" t="s">
        <v>1074</v>
      </c>
      <c r="C103" s="812" t="s">
        <v>156</v>
      </c>
      <c r="D103" s="812" t="s">
        <v>46</v>
      </c>
      <c r="E103" s="812" t="s">
        <v>2435</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3"/>
      <c r="B107" s="861"/>
      <c r="C107" s="861"/>
      <c r="D107" s="861"/>
      <c r="E107" s="861"/>
      <c r="F107" s="861"/>
      <c r="G107" s="861"/>
      <c r="H107" s="861"/>
      <c r="I107" s="860"/>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3"/>
      <c r="B116" s="861"/>
      <c r="C116" s="861"/>
      <c r="D116" s="861"/>
      <c r="E116" s="861"/>
      <c r="F116" s="861"/>
      <c r="G116" s="861"/>
      <c r="H116" s="861"/>
      <c r="I116" s="860"/>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42" customWidth="1"/>
    <col min="2" max="2" width="8.125" style="842" customWidth="1"/>
    <col min="3" max="3" width="11" style="842" customWidth="1"/>
    <col min="4" max="4" width="14.25" style="842" customWidth="1"/>
    <col min="5" max="5" width="12.5" style="842" customWidth="1"/>
    <col min="6" max="6" width="12.875" style="842" customWidth="1"/>
    <col min="7" max="7" width="26.125" style="842" customWidth="1"/>
    <col min="8" max="8" width="13" style="842" bestFit="1" customWidth="1"/>
    <col min="9" max="9" width="22.375" style="842" customWidth="1"/>
    <col min="10" max="10" width="9" style="842" customWidth="1"/>
    <col min="11" max="16384" width="9" style="842"/>
  </cols>
  <sheetData>
    <row r="1" spans="1:9" ht="22.5" customHeight="1">
      <c r="A1" s="839" t="s">
        <v>2440</v>
      </c>
      <c r="B1" s="840"/>
      <c r="C1" s="841"/>
      <c r="D1" s="841"/>
      <c r="E1" s="841"/>
      <c r="F1" s="841"/>
      <c r="G1" s="841"/>
      <c r="H1" s="841"/>
      <c r="I1" s="841"/>
    </row>
    <row r="2" spans="1:9" ht="22.5" customHeight="1">
      <c r="A2" s="850" t="s">
        <v>2023</v>
      </c>
      <c r="B2" s="851" t="s">
        <v>1069</v>
      </c>
      <c r="C2" s="851" t="s">
        <v>2441</v>
      </c>
      <c r="D2" s="851" t="s">
        <v>2442</v>
      </c>
      <c r="E2" s="851" t="s">
        <v>2443</v>
      </c>
      <c r="F2" s="851" t="s">
        <v>2444</v>
      </c>
      <c r="G2" s="852" t="s">
        <v>2445</v>
      </c>
      <c r="H2" s="853" t="s">
        <v>2446</v>
      </c>
      <c r="I2" s="854" t="s">
        <v>2447</v>
      </c>
    </row>
    <row r="3" spans="1:9">
      <c r="A3" s="847">
        <f t="shared" ref="A3:A34" si="0">ROW()-2</f>
        <v>1</v>
      </c>
      <c r="B3" s="843" t="s">
        <v>364</v>
      </c>
      <c r="C3" s="844" t="s">
        <v>2448</v>
      </c>
      <c r="D3" s="844" t="s">
        <v>362</v>
      </c>
      <c r="E3" s="844" t="s">
        <v>2449</v>
      </c>
      <c r="F3" s="843" t="s">
        <v>2450</v>
      </c>
      <c r="G3" s="845" t="s">
        <v>2451</v>
      </c>
      <c r="H3" s="846">
        <v>7.2</v>
      </c>
      <c r="I3" s="848" t="s">
        <v>2452</v>
      </c>
    </row>
    <row r="4" spans="1:9">
      <c r="A4" s="847">
        <f t="shared" si="0"/>
        <v>2</v>
      </c>
      <c r="B4" s="843" t="s">
        <v>554</v>
      </c>
      <c r="C4" s="844" t="s">
        <v>660</v>
      </c>
      <c r="D4" s="844" t="s">
        <v>661</v>
      </c>
      <c r="E4" s="844" t="s">
        <v>2453</v>
      </c>
      <c r="F4" s="843" t="s">
        <v>2450</v>
      </c>
      <c r="G4" s="845" t="s">
        <v>2454</v>
      </c>
      <c r="H4" s="846">
        <v>0.5</v>
      </c>
      <c r="I4" s="849" t="s">
        <v>2455</v>
      </c>
    </row>
    <row r="5" spans="1:9" ht="32.1" customHeight="1">
      <c r="A5" s="847">
        <f t="shared" si="0"/>
        <v>3</v>
      </c>
      <c r="B5" s="843" t="s">
        <v>283</v>
      </c>
      <c r="C5" s="844" t="s">
        <v>366</v>
      </c>
      <c r="D5" s="844" t="s">
        <v>367</v>
      </c>
      <c r="E5" s="844" t="s">
        <v>2456</v>
      </c>
      <c r="F5" s="843" t="s">
        <v>2457</v>
      </c>
      <c r="G5" s="845" t="s">
        <v>2458</v>
      </c>
      <c r="H5" s="846">
        <v>3</v>
      </c>
      <c r="I5" s="849" t="s">
        <v>2455</v>
      </c>
    </row>
    <row r="6" spans="1:9">
      <c r="A6" s="847">
        <f t="shared" si="0"/>
        <v>4</v>
      </c>
      <c r="B6" s="843" t="s">
        <v>318</v>
      </c>
      <c r="C6" s="844" t="s">
        <v>2459</v>
      </c>
      <c r="D6" s="844" t="s">
        <v>316</v>
      </c>
      <c r="E6" s="844" t="s">
        <v>2460</v>
      </c>
      <c r="F6" s="843" t="s">
        <v>2461</v>
      </c>
      <c r="G6" s="845" t="s">
        <v>2462</v>
      </c>
      <c r="H6" s="846">
        <v>6</v>
      </c>
      <c r="I6" s="849" t="s">
        <v>2463</v>
      </c>
    </row>
    <row r="7" spans="1:9">
      <c r="A7" s="847">
        <f t="shared" si="0"/>
        <v>5</v>
      </c>
      <c r="B7" s="843" t="s">
        <v>66</v>
      </c>
      <c r="C7" s="844" t="s">
        <v>95</v>
      </c>
      <c r="D7" s="844" t="s">
        <v>96</v>
      </c>
      <c r="E7" s="844" t="s">
        <v>2464</v>
      </c>
      <c r="F7" s="843" t="s">
        <v>2461</v>
      </c>
      <c r="G7" s="845" t="s">
        <v>2465</v>
      </c>
      <c r="H7" s="846">
        <v>5.6</v>
      </c>
      <c r="I7" s="849" t="s">
        <v>2455</v>
      </c>
    </row>
    <row r="8" spans="1:9">
      <c r="A8" s="847">
        <f t="shared" si="0"/>
        <v>6</v>
      </c>
      <c r="B8" s="843" t="s">
        <v>76</v>
      </c>
      <c r="C8" s="844" t="s">
        <v>100</v>
      </c>
      <c r="D8" s="844" t="s">
        <v>73</v>
      </c>
      <c r="E8" s="844" t="s">
        <v>2466</v>
      </c>
      <c r="F8" s="843" t="s">
        <v>2461</v>
      </c>
      <c r="G8" s="845" t="s">
        <v>2467</v>
      </c>
      <c r="H8" s="846">
        <v>2.1</v>
      </c>
      <c r="I8" s="849" t="s">
        <v>2455</v>
      </c>
    </row>
    <row r="9" spans="1:9" ht="32.1" customHeight="1">
      <c r="A9" s="847">
        <f t="shared" si="0"/>
        <v>7</v>
      </c>
      <c r="B9" s="843" t="s">
        <v>251</v>
      </c>
      <c r="C9" s="844" t="s">
        <v>386</v>
      </c>
      <c r="D9" s="844" t="s">
        <v>308</v>
      </c>
      <c r="E9" s="844" t="s">
        <v>2460</v>
      </c>
      <c r="F9" s="843" t="s">
        <v>2468</v>
      </c>
      <c r="G9" s="845" t="s">
        <v>2469</v>
      </c>
      <c r="H9" s="846">
        <v>3.5</v>
      </c>
      <c r="I9" s="849" t="s">
        <v>2463</v>
      </c>
    </row>
    <row r="10" spans="1:9">
      <c r="A10" s="847">
        <f t="shared" si="0"/>
        <v>8</v>
      </c>
      <c r="B10" s="843" t="s">
        <v>359</v>
      </c>
      <c r="C10" s="844" t="s">
        <v>694</v>
      </c>
      <c r="D10" s="844" t="s">
        <v>695</v>
      </c>
      <c r="E10" s="844" t="s">
        <v>2470</v>
      </c>
      <c r="F10" s="843" t="s">
        <v>2471</v>
      </c>
      <c r="G10" s="845" t="s">
        <v>2472</v>
      </c>
      <c r="H10" s="846" t="s">
        <v>2473</v>
      </c>
      <c r="I10" s="849" t="s">
        <v>2474</v>
      </c>
    </row>
    <row r="11" spans="1:9">
      <c r="A11" s="847">
        <f t="shared" si="0"/>
        <v>9</v>
      </c>
      <c r="B11" s="843"/>
      <c r="C11" s="844"/>
      <c r="D11" s="844"/>
      <c r="E11" s="844"/>
      <c r="F11" s="843"/>
      <c r="G11" s="845"/>
      <c r="H11" s="846"/>
      <c r="I11" s="849"/>
    </row>
    <row r="12" spans="1:9">
      <c r="A12" s="847">
        <f t="shared" si="0"/>
        <v>10</v>
      </c>
      <c r="B12" s="843"/>
      <c r="C12" s="844"/>
      <c r="D12" s="844"/>
      <c r="E12" s="844"/>
      <c r="F12" s="843"/>
      <c r="G12" s="845"/>
      <c r="H12" s="846"/>
      <c r="I12" s="849"/>
    </row>
    <row r="13" spans="1:9">
      <c r="A13" s="847">
        <f t="shared" si="0"/>
        <v>11</v>
      </c>
      <c r="B13" s="843"/>
      <c r="C13" s="844"/>
      <c r="D13" s="844"/>
      <c r="E13" s="844"/>
      <c r="F13" s="843"/>
      <c r="G13" s="845"/>
      <c r="H13" s="846"/>
      <c r="I13" s="849"/>
    </row>
    <row r="14" spans="1:9">
      <c r="A14" s="847">
        <f t="shared" si="0"/>
        <v>12</v>
      </c>
      <c r="B14" s="843"/>
      <c r="C14" s="844"/>
      <c r="D14" s="844"/>
      <c r="E14" s="844"/>
      <c r="F14" s="843"/>
      <c r="G14" s="845"/>
      <c r="H14" s="846"/>
      <c r="I14" s="849"/>
    </row>
    <row r="15" spans="1:9">
      <c r="A15" s="847">
        <f t="shared" si="0"/>
        <v>13</v>
      </c>
      <c r="B15" s="843"/>
      <c r="C15" s="844"/>
      <c r="D15" s="844"/>
      <c r="E15" s="844"/>
      <c r="F15" s="843"/>
      <c r="G15" s="845"/>
      <c r="H15" s="846"/>
      <c r="I15" s="849"/>
    </row>
    <row r="16" spans="1:9">
      <c r="A16" s="847">
        <f t="shared" si="0"/>
        <v>14</v>
      </c>
      <c r="B16" s="843"/>
      <c r="C16" s="844"/>
      <c r="D16" s="844"/>
      <c r="E16" s="844"/>
      <c r="F16" s="843"/>
      <c r="G16" s="845"/>
      <c r="H16" s="846"/>
      <c r="I16" s="849"/>
    </row>
    <row r="17" spans="1:9">
      <c r="A17" s="847">
        <f t="shared" si="0"/>
        <v>15</v>
      </c>
      <c r="B17" s="843"/>
      <c r="C17" s="844"/>
      <c r="D17" s="844"/>
      <c r="E17" s="844"/>
      <c r="F17" s="843"/>
      <c r="G17" s="845"/>
      <c r="H17" s="846"/>
      <c r="I17" s="849"/>
    </row>
    <row r="18" spans="1:9">
      <c r="A18" s="847">
        <f t="shared" si="0"/>
        <v>16</v>
      </c>
      <c r="B18" s="843"/>
      <c r="C18" s="844"/>
      <c r="D18" s="844"/>
      <c r="E18" s="844"/>
      <c r="F18" s="843"/>
      <c r="G18" s="845"/>
      <c r="H18" s="846"/>
      <c r="I18" s="849"/>
    </row>
    <row r="19" spans="1:9">
      <c r="A19" s="847">
        <f t="shared" si="0"/>
        <v>17</v>
      </c>
      <c r="B19" s="843"/>
      <c r="C19" s="844"/>
      <c r="D19" s="844"/>
      <c r="E19" s="844"/>
      <c r="F19" s="843"/>
      <c r="G19" s="845"/>
      <c r="H19" s="846"/>
      <c r="I19" s="849"/>
    </row>
    <row r="20" spans="1:9">
      <c r="A20" s="847">
        <f t="shared" si="0"/>
        <v>18</v>
      </c>
      <c r="B20" s="843"/>
      <c r="C20" s="844"/>
      <c r="D20" s="844"/>
      <c r="E20" s="844"/>
      <c r="F20" s="843"/>
      <c r="G20" s="845"/>
      <c r="H20" s="846"/>
      <c r="I20" s="849"/>
    </row>
    <row r="21" spans="1:9">
      <c r="A21" s="847">
        <f t="shared" si="0"/>
        <v>19</v>
      </c>
      <c r="B21" s="843"/>
      <c r="C21" s="844"/>
      <c r="D21" s="844"/>
      <c r="E21" s="844"/>
      <c r="F21" s="843"/>
      <c r="G21" s="845"/>
      <c r="H21" s="846"/>
      <c r="I21" s="849"/>
    </row>
    <row r="22" spans="1:9">
      <c r="A22" s="847">
        <f t="shared" si="0"/>
        <v>20</v>
      </c>
      <c r="B22" s="843"/>
      <c r="C22" s="844"/>
      <c r="D22" s="844"/>
      <c r="E22" s="844"/>
      <c r="F22" s="843"/>
      <c r="G22" s="844"/>
      <c r="H22" s="846"/>
      <c r="I22" s="849"/>
    </row>
    <row r="23" spans="1:9">
      <c r="A23" s="847">
        <f t="shared" si="0"/>
        <v>21</v>
      </c>
      <c r="B23" s="843"/>
      <c r="C23" s="844"/>
      <c r="D23" s="844"/>
      <c r="E23" s="844"/>
      <c r="F23" s="843"/>
      <c r="G23" s="844"/>
      <c r="H23" s="846"/>
      <c r="I23" s="849"/>
    </row>
    <row r="24" spans="1:9">
      <c r="A24" s="847">
        <f t="shared" si="0"/>
        <v>22</v>
      </c>
      <c r="B24" s="843"/>
      <c r="C24" s="844"/>
      <c r="D24" s="844"/>
      <c r="E24" s="844"/>
      <c r="F24" s="843"/>
      <c r="G24" s="844"/>
      <c r="H24" s="846"/>
      <c r="I24" s="849"/>
    </row>
    <row r="25" spans="1:9">
      <c r="A25" s="847">
        <f t="shared" si="0"/>
        <v>23</v>
      </c>
      <c r="B25" s="843"/>
      <c r="C25" s="844"/>
      <c r="D25" s="844"/>
      <c r="E25" s="844"/>
      <c r="F25" s="843"/>
      <c r="G25" s="844"/>
      <c r="H25" s="846"/>
      <c r="I25" s="849"/>
    </row>
    <row r="26" spans="1:9">
      <c r="A26" s="847">
        <f t="shared" si="0"/>
        <v>24</v>
      </c>
      <c r="B26" s="843"/>
      <c r="C26" s="844"/>
      <c r="D26" s="844"/>
      <c r="E26" s="844"/>
      <c r="F26" s="843"/>
      <c r="G26" s="844"/>
      <c r="H26" s="846"/>
      <c r="I26" s="849"/>
    </row>
    <row r="27" spans="1:9">
      <c r="A27" s="847">
        <f t="shared" si="0"/>
        <v>25</v>
      </c>
      <c r="B27" s="843"/>
      <c r="C27" s="844"/>
      <c r="D27" s="844"/>
      <c r="E27" s="844"/>
      <c r="F27" s="843"/>
      <c r="G27" s="844"/>
      <c r="H27" s="846"/>
      <c r="I27" s="849"/>
    </row>
    <row r="28" spans="1:9">
      <c r="A28" s="847">
        <f t="shared" si="0"/>
        <v>26</v>
      </c>
      <c r="B28" s="843"/>
      <c r="C28" s="844"/>
      <c r="D28" s="844"/>
      <c r="E28" s="844"/>
      <c r="F28" s="843"/>
      <c r="G28" s="844"/>
      <c r="H28" s="846"/>
      <c r="I28" s="849"/>
    </row>
    <row r="29" spans="1:9">
      <c r="A29" s="847">
        <f t="shared" si="0"/>
        <v>27</v>
      </c>
      <c r="B29" s="843"/>
      <c r="C29" s="844"/>
      <c r="D29" s="844"/>
      <c r="E29" s="844"/>
      <c r="F29" s="843"/>
      <c r="G29" s="844"/>
      <c r="H29" s="846"/>
      <c r="I29" s="849"/>
    </row>
    <row r="30" spans="1:9">
      <c r="A30" s="847">
        <f t="shared" si="0"/>
        <v>28</v>
      </c>
      <c r="B30" s="843"/>
      <c r="C30" s="844"/>
      <c r="D30" s="844"/>
      <c r="E30" s="844"/>
      <c r="F30" s="843"/>
      <c r="G30" s="844"/>
      <c r="H30" s="846"/>
      <c r="I30" s="849"/>
    </row>
    <row r="31" spans="1:9">
      <c r="A31" s="847">
        <f t="shared" si="0"/>
        <v>29</v>
      </c>
      <c r="B31" s="843"/>
      <c r="C31" s="844"/>
      <c r="D31" s="844"/>
      <c r="E31" s="844"/>
      <c r="F31" s="843"/>
      <c r="G31" s="844"/>
      <c r="H31" s="846"/>
      <c r="I31" s="849"/>
    </row>
    <row r="32" spans="1:9">
      <c r="A32" s="847">
        <f t="shared" si="0"/>
        <v>30</v>
      </c>
      <c r="B32" s="843"/>
      <c r="C32" s="844"/>
      <c r="D32" s="844"/>
      <c r="E32" s="844"/>
      <c r="F32" s="843"/>
      <c r="G32" s="844"/>
      <c r="H32" s="846"/>
      <c r="I32" s="849"/>
    </row>
    <row r="33" spans="1:9">
      <c r="A33" s="847">
        <f t="shared" si="0"/>
        <v>31</v>
      </c>
      <c r="B33" s="843"/>
      <c r="C33" s="844"/>
      <c r="D33" s="844"/>
      <c r="E33" s="844"/>
      <c r="F33" s="843"/>
      <c r="G33" s="844"/>
      <c r="H33" s="846"/>
      <c r="I33" s="849"/>
    </row>
    <row r="34" spans="1:9">
      <c r="A34" s="855">
        <f t="shared" si="0"/>
        <v>32</v>
      </c>
      <c r="B34" s="856"/>
      <c r="C34" s="857"/>
      <c r="D34" s="857"/>
      <c r="E34" s="857"/>
      <c r="F34" s="856"/>
      <c r="G34" s="857"/>
      <c r="H34" s="858"/>
      <c r="I34" s="859"/>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6" customWidth="1"/>
    <col min="2" max="2" width="14.125" style="866" customWidth="1"/>
    <col min="3" max="3" width="12.75" style="866" customWidth="1"/>
    <col min="4" max="4" width="13.25" style="866" customWidth="1"/>
    <col min="5" max="5" width="16.5" style="866" customWidth="1"/>
    <col min="6" max="6" width="13.375" style="866" customWidth="1"/>
    <col min="7" max="7" width="15.875" style="866" customWidth="1"/>
    <col min="8" max="8" width="13.625" style="866" customWidth="1"/>
    <col min="9" max="10" width="9" style="866" customWidth="1"/>
    <col min="11" max="11" width="17.625" style="866" bestFit="1" customWidth="1"/>
    <col min="12" max="12" width="17.375" style="866" customWidth="1"/>
    <col min="13" max="13" width="19.625" style="866" customWidth="1"/>
    <col min="14" max="14" width="9" style="866" customWidth="1"/>
    <col min="15" max="16384" width="9" style="866"/>
  </cols>
  <sheetData>
    <row r="1" spans="1:13" ht="66.95" customHeight="1">
      <c r="A1" s="1102" t="s">
        <v>2475</v>
      </c>
      <c r="B1" s="1100"/>
      <c r="C1" s="1100"/>
      <c r="D1" s="1100"/>
      <c r="E1" s="1100"/>
      <c r="F1" s="1100"/>
      <c r="G1" s="1100"/>
      <c r="H1" s="1100"/>
      <c r="I1" s="1100"/>
      <c r="J1" s="1100"/>
      <c r="K1" s="1100"/>
      <c r="L1" s="1100"/>
      <c r="M1" s="1100"/>
    </row>
    <row r="2" spans="1:13" ht="35.450000000000003" customHeight="1">
      <c r="A2" s="1101" t="s">
        <v>2476</v>
      </c>
      <c r="B2" s="1100"/>
      <c r="C2" s="1100"/>
      <c r="D2" s="1100"/>
      <c r="E2" s="1100"/>
      <c r="F2" s="1100"/>
      <c r="G2" s="1100"/>
      <c r="H2" s="1100"/>
      <c r="I2" s="1100"/>
      <c r="J2" s="1100"/>
      <c r="K2" s="1100"/>
      <c r="L2" s="1100"/>
      <c r="M2" s="1100"/>
    </row>
    <row r="3" spans="1:13" ht="49.5" customHeight="1">
      <c r="A3" s="1099" t="s">
        <v>2477</v>
      </c>
      <c r="B3" s="1100"/>
      <c r="C3" s="1100"/>
      <c r="D3" s="1100"/>
      <c r="E3" s="1100"/>
      <c r="F3" s="1100"/>
      <c r="G3" s="1100"/>
      <c r="H3" s="1100"/>
      <c r="I3" s="1100"/>
      <c r="J3" s="1100"/>
      <c r="K3" s="1100"/>
      <c r="L3" s="1100"/>
      <c r="M3" s="1100"/>
    </row>
    <row r="4" spans="1:13" ht="43.5" customHeight="1">
      <c r="A4" s="1115" t="s">
        <v>2478</v>
      </c>
      <c r="B4" s="1100"/>
      <c r="C4" s="1100"/>
      <c r="D4" s="1100"/>
      <c r="E4" s="1100"/>
      <c r="F4" s="1100"/>
      <c r="G4" s="1100"/>
      <c r="H4" s="1100"/>
      <c r="I4" s="1100"/>
      <c r="J4" s="1100"/>
      <c r="K4" s="1100"/>
      <c r="L4" s="1100"/>
      <c r="M4" s="1100"/>
    </row>
    <row r="5" spans="1:13" ht="70.5" customHeight="1">
      <c r="A5" s="1105" t="s">
        <v>2479</v>
      </c>
      <c r="B5" s="1110" t="s">
        <v>2480</v>
      </c>
      <c r="C5" s="1111"/>
      <c r="D5" s="867" t="s">
        <v>2481</v>
      </c>
      <c r="E5" s="868" t="s">
        <v>2482</v>
      </c>
      <c r="F5" s="1126"/>
      <c r="G5" s="1096"/>
      <c r="H5" s="1096"/>
      <c r="I5" s="1096"/>
      <c r="J5" s="1097"/>
      <c r="K5" s="869" t="s">
        <v>2483</v>
      </c>
      <c r="L5" s="1128"/>
      <c r="M5" s="1097"/>
    </row>
    <row r="6" spans="1:13" ht="70.5" customHeight="1">
      <c r="A6" s="1058"/>
      <c r="B6" s="1109" t="s">
        <v>2484</v>
      </c>
      <c r="C6" s="1100"/>
      <c r="D6" s="870" t="s">
        <v>2485</v>
      </c>
      <c r="E6" s="871" t="s">
        <v>2486</v>
      </c>
      <c r="F6" s="1116"/>
      <c r="G6" s="1111"/>
      <c r="H6" s="1111"/>
      <c r="I6" s="1111"/>
      <c r="J6" s="1111"/>
      <c r="K6" s="1111"/>
      <c r="L6" s="1111"/>
      <c r="M6" s="1114"/>
    </row>
    <row r="7" spans="1:13" s="872" customFormat="1" ht="48.75" customHeight="1">
      <c r="A7" s="1104" t="s">
        <v>2487</v>
      </c>
      <c r="B7" s="1096"/>
      <c r="C7" s="1096"/>
      <c r="D7" s="1096"/>
      <c r="E7" s="1096"/>
      <c r="F7" s="1096"/>
      <c r="G7" s="1096"/>
      <c r="H7" s="1096"/>
      <c r="I7" s="1096"/>
      <c r="J7" s="1096"/>
      <c r="K7" s="1096"/>
      <c r="L7" s="1096"/>
      <c r="M7" s="1097"/>
    </row>
    <row r="8" spans="1:13" ht="50.25" customHeight="1">
      <c r="A8" s="1127" t="s">
        <v>2488</v>
      </c>
      <c r="B8" s="1111"/>
      <c r="C8" s="1111"/>
      <c r="D8" s="1111"/>
      <c r="E8" s="1111"/>
      <c r="F8" s="1111"/>
      <c r="G8" s="1111"/>
      <c r="H8" s="1111"/>
      <c r="I8" s="1111"/>
      <c r="J8" s="1111"/>
      <c r="K8" s="1111"/>
      <c r="L8" s="1111"/>
      <c r="M8" s="1114"/>
    </row>
    <row r="9" spans="1:13" s="873" customFormat="1" ht="53.25" customHeight="1">
      <c r="A9" s="1123" t="s">
        <v>2489</v>
      </c>
      <c r="B9" s="1124"/>
      <c r="C9" s="1124"/>
      <c r="D9" s="1124"/>
      <c r="E9" s="1124"/>
      <c r="F9" s="1124"/>
      <c r="G9" s="1124"/>
      <c r="H9" s="1124"/>
      <c r="I9" s="1124"/>
      <c r="J9" s="1124"/>
      <c r="K9" s="1124"/>
      <c r="L9" s="1124"/>
      <c r="M9" s="1125"/>
    </row>
    <row r="10" spans="1:13" s="873" customFormat="1" ht="53.25" customHeight="1">
      <c r="A10" s="1106" t="s">
        <v>2490</v>
      </c>
      <c r="B10" s="1107"/>
      <c r="C10" s="1107"/>
      <c r="D10" s="1107"/>
      <c r="E10" s="1107"/>
      <c r="F10" s="1107"/>
      <c r="G10" s="1107"/>
      <c r="H10" s="1107"/>
      <c r="I10" s="1107"/>
      <c r="J10" s="1107"/>
      <c r="K10" s="1107"/>
      <c r="L10" s="1107"/>
      <c r="M10" s="1108"/>
    </row>
    <row r="11" spans="1:13" s="873" customFormat="1" ht="53.25" customHeight="1">
      <c r="A11" s="1106" t="s">
        <v>2491</v>
      </c>
      <c r="B11" s="1107"/>
      <c r="C11" s="1107"/>
      <c r="D11" s="1107"/>
      <c r="E11" s="1107"/>
      <c r="F11" s="1107"/>
      <c r="G11" s="1107"/>
      <c r="H11" s="1107"/>
      <c r="I11" s="1107"/>
      <c r="J11" s="1107"/>
      <c r="K11" s="1107"/>
      <c r="L11" s="1107"/>
      <c r="M11" s="1108"/>
    </row>
    <row r="12" spans="1:13" s="873" customFormat="1" ht="53.25" customHeight="1">
      <c r="A12" s="1106" t="s">
        <v>2492</v>
      </c>
      <c r="B12" s="1107"/>
      <c r="C12" s="1107"/>
      <c r="D12" s="1107"/>
      <c r="E12" s="1107"/>
      <c r="F12" s="1107"/>
      <c r="G12" s="1107"/>
      <c r="H12" s="1107"/>
      <c r="I12" s="1107"/>
      <c r="J12" s="1107"/>
      <c r="K12" s="1107"/>
      <c r="L12" s="1107"/>
      <c r="M12" s="1108"/>
    </row>
    <row r="13" spans="1:13" s="873" customFormat="1" ht="53.25" customHeight="1">
      <c r="A13" s="1106" t="s">
        <v>2493</v>
      </c>
      <c r="B13" s="1107"/>
      <c r="C13" s="1107"/>
      <c r="D13" s="1107"/>
      <c r="E13" s="1107"/>
      <c r="F13" s="1107"/>
      <c r="G13" s="1107"/>
      <c r="H13" s="1107"/>
      <c r="I13" s="1107"/>
      <c r="J13" s="1107"/>
      <c r="K13" s="1107"/>
      <c r="L13" s="1107"/>
      <c r="M13" s="1108"/>
    </row>
    <row r="14" spans="1:13" s="873" customFormat="1" ht="53.25" customHeight="1">
      <c r="A14" s="1106" t="s">
        <v>2494</v>
      </c>
      <c r="B14" s="1107"/>
      <c r="C14" s="1107"/>
      <c r="D14" s="1107"/>
      <c r="E14" s="1107"/>
      <c r="F14" s="1107"/>
      <c r="G14" s="1107"/>
      <c r="H14" s="1107"/>
      <c r="I14" s="1107"/>
      <c r="J14" s="1107"/>
      <c r="K14" s="1107"/>
      <c r="L14" s="1107"/>
      <c r="M14" s="1108"/>
    </row>
    <row r="15" spans="1:13" s="873" customFormat="1" ht="78" customHeight="1">
      <c r="A15" s="1112" t="s">
        <v>2495</v>
      </c>
      <c r="B15" s="1107"/>
      <c r="C15" s="1107"/>
      <c r="D15" s="1107"/>
      <c r="E15" s="1107"/>
      <c r="F15" s="1107"/>
      <c r="G15" s="1107"/>
      <c r="H15" s="1107"/>
      <c r="I15" s="1107"/>
      <c r="J15" s="1107"/>
      <c r="K15" s="1107"/>
      <c r="L15" s="1107"/>
      <c r="M15" s="1108"/>
    </row>
    <row r="16" spans="1:13" s="873" customFormat="1" ht="53.25" customHeight="1">
      <c r="A16" s="1106" t="s">
        <v>2496</v>
      </c>
      <c r="B16" s="1107"/>
      <c r="C16" s="1107"/>
      <c r="D16" s="1107"/>
      <c r="E16" s="1107"/>
      <c r="F16" s="1107"/>
      <c r="G16" s="1107"/>
      <c r="H16" s="1107"/>
      <c r="I16" s="1107"/>
      <c r="J16" s="1107"/>
      <c r="K16" s="1107"/>
      <c r="L16" s="1107"/>
      <c r="M16" s="1108"/>
    </row>
    <row r="17" spans="1:13" s="873" customFormat="1" ht="53.25" customHeight="1">
      <c r="A17" s="1106" t="s">
        <v>2497</v>
      </c>
      <c r="B17" s="1107"/>
      <c r="C17" s="1107"/>
      <c r="D17" s="1107"/>
      <c r="E17" s="1107"/>
      <c r="F17" s="1107"/>
      <c r="G17" s="1107"/>
      <c r="H17" s="1107"/>
      <c r="I17" s="1107"/>
      <c r="J17" s="1107"/>
      <c r="K17" s="1107"/>
      <c r="L17" s="1107"/>
      <c r="M17" s="1108"/>
    </row>
    <row r="18" spans="1:13" s="873" customFormat="1" ht="53.25" customHeight="1">
      <c r="A18" s="1106" t="s">
        <v>2498</v>
      </c>
      <c r="B18" s="1107"/>
      <c r="C18" s="1107"/>
      <c r="D18" s="1107"/>
      <c r="E18" s="1107"/>
      <c r="F18" s="1107"/>
      <c r="G18" s="1107"/>
      <c r="H18" s="1107"/>
      <c r="I18" s="1107"/>
      <c r="J18" s="1107"/>
      <c r="K18" s="1107"/>
      <c r="L18" s="1107"/>
      <c r="M18" s="1108"/>
    </row>
    <row r="19" spans="1:13" s="873" customFormat="1" ht="53.25" customHeight="1">
      <c r="A19" s="1120" t="s">
        <v>2499</v>
      </c>
      <c r="B19" s="1121"/>
      <c r="C19" s="1121"/>
      <c r="D19" s="1121"/>
      <c r="E19" s="1121"/>
      <c r="F19" s="1121"/>
      <c r="G19" s="1121"/>
      <c r="H19" s="1121"/>
      <c r="I19" s="1121"/>
      <c r="J19" s="1121"/>
      <c r="K19" s="1121"/>
      <c r="L19" s="1121"/>
      <c r="M19" s="1122"/>
    </row>
    <row r="20" spans="1:13" s="873" customFormat="1" ht="200.1" customHeight="1">
      <c r="A20" s="1117" t="s">
        <v>2500</v>
      </c>
      <c r="B20" s="1118"/>
      <c r="C20" s="1118"/>
      <c r="D20" s="1118"/>
      <c r="E20" s="1118"/>
      <c r="F20" s="1118"/>
      <c r="G20" s="1118"/>
      <c r="H20" s="1118"/>
      <c r="I20" s="1118"/>
      <c r="J20" s="1118"/>
      <c r="K20" s="1118"/>
      <c r="L20" s="1118"/>
      <c r="M20" s="1119"/>
    </row>
    <row r="21" spans="1:13" s="873" customFormat="1" ht="200.1" customHeight="1">
      <c r="A21" s="1098" t="s">
        <v>2501</v>
      </c>
      <c r="B21" s="1096"/>
      <c r="C21" s="1096"/>
      <c r="D21" s="1096"/>
      <c r="E21" s="1096"/>
      <c r="F21" s="1096"/>
      <c r="G21" s="1096"/>
      <c r="H21" s="1096"/>
      <c r="I21" s="1096"/>
      <c r="J21" s="1096"/>
      <c r="K21" s="1096"/>
      <c r="L21" s="1096"/>
      <c r="M21" s="1097"/>
    </row>
    <row r="22" spans="1:13" ht="99.95" customHeight="1">
      <c r="A22" s="1113" t="s">
        <v>2502</v>
      </c>
      <c r="B22" s="1111"/>
      <c r="C22" s="1111"/>
      <c r="D22" s="1111"/>
      <c r="E22" s="1111"/>
      <c r="F22" s="1111"/>
      <c r="G22" s="1111"/>
      <c r="H22" s="1111"/>
      <c r="I22" s="1111"/>
      <c r="J22" s="1111"/>
      <c r="K22" s="1111"/>
      <c r="L22" s="1111"/>
      <c r="M22" s="1114"/>
    </row>
    <row r="23" spans="1:13" ht="30.95" customHeight="1">
      <c r="A23" s="1105" t="s">
        <v>2503</v>
      </c>
      <c r="B23" s="1096"/>
      <c r="C23" s="1096"/>
      <c r="D23" s="1097"/>
      <c r="E23" s="1105" t="s">
        <v>2504</v>
      </c>
      <c r="F23" s="1096"/>
      <c r="G23" s="1096"/>
      <c r="H23" s="1097"/>
      <c r="I23" s="1105" t="s">
        <v>2505</v>
      </c>
      <c r="J23" s="1096"/>
      <c r="K23" s="1096"/>
      <c r="L23" s="1096"/>
      <c r="M23" s="1097"/>
    </row>
    <row r="24" spans="1:13" ht="120" customHeight="1">
      <c r="A24" s="1103"/>
      <c r="B24" s="1096"/>
      <c r="C24" s="1096"/>
      <c r="D24" s="1097"/>
      <c r="E24" s="1103"/>
      <c r="F24" s="1096"/>
      <c r="G24" s="1096"/>
      <c r="H24" s="1097"/>
      <c r="I24" s="1103"/>
      <c r="J24" s="1096"/>
      <c r="K24" s="1096"/>
      <c r="L24" s="1096"/>
      <c r="M24" s="1097"/>
    </row>
    <row r="25" spans="1:13" ht="135" customHeight="1">
      <c r="A25" s="1095" t="s">
        <v>2506</v>
      </c>
      <c r="B25" s="1096"/>
      <c r="C25" s="1096"/>
      <c r="D25" s="1096"/>
      <c r="E25" s="1096"/>
      <c r="F25" s="1096"/>
      <c r="G25" s="1096"/>
      <c r="H25" s="1096"/>
      <c r="I25" s="1096"/>
      <c r="J25" s="1096"/>
      <c r="K25" s="1096"/>
      <c r="L25" s="1096"/>
      <c r="M25" s="1097"/>
    </row>
    <row r="26" spans="1:13" ht="166.5" customHeight="1">
      <c r="A26" s="1095" t="s">
        <v>2507</v>
      </c>
      <c r="B26" s="1096"/>
      <c r="C26" s="1096"/>
      <c r="D26" s="1096"/>
      <c r="E26" s="1096"/>
      <c r="F26" s="1096"/>
      <c r="G26" s="1096"/>
      <c r="H26" s="1096"/>
      <c r="I26" s="1096"/>
      <c r="J26" s="1096"/>
      <c r="K26" s="1096"/>
      <c r="L26" s="1096"/>
      <c r="M26" s="1097"/>
    </row>
  </sheetData>
  <mergeCells count="34">
    <mergeCell ref="A4:M4"/>
    <mergeCell ref="F6:M6"/>
    <mergeCell ref="A20:M20"/>
    <mergeCell ref="A10:M10"/>
    <mergeCell ref="A19:M19"/>
    <mergeCell ref="A13:M13"/>
    <mergeCell ref="A9:M9"/>
    <mergeCell ref="F5:J5"/>
    <mergeCell ref="A14:M14"/>
    <mergeCell ref="A8:M8"/>
    <mergeCell ref="A17:M17"/>
    <mergeCell ref="L5:M5"/>
    <mergeCell ref="E24:H24"/>
    <mergeCell ref="A11:M11"/>
    <mergeCell ref="A5:A6"/>
    <mergeCell ref="E23:H23"/>
    <mergeCell ref="A23:D23"/>
    <mergeCell ref="A22:M22"/>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7" customWidth="1"/>
    <col min="6" max="6" width="37.25" style="298" customWidth="1"/>
    <col min="7" max="9" width="11" style="647" customWidth="1"/>
    <col min="10" max="10" width="32.625" style="298" customWidth="1"/>
    <col min="11" max="13" width="11" style="647" customWidth="1"/>
  </cols>
  <sheetData>
    <row r="1" spans="1:13" s="232" customFormat="1" ht="21.75" customHeight="1">
      <c r="A1" s="636" t="s">
        <v>934</v>
      </c>
      <c r="B1" s="637" t="s">
        <v>1426</v>
      </c>
      <c r="C1" s="638" t="s">
        <v>2508</v>
      </c>
      <c r="D1" s="638" t="s">
        <v>2509</v>
      </c>
      <c r="E1" s="639" t="s">
        <v>2510</v>
      </c>
      <c r="F1" s="637" t="s">
        <v>2511</v>
      </c>
      <c r="G1" s="638" t="s">
        <v>2508</v>
      </c>
      <c r="H1" s="638" t="s">
        <v>2509</v>
      </c>
      <c r="I1" s="639" t="s">
        <v>2510</v>
      </c>
      <c r="J1" s="637" t="s">
        <v>2512</v>
      </c>
      <c r="K1" s="638" t="s">
        <v>2508</v>
      </c>
      <c r="L1" s="638" t="s">
        <v>2509</v>
      </c>
      <c r="M1" s="639" t="s">
        <v>2510</v>
      </c>
    </row>
    <row r="2" spans="1:13" hidden="1" outlineLevel="1">
      <c r="A2" s="640">
        <v>43790</v>
      </c>
      <c r="B2" s="641" t="s">
        <v>547</v>
      </c>
      <c r="C2" s="642"/>
      <c r="D2" s="643"/>
      <c r="E2" s="644"/>
      <c r="F2" s="641" t="s">
        <v>2513</v>
      </c>
      <c r="G2" s="642"/>
      <c r="H2" s="643"/>
      <c r="I2" s="644"/>
      <c r="J2" s="641" t="s">
        <v>547</v>
      </c>
      <c r="K2" s="642"/>
      <c r="L2" s="643"/>
      <c r="M2" s="644"/>
    </row>
    <row r="3" spans="1:13" hidden="1" outlineLevel="1">
      <c r="A3" s="640"/>
      <c r="B3" s="641"/>
      <c r="C3" s="642"/>
      <c r="D3" s="643"/>
      <c r="E3" s="644"/>
      <c r="F3" s="641" t="s">
        <v>2514</v>
      </c>
      <c r="G3" s="642"/>
      <c r="H3" s="643"/>
      <c r="I3" s="644"/>
      <c r="J3" s="641"/>
      <c r="K3" s="642"/>
      <c r="L3" s="643"/>
      <c r="M3" s="644"/>
    </row>
    <row r="4" spans="1:13" hidden="1" outlineLevel="1">
      <c r="A4" s="640">
        <v>43791</v>
      </c>
      <c r="B4" s="641" t="s">
        <v>2515</v>
      </c>
      <c r="C4" s="642"/>
      <c r="D4" s="643"/>
      <c r="E4" s="644"/>
      <c r="F4" s="641" t="s">
        <v>2516</v>
      </c>
      <c r="G4" s="642"/>
      <c r="H4" s="643"/>
      <c r="I4" s="644"/>
      <c r="J4" s="641"/>
      <c r="K4" s="642"/>
      <c r="L4" s="643"/>
      <c r="M4" s="644"/>
    </row>
    <row r="5" spans="1:13" hidden="1" outlineLevel="1">
      <c r="A5" s="640">
        <v>43792</v>
      </c>
      <c r="B5" s="641" t="s">
        <v>2517</v>
      </c>
      <c r="C5" s="642"/>
      <c r="D5" s="643"/>
      <c r="E5" s="644"/>
      <c r="F5" s="641" t="s">
        <v>2518</v>
      </c>
      <c r="G5" s="642"/>
      <c r="H5" s="643"/>
      <c r="I5" s="644"/>
      <c r="J5" s="641"/>
      <c r="K5" s="642"/>
      <c r="L5" s="643"/>
      <c r="M5" s="644"/>
    </row>
    <row r="6" spans="1:13" hidden="1" outlineLevel="1">
      <c r="A6" s="640"/>
      <c r="B6" s="641"/>
      <c r="C6" s="642"/>
      <c r="D6" s="643"/>
      <c r="E6" s="644"/>
      <c r="F6" s="641" t="s">
        <v>2519</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2520</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2521</v>
      </c>
      <c r="K16" s="642"/>
      <c r="L16" s="643"/>
      <c r="M16" s="644"/>
    </row>
    <row r="17" spans="1:13" hidden="1" outlineLevel="1">
      <c r="A17" s="640">
        <v>43802</v>
      </c>
      <c r="B17" s="641" t="s">
        <v>547</v>
      </c>
      <c r="C17" s="642"/>
      <c r="D17" s="643"/>
      <c r="E17" s="644"/>
      <c r="F17" s="641" t="s">
        <v>2522</v>
      </c>
      <c r="G17" s="642"/>
      <c r="H17" s="643"/>
      <c r="I17" s="644"/>
      <c r="J17" s="641" t="s">
        <v>2523</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2524</v>
      </c>
      <c r="C20" s="642"/>
      <c r="D20" s="643"/>
      <c r="E20" s="644"/>
      <c r="F20" s="641" t="s">
        <v>2525</v>
      </c>
      <c r="G20" s="642"/>
      <c r="H20" s="643"/>
      <c r="I20" s="644"/>
      <c r="J20" s="641" t="s">
        <v>547</v>
      </c>
      <c r="K20" s="642"/>
      <c r="L20" s="643"/>
      <c r="M20" s="644"/>
    </row>
    <row r="21" spans="1:13" hidden="1" outlineLevel="1">
      <c r="A21" s="640">
        <v>43807</v>
      </c>
      <c r="B21" s="641" t="s">
        <v>2524</v>
      </c>
      <c r="C21" s="642"/>
      <c r="D21" s="643"/>
      <c r="E21" s="644"/>
      <c r="F21" s="641" t="s">
        <v>2526</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2527</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2528</v>
      </c>
      <c r="C25" s="642"/>
      <c r="D25" s="643"/>
      <c r="E25" s="644"/>
      <c r="F25" s="641" t="s">
        <v>2529</v>
      </c>
      <c r="G25" s="642"/>
      <c r="H25" s="643"/>
      <c r="I25" s="644"/>
      <c r="J25" s="641" t="s">
        <v>547</v>
      </c>
      <c r="K25" s="642"/>
      <c r="L25" s="643"/>
      <c r="M25" s="644"/>
    </row>
    <row r="26" spans="1:13" hidden="1" outlineLevel="1">
      <c r="A26" s="640">
        <v>43812</v>
      </c>
      <c r="B26" s="641" t="s">
        <v>2530</v>
      </c>
      <c r="C26" s="642"/>
      <c r="D26" s="643"/>
      <c r="E26" s="644"/>
      <c r="F26" s="641" t="s">
        <v>547</v>
      </c>
      <c r="G26" s="642"/>
      <c r="H26" s="643"/>
      <c r="I26" s="644"/>
      <c r="J26" s="641" t="s">
        <v>547</v>
      </c>
      <c r="K26" s="642"/>
      <c r="L26" s="643"/>
      <c r="M26" s="644"/>
    </row>
    <row r="27" spans="1:13" hidden="1" outlineLevel="1">
      <c r="A27" s="640">
        <v>43813</v>
      </c>
      <c r="B27" s="641" t="s">
        <v>2531</v>
      </c>
      <c r="C27" s="642"/>
      <c r="D27" s="643"/>
      <c r="E27" s="644"/>
      <c r="F27" s="641" t="s">
        <v>2532</v>
      </c>
      <c r="G27" s="642"/>
      <c r="H27" s="643"/>
      <c r="I27" s="644"/>
      <c r="J27" s="641" t="s">
        <v>547</v>
      </c>
      <c r="K27" s="642"/>
      <c r="L27" s="643"/>
      <c r="M27" s="644"/>
    </row>
    <row r="28" spans="1:13" ht="33.950000000000003" hidden="1" customHeight="1" outlineLevel="1">
      <c r="A28" s="640">
        <v>43816</v>
      </c>
      <c r="B28" s="645" t="s">
        <v>2533</v>
      </c>
      <c r="C28" s="642"/>
      <c r="D28" s="643"/>
      <c r="E28" s="644"/>
      <c r="F28" s="641" t="s">
        <v>547</v>
      </c>
      <c r="G28" s="642"/>
      <c r="H28" s="643"/>
      <c r="I28" s="644"/>
      <c r="J28" s="641" t="s">
        <v>547</v>
      </c>
      <c r="K28" s="642"/>
      <c r="L28" s="643"/>
      <c r="M28" s="644"/>
    </row>
    <row r="29" spans="1:13" hidden="1" outlineLevel="1">
      <c r="A29" s="640">
        <v>43819</v>
      </c>
      <c r="B29" s="641" t="s">
        <v>2534</v>
      </c>
      <c r="C29" s="642"/>
      <c r="D29" s="643"/>
      <c r="E29" s="644"/>
      <c r="F29" s="641" t="s">
        <v>547</v>
      </c>
      <c r="G29" s="642"/>
      <c r="H29" s="643"/>
      <c r="I29" s="644"/>
      <c r="J29" s="641" t="s">
        <v>2535</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2536</v>
      </c>
      <c r="C31" s="642"/>
      <c r="D31" s="643"/>
      <c r="E31" s="644"/>
      <c r="F31" s="641"/>
      <c r="G31" s="642"/>
      <c r="H31" s="643"/>
      <c r="I31" s="644"/>
      <c r="J31" s="641"/>
      <c r="K31" s="642"/>
      <c r="L31" s="643"/>
      <c r="M31" s="644"/>
    </row>
    <row r="32" spans="1:13" hidden="1" outlineLevel="1">
      <c r="A32" s="640">
        <v>43822</v>
      </c>
      <c r="B32" s="641" t="s">
        <v>2537</v>
      </c>
      <c r="C32" s="642"/>
      <c r="D32" s="643"/>
      <c r="E32" s="644"/>
      <c r="F32" s="641" t="s">
        <v>2538</v>
      </c>
      <c r="G32" s="642"/>
      <c r="H32" s="643"/>
      <c r="I32" s="644"/>
      <c r="J32" s="641"/>
      <c r="K32" s="642"/>
      <c r="L32" s="643"/>
      <c r="M32" s="644"/>
    </row>
    <row r="33" spans="1:13" hidden="1" outlineLevel="1">
      <c r="A33" s="640">
        <v>43824</v>
      </c>
      <c r="B33" s="641" t="s">
        <v>2539</v>
      </c>
      <c r="C33" s="642"/>
      <c r="D33" s="643"/>
      <c r="E33" s="644"/>
      <c r="F33" s="641" t="s">
        <v>2540</v>
      </c>
      <c r="G33" s="642"/>
      <c r="H33" s="643"/>
      <c r="I33" s="644"/>
      <c r="J33" s="641"/>
      <c r="K33" s="642"/>
      <c r="L33" s="643"/>
      <c r="M33" s="644"/>
    </row>
    <row r="34" spans="1:13" hidden="1" outlineLevel="1">
      <c r="A34" s="640">
        <v>43826</v>
      </c>
      <c r="B34" s="641"/>
      <c r="C34" s="642"/>
      <c r="D34" s="643"/>
      <c r="E34" s="644"/>
      <c r="F34" s="641" t="s">
        <v>2541</v>
      </c>
      <c r="G34" s="642"/>
      <c r="H34" s="643"/>
      <c r="I34" s="644"/>
      <c r="J34" s="641" t="s">
        <v>2542</v>
      </c>
      <c r="K34" s="642"/>
      <c r="L34" s="643"/>
      <c r="M34" s="644"/>
    </row>
    <row r="35" spans="1:13" hidden="1" outlineLevel="1">
      <c r="A35" s="640">
        <v>43829</v>
      </c>
      <c r="B35" s="641"/>
      <c r="C35" s="642"/>
      <c r="D35" s="643"/>
      <c r="E35" s="644"/>
      <c r="F35" s="641"/>
      <c r="G35" s="642"/>
      <c r="H35" s="643"/>
      <c r="I35" s="644"/>
      <c r="J35" s="641" t="s">
        <v>2543</v>
      </c>
      <c r="K35" s="642"/>
      <c r="L35" s="643"/>
      <c r="M35" s="644"/>
    </row>
    <row r="36" spans="1:13" hidden="1" outlineLevel="1">
      <c r="A36" s="640">
        <v>44196</v>
      </c>
      <c r="B36" s="641"/>
      <c r="C36" s="642"/>
      <c r="D36" s="643"/>
      <c r="E36" s="644"/>
      <c r="F36" s="641" t="s">
        <v>2544</v>
      </c>
      <c r="G36" s="642"/>
      <c r="H36" s="643"/>
      <c r="I36" s="644"/>
      <c r="J36" s="641" t="s">
        <v>2543</v>
      </c>
      <c r="K36" s="642"/>
      <c r="L36" s="643"/>
      <c r="M36" s="644"/>
    </row>
    <row r="37" spans="1:13" hidden="1" outlineLevel="1" collapsed="1">
      <c r="A37" s="640">
        <v>43831</v>
      </c>
      <c r="B37" s="641" t="s">
        <v>2545</v>
      </c>
      <c r="C37" s="642"/>
      <c r="D37" s="643"/>
      <c r="E37" s="644"/>
      <c r="F37" s="641" t="s">
        <v>2546</v>
      </c>
      <c r="G37" s="642"/>
      <c r="H37" s="643"/>
      <c r="I37" s="644"/>
      <c r="J37" s="641"/>
      <c r="K37" s="642"/>
      <c r="L37" s="643"/>
      <c r="M37" s="644"/>
    </row>
    <row r="38" spans="1:13" hidden="1" outlineLevel="1">
      <c r="A38" s="640">
        <v>43832</v>
      </c>
      <c r="B38" s="641"/>
      <c r="C38" s="642"/>
      <c r="D38" s="643"/>
      <c r="E38" s="644"/>
      <c r="F38" s="641" t="s">
        <v>2547</v>
      </c>
      <c r="G38" s="642"/>
      <c r="H38" s="643"/>
      <c r="I38" s="644"/>
      <c r="J38" s="641"/>
      <c r="K38" s="642"/>
      <c r="L38" s="643"/>
      <c r="M38" s="644"/>
    </row>
    <row r="39" spans="1:13" hidden="1" outlineLevel="1">
      <c r="A39" s="640">
        <v>43834</v>
      </c>
      <c r="B39" s="641" t="s">
        <v>2548</v>
      </c>
      <c r="C39" s="642"/>
      <c r="D39" s="643"/>
      <c r="E39" s="644"/>
      <c r="F39" s="641" t="s">
        <v>2549</v>
      </c>
      <c r="G39" s="642"/>
      <c r="H39" s="643"/>
      <c r="I39" s="644"/>
      <c r="J39" s="641"/>
      <c r="K39" s="642"/>
      <c r="L39" s="643"/>
      <c r="M39" s="644"/>
    </row>
    <row r="40" spans="1:13" hidden="1" outlineLevel="1">
      <c r="A40" s="640">
        <v>43835</v>
      </c>
      <c r="B40" s="641"/>
      <c r="C40" s="642"/>
      <c r="D40" s="643"/>
      <c r="E40" s="644"/>
      <c r="F40" s="641"/>
      <c r="G40" s="642"/>
      <c r="H40" s="643"/>
      <c r="I40" s="644"/>
      <c r="J40" s="641" t="s">
        <v>2550</v>
      </c>
      <c r="K40" s="642"/>
      <c r="L40" s="643"/>
      <c r="M40" s="644"/>
    </row>
    <row r="41" spans="1:13" hidden="1" outlineLevel="1">
      <c r="A41" s="640">
        <v>43839</v>
      </c>
      <c r="B41" s="641" t="s">
        <v>2551</v>
      </c>
      <c r="C41" s="642"/>
      <c r="D41" s="643"/>
      <c r="E41" s="644"/>
      <c r="F41" s="641"/>
      <c r="G41" s="642"/>
      <c r="H41" s="643"/>
      <c r="I41" s="644"/>
      <c r="J41" s="641" t="s">
        <v>2552</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2553</v>
      </c>
      <c r="K43" s="642"/>
      <c r="L43" s="643"/>
      <c r="M43" s="644"/>
    </row>
    <row r="44" spans="1:13" hidden="1" outlineLevel="1">
      <c r="A44" s="640">
        <v>43845</v>
      </c>
      <c r="B44" s="641" t="s">
        <v>2554</v>
      </c>
      <c r="C44" s="642"/>
      <c r="D44" s="643"/>
      <c r="E44" s="644"/>
      <c r="F44" s="641"/>
      <c r="G44" s="642"/>
      <c r="H44" s="643"/>
      <c r="I44" s="644"/>
      <c r="J44" s="641"/>
      <c r="K44" s="642"/>
      <c r="L44" s="643"/>
      <c r="M44" s="644"/>
    </row>
    <row r="45" spans="1:13" hidden="1" outlineLevel="1">
      <c r="A45" s="640">
        <v>43846</v>
      </c>
      <c r="B45" s="641" t="s">
        <v>2555</v>
      </c>
      <c r="C45" s="642"/>
      <c r="D45" s="643"/>
      <c r="E45" s="644"/>
      <c r="F45" s="641"/>
      <c r="G45" s="642"/>
      <c r="H45" s="643"/>
      <c r="I45" s="644"/>
      <c r="J45" s="641"/>
      <c r="K45" s="642"/>
      <c r="L45" s="643"/>
      <c r="M45" s="644"/>
    </row>
    <row r="46" spans="1:13" hidden="1" outlineLevel="1">
      <c r="A46" s="640">
        <v>43848</v>
      </c>
      <c r="B46" s="641" t="s">
        <v>2556</v>
      </c>
      <c r="C46" s="642"/>
      <c r="D46" s="643"/>
      <c r="E46" s="644"/>
      <c r="F46" s="641"/>
      <c r="G46" s="642"/>
      <c r="H46" s="643"/>
      <c r="I46" s="644"/>
      <c r="J46" s="641"/>
      <c r="K46" s="642"/>
      <c r="L46" s="643"/>
      <c r="M46" s="644"/>
    </row>
    <row r="47" spans="1:13" hidden="1" outlineLevel="1">
      <c r="A47" s="640">
        <v>43854</v>
      </c>
      <c r="B47" s="641" t="s">
        <v>2557</v>
      </c>
      <c r="C47" s="642"/>
      <c r="D47" s="643"/>
      <c r="E47" s="644"/>
      <c r="F47" s="641"/>
      <c r="G47" s="642"/>
      <c r="H47" s="643"/>
      <c r="I47" s="644"/>
      <c r="J47" s="641"/>
      <c r="K47" s="642"/>
      <c r="L47" s="643"/>
      <c r="M47" s="644"/>
    </row>
    <row r="48" spans="1:13" hidden="1" outlineLevel="1">
      <c r="A48" s="640">
        <v>43860</v>
      </c>
      <c r="B48" s="641" t="s">
        <v>2558</v>
      </c>
      <c r="C48" s="642"/>
      <c r="D48" s="643"/>
      <c r="E48" s="644"/>
      <c r="F48" s="641"/>
      <c r="G48" s="642"/>
      <c r="H48" s="643"/>
      <c r="I48" s="644"/>
      <c r="J48" s="641"/>
      <c r="K48" s="642"/>
      <c r="L48" s="643"/>
      <c r="M48" s="644"/>
    </row>
    <row r="49" spans="1:13" hidden="1" outlineLevel="1">
      <c r="A49" s="640">
        <v>43860</v>
      </c>
      <c r="B49" s="641"/>
      <c r="C49" s="642"/>
      <c r="D49" s="643"/>
      <c r="E49" s="644"/>
      <c r="F49" s="641" t="s">
        <v>2559</v>
      </c>
      <c r="G49" s="642"/>
      <c r="H49" s="643"/>
      <c r="I49" s="644"/>
      <c r="J49" s="641"/>
      <c r="K49" s="642"/>
      <c r="L49" s="643"/>
      <c r="M49" s="644"/>
    </row>
    <row r="50" spans="1:13" hidden="1" outlineLevel="1">
      <c r="A50" s="640">
        <v>43861</v>
      </c>
      <c r="B50" s="641" t="s">
        <v>2558</v>
      </c>
      <c r="C50" s="642"/>
      <c r="D50" s="643"/>
      <c r="E50" s="644"/>
      <c r="F50" s="641"/>
      <c r="G50" s="642"/>
      <c r="H50" s="643"/>
      <c r="I50" s="644"/>
      <c r="J50" s="641"/>
      <c r="K50" s="642"/>
      <c r="L50" s="643"/>
      <c r="M50" s="644"/>
    </row>
    <row r="51" spans="1:13" hidden="1" outlineLevel="1">
      <c r="A51" s="640">
        <v>43864</v>
      </c>
      <c r="B51" s="641" t="s">
        <v>2560</v>
      </c>
      <c r="C51" s="642"/>
      <c r="D51" s="643"/>
      <c r="E51" s="644"/>
      <c r="F51" s="641"/>
      <c r="G51" s="642"/>
      <c r="H51" s="643"/>
      <c r="I51" s="644"/>
      <c r="J51" s="641"/>
      <c r="K51" s="642"/>
      <c r="L51" s="643"/>
      <c r="M51" s="644"/>
    </row>
    <row r="52" spans="1:13" hidden="1" outlineLevel="1">
      <c r="A52" s="640">
        <v>43864</v>
      </c>
      <c r="B52" s="641"/>
      <c r="C52" s="642"/>
      <c r="D52" s="643"/>
      <c r="E52" s="644"/>
      <c r="F52" s="641" t="s">
        <v>2561</v>
      </c>
      <c r="G52" s="642"/>
      <c r="H52" s="643"/>
      <c r="I52" s="644"/>
      <c r="J52" s="641" t="s">
        <v>2562</v>
      </c>
      <c r="K52" s="642"/>
      <c r="L52" s="643"/>
      <c r="M52" s="644"/>
    </row>
    <row r="53" spans="1:13" ht="33.950000000000003" hidden="1" customHeight="1" outlineLevel="1">
      <c r="A53" s="640">
        <v>43866</v>
      </c>
      <c r="B53" s="645" t="s">
        <v>2563</v>
      </c>
      <c r="C53" s="642"/>
      <c r="D53" s="643"/>
      <c r="E53" s="644"/>
      <c r="F53" s="645" t="s">
        <v>2564</v>
      </c>
      <c r="G53" s="642"/>
      <c r="H53" s="643"/>
      <c r="I53" s="644"/>
      <c r="J53" s="641"/>
      <c r="K53" s="642"/>
      <c r="L53" s="643"/>
      <c r="M53" s="644"/>
    </row>
    <row r="54" spans="1:13" hidden="1" outlineLevel="1">
      <c r="A54" s="640">
        <v>43868</v>
      </c>
      <c r="B54" s="641"/>
      <c r="C54" s="642"/>
      <c r="D54" s="643"/>
      <c r="E54" s="644"/>
      <c r="F54" s="641" t="s">
        <v>2565</v>
      </c>
      <c r="G54" s="642"/>
      <c r="H54" s="643"/>
      <c r="I54" s="644"/>
      <c r="J54" s="641" t="s">
        <v>2566</v>
      </c>
      <c r="K54" s="642"/>
      <c r="L54" s="643"/>
      <c r="M54" s="644"/>
    </row>
    <row r="55" spans="1:13" hidden="1" outlineLevel="1">
      <c r="A55" s="640">
        <v>43869</v>
      </c>
      <c r="B55" s="641" t="s">
        <v>2567</v>
      </c>
      <c r="C55" s="642"/>
      <c r="D55" s="643"/>
      <c r="E55" s="644"/>
      <c r="F55" s="641" t="s">
        <v>2568</v>
      </c>
      <c r="G55" s="642"/>
      <c r="H55" s="643"/>
      <c r="I55" s="644"/>
      <c r="J55" s="641"/>
      <c r="K55" s="642"/>
      <c r="L55" s="643"/>
      <c r="M55" s="644"/>
    </row>
    <row r="56" spans="1:13" hidden="1" outlineLevel="1">
      <c r="A56" s="640">
        <v>43869</v>
      </c>
      <c r="B56" s="641"/>
      <c r="C56" s="642"/>
      <c r="D56" s="643"/>
      <c r="E56" s="644"/>
      <c r="F56" s="641" t="s">
        <v>2569</v>
      </c>
      <c r="G56" s="642"/>
      <c r="H56" s="643"/>
      <c r="I56" s="644"/>
      <c r="J56" s="641"/>
      <c r="K56" s="642"/>
      <c r="L56" s="643"/>
      <c r="M56" s="644"/>
    </row>
    <row r="57" spans="1:13" ht="21" hidden="1" customHeight="1" outlineLevel="1">
      <c r="A57" s="640">
        <v>43870</v>
      </c>
      <c r="B57" s="641" t="s">
        <v>2570</v>
      </c>
      <c r="C57" s="642"/>
      <c r="D57" s="643"/>
      <c r="E57" s="644"/>
      <c r="F57" s="641" t="s">
        <v>2571</v>
      </c>
      <c r="G57" s="642"/>
      <c r="H57" s="643"/>
      <c r="I57" s="644"/>
      <c r="J57" s="641" t="s">
        <v>2572</v>
      </c>
      <c r="K57" s="642"/>
      <c r="L57" s="643"/>
      <c r="M57" s="644"/>
    </row>
    <row r="58" spans="1:13" ht="21" hidden="1" customHeight="1" outlineLevel="1">
      <c r="A58" s="640">
        <v>43871</v>
      </c>
      <c r="B58" s="641" t="s">
        <v>2573</v>
      </c>
      <c r="C58" s="642"/>
      <c r="D58" s="643"/>
      <c r="E58" s="644"/>
      <c r="F58" s="641" t="s">
        <v>2574</v>
      </c>
      <c r="G58" s="642"/>
      <c r="H58" s="643"/>
      <c r="I58" s="644"/>
      <c r="J58" s="641"/>
      <c r="K58" s="642"/>
      <c r="L58" s="643"/>
      <c r="M58" s="644"/>
    </row>
    <row r="59" spans="1:13" hidden="1" outlineLevel="1">
      <c r="A59" s="640">
        <v>43873</v>
      </c>
      <c r="B59" s="641"/>
      <c r="C59" s="642"/>
      <c r="D59" s="643"/>
      <c r="E59" s="644"/>
      <c r="F59" s="641" t="s">
        <v>2575</v>
      </c>
      <c r="G59" s="642"/>
      <c r="H59" s="643"/>
      <c r="I59" s="644"/>
      <c r="J59" s="641" t="s">
        <v>2576</v>
      </c>
      <c r="K59" s="642"/>
      <c r="L59" s="643"/>
      <c r="M59" s="644"/>
    </row>
    <row r="60" spans="1:13" hidden="1" outlineLevel="1">
      <c r="A60" s="640">
        <v>43874</v>
      </c>
      <c r="B60" s="641" t="s">
        <v>2577</v>
      </c>
      <c r="C60" s="642"/>
      <c r="D60" s="643"/>
      <c r="E60" s="644"/>
      <c r="F60" s="641"/>
      <c r="G60" s="642"/>
      <c r="H60" s="643"/>
      <c r="I60" s="644"/>
      <c r="J60" s="641"/>
      <c r="K60" s="642"/>
      <c r="L60" s="643"/>
      <c r="M60" s="644"/>
    </row>
    <row r="61" spans="1:13" hidden="1" outlineLevel="1">
      <c r="A61" s="640">
        <v>43875</v>
      </c>
      <c r="B61" s="641" t="s">
        <v>2578</v>
      </c>
      <c r="C61" s="642"/>
      <c r="D61" s="643"/>
      <c r="E61" s="644"/>
      <c r="F61" s="641"/>
      <c r="G61" s="642"/>
      <c r="H61" s="643"/>
      <c r="I61" s="644"/>
      <c r="J61" s="641"/>
      <c r="K61" s="642"/>
      <c r="L61" s="643"/>
      <c r="M61" s="644"/>
    </row>
    <row r="62" spans="1:13" hidden="1" outlineLevel="1">
      <c r="A62" s="640">
        <v>43878</v>
      </c>
      <c r="B62" s="641"/>
      <c r="C62" s="642"/>
      <c r="D62" s="643"/>
      <c r="E62" s="644"/>
      <c r="F62" s="641" t="s">
        <v>2579</v>
      </c>
      <c r="G62" s="642"/>
      <c r="H62" s="643"/>
      <c r="I62" s="644"/>
      <c r="J62" s="641" t="s">
        <v>2579</v>
      </c>
      <c r="K62" s="642"/>
      <c r="L62" s="643"/>
      <c r="M62" s="644"/>
    </row>
    <row r="63" spans="1:13" hidden="1" outlineLevel="1">
      <c r="A63" s="640">
        <v>43883</v>
      </c>
      <c r="B63" s="641"/>
      <c r="C63" s="642"/>
      <c r="D63" s="643"/>
      <c r="E63" s="644"/>
      <c r="F63" s="641" t="s">
        <v>2580</v>
      </c>
      <c r="G63" s="642"/>
      <c r="H63" s="643"/>
      <c r="I63" s="644"/>
      <c r="J63" s="641"/>
      <c r="K63" s="642"/>
      <c r="L63" s="643"/>
      <c r="M63" s="644"/>
    </row>
    <row r="64" spans="1:13" hidden="1" outlineLevel="1">
      <c r="A64" s="640">
        <v>43884</v>
      </c>
      <c r="B64" s="641" t="s">
        <v>2581</v>
      </c>
      <c r="C64" s="642"/>
      <c r="D64" s="643"/>
      <c r="E64" s="644"/>
      <c r="F64" s="641" t="s">
        <v>2582</v>
      </c>
      <c r="G64" s="642"/>
      <c r="H64" s="643"/>
      <c r="I64" s="644"/>
      <c r="J64" s="641"/>
      <c r="K64" s="642"/>
      <c r="L64" s="643"/>
      <c r="M64" s="644"/>
    </row>
    <row r="65" spans="1:13" hidden="1" outlineLevel="1">
      <c r="A65" s="640">
        <v>43885</v>
      </c>
      <c r="B65" s="641" t="s">
        <v>2581</v>
      </c>
      <c r="C65" s="642"/>
      <c r="D65" s="643"/>
      <c r="E65" s="644"/>
      <c r="F65" s="641" t="s">
        <v>2582</v>
      </c>
      <c r="G65" s="642"/>
      <c r="H65" s="643"/>
      <c r="I65" s="644"/>
      <c r="J65" s="641"/>
      <c r="K65" s="642"/>
      <c r="L65" s="643"/>
      <c r="M65" s="644"/>
    </row>
    <row r="66" spans="1:13" hidden="1" outlineLevel="1">
      <c r="A66" s="640">
        <v>43886</v>
      </c>
      <c r="B66" s="641"/>
      <c r="C66" s="642"/>
      <c r="D66" s="643"/>
      <c r="E66" s="644"/>
      <c r="F66" s="641" t="s">
        <v>2583</v>
      </c>
      <c r="G66" s="642"/>
      <c r="H66" s="643"/>
      <c r="I66" s="644"/>
      <c r="J66" s="641"/>
      <c r="K66" s="642"/>
      <c r="L66" s="643"/>
      <c r="M66" s="644"/>
    </row>
    <row r="67" spans="1:13" hidden="1" outlineLevel="1">
      <c r="A67" s="640">
        <v>43890</v>
      </c>
      <c r="B67" s="641" t="s">
        <v>2584</v>
      </c>
      <c r="C67" s="642"/>
      <c r="D67" s="643"/>
      <c r="E67" s="644"/>
      <c r="F67" s="641" t="s">
        <v>2585</v>
      </c>
      <c r="G67" s="642"/>
      <c r="H67" s="643"/>
      <c r="I67" s="644"/>
      <c r="J67" s="641"/>
      <c r="K67" s="642"/>
      <c r="L67" s="643"/>
      <c r="M67" s="644"/>
    </row>
    <row r="68" spans="1:13" hidden="1" outlineLevel="1">
      <c r="A68" s="640">
        <v>43895</v>
      </c>
      <c r="B68" s="641"/>
      <c r="C68" s="642"/>
      <c r="D68" s="643"/>
      <c r="E68" s="644"/>
      <c r="F68" s="641" t="s">
        <v>2586</v>
      </c>
      <c r="G68" s="642"/>
      <c r="H68" s="643"/>
      <c r="I68" s="644"/>
      <c r="J68" s="641" t="s">
        <v>2586</v>
      </c>
      <c r="K68" s="642"/>
      <c r="L68" s="643"/>
      <c r="M68" s="644"/>
    </row>
    <row r="69" spans="1:13" hidden="1" outlineLevel="1">
      <c r="A69" s="640">
        <v>43897</v>
      </c>
      <c r="B69" s="641" t="s">
        <v>2587</v>
      </c>
      <c r="C69" s="642"/>
      <c r="D69" s="643"/>
      <c r="E69" s="644"/>
      <c r="F69" s="641"/>
      <c r="G69" s="642"/>
      <c r="H69" s="643"/>
      <c r="I69" s="644"/>
      <c r="J69" s="641"/>
      <c r="K69" s="642"/>
      <c r="L69" s="643"/>
      <c r="M69" s="644"/>
    </row>
    <row r="70" spans="1:13" hidden="1" outlineLevel="1">
      <c r="A70" s="640">
        <v>43899</v>
      </c>
      <c r="B70" s="641"/>
      <c r="C70" s="642"/>
      <c r="D70" s="643"/>
      <c r="E70" s="644"/>
      <c r="F70" s="641" t="s">
        <v>2588</v>
      </c>
      <c r="G70" s="642"/>
      <c r="H70" s="643"/>
      <c r="I70" s="644"/>
      <c r="J70" s="641"/>
      <c r="K70" s="642"/>
      <c r="L70" s="643"/>
      <c r="M70" s="644"/>
    </row>
    <row r="71" spans="1:13" hidden="1" outlineLevel="1">
      <c r="A71" s="640">
        <v>43902</v>
      </c>
      <c r="B71" s="641"/>
      <c r="C71" s="642"/>
      <c r="D71" s="643"/>
      <c r="E71" s="644"/>
      <c r="F71" s="641" t="s">
        <v>2589</v>
      </c>
      <c r="G71" s="642"/>
      <c r="H71" s="643"/>
      <c r="I71" s="644"/>
      <c r="J71" s="641"/>
      <c r="K71" s="642"/>
      <c r="L71" s="643"/>
      <c r="M71" s="644"/>
    </row>
    <row r="72" spans="1:13" hidden="1" outlineLevel="1">
      <c r="A72" s="640">
        <v>43909</v>
      </c>
      <c r="B72" s="641" t="s">
        <v>2590</v>
      </c>
      <c r="C72" s="642"/>
      <c r="D72" s="643"/>
      <c r="E72" s="644"/>
      <c r="F72" s="641"/>
      <c r="G72" s="642"/>
      <c r="H72" s="643"/>
      <c r="I72" s="644"/>
      <c r="J72" s="641"/>
      <c r="K72" s="642"/>
      <c r="L72" s="643"/>
      <c r="M72" s="644"/>
    </row>
    <row r="73" spans="1:13" hidden="1" outlineLevel="1">
      <c r="A73" s="640">
        <v>43910</v>
      </c>
      <c r="B73" s="641" t="s">
        <v>2591</v>
      </c>
      <c r="C73" s="642"/>
      <c r="D73" s="643"/>
      <c r="E73" s="644"/>
      <c r="F73" s="641"/>
      <c r="G73" s="642"/>
      <c r="H73" s="643"/>
      <c r="I73" s="644"/>
      <c r="J73" s="641" t="s">
        <v>2592</v>
      </c>
      <c r="K73" s="642"/>
      <c r="L73" s="643"/>
      <c r="M73" s="644"/>
    </row>
    <row r="74" spans="1:13" hidden="1" outlineLevel="1">
      <c r="A74" s="640">
        <v>43913</v>
      </c>
      <c r="B74" s="641"/>
      <c r="C74" s="642"/>
      <c r="D74" s="643"/>
      <c r="E74" s="644"/>
      <c r="F74" s="641" t="s">
        <v>2593</v>
      </c>
      <c r="G74" s="642"/>
      <c r="H74" s="643"/>
      <c r="I74" s="644"/>
      <c r="J74" s="641" t="s">
        <v>2594</v>
      </c>
      <c r="K74" s="642"/>
      <c r="L74" s="643"/>
      <c r="M74" s="644"/>
    </row>
    <row r="75" spans="1:13" hidden="1" outlineLevel="1">
      <c r="A75" s="640">
        <v>43914</v>
      </c>
      <c r="B75" s="641"/>
      <c r="C75" s="642"/>
      <c r="D75" s="643"/>
      <c r="E75" s="644"/>
      <c r="F75" s="641"/>
      <c r="G75" s="642"/>
      <c r="H75" s="643"/>
      <c r="I75" s="644"/>
      <c r="J75" s="641" t="s">
        <v>2595</v>
      </c>
      <c r="K75" s="642"/>
      <c r="L75" s="643"/>
      <c r="M75" s="644"/>
    </row>
    <row r="76" spans="1:13" hidden="1" outlineLevel="1">
      <c r="A76" s="640">
        <v>43916</v>
      </c>
      <c r="B76" s="641"/>
      <c r="C76" s="642"/>
      <c r="D76" s="643"/>
      <c r="E76" s="644"/>
      <c r="F76" s="641" t="s">
        <v>2596</v>
      </c>
      <c r="G76" s="642"/>
      <c r="H76" s="643"/>
      <c r="I76" s="644"/>
      <c r="J76" s="641" t="s">
        <v>2597</v>
      </c>
      <c r="K76" s="642"/>
      <c r="L76" s="643"/>
      <c r="M76" s="644"/>
    </row>
    <row r="77" spans="1:13" hidden="1" outlineLevel="1">
      <c r="A77" s="640">
        <v>43918</v>
      </c>
      <c r="B77" s="641" t="s">
        <v>2598</v>
      </c>
      <c r="C77" s="642"/>
      <c r="D77" s="643"/>
      <c r="E77" s="644"/>
      <c r="F77" s="641" t="s">
        <v>2599</v>
      </c>
      <c r="G77" s="642"/>
      <c r="H77" s="643"/>
      <c r="I77" s="644"/>
      <c r="J77" s="641"/>
      <c r="K77" s="642"/>
      <c r="L77" s="643"/>
      <c r="M77" s="644"/>
    </row>
    <row r="78" spans="1:13" ht="33" hidden="1" customHeight="1" outlineLevel="1">
      <c r="A78" s="640">
        <v>43919</v>
      </c>
      <c r="B78" s="641" t="s">
        <v>2600</v>
      </c>
      <c r="C78" s="642"/>
      <c r="D78" s="643"/>
      <c r="E78" s="644"/>
      <c r="F78" s="645" t="s">
        <v>2601</v>
      </c>
      <c r="G78" s="642"/>
      <c r="H78" s="643"/>
      <c r="I78" s="644"/>
      <c r="J78" s="641"/>
      <c r="K78" s="642"/>
      <c r="L78" s="643"/>
      <c r="M78" s="644"/>
    </row>
    <row r="79" spans="1:13" hidden="1" outlineLevel="1">
      <c r="A79" s="640">
        <v>43923</v>
      </c>
      <c r="B79" s="641"/>
      <c r="C79" s="642"/>
      <c r="D79" s="643"/>
      <c r="E79" s="644"/>
      <c r="F79" s="641" t="s">
        <v>2602</v>
      </c>
      <c r="G79" s="642"/>
      <c r="H79" s="643"/>
      <c r="I79" s="644"/>
      <c r="J79" s="641" t="s">
        <v>2603</v>
      </c>
      <c r="K79" s="642"/>
      <c r="L79" s="643"/>
      <c r="M79" s="644"/>
    </row>
    <row r="80" spans="1:13" hidden="1" outlineLevel="1">
      <c r="A80" s="640">
        <v>43924</v>
      </c>
      <c r="B80" s="641"/>
      <c r="C80" s="642"/>
      <c r="D80" s="643"/>
      <c r="E80" s="644"/>
      <c r="F80" s="641" t="s">
        <v>2604</v>
      </c>
      <c r="G80" s="642"/>
      <c r="H80" s="643"/>
      <c r="I80" s="644"/>
      <c r="J80" s="641"/>
      <c r="K80" s="642"/>
      <c r="L80" s="643"/>
      <c r="M80" s="644"/>
    </row>
    <row r="81" spans="1:13" hidden="1" outlineLevel="1">
      <c r="A81" s="640">
        <v>43925</v>
      </c>
      <c r="B81" s="641" t="s">
        <v>2605</v>
      </c>
      <c r="C81" s="642"/>
      <c r="D81" s="643"/>
      <c r="E81" s="644"/>
      <c r="F81" s="641" t="s">
        <v>2606</v>
      </c>
      <c r="G81" s="642"/>
      <c r="H81" s="643"/>
      <c r="I81" s="644"/>
      <c r="J81" s="641"/>
      <c r="K81" s="642"/>
      <c r="L81" s="643"/>
      <c r="M81" s="644"/>
    </row>
    <row r="82" spans="1:13" hidden="1" outlineLevel="1">
      <c r="A82" s="640">
        <v>43926</v>
      </c>
      <c r="B82" s="641" t="s">
        <v>2607</v>
      </c>
      <c r="C82" s="642"/>
      <c r="D82" s="643"/>
      <c r="E82" s="644"/>
      <c r="F82" s="641" t="s">
        <v>2608</v>
      </c>
      <c r="G82" s="642"/>
      <c r="H82" s="643"/>
      <c r="I82" s="644"/>
      <c r="J82" s="641"/>
      <c r="K82" s="642"/>
      <c r="L82" s="643"/>
      <c r="M82" s="644"/>
    </row>
    <row r="83" spans="1:13" hidden="1" outlineLevel="1">
      <c r="A83" s="640">
        <v>43927</v>
      </c>
      <c r="B83" s="641"/>
      <c r="C83" s="642"/>
      <c r="D83" s="643"/>
      <c r="E83" s="644"/>
      <c r="F83" s="641" t="s">
        <v>2609</v>
      </c>
      <c r="G83" s="642"/>
      <c r="H83" s="643"/>
      <c r="I83" s="644"/>
      <c r="J83" s="641" t="s">
        <v>2610</v>
      </c>
      <c r="K83" s="642"/>
      <c r="L83" s="643"/>
      <c r="M83" s="644"/>
    </row>
    <row r="84" spans="1:13" hidden="1" outlineLevel="1">
      <c r="A84" s="640">
        <v>43928</v>
      </c>
      <c r="B84" s="641" t="s">
        <v>2611</v>
      </c>
      <c r="C84" s="642"/>
      <c r="D84" s="643"/>
      <c r="E84" s="644"/>
      <c r="F84" s="641" t="s">
        <v>2612</v>
      </c>
      <c r="G84" s="642"/>
      <c r="H84" s="643"/>
      <c r="I84" s="644"/>
      <c r="J84" s="641"/>
      <c r="K84" s="642"/>
      <c r="L84" s="643"/>
      <c r="M84" s="644"/>
    </row>
    <row r="85" spans="1:13" hidden="1" outlineLevel="1">
      <c r="A85" s="640">
        <v>43929</v>
      </c>
      <c r="B85" s="641" t="s">
        <v>2613</v>
      </c>
      <c r="C85" s="642"/>
      <c r="D85" s="643"/>
      <c r="E85" s="644"/>
      <c r="F85" s="641" t="s">
        <v>2614</v>
      </c>
      <c r="G85" s="642"/>
      <c r="H85" s="643"/>
      <c r="I85" s="644"/>
      <c r="J85" s="641"/>
      <c r="K85" s="642"/>
      <c r="L85" s="643"/>
      <c r="M85" s="644"/>
    </row>
    <row r="86" spans="1:13" hidden="1" outlineLevel="1">
      <c r="A86" s="640">
        <v>43929</v>
      </c>
      <c r="B86" s="641"/>
      <c r="C86" s="642"/>
      <c r="D86" s="643"/>
      <c r="E86" s="644"/>
      <c r="F86" s="641" t="s">
        <v>2615</v>
      </c>
      <c r="G86" s="642"/>
      <c r="H86" s="643"/>
      <c r="I86" s="644"/>
      <c r="J86" s="641" t="s">
        <v>2616</v>
      </c>
      <c r="K86" s="642"/>
      <c r="L86" s="643"/>
      <c r="M86" s="644"/>
    </row>
    <row r="87" spans="1:13" hidden="1" outlineLevel="1">
      <c r="A87" s="640">
        <v>43930</v>
      </c>
      <c r="B87" s="641"/>
      <c r="C87" s="642"/>
      <c r="D87" s="643"/>
      <c r="E87" s="644"/>
      <c r="F87" s="641" t="s">
        <v>2617</v>
      </c>
      <c r="G87" s="642"/>
      <c r="H87" s="643"/>
      <c r="I87" s="644"/>
      <c r="J87" s="641" t="s">
        <v>2616</v>
      </c>
      <c r="K87" s="642"/>
      <c r="L87" s="643"/>
      <c r="M87" s="644"/>
    </row>
    <row r="88" spans="1:13" hidden="1" outlineLevel="1">
      <c r="A88" s="640">
        <v>43931</v>
      </c>
      <c r="B88" s="641" t="s">
        <v>2618</v>
      </c>
      <c r="C88" s="642"/>
      <c r="D88" s="643"/>
      <c r="E88" s="644"/>
      <c r="F88" s="641"/>
      <c r="G88" s="642"/>
      <c r="H88" s="643"/>
      <c r="I88" s="644"/>
      <c r="J88" s="641" t="s">
        <v>2616</v>
      </c>
      <c r="K88" s="642"/>
      <c r="L88" s="643"/>
      <c r="M88" s="644"/>
    </row>
    <row r="89" spans="1:13" hidden="1" outlineLevel="1">
      <c r="A89" s="640">
        <v>43932</v>
      </c>
      <c r="B89" s="641" t="s">
        <v>2619</v>
      </c>
      <c r="C89" s="642"/>
      <c r="D89" s="643"/>
      <c r="E89" s="644"/>
      <c r="F89" s="641"/>
      <c r="G89" s="642"/>
      <c r="H89" s="643"/>
      <c r="I89" s="644"/>
      <c r="J89" s="641"/>
      <c r="K89" s="642"/>
      <c r="L89" s="643"/>
      <c r="M89" s="644"/>
    </row>
    <row r="90" spans="1:13" hidden="1" outlineLevel="1">
      <c r="A90" s="640">
        <v>43935</v>
      </c>
      <c r="B90" s="641" t="s">
        <v>2620</v>
      </c>
      <c r="C90" s="642"/>
      <c r="D90" s="643"/>
      <c r="E90" s="644"/>
      <c r="F90" s="641"/>
      <c r="G90" s="642"/>
      <c r="H90" s="643"/>
      <c r="I90" s="644"/>
      <c r="J90" s="641"/>
      <c r="K90" s="642"/>
      <c r="L90" s="643"/>
      <c r="M90" s="644"/>
    </row>
    <row r="91" spans="1:13" hidden="1" outlineLevel="1">
      <c r="A91" s="640">
        <v>43936</v>
      </c>
      <c r="B91" s="641" t="s">
        <v>2621</v>
      </c>
      <c r="C91" s="642"/>
      <c r="D91" s="643"/>
      <c r="E91" s="644"/>
      <c r="F91" s="641"/>
      <c r="G91" s="642"/>
      <c r="H91" s="643"/>
      <c r="I91" s="644"/>
      <c r="J91" s="641"/>
      <c r="K91" s="642"/>
      <c r="L91" s="643"/>
      <c r="M91" s="644"/>
    </row>
    <row r="92" spans="1:13" hidden="1" outlineLevel="1">
      <c r="A92" s="640">
        <v>43939</v>
      </c>
      <c r="B92" s="641" t="s">
        <v>2622</v>
      </c>
      <c r="C92" s="642"/>
      <c r="D92" s="643"/>
      <c r="E92" s="644"/>
      <c r="F92" s="641"/>
      <c r="G92" s="642"/>
      <c r="H92" s="643"/>
      <c r="I92" s="644"/>
      <c r="J92" s="641"/>
      <c r="K92" s="642"/>
      <c r="L92" s="643"/>
      <c r="M92" s="644"/>
    </row>
    <row r="93" spans="1:13" hidden="1" outlineLevel="1">
      <c r="A93" s="640">
        <v>43940</v>
      </c>
      <c r="B93" s="641" t="s">
        <v>2623</v>
      </c>
      <c r="C93" s="642"/>
      <c r="D93" s="643"/>
      <c r="E93" s="644"/>
      <c r="F93" s="641" t="s">
        <v>2624</v>
      </c>
      <c r="G93" s="642"/>
      <c r="H93" s="643"/>
      <c r="I93" s="644"/>
      <c r="J93" s="641"/>
      <c r="K93" s="642"/>
      <c r="L93" s="643"/>
      <c r="M93" s="644"/>
    </row>
    <row r="94" spans="1:13" hidden="1" outlineLevel="1">
      <c r="A94" s="640">
        <v>43941</v>
      </c>
      <c r="B94" s="641" t="s">
        <v>2625</v>
      </c>
      <c r="C94" s="642"/>
      <c r="D94" s="643"/>
      <c r="E94" s="644"/>
      <c r="F94" s="641" t="s">
        <v>2626</v>
      </c>
      <c r="G94" s="642"/>
      <c r="H94" s="643"/>
      <c r="I94" s="644"/>
      <c r="J94" s="641" t="s">
        <v>2627</v>
      </c>
      <c r="K94" s="642"/>
      <c r="L94" s="643"/>
      <c r="M94" s="644"/>
    </row>
    <row r="95" spans="1:13" hidden="1" outlineLevel="1">
      <c r="A95" s="640">
        <v>43942</v>
      </c>
      <c r="B95" s="641"/>
      <c r="C95" s="642"/>
      <c r="D95" s="643"/>
      <c r="E95" s="644"/>
      <c r="F95" s="641" t="s">
        <v>2624</v>
      </c>
      <c r="G95" s="642"/>
      <c r="H95" s="643"/>
      <c r="I95" s="644"/>
      <c r="J95" s="641"/>
      <c r="K95" s="642"/>
      <c r="L95" s="643"/>
      <c r="M95" s="644"/>
    </row>
    <row r="96" spans="1:13" hidden="1" outlineLevel="1">
      <c r="A96" s="640">
        <v>43944</v>
      </c>
      <c r="B96" s="641" t="s">
        <v>2628</v>
      </c>
      <c r="C96" s="642"/>
      <c r="D96" s="643"/>
      <c r="E96" s="644"/>
      <c r="F96" s="641" t="s">
        <v>2629</v>
      </c>
      <c r="G96" s="642"/>
      <c r="H96" s="643"/>
      <c r="I96" s="644"/>
      <c r="J96" s="641" t="s">
        <v>2630</v>
      </c>
      <c r="K96" s="642"/>
      <c r="L96" s="643"/>
      <c r="M96" s="644"/>
    </row>
    <row r="97" spans="1:13" ht="33" hidden="1" customHeight="1" outlineLevel="1">
      <c r="A97" s="640">
        <v>43945</v>
      </c>
      <c r="B97" s="645" t="s">
        <v>2631</v>
      </c>
      <c r="C97" s="642"/>
      <c r="D97" s="643"/>
      <c r="E97" s="644"/>
      <c r="F97" s="641" t="s">
        <v>2632</v>
      </c>
      <c r="G97" s="642"/>
      <c r="H97" s="643"/>
      <c r="I97" s="644"/>
      <c r="J97" s="641"/>
      <c r="K97" s="642"/>
      <c r="L97" s="643"/>
      <c r="M97" s="644"/>
    </row>
    <row r="98" spans="1:13" hidden="1" outlineLevel="1">
      <c r="A98" s="640">
        <v>43946</v>
      </c>
      <c r="B98" s="641"/>
      <c r="C98" s="642"/>
      <c r="D98" s="643"/>
      <c r="E98" s="644"/>
      <c r="F98" s="641" t="s">
        <v>2633</v>
      </c>
      <c r="G98" s="642"/>
      <c r="H98" s="643"/>
      <c r="I98" s="644"/>
      <c r="J98" s="641"/>
      <c r="K98" s="642"/>
      <c r="L98" s="643"/>
      <c r="M98" s="644"/>
    </row>
    <row r="99" spans="1:13" hidden="1" outlineLevel="1">
      <c r="A99" s="640">
        <v>43947</v>
      </c>
      <c r="B99" s="641" t="s">
        <v>2634</v>
      </c>
      <c r="C99" s="642"/>
      <c r="D99" s="643"/>
      <c r="E99" s="644"/>
      <c r="F99" s="641" t="s">
        <v>2635</v>
      </c>
      <c r="G99" s="642"/>
      <c r="H99" s="643"/>
      <c r="I99" s="644"/>
      <c r="J99" s="641"/>
      <c r="K99" s="642"/>
      <c r="L99" s="643"/>
      <c r="M99" s="644"/>
    </row>
    <row r="100" spans="1:13" ht="34.5" hidden="1" customHeight="1" outlineLevel="1">
      <c r="A100" s="640">
        <v>43948</v>
      </c>
      <c r="B100" s="645" t="s">
        <v>2636</v>
      </c>
      <c r="C100" s="642"/>
      <c r="D100" s="643"/>
      <c r="E100" s="644"/>
      <c r="F100" s="645" t="s">
        <v>2637</v>
      </c>
      <c r="G100" s="642"/>
      <c r="H100" s="643"/>
      <c r="I100" s="644"/>
      <c r="J100" s="641"/>
      <c r="K100" s="642"/>
      <c r="L100" s="643"/>
      <c r="M100" s="644"/>
    </row>
    <row r="101" spans="1:13" hidden="1" outlineLevel="1">
      <c r="A101" s="640">
        <v>43949</v>
      </c>
      <c r="B101" s="641" t="s">
        <v>2623</v>
      </c>
      <c r="C101" s="642"/>
      <c r="D101" s="643"/>
      <c r="E101" s="644"/>
      <c r="F101" s="641" t="s">
        <v>2624</v>
      </c>
      <c r="G101" s="642"/>
      <c r="H101" s="643"/>
      <c r="I101" s="644"/>
      <c r="J101" s="641"/>
      <c r="K101" s="642"/>
      <c r="L101" s="643"/>
      <c r="M101" s="644"/>
    </row>
    <row r="102" spans="1:13" hidden="1" outlineLevel="1">
      <c r="A102" s="640">
        <v>43951</v>
      </c>
      <c r="B102" s="641"/>
      <c r="C102" s="642"/>
      <c r="D102" s="643"/>
      <c r="E102" s="644"/>
      <c r="F102" s="641" t="s">
        <v>2638</v>
      </c>
      <c r="G102" s="642"/>
      <c r="H102" s="643"/>
      <c r="I102" s="644"/>
      <c r="J102" s="641" t="s">
        <v>2639</v>
      </c>
      <c r="K102" s="642"/>
      <c r="L102" s="643"/>
      <c r="M102" s="644"/>
    </row>
    <row r="103" spans="1:13" hidden="1" outlineLevel="1">
      <c r="A103" s="640">
        <v>43958</v>
      </c>
      <c r="B103" s="641"/>
      <c r="C103" s="642"/>
      <c r="D103" s="643"/>
      <c r="E103" s="644"/>
      <c r="F103" s="641" t="s">
        <v>2640</v>
      </c>
      <c r="G103" s="642"/>
      <c r="H103" s="643"/>
      <c r="I103" s="644"/>
      <c r="J103" s="641" t="s">
        <v>2641</v>
      </c>
      <c r="K103" s="642"/>
      <c r="L103" s="643"/>
      <c r="M103" s="644"/>
    </row>
    <row r="104" spans="1:13" ht="21.75" hidden="1" customHeight="1" outlineLevel="1">
      <c r="A104" s="640">
        <v>43960</v>
      </c>
      <c r="B104" s="641" t="s">
        <v>2642</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2643</v>
      </c>
      <c r="G105" s="642"/>
      <c r="H105" s="643"/>
      <c r="I105" s="644"/>
      <c r="J105" s="641" t="s">
        <v>2644</v>
      </c>
      <c r="K105" s="642"/>
      <c r="L105" s="643"/>
      <c r="M105" s="644"/>
    </row>
    <row r="106" spans="1:13" hidden="1" outlineLevel="1">
      <c r="A106" s="640">
        <v>43964</v>
      </c>
      <c r="B106" s="641"/>
      <c r="C106" s="642"/>
      <c r="D106" s="643"/>
      <c r="E106" s="644"/>
      <c r="F106" s="641" t="s">
        <v>2645</v>
      </c>
      <c r="G106" s="642"/>
      <c r="H106" s="643"/>
      <c r="I106" s="644"/>
      <c r="J106" s="641" t="s">
        <v>2646</v>
      </c>
      <c r="K106" s="642"/>
      <c r="L106" s="643"/>
      <c r="M106" s="644"/>
    </row>
    <row r="107" spans="1:13" hidden="1" outlineLevel="1">
      <c r="A107" s="640">
        <v>43965</v>
      </c>
      <c r="B107" s="641" t="s">
        <v>2647</v>
      </c>
      <c r="C107" s="642"/>
      <c r="D107" s="643"/>
      <c r="E107" s="644"/>
      <c r="F107" s="641" t="s">
        <v>2648</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2649</v>
      </c>
      <c r="K108" s="642"/>
      <c r="L108" s="643"/>
      <c r="M108" s="644"/>
    </row>
    <row r="109" spans="1:13" hidden="1" outlineLevel="1">
      <c r="A109" s="640">
        <v>43981</v>
      </c>
      <c r="B109" s="641"/>
      <c r="C109" s="642"/>
      <c r="D109" s="643"/>
      <c r="E109" s="644"/>
      <c r="F109" s="641" t="s">
        <v>2650</v>
      </c>
      <c r="G109" s="642"/>
      <c r="H109" s="643"/>
      <c r="I109" s="644"/>
      <c r="J109" s="641"/>
      <c r="K109" s="642"/>
      <c r="L109" s="643"/>
      <c r="M109" s="644"/>
    </row>
    <row r="110" spans="1:13" hidden="1" outlineLevel="1">
      <c r="A110" s="640">
        <v>43982</v>
      </c>
      <c r="B110" s="641"/>
      <c r="C110" s="642"/>
      <c r="D110" s="643"/>
      <c r="E110" s="644"/>
      <c r="F110" s="641" t="s">
        <v>2650</v>
      </c>
      <c r="G110" s="642"/>
      <c r="H110" s="643"/>
      <c r="I110" s="644"/>
      <c r="J110" s="641"/>
      <c r="K110" s="642"/>
      <c r="L110" s="643"/>
      <c r="M110" s="644"/>
    </row>
    <row r="111" spans="1:13" hidden="1" outlineLevel="1">
      <c r="A111" s="640">
        <v>43985</v>
      </c>
      <c r="B111" s="641"/>
      <c r="C111" s="642"/>
      <c r="D111" s="643"/>
      <c r="E111" s="644"/>
      <c r="F111" s="641" t="s">
        <v>2651</v>
      </c>
      <c r="G111" s="642"/>
      <c r="H111" s="643"/>
      <c r="I111" s="644"/>
      <c r="J111" s="641" t="s">
        <v>2652</v>
      </c>
      <c r="K111" s="642"/>
      <c r="L111" s="643"/>
      <c r="M111" s="644"/>
    </row>
    <row r="112" spans="1:13" hidden="1" outlineLevel="1">
      <c r="A112" s="640">
        <v>43987</v>
      </c>
      <c r="B112" s="641"/>
      <c r="C112" s="642"/>
      <c r="D112" s="643"/>
      <c r="E112" s="644"/>
      <c r="F112" s="641" t="s">
        <v>2653</v>
      </c>
      <c r="G112" s="642"/>
      <c r="H112" s="643"/>
      <c r="I112" s="644"/>
      <c r="J112" s="641" t="s">
        <v>2654</v>
      </c>
      <c r="K112" s="642"/>
      <c r="L112" s="643"/>
      <c r="M112" s="644"/>
    </row>
    <row r="113" spans="1:13" hidden="1" outlineLevel="1">
      <c r="A113" s="640">
        <v>43989</v>
      </c>
      <c r="B113" s="641" t="s">
        <v>2655</v>
      </c>
      <c r="C113" s="642"/>
      <c r="D113" s="643"/>
      <c r="E113" s="644"/>
      <c r="F113" s="641" t="s">
        <v>2656</v>
      </c>
      <c r="G113" s="642"/>
      <c r="H113" s="643"/>
      <c r="I113" s="644"/>
      <c r="J113" s="641"/>
      <c r="K113" s="642"/>
      <c r="L113" s="643"/>
      <c r="M113" s="644"/>
    </row>
    <row r="114" spans="1:13" hidden="1" outlineLevel="1">
      <c r="A114" s="640">
        <v>43990</v>
      </c>
      <c r="B114" s="641" t="s">
        <v>2657</v>
      </c>
      <c r="C114" s="642"/>
      <c r="D114" s="643"/>
      <c r="E114" s="644"/>
      <c r="F114" s="641" t="s">
        <v>2658</v>
      </c>
      <c r="G114" s="642"/>
      <c r="H114" s="643"/>
      <c r="I114" s="644"/>
      <c r="J114" s="641"/>
      <c r="K114" s="642"/>
      <c r="L114" s="643"/>
      <c r="M114" s="644"/>
    </row>
    <row r="115" spans="1:13" hidden="1" outlineLevel="1">
      <c r="A115" s="640">
        <v>43991</v>
      </c>
      <c r="B115" s="641" t="s">
        <v>2659</v>
      </c>
      <c r="C115" s="642"/>
      <c r="D115" s="643"/>
      <c r="E115" s="644"/>
      <c r="F115" s="641" t="s">
        <v>2660</v>
      </c>
      <c r="G115" s="642"/>
      <c r="H115" s="643"/>
      <c r="I115" s="644"/>
      <c r="J115" s="641"/>
      <c r="K115" s="642"/>
      <c r="L115" s="643"/>
      <c r="M115" s="644"/>
    </row>
    <row r="116" spans="1:13" hidden="1" outlineLevel="1">
      <c r="A116" s="640">
        <v>44002</v>
      </c>
      <c r="B116" s="641"/>
      <c r="C116" s="642"/>
      <c r="D116" s="643"/>
      <c r="E116" s="644"/>
      <c r="F116" s="641" t="s">
        <v>2661</v>
      </c>
      <c r="G116" s="642"/>
      <c r="H116" s="643"/>
      <c r="I116" s="644"/>
      <c r="J116" s="641"/>
      <c r="K116" s="642"/>
      <c r="L116" s="643"/>
      <c r="M116" s="644"/>
    </row>
    <row r="117" spans="1:13" hidden="1" outlineLevel="1">
      <c r="A117" s="640">
        <v>44003</v>
      </c>
      <c r="B117" s="641" t="s">
        <v>2662</v>
      </c>
      <c r="C117" s="642"/>
      <c r="D117" s="643"/>
      <c r="E117" s="644"/>
      <c r="F117" s="641" t="s">
        <v>2663</v>
      </c>
      <c r="G117" s="642"/>
      <c r="H117" s="643"/>
      <c r="I117" s="644"/>
      <c r="J117" s="641"/>
      <c r="K117" s="642"/>
      <c r="L117" s="643"/>
      <c r="M117" s="644"/>
    </row>
    <row r="118" spans="1:13" hidden="1" outlineLevel="1">
      <c r="A118" s="640">
        <v>44005</v>
      </c>
      <c r="B118" s="641" t="s">
        <v>2664</v>
      </c>
      <c r="C118" s="642"/>
      <c r="D118" s="643"/>
      <c r="E118" s="644"/>
      <c r="F118" s="641" t="s">
        <v>2665</v>
      </c>
      <c r="G118" s="642"/>
      <c r="H118" s="643"/>
      <c r="I118" s="644"/>
      <c r="J118" s="641"/>
      <c r="K118" s="642"/>
      <c r="L118" s="643"/>
      <c r="M118" s="644"/>
    </row>
    <row r="119" spans="1:13" hidden="1" outlineLevel="1">
      <c r="A119" s="640">
        <v>44007</v>
      </c>
      <c r="B119" s="641"/>
      <c r="C119" s="642"/>
      <c r="D119" s="643"/>
      <c r="E119" s="644"/>
      <c r="F119" s="641" t="s">
        <v>2666</v>
      </c>
      <c r="G119" s="642"/>
      <c r="H119" s="643"/>
      <c r="I119" s="644"/>
      <c r="J119" s="641" t="s">
        <v>2666</v>
      </c>
      <c r="K119" s="642"/>
      <c r="L119" s="643"/>
      <c r="M119" s="644"/>
    </row>
    <row r="120" spans="1:13" hidden="1" outlineLevel="1">
      <c r="A120" s="640">
        <v>44010</v>
      </c>
      <c r="B120" s="641" t="s">
        <v>2667</v>
      </c>
      <c r="C120" s="642"/>
      <c r="D120" s="643"/>
      <c r="E120" s="644"/>
      <c r="F120" s="641" t="s">
        <v>2668</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2669</v>
      </c>
      <c r="K121" s="642"/>
      <c r="L121" s="643"/>
      <c r="M121" s="644"/>
    </row>
    <row r="122" spans="1:13" hidden="1" outlineLevel="1">
      <c r="A122" s="640">
        <v>44013</v>
      </c>
      <c r="B122" s="641" t="s">
        <v>2670</v>
      </c>
      <c r="C122" s="642"/>
      <c r="D122" s="643"/>
      <c r="E122" s="644"/>
      <c r="F122" s="641" t="s">
        <v>2658</v>
      </c>
      <c r="G122" s="642"/>
      <c r="H122" s="643"/>
      <c r="I122" s="644"/>
      <c r="J122" s="641"/>
      <c r="K122" s="642"/>
      <c r="L122" s="643"/>
      <c r="M122" s="644"/>
    </row>
    <row r="123" spans="1:13" hidden="1" outlineLevel="1">
      <c r="A123" s="640">
        <v>44019</v>
      </c>
      <c r="B123" s="641"/>
      <c r="C123" s="642"/>
      <c r="D123" s="643"/>
      <c r="E123" s="644"/>
      <c r="F123" s="641" t="s">
        <v>2671</v>
      </c>
      <c r="G123" s="642"/>
      <c r="H123" s="643"/>
      <c r="I123" s="644"/>
      <c r="J123" s="641"/>
      <c r="K123" s="642"/>
      <c r="L123" s="643"/>
      <c r="M123" s="644"/>
    </row>
    <row r="124" spans="1:13" hidden="1" outlineLevel="1">
      <c r="A124" s="640">
        <v>44026</v>
      </c>
      <c r="B124" s="641"/>
      <c r="C124" s="642"/>
      <c r="D124" s="643"/>
      <c r="E124" s="644"/>
      <c r="F124" s="641" t="s">
        <v>2663</v>
      </c>
      <c r="G124" s="642"/>
      <c r="H124" s="643"/>
      <c r="I124" s="644"/>
      <c r="J124" s="641"/>
      <c r="K124" s="642"/>
      <c r="L124" s="643"/>
      <c r="M124" s="644"/>
    </row>
    <row r="125" spans="1:13" hidden="1" outlineLevel="1">
      <c r="A125" s="640">
        <v>44029</v>
      </c>
      <c r="B125" s="641"/>
      <c r="C125" s="642"/>
      <c r="D125" s="643"/>
      <c r="E125" s="644"/>
      <c r="F125" s="641" t="s">
        <v>2672</v>
      </c>
      <c r="G125" s="642"/>
      <c r="H125" s="643"/>
      <c r="I125" s="644"/>
      <c r="J125" s="641"/>
      <c r="K125" s="642"/>
      <c r="L125" s="643"/>
      <c r="M125" s="644"/>
    </row>
    <row r="126" spans="1:13" hidden="1" outlineLevel="1">
      <c r="A126" s="640">
        <v>44031</v>
      </c>
      <c r="B126" s="641" t="s">
        <v>2673</v>
      </c>
      <c r="C126" s="642"/>
      <c r="D126" s="643"/>
      <c r="E126" s="644"/>
      <c r="F126" s="641" t="s">
        <v>2674</v>
      </c>
      <c r="G126" s="642"/>
      <c r="H126" s="643"/>
      <c r="I126" s="644"/>
      <c r="J126" s="641"/>
      <c r="K126" s="642"/>
      <c r="L126" s="643"/>
      <c r="M126" s="644"/>
    </row>
    <row r="127" spans="1:13" hidden="1" outlineLevel="1">
      <c r="A127" s="640">
        <v>44035</v>
      </c>
      <c r="B127" s="641" t="s">
        <v>2675</v>
      </c>
      <c r="C127" s="642"/>
      <c r="D127" s="643"/>
      <c r="E127" s="644"/>
      <c r="F127" s="641" t="s">
        <v>2676</v>
      </c>
      <c r="G127" s="642"/>
      <c r="H127" s="643"/>
      <c r="I127" s="644"/>
      <c r="J127" s="641"/>
      <c r="K127" s="642"/>
      <c r="L127" s="643"/>
      <c r="M127" s="644"/>
    </row>
    <row r="128" spans="1:13" hidden="1" outlineLevel="1">
      <c r="A128" s="640">
        <v>44038</v>
      </c>
      <c r="B128" s="641" t="s">
        <v>2677</v>
      </c>
      <c r="C128" s="642"/>
      <c r="D128" s="643"/>
      <c r="E128" s="644"/>
      <c r="F128" s="641" t="s">
        <v>2678</v>
      </c>
      <c r="G128" s="642"/>
      <c r="H128" s="643"/>
      <c r="I128" s="644"/>
      <c r="J128" s="641"/>
      <c r="K128" s="642"/>
      <c r="L128" s="643"/>
      <c r="M128" s="644"/>
    </row>
    <row r="129" spans="1:13" hidden="1" outlineLevel="1">
      <c r="A129" s="640">
        <v>44052</v>
      </c>
      <c r="B129" s="641"/>
      <c r="C129" s="642"/>
      <c r="D129" s="643"/>
      <c r="E129" s="644"/>
      <c r="F129" s="641" t="s">
        <v>2679</v>
      </c>
      <c r="G129" s="642"/>
      <c r="H129" s="643"/>
      <c r="I129" s="644"/>
      <c r="J129" s="641" t="s">
        <v>2680</v>
      </c>
      <c r="K129" s="642"/>
      <c r="L129" s="643"/>
      <c r="M129" s="644"/>
    </row>
    <row r="130" spans="1:13" hidden="1" outlineLevel="1">
      <c r="A130" s="640">
        <v>44053</v>
      </c>
      <c r="B130" s="641"/>
      <c r="C130" s="642"/>
      <c r="D130" s="643"/>
      <c r="E130" s="644"/>
      <c r="F130" s="641" t="s">
        <v>2681</v>
      </c>
      <c r="G130" s="642"/>
      <c r="H130" s="643"/>
      <c r="I130" s="644"/>
      <c r="J130" s="641"/>
      <c r="K130" s="642"/>
      <c r="L130" s="643"/>
      <c r="M130" s="644"/>
    </row>
    <row r="131" spans="1:13" hidden="1" outlineLevel="1">
      <c r="A131" s="640">
        <v>44056</v>
      </c>
      <c r="B131" s="641"/>
      <c r="C131" s="642"/>
      <c r="D131" s="643"/>
      <c r="E131" s="644"/>
      <c r="F131" s="641" t="s">
        <v>2682</v>
      </c>
      <c r="G131" s="642"/>
      <c r="H131" s="643"/>
      <c r="I131" s="644"/>
      <c r="J131" s="641"/>
      <c r="K131" s="642"/>
      <c r="L131" s="643"/>
      <c r="M131" s="644"/>
    </row>
    <row r="132" spans="1:13" hidden="1" outlineLevel="1">
      <c r="A132" s="640">
        <v>44060</v>
      </c>
      <c r="B132" s="641" t="s">
        <v>2683</v>
      </c>
      <c r="C132" s="642"/>
      <c r="D132" s="643"/>
      <c r="E132" s="644"/>
      <c r="F132" s="641"/>
      <c r="G132" s="642"/>
      <c r="H132" s="643"/>
      <c r="I132" s="644"/>
      <c r="J132" s="641"/>
      <c r="K132" s="642"/>
      <c r="L132" s="643"/>
      <c r="M132" s="644"/>
    </row>
    <row r="133" spans="1:13" hidden="1" outlineLevel="1">
      <c r="A133" s="640">
        <v>44062</v>
      </c>
      <c r="B133" s="641" t="s">
        <v>2684</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2685</v>
      </c>
      <c r="G134" s="642"/>
      <c r="H134" s="643"/>
      <c r="I134" s="644"/>
      <c r="J134" s="641" t="s">
        <v>2685</v>
      </c>
      <c r="K134" s="642"/>
      <c r="L134" s="643"/>
      <c r="M134" s="644"/>
    </row>
    <row r="135" spans="1:13" hidden="1" outlineLevel="1">
      <c r="A135" s="640">
        <v>44070</v>
      </c>
      <c r="B135" s="641" t="s">
        <v>2686</v>
      </c>
      <c r="C135" s="642"/>
      <c r="D135" s="643"/>
      <c r="E135" s="644"/>
      <c r="F135" s="641" t="s">
        <v>2687</v>
      </c>
      <c r="G135" s="642"/>
      <c r="H135" s="643"/>
      <c r="I135" s="644"/>
      <c r="J135" s="641"/>
      <c r="K135" s="642"/>
      <c r="L135" s="643"/>
      <c r="M135" s="644"/>
    </row>
    <row r="136" spans="1:13" hidden="1" outlineLevel="1">
      <c r="A136" s="640">
        <v>44071</v>
      </c>
      <c r="B136" s="641" t="s">
        <v>2688</v>
      </c>
      <c r="C136" s="642"/>
      <c r="D136" s="643"/>
      <c r="E136" s="644"/>
      <c r="F136" s="641" t="s">
        <v>2689</v>
      </c>
      <c r="G136" s="642"/>
      <c r="H136" s="643"/>
      <c r="I136" s="644"/>
      <c r="J136" s="641"/>
      <c r="K136" s="642"/>
      <c r="L136" s="643"/>
      <c r="M136" s="644"/>
    </row>
    <row r="137" spans="1:13" hidden="1" outlineLevel="1">
      <c r="A137" s="640">
        <v>44072</v>
      </c>
      <c r="B137" s="641" t="s">
        <v>2690</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2691</v>
      </c>
      <c r="G138" s="642"/>
      <c r="H138" s="643"/>
      <c r="I138" s="644"/>
      <c r="J138" s="641"/>
      <c r="K138" s="642"/>
      <c r="L138" s="643"/>
      <c r="M138" s="644"/>
    </row>
    <row r="139" spans="1:13" hidden="1" outlineLevel="1">
      <c r="A139" s="640">
        <v>44074</v>
      </c>
      <c r="B139" s="641"/>
      <c r="C139" s="642"/>
      <c r="D139" s="643"/>
      <c r="E139" s="644"/>
      <c r="F139" s="641" t="s">
        <v>2692</v>
      </c>
      <c r="G139" s="642"/>
      <c r="H139" s="643"/>
      <c r="I139" s="644"/>
      <c r="J139" s="641"/>
      <c r="K139" s="642"/>
      <c r="L139" s="643"/>
      <c r="M139" s="644"/>
    </row>
    <row r="140" spans="1:13" hidden="1" outlineLevel="1">
      <c r="A140" s="640">
        <v>44075</v>
      </c>
      <c r="B140" s="641"/>
      <c r="C140" s="642"/>
      <c r="D140" s="643"/>
      <c r="E140" s="644"/>
      <c r="F140" s="641" t="s">
        <v>2693</v>
      </c>
      <c r="G140" s="642"/>
      <c r="H140" s="643"/>
      <c r="I140" s="644"/>
      <c r="J140" s="641"/>
      <c r="K140" s="642"/>
      <c r="L140" s="643"/>
      <c r="M140" s="644"/>
    </row>
    <row r="141" spans="1:13" hidden="1" outlineLevel="1">
      <c r="A141" s="640">
        <v>44076</v>
      </c>
      <c r="B141" s="641"/>
      <c r="C141" s="642"/>
      <c r="D141" s="643"/>
      <c r="E141" s="644"/>
      <c r="F141" s="641" t="s">
        <v>2694</v>
      </c>
      <c r="G141" s="642"/>
      <c r="H141" s="643"/>
      <c r="I141" s="644"/>
      <c r="J141" s="641"/>
      <c r="K141" s="642"/>
      <c r="L141" s="643"/>
      <c r="M141" s="644"/>
    </row>
    <row r="142" spans="1:13" hidden="1" outlineLevel="1">
      <c r="A142" s="640">
        <v>44077</v>
      </c>
      <c r="B142" s="641"/>
      <c r="C142" s="642"/>
      <c r="D142" s="643"/>
      <c r="E142" s="644"/>
      <c r="F142" s="641" t="s">
        <v>2695</v>
      </c>
      <c r="G142" s="642"/>
      <c r="H142" s="643"/>
      <c r="I142" s="644"/>
      <c r="J142" s="641"/>
      <c r="K142" s="642"/>
      <c r="L142" s="643"/>
      <c r="M142" s="644"/>
    </row>
    <row r="143" spans="1:13" hidden="1" outlineLevel="1">
      <c r="A143" s="640">
        <v>44078</v>
      </c>
      <c r="B143" s="641"/>
      <c r="C143" s="642"/>
      <c r="D143" s="643"/>
      <c r="E143" s="644"/>
      <c r="F143" s="641" t="s">
        <v>2696</v>
      </c>
      <c r="G143" s="642"/>
      <c r="H143" s="643"/>
      <c r="I143" s="644"/>
      <c r="J143" s="641" t="s">
        <v>2697</v>
      </c>
      <c r="K143" s="642"/>
      <c r="L143" s="643"/>
      <c r="M143" s="644"/>
    </row>
    <row r="144" spans="1:13" hidden="1" outlineLevel="1">
      <c r="A144" s="640">
        <v>44087</v>
      </c>
      <c r="B144" s="641" t="s">
        <v>2698</v>
      </c>
      <c r="C144" s="642"/>
      <c r="D144" s="643"/>
      <c r="E144" s="644"/>
      <c r="F144" s="641" t="s">
        <v>2698</v>
      </c>
      <c r="G144" s="642"/>
      <c r="H144" s="643"/>
      <c r="I144" s="644"/>
      <c r="J144" s="641"/>
      <c r="K144" s="642"/>
      <c r="L144" s="643"/>
      <c r="M144" s="644"/>
    </row>
    <row r="145" spans="1:13" hidden="1" outlineLevel="1">
      <c r="A145" s="640">
        <v>44089</v>
      </c>
      <c r="B145" s="641"/>
      <c r="C145" s="642"/>
      <c r="D145" s="643"/>
      <c r="E145" s="644"/>
      <c r="F145" s="641" t="s">
        <v>2699</v>
      </c>
      <c r="G145" s="642"/>
      <c r="H145" s="643"/>
      <c r="I145" s="644"/>
      <c r="J145" s="641"/>
      <c r="K145" s="642"/>
      <c r="L145" s="643"/>
      <c r="M145" s="644"/>
    </row>
    <row r="146" spans="1:13" hidden="1" outlineLevel="1">
      <c r="A146" s="640">
        <v>44094</v>
      </c>
      <c r="B146" s="641"/>
      <c r="C146" s="642"/>
      <c r="D146" s="643"/>
      <c r="E146" s="644"/>
      <c r="F146" s="641" t="s">
        <v>2700</v>
      </c>
      <c r="G146" s="642"/>
      <c r="H146" s="643"/>
      <c r="I146" s="644"/>
      <c r="J146" s="641" t="s">
        <v>2701</v>
      </c>
      <c r="K146" s="642"/>
      <c r="L146" s="643"/>
      <c r="M146" s="644"/>
    </row>
    <row r="147" spans="1:13" hidden="1" outlineLevel="1">
      <c r="A147" s="640">
        <v>44099</v>
      </c>
      <c r="B147" s="641" t="s">
        <v>2702</v>
      </c>
      <c r="C147" s="642"/>
      <c r="D147" s="643"/>
      <c r="E147" s="644"/>
      <c r="F147" s="641"/>
      <c r="G147" s="642"/>
      <c r="H147" s="643"/>
      <c r="I147" s="644"/>
      <c r="J147" s="641"/>
      <c r="K147" s="642"/>
      <c r="L147" s="643"/>
      <c r="M147" s="644"/>
    </row>
    <row r="148" spans="1:13" hidden="1" outlineLevel="1">
      <c r="A148" s="640">
        <v>44101</v>
      </c>
      <c r="B148" s="641" t="s">
        <v>2703</v>
      </c>
      <c r="C148" s="642"/>
      <c r="D148" s="643"/>
      <c r="E148" s="644"/>
      <c r="F148" s="641"/>
      <c r="G148" s="642"/>
      <c r="H148" s="643"/>
      <c r="I148" s="644"/>
      <c r="J148" s="641"/>
      <c r="K148" s="642"/>
      <c r="L148" s="643"/>
      <c r="M148" s="644"/>
    </row>
    <row r="149" spans="1:13" hidden="1" outlineLevel="1">
      <c r="A149" s="640">
        <v>44102</v>
      </c>
      <c r="B149" s="641" t="s">
        <v>2704</v>
      </c>
      <c r="C149" s="642"/>
      <c r="D149" s="643"/>
      <c r="E149" s="644"/>
      <c r="F149" s="641"/>
      <c r="G149" s="642"/>
      <c r="H149" s="643"/>
      <c r="I149" s="644"/>
      <c r="J149" s="641"/>
      <c r="K149" s="642"/>
      <c r="L149" s="643"/>
      <c r="M149" s="644"/>
    </row>
    <row r="150" spans="1:13" hidden="1" outlineLevel="1">
      <c r="A150" s="640">
        <v>44104</v>
      </c>
      <c r="B150" s="641" t="s">
        <v>2705</v>
      </c>
      <c r="C150" s="642"/>
      <c r="D150" s="643"/>
      <c r="E150" s="644"/>
      <c r="F150" s="641" t="s">
        <v>2706</v>
      </c>
      <c r="G150" s="642"/>
      <c r="H150" s="643"/>
      <c r="I150" s="644"/>
      <c r="J150" s="641"/>
      <c r="K150" s="642"/>
      <c r="L150" s="643"/>
      <c r="M150" s="644"/>
    </row>
    <row r="151" spans="1:13" hidden="1" outlineLevel="1">
      <c r="A151" s="640">
        <v>44109</v>
      </c>
      <c r="B151" s="641"/>
      <c r="C151" s="642"/>
      <c r="D151" s="643"/>
      <c r="E151" s="644"/>
      <c r="F151" s="641" t="s">
        <v>2707</v>
      </c>
      <c r="G151" s="642"/>
      <c r="H151" s="643"/>
      <c r="I151" s="644"/>
      <c r="J151" s="641" t="s">
        <v>2708</v>
      </c>
      <c r="K151" s="642"/>
      <c r="L151" s="643"/>
      <c r="M151" s="644"/>
    </row>
    <row r="152" spans="1:13" hidden="1" outlineLevel="1">
      <c r="A152" s="640">
        <v>44116</v>
      </c>
      <c r="B152" s="641"/>
      <c r="C152" s="642"/>
      <c r="D152" s="643"/>
      <c r="E152" s="644"/>
      <c r="F152" s="641"/>
      <c r="G152" s="642"/>
      <c r="H152" s="643"/>
      <c r="I152" s="644"/>
      <c r="J152" s="641" t="s">
        <v>2709</v>
      </c>
      <c r="K152" s="642"/>
      <c r="L152" s="643"/>
      <c r="M152" s="644"/>
    </row>
    <row r="153" spans="1:13" hidden="1" outlineLevel="1">
      <c r="A153" s="640">
        <v>44117</v>
      </c>
      <c r="B153" s="641" t="s">
        <v>2710</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2711</v>
      </c>
      <c r="G154" s="642"/>
      <c r="H154" s="643"/>
      <c r="I154" s="644"/>
      <c r="J154" s="641"/>
      <c r="K154" s="642"/>
      <c r="L154" s="643"/>
      <c r="M154" s="644"/>
    </row>
    <row r="155" spans="1:13" hidden="1" outlineLevel="1">
      <c r="A155" s="640">
        <v>44121</v>
      </c>
      <c r="B155" s="641" t="s">
        <v>2712</v>
      </c>
      <c r="C155" s="642"/>
      <c r="D155" s="643"/>
      <c r="E155" s="644"/>
      <c r="F155" s="641"/>
      <c r="G155" s="642"/>
      <c r="H155" s="643"/>
      <c r="I155" s="644"/>
      <c r="J155" s="641"/>
      <c r="K155" s="642"/>
      <c r="L155" s="643"/>
      <c r="M155" s="644"/>
    </row>
    <row r="156" spans="1:13" hidden="1" outlineLevel="1">
      <c r="A156" s="640">
        <v>44123</v>
      </c>
      <c r="B156" s="641" t="s">
        <v>2713</v>
      </c>
      <c r="C156" s="642"/>
      <c r="D156" s="643"/>
      <c r="E156" s="644"/>
      <c r="F156" s="641" t="s">
        <v>2714</v>
      </c>
      <c r="G156" s="642"/>
      <c r="H156" s="643"/>
      <c r="I156" s="644"/>
      <c r="J156" s="641"/>
      <c r="K156" s="642"/>
      <c r="L156" s="643"/>
      <c r="M156" s="644"/>
    </row>
    <row r="157" spans="1:13" hidden="1" outlineLevel="1">
      <c r="A157" s="640">
        <v>44127</v>
      </c>
      <c r="B157" s="641"/>
      <c r="C157" s="642"/>
      <c r="D157" s="643"/>
      <c r="E157" s="644"/>
      <c r="F157" s="641" t="s">
        <v>2715</v>
      </c>
      <c r="G157" s="642"/>
      <c r="H157" s="643"/>
      <c r="I157" s="644"/>
      <c r="J157" s="641" t="s">
        <v>2716</v>
      </c>
      <c r="K157" s="642"/>
      <c r="L157" s="643"/>
      <c r="M157" s="644"/>
    </row>
    <row r="158" spans="1:13" hidden="1" outlineLevel="1">
      <c r="A158" s="640">
        <v>44128</v>
      </c>
      <c r="B158" s="641"/>
      <c r="C158" s="642"/>
      <c r="D158" s="643"/>
      <c r="E158" s="644"/>
      <c r="F158" s="641" t="s">
        <v>2717</v>
      </c>
      <c r="G158" s="642"/>
      <c r="H158" s="643"/>
      <c r="I158" s="644"/>
      <c r="J158" s="641"/>
      <c r="K158" s="642"/>
      <c r="L158" s="643"/>
      <c r="M158" s="644"/>
    </row>
    <row r="159" spans="1:13" hidden="1" outlineLevel="1">
      <c r="A159" s="640">
        <v>44130</v>
      </c>
      <c r="B159" s="641" t="s">
        <v>2718</v>
      </c>
      <c r="C159" s="642"/>
      <c r="D159" s="643"/>
      <c r="E159" s="644"/>
      <c r="F159" s="641"/>
      <c r="G159" s="642"/>
      <c r="H159" s="643"/>
      <c r="I159" s="644"/>
      <c r="J159" s="641"/>
      <c r="K159" s="642"/>
      <c r="L159" s="643"/>
      <c r="M159" s="644"/>
    </row>
    <row r="160" spans="1:13" hidden="1" outlineLevel="1">
      <c r="A160" s="640">
        <v>44132</v>
      </c>
      <c r="B160" s="641" t="s">
        <v>2719</v>
      </c>
      <c r="C160" s="642"/>
      <c r="D160" s="643"/>
      <c r="E160" s="644"/>
      <c r="F160" s="641" t="s">
        <v>2720</v>
      </c>
      <c r="G160" s="642"/>
      <c r="H160" s="643"/>
      <c r="I160" s="644"/>
      <c r="J160" s="641"/>
      <c r="K160" s="642"/>
      <c r="L160" s="643"/>
      <c r="M160" s="644"/>
    </row>
    <row r="161" spans="1:13" hidden="1" outlineLevel="1">
      <c r="A161" s="640">
        <v>44133</v>
      </c>
      <c r="B161" s="641" t="s">
        <v>2721</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2722</v>
      </c>
      <c r="G162" s="642"/>
      <c r="H162" s="643"/>
      <c r="I162" s="644"/>
      <c r="J162" s="641" t="s">
        <v>2722</v>
      </c>
      <c r="K162" s="642"/>
      <c r="L162" s="643"/>
      <c r="M162" s="644"/>
    </row>
    <row r="163" spans="1:13" hidden="1" outlineLevel="1">
      <c r="A163" s="640">
        <v>44139</v>
      </c>
      <c r="B163" s="641" t="s">
        <v>2723</v>
      </c>
      <c r="C163" s="642"/>
      <c r="D163" s="643"/>
      <c r="E163" s="644"/>
      <c r="F163" s="641" t="s">
        <v>2724</v>
      </c>
      <c r="G163" s="642"/>
      <c r="H163" s="643"/>
      <c r="I163" s="644"/>
      <c r="J163" s="641" t="s">
        <v>2725</v>
      </c>
      <c r="K163" s="642"/>
      <c r="L163" s="643"/>
      <c r="M163" s="644"/>
    </row>
    <row r="164" spans="1:13" hidden="1" outlineLevel="1">
      <c r="A164" s="640">
        <v>44142</v>
      </c>
      <c r="B164" s="641"/>
      <c r="C164" s="642"/>
      <c r="D164" s="643"/>
      <c r="E164" s="644"/>
      <c r="F164" s="641"/>
      <c r="G164" s="642"/>
      <c r="H164" s="643"/>
      <c r="I164" s="644"/>
      <c r="J164" s="646" t="s">
        <v>2726</v>
      </c>
      <c r="K164" s="642"/>
      <c r="L164" s="643"/>
      <c r="M164" s="644"/>
    </row>
    <row r="165" spans="1:13" hidden="1" outlineLevel="1">
      <c r="A165" s="640">
        <v>44145</v>
      </c>
      <c r="B165" s="641" t="s">
        <v>2727</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2728</v>
      </c>
      <c r="G166" s="642"/>
      <c r="H166" s="643"/>
      <c r="I166" s="644"/>
      <c r="J166" s="641"/>
      <c r="K166" s="642"/>
      <c r="L166" s="643"/>
      <c r="M166" s="644"/>
    </row>
    <row r="167" spans="1:13" hidden="1" outlineLevel="1">
      <c r="A167" s="640">
        <v>44151</v>
      </c>
      <c r="B167" s="641" t="s">
        <v>2729</v>
      </c>
      <c r="C167" s="642"/>
      <c r="D167" s="643"/>
      <c r="E167" s="644"/>
      <c r="F167" s="641"/>
      <c r="G167" s="642"/>
      <c r="H167" s="643"/>
      <c r="I167" s="644"/>
      <c r="J167" s="641"/>
      <c r="K167" s="642"/>
      <c r="L167" s="643"/>
      <c r="M167" s="644"/>
    </row>
    <row r="168" spans="1:13" hidden="1" outlineLevel="1">
      <c r="A168" s="640">
        <v>44155</v>
      </c>
      <c r="B168" s="641" t="s">
        <v>2730</v>
      </c>
      <c r="C168" s="642"/>
      <c r="D168" s="643"/>
      <c r="E168" s="644"/>
      <c r="F168" s="641" t="s">
        <v>2731</v>
      </c>
      <c r="G168" s="642"/>
      <c r="H168" s="643"/>
      <c r="I168" s="644"/>
      <c r="J168" s="641"/>
      <c r="K168" s="642"/>
      <c r="L168" s="643"/>
      <c r="M168" s="644"/>
    </row>
    <row r="169" spans="1:13" hidden="1" outlineLevel="1">
      <c r="A169" s="640">
        <v>44156</v>
      </c>
      <c r="B169" s="641" t="s">
        <v>2730</v>
      </c>
      <c r="C169" s="642"/>
      <c r="D169" s="643"/>
      <c r="E169" s="644"/>
      <c r="F169" s="641" t="s">
        <v>2731</v>
      </c>
      <c r="G169" s="642"/>
      <c r="H169" s="643"/>
      <c r="I169" s="644"/>
      <c r="J169" s="641"/>
      <c r="K169" s="642"/>
      <c r="L169" s="643"/>
      <c r="M169" s="644"/>
    </row>
    <row r="170" spans="1:13" hidden="1" outlineLevel="1">
      <c r="A170" s="640">
        <v>44157</v>
      </c>
      <c r="B170" s="641" t="s">
        <v>2730</v>
      </c>
      <c r="C170" s="642"/>
      <c r="D170" s="643"/>
      <c r="E170" s="644"/>
      <c r="F170" s="641" t="s">
        <v>2731</v>
      </c>
      <c r="G170" s="642"/>
      <c r="H170" s="643"/>
      <c r="I170" s="644"/>
      <c r="J170" s="641"/>
      <c r="K170" s="642"/>
      <c r="L170" s="643"/>
      <c r="M170" s="644"/>
    </row>
    <row r="171" spans="1:13" hidden="1" outlineLevel="1">
      <c r="A171" s="640">
        <v>44161</v>
      </c>
      <c r="B171" s="641"/>
      <c r="C171" s="642"/>
      <c r="D171" s="643"/>
      <c r="E171" s="644"/>
      <c r="F171" s="641" t="s">
        <v>2732</v>
      </c>
      <c r="G171" s="642"/>
      <c r="H171" s="643"/>
      <c r="I171" s="644"/>
      <c r="J171" s="641" t="s">
        <v>2733</v>
      </c>
      <c r="K171" s="642"/>
      <c r="L171" s="643"/>
      <c r="M171" s="644"/>
    </row>
    <row r="172" spans="1:13" hidden="1" outlineLevel="1">
      <c r="A172" s="640">
        <v>44163</v>
      </c>
      <c r="B172" s="641"/>
      <c r="C172" s="642"/>
      <c r="D172" s="643"/>
      <c r="E172" s="644"/>
      <c r="F172" s="641" t="s">
        <v>2661</v>
      </c>
      <c r="G172" s="642"/>
      <c r="H172" s="643"/>
      <c r="I172" s="644"/>
      <c r="J172" s="641"/>
      <c r="K172" s="642"/>
      <c r="L172" s="643"/>
      <c r="M172" s="644"/>
    </row>
    <row r="173" spans="1:13" collapsed="1">
      <c r="A173" s="640">
        <v>44240</v>
      </c>
      <c r="B173" s="641" t="s">
        <v>2734</v>
      </c>
      <c r="C173" s="642"/>
      <c r="D173" s="643"/>
      <c r="E173" s="644"/>
      <c r="F173" s="641" t="s">
        <v>2735</v>
      </c>
      <c r="G173" s="642"/>
      <c r="H173" s="643"/>
      <c r="I173" s="644"/>
      <c r="J173" s="641"/>
      <c r="K173" s="642"/>
      <c r="L173" s="643"/>
      <c r="M173" s="644"/>
    </row>
    <row r="174" spans="1:13">
      <c r="A174" s="640">
        <v>44241</v>
      </c>
      <c r="B174" s="641" t="s">
        <v>2736</v>
      </c>
      <c r="C174" s="642"/>
      <c r="D174" s="643"/>
      <c r="E174" s="644"/>
      <c r="F174" s="641" t="s">
        <v>2737</v>
      </c>
      <c r="G174" s="642"/>
      <c r="H174" s="643"/>
      <c r="I174" s="644"/>
      <c r="J174" s="641"/>
      <c r="K174" s="642"/>
      <c r="L174" s="643"/>
      <c r="M174" s="644"/>
    </row>
    <row r="175" spans="1:13">
      <c r="A175" s="640">
        <v>44242</v>
      </c>
      <c r="B175" s="641" t="s">
        <v>2738</v>
      </c>
      <c r="C175" s="642"/>
      <c r="D175" s="643"/>
      <c r="E175" s="644"/>
      <c r="F175" s="641" t="s">
        <v>2739</v>
      </c>
      <c r="G175" s="642"/>
      <c r="H175" s="643"/>
      <c r="I175" s="644"/>
      <c r="J175" s="641"/>
      <c r="K175" s="642"/>
      <c r="L175" s="643"/>
      <c r="M175" s="644"/>
    </row>
    <row r="176" spans="1:13">
      <c r="A176" s="640">
        <v>44243</v>
      </c>
      <c r="B176" s="641" t="s">
        <v>2740</v>
      </c>
      <c r="C176" s="642"/>
      <c r="D176" s="643"/>
      <c r="E176" s="644"/>
      <c r="F176" s="641" t="s">
        <v>2741</v>
      </c>
      <c r="G176" s="642"/>
      <c r="H176" s="643"/>
      <c r="I176" s="644"/>
      <c r="J176" s="641"/>
      <c r="K176" s="642"/>
      <c r="L176" s="643"/>
      <c r="M176" s="644"/>
    </row>
    <row r="177" spans="1:13">
      <c r="A177" s="640">
        <v>44258</v>
      </c>
      <c r="B177" s="641" t="s">
        <v>2742</v>
      </c>
      <c r="C177" s="642"/>
      <c r="D177" s="643"/>
      <c r="E177" s="644"/>
      <c r="F177" s="641" t="s">
        <v>2743</v>
      </c>
      <c r="G177" s="642"/>
      <c r="H177" s="643"/>
      <c r="I177" s="644"/>
      <c r="J177" s="641"/>
      <c r="K177" s="642"/>
      <c r="L177" s="643"/>
      <c r="M177" s="644"/>
    </row>
    <row r="178" spans="1:13">
      <c r="A178" s="640">
        <v>44259</v>
      </c>
      <c r="B178" s="641" t="s">
        <v>2744</v>
      </c>
      <c r="C178" s="642"/>
      <c r="D178" s="643"/>
      <c r="E178" s="644"/>
      <c r="F178" s="641" t="s">
        <v>2745</v>
      </c>
      <c r="G178" s="642"/>
      <c r="H178" s="643"/>
      <c r="I178" s="644"/>
      <c r="J178" s="641"/>
      <c r="K178" s="642"/>
      <c r="L178" s="643"/>
      <c r="M178" s="644"/>
    </row>
    <row r="179" spans="1:13">
      <c r="A179" s="640">
        <v>44260</v>
      </c>
      <c r="B179" s="641" t="s">
        <v>2746</v>
      </c>
      <c r="C179" s="642"/>
      <c r="D179" s="643"/>
      <c r="E179" s="644"/>
      <c r="F179" s="641"/>
      <c r="G179" s="642"/>
      <c r="H179" s="643"/>
      <c r="I179" s="644"/>
      <c r="J179" s="641" t="s">
        <v>2747</v>
      </c>
      <c r="K179" s="642"/>
      <c r="L179" s="643"/>
      <c r="M179" s="644"/>
    </row>
    <row r="180" spans="1:13">
      <c r="A180" s="640">
        <v>44261</v>
      </c>
      <c r="B180" s="641" t="s">
        <v>2748</v>
      </c>
      <c r="C180" s="642"/>
      <c r="D180" s="643"/>
      <c r="E180" s="644"/>
      <c r="F180" s="641" t="s">
        <v>2749</v>
      </c>
      <c r="G180" s="642"/>
      <c r="H180" s="643"/>
      <c r="I180" s="644"/>
      <c r="J180" s="641" t="s">
        <v>2750</v>
      </c>
      <c r="K180" s="642"/>
      <c r="L180" s="643"/>
      <c r="M180" s="644"/>
    </row>
    <row r="181" spans="1:13">
      <c r="A181" s="640">
        <v>44262</v>
      </c>
      <c r="B181" s="641"/>
      <c r="C181" s="642"/>
      <c r="D181" s="643"/>
      <c r="E181" s="644"/>
      <c r="F181" s="641" t="s">
        <v>2751</v>
      </c>
      <c r="G181" s="642"/>
      <c r="H181" s="643"/>
      <c r="I181" s="644"/>
      <c r="J181" s="641" t="s">
        <v>2752</v>
      </c>
      <c r="K181" s="642"/>
      <c r="L181" s="643"/>
      <c r="M181" s="644"/>
    </row>
    <row r="182" spans="1:13">
      <c r="A182" s="640">
        <v>44267</v>
      </c>
      <c r="B182" s="641"/>
      <c r="C182" s="642"/>
      <c r="D182" s="643"/>
      <c r="E182" s="644"/>
      <c r="F182" s="641" t="s">
        <v>2753</v>
      </c>
      <c r="G182" s="642"/>
      <c r="H182" s="643"/>
      <c r="I182" s="644"/>
      <c r="J182" s="641" t="s">
        <v>2754</v>
      </c>
      <c r="K182" s="642"/>
      <c r="L182" s="643"/>
      <c r="M182" s="644"/>
    </row>
    <row r="183" spans="1:13">
      <c r="A183" s="640">
        <v>44263</v>
      </c>
      <c r="B183" s="641" t="s">
        <v>2755</v>
      </c>
      <c r="C183" s="642"/>
      <c r="D183" s="643"/>
      <c r="E183" s="644"/>
      <c r="F183" s="641"/>
      <c r="G183" s="642"/>
      <c r="H183" s="643"/>
      <c r="I183" s="644"/>
      <c r="J183" s="641"/>
      <c r="K183" s="642"/>
      <c r="L183" s="643"/>
      <c r="M183" s="644"/>
    </row>
    <row r="184" spans="1:13">
      <c r="A184" s="640">
        <v>44265</v>
      </c>
      <c r="B184" s="641" t="s">
        <v>2756</v>
      </c>
      <c r="C184" s="642"/>
      <c r="D184" s="643"/>
      <c r="E184" s="644"/>
      <c r="F184" s="641"/>
      <c r="G184" s="642"/>
      <c r="H184" s="643"/>
      <c r="I184" s="644"/>
      <c r="J184" s="641"/>
      <c r="K184" s="642"/>
      <c r="L184" s="643"/>
      <c r="M184" s="644"/>
    </row>
    <row r="185" spans="1:13">
      <c r="A185" s="640">
        <v>44268</v>
      </c>
      <c r="B185" s="646" t="s">
        <v>2757</v>
      </c>
      <c r="C185" s="642"/>
      <c r="D185" s="643"/>
      <c r="E185" s="644"/>
      <c r="F185" s="641"/>
      <c r="G185" s="642"/>
      <c r="H185" s="643"/>
      <c r="I185" s="644"/>
      <c r="J185" s="641"/>
      <c r="K185" s="642"/>
      <c r="L185" s="643"/>
      <c r="M185" s="644"/>
    </row>
    <row r="186" spans="1:13">
      <c r="A186" s="640">
        <v>44269</v>
      </c>
      <c r="B186" s="646" t="s">
        <v>2758</v>
      </c>
      <c r="C186" s="642"/>
      <c r="D186" s="643"/>
      <c r="E186" s="644"/>
      <c r="F186" s="641"/>
      <c r="G186" s="642"/>
      <c r="H186" s="643"/>
      <c r="I186" s="644"/>
      <c r="J186" s="641"/>
      <c r="K186" s="642"/>
      <c r="L186" s="643"/>
      <c r="M186" s="644"/>
    </row>
    <row r="187" spans="1:13">
      <c r="A187" s="640">
        <v>44270</v>
      </c>
      <c r="B187" s="646" t="s">
        <v>2759</v>
      </c>
      <c r="C187" s="642"/>
      <c r="D187" s="643"/>
      <c r="E187" s="644"/>
      <c r="F187" s="641" t="s">
        <v>2760</v>
      </c>
      <c r="G187" s="642"/>
      <c r="H187" s="643"/>
      <c r="I187" s="644"/>
      <c r="J187" s="641" t="s">
        <v>2761</v>
      </c>
      <c r="K187" s="642"/>
      <c r="L187" s="643"/>
      <c r="M187" s="644"/>
    </row>
    <row r="188" spans="1:13">
      <c r="A188" s="640">
        <v>44272</v>
      </c>
      <c r="B188" s="646" t="s">
        <v>2762</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2763</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2764</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2765</v>
      </c>
      <c r="K192" s="642"/>
      <c r="L192" s="643"/>
      <c r="M192" s="644"/>
    </row>
    <row r="193" spans="1:13">
      <c r="A193" s="640">
        <v>44287</v>
      </c>
      <c r="B193" s="641"/>
      <c r="C193" s="642"/>
      <c r="D193" s="643"/>
      <c r="E193" s="644"/>
      <c r="F193" s="641" t="s">
        <v>2766</v>
      </c>
      <c r="G193" s="642"/>
      <c r="H193" s="643"/>
      <c r="I193" s="644"/>
      <c r="J193" s="641" t="s">
        <v>2767</v>
      </c>
      <c r="K193" s="642"/>
      <c r="L193" s="643"/>
      <c r="M193" s="644"/>
    </row>
    <row r="194" spans="1:13">
      <c r="A194" s="640">
        <v>44303</v>
      </c>
      <c r="B194" s="641"/>
      <c r="C194" s="642"/>
      <c r="D194" s="643"/>
      <c r="E194" s="644"/>
      <c r="F194" s="641" t="s">
        <v>2760</v>
      </c>
      <c r="G194" s="642" t="s">
        <v>1617</v>
      </c>
      <c r="H194" s="643" t="s">
        <v>2768</v>
      </c>
      <c r="I194" s="644"/>
      <c r="J194" s="641" t="s">
        <v>2769</v>
      </c>
      <c r="K194" s="642"/>
      <c r="L194" s="643"/>
      <c r="M194" s="644"/>
    </row>
    <row r="195" spans="1:13">
      <c r="A195" s="640">
        <v>44304</v>
      </c>
      <c r="B195" s="641" t="s">
        <v>2770</v>
      </c>
      <c r="C195" s="642" t="s">
        <v>2771</v>
      </c>
      <c r="D195" s="643"/>
      <c r="E195" s="644"/>
      <c r="F195" s="641" t="s">
        <v>2772</v>
      </c>
      <c r="G195" s="642"/>
      <c r="H195" s="643"/>
      <c r="I195" s="644"/>
      <c r="J195" s="641"/>
      <c r="K195" s="642"/>
      <c r="L195" s="643"/>
      <c r="M195" s="644"/>
    </row>
    <row r="196" spans="1:13">
      <c r="A196" s="640">
        <v>44305</v>
      </c>
      <c r="B196" s="641"/>
      <c r="C196" s="642"/>
      <c r="D196" s="643"/>
      <c r="E196" s="644"/>
      <c r="F196" s="641" t="s">
        <v>2773</v>
      </c>
      <c r="G196" s="642"/>
      <c r="H196" s="643"/>
      <c r="I196" s="644"/>
      <c r="J196" s="641"/>
      <c r="K196" s="642"/>
      <c r="L196" s="643"/>
      <c r="M196" s="644"/>
    </row>
    <row r="197" spans="1:13">
      <c r="A197" s="640">
        <v>44307</v>
      </c>
      <c r="B197" s="641" t="s">
        <v>2774</v>
      </c>
      <c r="C197" s="642"/>
      <c r="D197" s="643"/>
      <c r="E197" s="644"/>
      <c r="F197" s="641" t="s">
        <v>2775</v>
      </c>
      <c r="G197" s="642"/>
      <c r="H197" s="643"/>
      <c r="I197" s="644"/>
      <c r="J197" s="641"/>
      <c r="K197" s="642"/>
      <c r="L197" s="643"/>
      <c r="M197" s="644"/>
    </row>
    <row r="198" spans="1:13">
      <c r="A198" s="640">
        <v>44308</v>
      </c>
      <c r="B198" s="641" t="s">
        <v>2776</v>
      </c>
      <c r="C198" s="642"/>
      <c r="D198" s="643"/>
      <c r="E198" s="644"/>
      <c r="F198" s="641" t="s">
        <v>2777</v>
      </c>
      <c r="G198" s="642"/>
      <c r="H198" s="643"/>
      <c r="I198" s="644"/>
      <c r="J198" s="641"/>
      <c r="K198" s="642"/>
      <c r="L198" s="643"/>
      <c r="M198" s="644"/>
    </row>
    <row r="199" spans="1:13">
      <c r="A199" s="640">
        <v>44310</v>
      </c>
      <c r="B199" s="641" t="s">
        <v>2776</v>
      </c>
      <c r="C199" s="642"/>
      <c r="D199" s="643"/>
      <c r="E199" s="644"/>
      <c r="F199" s="641" t="s">
        <v>2777</v>
      </c>
      <c r="G199" s="642"/>
      <c r="H199" s="643"/>
      <c r="I199" s="644"/>
      <c r="J199" s="641"/>
      <c r="K199" s="642"/>
      <c r="L199" s="643"/>
      <c r="M199" s="644"/>
    </row>
    <row r="200" spans="1:13">
      <c r="A200" s="640">
        <v>44312</v>
      </c>
      <c r="B200" s="641"/>
      <c r="C200" s="642"/>
      <c r="D200" s="643"/>
      <c r="E200" s="644"/>
      <c r="F200" s="641"/>
      <c r="G200" s="642"/>
      <c r="H200" s="643"/>
      <c r="I200" s="644"/>
      <c r="J200" s="641" t="s">
        <v>2778</v>
      </c>
      <c r="K200" s="642" t="s">
        <v>2779</v>
      </c>
      <c r="L200" s="643"/>
      <c r="M200" s="644"/>
    </row>
    <row r="201" spans="1:13">
      <c r="A201" s="640">
        <v>44313</v>
      </c>
      <c r="B201" s="641" t="s">
        <v>2776</v>
      </c>
      <c r="C201" s="642"/>
      <c r="D201" s="643"/>
      <c r="E201" s="644"/>
      <c r="F201" s="641" t="s">
        <v>2773</v>
      </c>
      <c r="G201" s="642"/>
      <c r="H201" s="643"/>
      <c r="I201" s="644"/>
      <c r="J201" s="641" t="s">
        <v>2778</v>
      </c>
      <c r="K201" s="642" t="s">
        <v>2779</v>
      </c>
      <c r="L201" s="643"/>
      <c r="M201" s="644"/>
    </row>
    <row r="202" spans="1:13">
      <c r="A202" s="640">
        <v>44313</v>
      </c>
      <c r="B202" s="641" t="s">
        <v>2780</v>
      </c>
      <c r="C202" s="642"/>
      <c r="D202" s="643"/>
      <c r="E202" s="644"/>
      <c r="F202" s="641" t="s">
        <v>2778</v>
      </c>
      <c r="G202" s="642" t="s">
        <v>2779</v>
      </c>
      <c r="H202" s="643"/>
      <c r="I202" s="644"/>
      <c r="J202" s="641"/>
      <c r="K202" s="642"/>
      <c r="L202" s="643"/>
      <c r="M202" s="644"/>
    </row>
    <row r="203" spans="1:13">
      <c r="A203" s="640">
        <v>44315</v>
      </c>
      <c r="B203" s="641"/>
      <c r="C203" s="642"/>
      <c r="D203" s="643"/>
      <c r="E203" s="644"/>
      <c r="F203" s="641" t="s">
        <v>2781</v>
      </c>
      <c r="G203" s="642" t="s">
        <v>2779</v>
      </c>
      <c r="H203" s="643"/>
      <c r="I203" s="644"/>
      <c r="J203" s="641" t="s">
        <v>2781</v>
      </c>
      <c r="K203" s="642" t="s">
        <v>2779</v>
      </c>
      <c r="L203" s="643"/>
      <c r="M203" s="644"/>
    </row>
    <row r="204" spans="1:13">
      <c r="A204" s="640">
        <v>44315</v>
      </c>
      <c r="B204" s="641"/>
      <c r="C204" s="642"/>
      <c r="D204" s="643"/>
      <c r="E204" s="644"/>
      <c r="F204" s="641" t="s">
        <v>2782</v>
      </c>
      <c r="G204" s="642" t="s">
        <v>2779</v>
      </c>
      <c r="H204" s="643"/>
      <c r="I204" s="644"/>
      <c r="J204" s="641" t="s">
        <v>2782</v>
      </c>
      <c r="K204" s="642" t="s">
        <v>2779</v>
      </c>
      <c r="L204" s="643"/>
      <c r="M204" s="644"/>
    </row>
    <row r="205" spans="1:13">
      <c r="A205" s="640">
        <v>44316</v>
      </c>
      <c r="B205" s="641" t="s">
        <v>2783</v>
      </c>
      <c r="C205" s="642"/>
      <c r="D205" s="643"/>
      <c r="E205" s="644"/>
      <c r="F205" s="641" t="s">
        <v>2773</v>
      </c>
      <c r="G205" s="642"/>
      <c r="H205" s="643"/>
      <c r="I205" s="644"/>
      <c r="J205" s="641"/>
      <c r="K205" s="642"/>
      <c r="L205" s="643"/>
      <c r="M205" s="644"/>
    </row>
    <row r="206" spans="1:13">
      <c r="A206" s="640">
        <v>44316</v>
      </c>
      <c r="B206" s="641" t="s">
        <v>2784</v>
      </c>
      <c r="C206" s="642" t="s">
        <v>1617</v>
      </c>
      <c r="D206" s="643" t="s">
        <v>2768</v>
      </c>
      <c r="E206" s="644" t="s">
        <v>1102</v>
      </c>
      <c r="F206" s="641"/>
      <c r="G206" s="642"/>
      <c r="H206" s="643"/>
      <c r="I206" s="644"/>
      <c r="J206" s="641"/>
      <c r="K206" s="642"/>
      <c r="L206" s="643"/>
      <c r="M206" s="644"/>
    </row>
    <row r="207" spans="1:13">
      <c r="A207" s="640">
        <v>44317</v>
      </c>
      <c r="B207" s="641" t="s">
        <v>2785</v>
      </c>
      <c r="C207" s="642" t="s">
        <v>1617</v>
      </c>
      <c r="D207" s="643"/>
      <c r="E207" s="644"/>
      <c r="F207" s="641"/>
      <c r="G207" s="642"/>
      <c r="H207" s="643"/>
      <c r="I207" s="644"/>
      <c r="J207" s="641"/>
      <c r="K207" s="642"/>
      <c r="L207" s="643"/>
      <c r="M207" s="644"/>
    </row>
    <row r="208" spans="1:13">
      <c r="A208" s="640">
        <v>44317</v>
      </c>
      <c r="B208" s="641" t="s">
        <v>2786</v>
      </c>
      <c r="C208" s="642" t="s">
        <v>2787</v>
      </c>
      <c r="D208" s="643" t="s">
        <v>2788</v>
      </c>
      <c r="E208" s="644" t="s">
        <v>2789</v>
      </c>
      <c r="F208" s="641"/>
      <c r="G208" s="642"/>
      <c r="H208" s="643"/>
      <c r="I208" s="644"/>
      <c r="J208" s="641"/>
      <c r="K208" s="642"/>
      <c r="L208" s="643"/>
      <c r="M208" s="644"/>
    </row>
    <row r="209" spans="1:13">
      <c r="A209" s="640">
        <v>44318</v>
      </c>
      <c r="B209" s="641" t="s">
        <v>2785</v>
      </c>
      <c r="C209" s="642" t="s">
        <v>1617</v>
      </c>
      <c r="D209" s="643"/>
      <c r="E209" s="644"/>
      <c r="F209" s="641" t="s">
        <v>2790</v>
      </c>
      <c r="G209" s="642" t="s">
        <v>1027</v>
      </c>
      <c r="H209" s="643"/>
      <c r="I209" s="644"/>
      <c r="J209" s="641"/>
      <c r="K209" s="642"/>
      <c r="L209" s="643"/>
      <c r="M209" s="644"/>
    </row>
    <row r="210" spans="1:13">
      <c r="A210" s="640">
        <v>44350</v>
      </c>
      <c r="B210" s="641"/>
      <c r="C210" s="642"/>
      <c r="D210" s="643"/>
      <c r="E210" s="644"/>
      <c r="F210" s="641" t="s">
        <v>2791</v>
      </c>
      <c r="G210" s="642" t="s">
        <v>1435</v>
      </c>
      <c r="H210" s="643" t="s">
        <v>2768</v>
      </c>
      <c r="I210" s="644"/>
      <c r="J210" s="641" t="s">
        <v>2792</v>
      </c>
      <c r="K210" s="642" t="s">
        <v>1428</v>
      </c>
      <c r="L210" s="643" t="s">
        <v>2768</v>
      </c>
      <c r="M210" s="644"/>
    </row>
    <row r="211" spans="1:13">
      <c r="A211" s="640">
        <v>44351</v>
      </c>
      <c r="B211" s="641"/>
      <c r="C211" s="642"/>
      <c r="D211" s="643"/>
      <c r="E211" s="644"/>
      <c r="F211" s="641" t="s">
        <v>1968</v>
      </c>
      <c r="G211" s="642" t="s">
        <v>1435</v>
      </c>
      <c r="H211" s="643" t="s">
        <v>2768</v>
      </c>
      <c r="I211" s="644"/>
      <c r="J211" s="641" t="s">
        <v>1968</v>
      </c>
      <c r="K211" s="642" t="s">
        <v>1435</v>
      </c>
      <c r="L211" s="643" t="s">
        <v>2768</v>
      </c>
      <c r="M211" s="644"/>
    </row>
    <row r="212" spans="1:13">
      <c r="A212" s="640">
        <v>44352</v>
      </c>
      <c r="B212" s="641"/>
      <c r="C212" s="642"/>
      <c r="D212" s="643"/>
      <c r="E212" s="644"/>
      <c r="F212" s="641" t="s">
        <v>2793</v>
      </c>
      <c r="G212" s="642" t="s">
        <v>1435</v>
      </c>
      <c r="H212" s="643" t="s">
        <v>2768</v>
      </c>
      <c r="I212" s="644"/>
      <c r="J212" s="641" t="s">
        <v>2793</v>
      </c>
      <c r="K212" s="642" t="s">
        <v>1435</v>
      </c>
      <c r="L212" s="643" t="s">
        <v>2768</v>
      </c>
      <c r="M212" s="644"/>
    </row>
    <row r="213" spans="1:13">
      <c r="A213" s="640">
        <v>44352</v>
      </c>
      <c r="B213" s="641"/>
      <c r="C213" s="642"/>
      <c r="D213" s="643"/>
      <c r="E213" s="644"/>
      <c r="F213" s="641" t="s">
        <v>2794</v>
      </c>
      <c r="G213" s="642" t="s">
        <v>1435</v>
      </c>
      <c r="H213" s="643" t="s">
        <v>2768</v>
      </c>
      <c r="I213" s="644"/>
      <c r="J213" s="641" t="s">
        <v>2794</v>
      </c>
      <c r="K213" s="642" t="s">
        <v>1435</v>
      </c>
      <c r="L213" s="643" t="s">
        <v>2768</v>
      </c>
      <c r="M213" s="644"/>
    </row>
    <row r="214" spans="1:13">
      <c r="A214" s="640">
        <v>44355</v>
      </c>
      <c r="B214" s="641" t="s">
        <v>2795</v>
      </c>
      <c r="C214" s="642" t="s">
        <v>1023</v>
      </c>
      <c r="D214" s="643" t="s">
        <v>2768</v>
      </c>
      <c r="E214" s="644"/>
      <c r="F214" s="641" t="s">
        <v>2795</v>
      </c>
      <c r="G214" s="642" t="s">
        <v>1027</v>
      </c>
      <c r="H214" s="643" t="s">
        <v>2768</v>
      </c>
      <c r="I214" s="644"/>
      <c r="J214" s="641"/>
      <c r="K214" s="642"/>
      <c r="L214" s="643"/>
      <c r="M214" s="644"/>
    </row>
    <row r="215" spans="1:13">
      <c r="A215" s="640">
        <v>44366</v>
      </c>
      <c r="B215" s="641" t="s">
        <v>2786</v>
      </c>
      <c r="C215" s="642" t="s">
        <v>2796</v>
      </c>
      <c r="D215" s="643" t="s">
        <v>2788</v>
      </c>
      <c r="E215" s="644"/>
      <c r="F215" s="641"/>
      <c r="G215" s="642"/>
      <c r="H215" s="643"/>
      <c r="I215" s="644"/>
      <c r="J215" s="641"/>
      <c r="K215" s="642"/>
      <c r="L215" s="643"/>
      <c r="M215" s="644"/>
    </row>
    <row r="216" spans="1:13">
      <c r="A216" s="640">
        <v>44368</v>
      </c>
      <c r="B216" s="641" t="s">
        <v>2797</v>
      </c>
      <c r="C216" s="642" t="s">
        <v>1023</v>
      </c>
      <c r="D216" s="643" t="s">
        <v>2768</v>
      </c>
      <c r="E216" s="644"/>
      <c r="F216" s="641" t="s">
        <v>2797</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2798</v>
      </c>
      <c r="G218" s="642" t="s">
        <v>1811</v>
      </c>
      <c r="H218" s="643" t="s">
        <v>2768</v>
      </c>
      <c r="I218" s="644"/>
      <c r="J218" s="641" t="s">
        <v>2798</v>
      </c>
      <c r="K218" s="642" t="s">
        <v>1428</v>
      </c>
      <c r="L218" s="643" t="s">
        <v>2768</v>
      </c>
      <c r="M218" s="644"/>
    </row>
    <row r="219" spans="1:13">
      <c r="A219" s="640">
        <v>44388</v>
      </c>
      <c r="B219" s="641" t="s">
        <v>2797</v>
      </c>
      <c r="C219" s="642" t="s">
        <v>1023</v>
      </c>
      <c r="D219" s="643" t="s">
        <v>2768</v>
      </c>
      <c r="E219" s="644"/>
      <c r="F219" s="641" t="s">
        <v>2797</v>
      </c>
      <c r="G219" s="642" t="s">
        <v>1027</v>
      </c>
      <c r="H219" s="643"/>
      <c r="I219" s="644"/>
      <c r="J219" s="641"/>
      <c r="K219" s="642"/>
      <c r="L219" s="643"/>
      <c r="M219" s="644"/>
    </row>
    <row r="220" spans="1:13">
      <c r="A220" s="640">
        <v>44389</v>
      </c>
      <c r="B220" s="641" t="s">
        <v>2799</v>
      </c>
      <c r="C220" s="642" t="s">
        <v>1023</v>
      </c>
      <c r="D220" s="643" t="s">
        <v>2768</v>
      </c>
      <c r="E220" s="644"/>
      <c r="F220" s="641" t="s">
        <v>2799</v>
      </c>
      <c r="G220" s="642" t="s">
        <v>1027</v>
      </c>
      <c r="H220" s="643"/>
      <c r="I220" s="644"/>
      <c r="J220" s="641"/>
      <c r="K220" s="642"/>
      <c r="L220" s="643"/>
      <c r="M220" s="644"/>
    </row>
    <row r="221" spans="1:13">
      <c r="A221" s="640">
        <v>44398</v>
      </c>
      <c r="B221" s="641" t="s">
        <v>2800</v>
      </c>
      <c r="C221" s="649" t="s">
        <v>1023</v>
      </c>
      <c r="D221" s="643"/>
      <c r="E221" s="644"/>
      <c r="F221" s="641"/>
      <c r="G221" s="642"/>
      <c r="H221" s="643"/>
      <c r="I221" s="644"/>
      <c r="J221" s="641"/>
      <c r="K221" s="642"/>
      <c r="L221" s="643"/>
      <c r="M221" s="644"/>
    </row>
    <row r="222" spans="1:13">
      <c r="A222" s="640">
        <v>44398</v>
      </c>
      <c r="B222" s="641" t="s">
        <v>2801</v>
      </c>
      <c r="C222" s="642" t="s">
        <v>2802</v>
      </c>
      <c r="D222" s="643"/>
      <c r="E222" s="644"/>
      <c r="F222" s="641"/>
      <c r="G222" s="642"/>
      <c r="H222" s="643"/>
      <c r="I222" s="644"/>
      <c r="J222" s="641"/>
      <c r="K222" s="642"/>
      <c r="L222" s="643"/>
      <c r="M222" s="644"/>
    </row>
    <row r="223" spans="1:13">
      <c r="A223" s="640">
        <v>44398</v>
      </c>
      <c r="B223" s="641" t="s">
        <v>2803</v>
      </c>
      <c r="C223" s="642" t="s">
        <v>2804</v>
      </c>
      <c r="D223" s="643"/>
      <c r="E223" s="644"/>
      <c r="F223" s="641"/>
      <c r="G223" s="642"/>
      <c r="H223" s="643"/>
      <c r="I223" s="644"/>
      <c r="J223" s="641"/>
      <c r="K223" s="642"/>
      <c r="L223" s="643"/>
      <c r="M223" s="644"/>
    </row>
    <row r="224" spans="1:13">
      <c r="A224" s="640">
        <v>44399</v>
      </c>
      <c r="B224" s="641" t="s">
        <v>2805</v>
      </c>
      <c r="C224" s="642" t="s">
        <v>1023</v>
      </c>
      <c r="D224" s="643"/>
      <c r="E224" s="644"/>
      <c r="F224" s="641" t="s">
        <v>2806</v>
      </c>
      <c r="G224" s="642"/>
      <c r="H224" s="643"/>
      <c r="I224" s="644"/>
      <c r="J224" s="641"/>
      <c r="K224" s="642"/>
      <c r="L224" s="643"/>
      <c r="M224" s="644"/>
    </row>
    <row r="225" spans="1:13">
      <c r="A225" s="640">
        <v>44402</v>
      </c>
      <c r="B225" s="641" t="s">
        <v>2791</v>
      </c>
      <c r="C225" s="642" t="s">
        <v>2802</v>
      </c>
      <c r="D225" s="643"/>
      <c r="E225" s="644"/>
      <c r="F225" s="641" t="s">
        <v>2792</v>
      </c>
      <c r="G225" s="642"/>
      <c r="H225" s="642" t="s">
        <v>2802</v>
      </c>
      <c r="I225" s="644"/>
      <c r="J225" s="641"/>
      <c r="K225" s="642"/>
      <c r="L225" s="643"/>
      <c r="M225" s="644"/>
    </row>
    <row r="226" spans="1:13">
      <c r="A226" s="640">
        <v>44409</v>
      </c>
      <c r="B226" s="641"/>
      <c r="C226" s="642"/>
      <c r="D226" s="643"/>
      <c r="E226" s="644"/>
      <c r="F226" s="641" t="s">
        <v>2807</v>
      </c>
      <c r="G226" s="642" t="s">
        <v>2808</v>
      </c>
      <c r="H226" s="643" t="s">
        <v>2768</v>
      </c>
      <c r="I226" s="644"/>
      <c r="J226" s="641" t="s">
        <v>2809</v>
      </c>
      <c r="K226" s="642" t="s">
        <v>2808</v>
      </c>
      <c r="L226" s="643" t="s">
        <v>2768</v>
      </c>
      <c r="M226" s="644"/>
    </row>
    <row r="227" spans="1:13">
      <c r="A227" s="640">
        <v>44410</v>
      </c>
      <c r="B227" s="641"/>
      <c r="C227" s="642"/>
      <c r="D227" s="643"/>
      <c r="E227" s="644"/>
      <c r="F227" s="641" t="s">
        <v>2810</v>
      </c>
      <c r="G227" s="642" t="s">
        <v>1617</v>
      </c>
      <c r="H227" s="643" t="s">
        <v>2768</v>
      </c>
      <c r="I227" s="644"/>
      <c r="J227" s="641" t="s">
        <v>2811</v>
      </c>
      <c r="K227" s="642" t="s">
        <v>1617</v>
      </c>
      <c r="L227" s="643" t="s">
        <v>2768</v>
      </c>
      <c r="M227" s="644"/>
    </row>
    <row r="228" spans="1:13">
      <c r="A228" s="640">
        <v>44411</v>
      </c>
      <c r="B228" s="641"/>
      <c r="C228" s="642"/>
      <c r="D228" s="643"/>
      <c r="E228" s="644"/>
      <c r="F228" s="641" t="s">
        <v>2810</v>
      </c>
      <c r="G228" s="642" t="s">
        <v>1617</v>
      </c>
      <c r="H228" s="643" t="s">
        <v>2768</v>
      </c>
      <c r="I228" s="644"/>
      <c r="J228" s="641" t="s">
        <v>2811</v>
      </c>
      <c r="K228" s="642" t="s">
        <v>1617</v>
      </c>
      <c r="L228" s="643" t="s">
        <v>2768</v>
      </c>
      <c r="M228" s="644"/>
    </row>
    <row r="229" spans="1:13">
      <c r="A229" s="640">
        <v>44416</v>
      </c>
      <c r="B229" s="641"/>
      <c r="C229" s="642"/>
      <c r="D229" s="643"/>
      <c r="E229" s="644"/>
      <c r="F229" s="641" t="s">
        <v>1844</v>
      </c>
      <c r="G229" s="642" t="s">
        <v>1617</v>
      </c>
      <c r="H229" s="643" t="s">
        <v>2768</v>
      </c>
      <c r="I229" s="644"/>
      <c r="J229" s="641" t="s">
        <v>1844</v>
      </c>
      <c r="K229" s="642" t="s">
        <v>1617</v>
      </c>
      <c r="L229" s="643" t="s">
        <v>2768</v>
      </c>
      <c r="M229" s="644"/>
    </row>
    <row r="230" spans="1:13">
      <c r="A230" s="640">
        <v>44425</v>
      </c>
      <c r="B230" s="641" t="s">
        <v>2792</v>
      </c>
      <c r="C230" s="642" t="s">
        <v>1023</v>
      </c>
      <c r="D230" s="643" t="s">
        <v>2768</v>
      </c>
      <c r="E230" s="644"/>
      <c r="F230" s="641"/>
      <c r="G230" s="642"/>
      <c r="H230" s="643"/>
      <c r="I230" s="644"/>
      <c r="J230" s="641"/>
      <c r="K230" s="642"/>
      <c r="L230" s="643"/>
      <c r="M230" s="644"/>
    </row>
    <row r="231" spans="1:13">
      <c r="A231" s="640">
        <v>44428</v>
      </c>
      <c r="B231" s="641"/>
      <c r="C231" s="642"/>
      <c r="D231" s="643"/>
      <c r="E231" s="644"/>
      <c r="F231" s="641" t="s">
        <v>2797</v>
      </c>
      <c r="G231" s="642" t="s">
        <v>1435</v>
      </c>
      <c r="H231" s="643" t="s">
        <v>2812</v>
      </c>
      <c r="I231" s="644"/>
      <c r="J231" s="641" t="s">
        <v>2797</v>
      </c>
      <c r="K231" s="642" t="s">
        <v>1428</v>
      </c>
      <c r="L231" s="643" t="s">
        <v>2812</v>
      </c>
      <c r="M231" s="644"/>
    </row>
    <row r="232" spans="1:13">
      <c r="A232" s="640">
        <v>44435</v>
      </c>
      <c r="B232" s="641"/>
      <c r="C232" s="642"/>
      <c r="D232" s="643"/>
      <c r="E232" s="644"/>
      <c r="F232" s="641" t="s">
        <v>2813</v>
      </c>
      <c r="G232" s="642" t="s">
        <v>1435</v>
      </c>
      <c r="H232" s="643" t="s">
        <v>2768</v>
      </c>
      <c r="I232" s="644"/>
      <c r="J232" s="641" t="s">
        <v>2813</v>
      </c>
      <c r="K232" s="642" t="s">
        <v>1428</v>
      </c>
      <c r="L232" s="643" t="s">
        <v>2768</v>
      </c>
      <c r="M232" s="644"/>
    </row>
    <row r="233" spans="1:13">
      <c r="A233" s="640">
        <v>44439</v>
      </c>
      <c r="B233" s="641"/>
      <c r="C233" s="642"/>
      <c r="D233" s="643"/>
      <c r="E233" s="644"/>
      <c r="F233" s="641" t="s">
        <v>2814</v>
      </c>
      <c r="G233" s="642" t="s">
        <v>1435</v>
      </c>
      <c r="H233" s="643" t="s">
        <v>2768</v>
      </c>
      <c r="I233" s="644"/>
      <c r="J233" s="641" t="s">
        <v>2814</v>
      </c>
      <c r="K233" s="642" t="s">
        <v>1428</v>
      </c>
      <c r="L233" s="643" t="s">
        <v>2768</v>
      </c>
      <c r="M233" s="644"/>
    </row>
    <row r="234" spans="1:13">
      <c r="A234" s="640">
        <v>44450</v>
      </c>
      <c r="B234" s="641" t="s">
        <v>2815</v>
      </c>
      <c r="C234" s="642" t="s">
        <v>1023</v>
      </c>
      <c r="D234" s="643" t="s">
        <v>2768</v>
      </c>
      <c r="E234" s="644"/>
      <c r="F234" s="641"/>
      <c r="G234" s="642"/>
      <c r="H234" s="643"/>
      <c r="I234" s="644"/>
      <c r="J234" s="641"/>
      <c r="K234" s="642"/>
      <c r="L234" s="643"/>
      <c r="M234" s="644"/>
    </row>
    <row r="235" spans="1:13">
      <c r="A235" s="640">
        <v>44452</v>
      </c>
      <c r="B235" s="641" t="s">
        <v>2816</v>
      </c>
      <c r="C235" s="642" t="s">
        <v>1023</v>
      </c>
      <c r="D235" s="643" t="s">
        <v>2768</v>
      </c>
      <c r="E235" s="644"/>
      <c r="F235" s="641"/>
      <c r="G235" s="642"/>
      <c r="H235" s="643"/>
      <c r="I235" s="644"/>
      <c r="J235" s="641"/>
      <c r="K235" s="642"/>
      <c r="L235" s="643"/>
      <c r="M235" s="644"/>
    </row>
    <row r="236" spans="1:13">
      <c r="A236" s="640">
        <v>44459</v>
      </c>
      <c r="B236" s="641" t="s">
        <v>2817</v>
      </c>
      <c r="C236" s="642" t="s">
        <v>1023</v>
      </c>
      <c r="D236" s="643" t="s">
        <v>2812</v>
      </c>
      <c r="E236" s="644"/>
      <c r="F236" s="641"/>
      <c r="G236" s="642"/>
      <c r="H236" s="643"/>
      <c r="I236" s="644"/>
      <c r="J236" s="641"/>
      <c r="K236" s="642"/>
      <c r="L236" s="643"/>
      <c r="M236" s="644"/>
    </row>
    <row r="237" spans="1:13">
      <c r="A237" s="640">
        <v>44483</v>
      </c>
      <c r="B237" s="641" t="s">
        <v>2818</v>
      </c>
      <c r="C237" s="642" t="s">
        <v>1023</v>
      </c>
      <c r="D237" s="643" t="s">
        <v>2768</v>
      </c>
      <c r="E237" s="644"/>
      <c r="F237" s="641"/>
      <c r="G237" s="642"/>
      <c r="H237" s="643"/>
      <c r="I237" s="644"/>
      <c r="J237" s="641"/>
      <c r="K237" s="642"/>
      <c r="L237" s="643"/>
      <c r="M237" s="644"/>
    </row>
    <row r="238" spans="1:13">
      <c r="A238" s="640">
        <v>44484</v>
      </c>
      <c r="B238" s="641" t="s">
        <v>2819</v>
      </c>
      <c r="C238" s="642" t="s">
        <v>1023</v>
      </c>
      <c r="D238" s="643" t="s">
        <v>2768</v>
      </c>
      <c r="E238" s="644"/>
      <c r="F238" s="641"/>
      <c r="G238" s="642"/>
      <c r="H238" s="643"/>
      <c r="I238" s="644"/>
      <c r="J238" s="641"/>
      <c r="K238" s="642"/>
      <c r="L238" s="643"/>
      <c r="M238" s="644"/>
    </row>
    <row r="239" spans="1:13">
      <c r="A239" s="640">
        <v>44487</v>
      </c>
      <c r="B239" s="641" t="s">
        <v>2820</v>
      </c>
      <c r="C239" s="642" t="s">
        <v>1023</v>
      </c>
      <c r="D239" s="643" t="s">
        <v>2768</v>
      </c>
      <c r="E239" s="644"/>
      <c r="F239" s="641"/>
      <c r="G239" s="642"/>
      <c r="H239" s="643"/>
      <c r="I239" s="644"/>
      <c r="J239" s="641"/>
      <c r="K239" s="642"/>
      <c r="L239" s="643"/>
      <c r="M239" s="644"/>
    </row>
    <row r="240" spans="1:13">
      <c r="A240" s="640">
        <v>44533</v>
      </c>
      <c r="B240" s="641"/>
      <c r="C240" s="642"/>
      <c r="D240" s="643"/>
      <c r="E240" s="644"/>
      <c r="F240" s="641" t="s">
        <v>2821</v>
      </c>
      <c r="G240" s="642" t="s">
        <v>1435</v>
      </c>
      <c r="H240" s="643" t="s">
        <v>2768</v>
      </c>
      <c r="I240" s="644" t="s">
        <v>1102</v>
      </c>
      <c r="J240" s="641" t="s">
        <v>2822</v>
      </c>
      <c r="K240" s="642" t="s">
        <v>1435</v>
      </c>
      <c r="L240" s="643" t="s">
        <v>2768</v>
      </c>
      <c r="M240" s="644" t="s">
        <v>1102</v>
      </c>
    </row>
    <row r="241" spans="1:13">
      <c r="A241" s="640">
        <v>44536</v>
      </c>
      <c r="B241" s="641"/>
      <c r="C241" s="642"/>
      <c r="D241" s="643"/>
      <c r="E241" s="644"/>
      <c r="F241" s="641"/>
      <c r="G241" s="642"/>
      <c r="H241" s="643"/>
      <c r="I241" s="644"/>
      <c r="J241" s="641" t="s">
        <v>2823</v>
      </c>
      <c r="K241" s="642" t="s">
        <v>1810</v>
      </c>
      <c r="L241" s="643" t="s">
        <v>2768</v>
      </c>
      <c r="M241" s="644" t="s">
        <v>1102</v>
      </c>
    </row>
    <row r="242" spans="1:13">
      <c r="A242" s="640">
        <v>44539</v>
      </c>
      <c r="B242" s="641"/>
      <c r="C242" s="642"/>
      <c r="D242" s="643"/>
      <c r="E242" s="644"/>
      <c r="F242" s="641"/>
      <c r="G242" s="642"/>
      <c r="H242" s="643"/>
      <c r="I242" s="644"/>
      <c r="J242" s="641" t="s">
        <v>2824</v>
      </c>
      <c r="K242" s="642" t="s">
        <v>1184</v>
      </c>
      <c r="L242" s="643" t="s">
        <v>2812</v>
      </c>
      <c r="M242" s="644" t="s">
        <v>1102</v>
      </c>
    </row>
    <row r="243" spans="1:13">
      <c r="A243" s="640">
        <v>44545</v>
      </c>
      <c r="B243" s="641"/>
      <c r="C243" s="642"/>
      <c r="D243" s="643"/>
      <c r="E243" s="644"/>
      <c r="F243" s="641" t="s">
        <v>2825</v>
      </c>
      <c r="G243" s="642" t="s">
        <v>1435</v>
      </c>
      <c r="H243" s="643" t="s">
        <v>2768</v>
      </c>
      <c r="I243" s="644" t="s">
        <v>1102</v>
      </c>
      <c r="J243" s="641" t="s">
        <v>2825</v>
      </c>
      <c r="K243" s="642" t="s">
        <v>1428</v>
      </c>
      <c r="L243" s="643" t="s">
        <v>2768</v>
      </c>
      <c r="M243" s="644" t="s">
        <v>1102</v>
      </c>
    </row>
    <row r="244" spans="1:13">
      <c r="A244" s="640">
        <v>44551</v>
      </c>
      <c r="B244" s="641"/>
      <c r="C244" s="642"/>
      <c r="D244" s="643"/>
      <c r="E244" s="644"/>
      <c r="F244" s="641" t="s">
        <v>2826</v>
      </c>
      <c r="G244" s="642" t="s">
        <v>1435</v>
      </c>
      <c r="H244" s="643" t="s">
        <v>2768</v>
      </c>
      <c r="I244" s="644" t="s">
        <v>1102</v>
      </c>
      <c r="J244" s="641" t="s">
        <v>2826</v>
      </c>
      <c r="K244" s="642" t="s">
        <v>1428</v>
      </c>
      <c r="L244" s="643" t="s">
        <v>2768</v>
      </c>
      <c r="M244" s="644" t="s">
        <v>1102</v>
      </c>
    </row>
    <row r="245" spans="1:13">
      <c r="A245" s="640">
        <v>44555</v>
      </c>
      <c r="B245" s="641" t="s">
        <v>2827</v>
      </c>
      <c r="C245" s="642" t="s">
        <v>1023</v>
      </c>
      <c r="D245" s="643" t="s">
        <v>2768</v>
      </c>
      <c r="E245" s="644" t="s">
        <v>1102</v>
      </c>
      <c r="F245" s="641"/>
      <c r="G245" s="642"/>
      <c r="H245" s="643"/>
      <c r="I245" s="644"/>
      <c r="J245" s="641"/>
      <c r="K245" s="642"/>
      <c r="L245" s="643"/>
      <c r="M245" s="644"/>
    </row>
    <row r="246" spans="1:13">
      <c r="A246" s="640">
        <v>44556</v>
      </c>
      <c r="B246" s="641" t="s">
        <v>2828</v>
      </c>
      <c r="C246" s="642" t="s">
        <v>2829</v>
      </c>
      <c r="D246" s="643" t="s">
        <v>2768</v>
      </c>
      <c r="E246" s="644" t="s">
        <v>1102</v>
      </c>
      <c r="F246" s="641"/>
      <c r="G246" s="642"/>
      <c r="H246" s="643"/>
      <c r="I246" s="644"/>
      <c r="J246" s="641"/>
      <c r="K246" s="642"/>
      <c r="L246" s="643"/>
      <c r="M246" s="644"/>
    </row>
    <row r="247" spans="1:13">
      <c r="A247" s="640">
        <v>44202</v>
      </c>
      <c r="B247" s="641"/>
      <c r="C247" s="642"/>
      <c r="D247" s="643"/>
      <c r="E247" s="644"/>
      <c r="F247" s="641" t="s">
        <v>2830</v>
      </c>
      <c r="G247" s="642" t="s">
        <v>1435</v>
      </c>
      <c r="H247" s="643" t="s">
        <v>2768</v>
      </c>
      <c r="I247" s="644" t="s">
        <v>1102</v>
      </c>
      <c r="J247" s="641" t="s">
        <v>2830</v>
      </c>
      <c r="K247" s="642" t="s">
        <v>1428</v>
      </c>
      <c r="L247" s="643" t="s">
        <v>2768</v>
      </c>
      <c r="M247" s="644" t="s">
        <v>1102</v>
      </c>
    </row>
    <row r="248" spans="1:13">
      <c r="A248" s="640">
        <v>44600</v>
      </c>
      <c r="B248" s="641"/>
      <c r="C248" s="642"/>
      <c r="D248" s="643"/>
      <c r="E248" s="644"/>
      <c r="F248" s="641" t="s">
        <v>2797</v>
      </c>
      <c r="G248" s="642" t="s">
        <v>1435</v>
      </c>
      <c r="H248" s="643" t="s">
        <v>2812</v>
      </c>
      <c r="I248" s="644" t="s">
        <v>950</v>
      </c>
      <c r="J248" s="641"/>
      <c r="K248" s="642"/>
      <c r="L248" s="643"/>
      <c r="M248" s="644"/>
    </row>
    <row r="249" spans="1:13">
      <c r="A249" s="640">
        <v>44608</v>
      </c>
      <c r="B249" s="641" t="s">
        <v>1964</v>
      </c>
      <c r="C249" s="642" t="s">
        <v>1023</v>
      </c>
      <c r="D249" s="643" t="s">
        <v>2812</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2831</v>
      </c>
      <c r="K250" s="642" t="s">
        <v>1428</v>
      </c>
      <c r="L250" s="643" t="s">
        <v>2812</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2832</v>
      </c>
      <c r="C1" s="275" t="s">
        <v>2833</v>
      </c>
      <c r="D1" s="276" t="s">
        <v>936</v>
      </c>
      <c r="E1" s="276" t="s">
        <v>2834</v>
      </c>
      <c r="F1" s="276" t="s">
        <v>1081</v>
      </c>
      <c r="G1" s="275" t="s">
        <v>2835</v>
      </c>
      <c r="H1" s="275" t="s">
        <v>2836</v>
      </c>
    </row>
    <row r="2" spans="1:8">
      <c r="A2" s="278">
        <v>46150</v>
      </c>
      <c r="B2" s="279" t="s">
        <v>498</v>
      </c>
      <c r="C2" s="279" t="s">
        <v>2319</v>
      </c>
      <c r="D2" s="280" t="s">
        <v>2837</v>
      </c>
      <c r="E2" s="281" t="s">
        <v>2838</v>
      </c>
      <c r="F2" s="281" t="s">
        <v>2839</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2023</v>
      </c>
      <c r="B1" s="439" t="s">
        <v>934</v>
      </c>
      <c r="C1" s="438" t="s">
        <v>2106</v>
      </c>
      <c r="D1" s="438" t="s">
        <v>2510</v>
      </c>
      <c r="E1" s="438" t="s">
        <v>2840</v>
      </c>
      <c r="F1" s="438" t="s">
        <v>2841</v>
      </c>
      <c r="G1" s="440" t="s">
        <v>2842</v>
      </c>
      <c r="H1" s="441" t="s">
        <v>2843</v>
      </c>
      <c r="I1" s="442" t="s">
        <v>2509</v>
      </c>
      <c r="J1" s="438" t="s">
        <v>1977</v>
      </c>
    </row>
    <row r="2" spans="1:10" ht="19.5" customHeight="1">
      <c r="A2" s="6" t="s">
        <v>2844</v>
      </c>
      <c r="B2" s="7" t="s">
        <v>2845</v>
      </c>
      <c r="C2" s="6" t="s">
        <v>2109</v>
      </c>
      <c r="D2" s="6" t="s">
        <v>2846</v>
      </c>
      <c r="E2" s="6">
        <v>88888</v>
      </c>
      <c r="F2" s="6" t="s">
        <v>2847</v>
      </c>
      <c r="G2" s="8" t="s">
        <v>2848</v>
      </c>
      <c r="H2" s="9">
        <v>-0.4</v>
      </c>
      <c r="I2" s="10" t="s">
        <v>2849</v>
      </c>
      <c r="J2" s="6" t="s">
        <v>2850</v>
      </c>
    </row>
    <row r="3" spans="1:10" ht="19.5" customHeight="1">
      <c r="A3" s="6" t="s">
        <v>2851</v>
      </c>
      <c r="B3" s="7" t="s">
        <v>2845</v>
      </c>
      <c r="C3" s="6" t="s">
        <v>2109</v>
      </c>
      <c r="D3" s="6" t="s">
        <v>2846</v>
      </c>
      <c r="E3" s="6">
        <v>66666</v>
      </c>
      <c r="F3" s="6" t="s">
        <v>2852</v>
      </c>
      <c r="G3" s="8" t="s">
        <v>2771</v>
      </c>
      <c r="H3" s="9">
        <v>-4</v>
      </c>
      <c r="I3" s="10" t="s">
        <v>2853</v>
      </c>
      <c r="J3" s="6" t="s">
        <v>2850</v>
      </c>
    </row>
    <row r="4" spans="1:10" ht="19.5" customHeight="1">
      <c r="A4" s="1">
        <v>1</v>
      </c>
      <c r="B4" s="2">
        <v>42986</v>
      </c>
      <c r="C4" s="1" t="s">
        <v>2113</v>
      </c>
      <c r="D4" s="1" t="s">
        <v>949</v>
      </c>
      <c r="E4" s="1" t="s">
        <v>2854</v>
      </c>
      <c r="F4" s="1" t="s">
        <v>2855</v>
      </c>
      <c r="G4" s="11" t="s">
        <v>2856</v>
      </c>
      <c r="H4" s="3">
        <v>-0.4</v>
      </c>
      <c r="I4" s="4" t="s">
        <v>2849</v>
      </c>
      <c r="J4" s="1"/>
    </row>
    <row r="5" spans="1:10" ht="19.5" customHeight="1">
      <c r="A5" s="1">
        <v>2</v>
      </c>
      <c r="B5" s="2">
        <v>42986</v>
      </c>
      <c r="C5" s="1" t="s">
        <v>2113</v>
      </c>
      <c r="D5" s="1" t="s">
        <v>949</v>
      </c>
      <c r="E5" s="1" t="s">
        <v>2857</v>
      </c>
      <c r="F5" s="1" t="s">
        <v>1948</v>
      </c>
      <c r="G5" s="11" t="s">
        <v>2856</v>
      </c>
      <c r="H5" s="3">
        <v>-0.4</v>
      </c>
      <c r="I5" s="4" t="s">
        <v>2849</v>
      </c>
      <c r="J5" s="1"/>
    </row>
    <row r="6" spans="1:10" ht="19.5" customHeight="1">
      <c r="A6" s="1">
        <v>3</v>
      </c>
      <c r="B6" s="2">
        <v>42986</v>
      </c>
      <c r="C6" s="1" t="s">
        <v>2117</v>
      </c>
      <c r="D6" s="1" t="s">
        <v>946</v>
      </c>
      <c r="E6" s="1" t="s">
        <v>2858</v>
      </c>
      <c r="F6" s="1" t="s">
        <v>2859</v>
      </c>
      <c r="G6" s="11" t="s">
        <v>1617</v>
      </c>
      <c r="H6" s="3">
        <v>-1</v>
      </c>
      <c r="I6" s="4" t="s">
        <v>2849</v>
      </c>
      <c r="J6" s="1" t="s">
        <v>2860</v>
      </c>
    </row>
    <row r="7" spans="1:10" ht="19.5" customHeight="1">
      <c r="A7" s="1">
        <v>4</v>
      </c>
      <c r="B7" s="2">
        <v>42986</v>
      </c>
      <c r="C7" s="1" t="s">
        <v>2117</v>
      </c>
      <c r="D7" s="1" t="s">
        <v>946</v>
      </c>
      <c r="E7" s="1" t="s">
        <v>2861</v>
      </c>
      <c r="F7" s="1" t="s">
        <v>2862</v>
      </c>
      <c r="G7" s="11" t="s">
        <v>1617</v>
      </c>
      <c r="H7" s="3">
        <v>-1</v>
      </c>
      <c r="I7" s="4" t="s">
        <v>2849</v>
      </c>
      <c r="J7" s="1" t="s">
        <v>2860</v>
      </c>
    </row>
    <row r="8" spans="1:10" ht="19.5" customHeight="1">
      <c r="A8" s="1">
        <v>5</v>
      </c>
      <c r="B8" s="2">
        <v>42987</v>
      </c>
      <c r="C8" s="1" t="s">
        <v>2117</v>
      </c>
      <c r="D8" s="1" t="s">
        <v>946</v>
      </c>
      <c r="E8" s="1" t="s">
        <v>2863</v>
      </c>
      <c r="F8" s="1" t="s">
        <v>2864</v>
      </c>
      <c r="G8" s="11" t="s">
        <v>2865</v>
      </c>
      <c r="H8" s="3">
        <v>-2</v>
      </c>
      <c r="I8" s="4" t="s">
        <v>2853</v>
      </c>
      <c r="J8" s="1"/>
    </row>
    <row r="9" spans="1:10" ht="19.5" customHeight="1">
      <c r="A9" s="1">
        <v>6</v>
      </c>
      <c r="B9" s="2">
        <v>42988</v>
      </c>
      <c r="C9" s="1" t="s">
        <v>2109</v>
      </c>
      <c r="D9" s="1" t="s">
        <v>2789</v>
      </c>
      <c r="E9" s="1" t="s">
        <v>2866</v>
      </c>
      <c r="F9" s="1" t="s">
        <v>2867</v>
      </c>
      <c r="G9" s="11" t="s">
        <v>2865</v>
      </c>
      <c r="H9" s="3">
        <v>-4</v>
      </c>
      <c r="I9" s="12" t="s">
        <v>2853</v>
      </c>
      <c r="J9" s="1"/>
    </row>
    <row r="10" spans="1:10" ht="19.5" customHeight="1">
      <c r="A10" s="1">
        <v>7</v>
      </c>
      <c r="B10" s="2">
        <v>42988</v>
      </c>
      <c r="C10" s="1" t="s">
        <v>2113</v>
      </c>
      <c r="D10" s="1" t="s">
        <v>949</v>
      </c>
      <c r="E10" s="1" t="s">
        <v>2854</v>
      </c>
      <c r="F10" s="1" t="s">
        <v>2855</v>
      </c>
      <c r="G10" s="11" t="s">
        <v>2868</v>
      </c>
      <c r="H10" s="3">
        <v>-0.4</v>
      </c>
      <c r="I10" s="4" t="s">
        <v>2849</v>
      </c>
      <c r="J10" s="1"/>
    </row>
    <row r="11" spans="1:10" ht="19.5" customHeight="1">
      <c r="A11" s="1">
        <v>8</v>
      </c>
      <c r="B11" s="2">
        <v>42990</v>
      </c>
      <c r="C11" s="1" t="s">
        <v>2117</v>
      </c>
      <c r="D11" s="1" t="s">
        <v>949</v>
      </c>
      <c r="E11" s="1" t="s">
        <v>2869</v>
      </c>
      <c r="F11" s="1" t="s">
        <v>2870</v>
      </c>
      <c r="G11" s="11" t="s">
        <v>2865</v>
      </c>
      <c r="H11" s="3">
        <v>-2</v>
      </c>
      <c r="I11" s="4" t="s">
        <v>2853</v>
      </c>
      <c r="J11" s="1"/>
    </row>
    <row r="12" spans="1:10" ht="19.5" customHeight="1">
      <c r="A12" s="1">
        <v>9</v>
      </c>
      <c r="B12" s="2">
        <v>42999</v>
      </c>
      <c r="C12" s="1" t="s">
        <v>2117</v>
      </c>
      <c r="D12" s="1" t="s">
        <v>946</v>
      </c>
      <c r="E12" s="1" t="s">
        <v>2871</v>
      </c>
      <c r="F12" s="1" t="s">
        <v>2872</v>
      </c>
      <c r="G12" s="11" t="s">
        <v>2865</v>
      </c>
      <c r="H12" s="3">
        <v>-2</v>
      </c>
      <c r="I12" s="12" t="s">
        <v>2853</v>
      </c>
      <c r="J12" s="1"/>
    </row>
    <row r="13" spans="1:10" ht="19.5" customHeight="1">
      <c r="A13" s="1">
        <v>10</v>
      </c>
      <c r="B13" s="2">
        <v>43003</v>
      </c>
      <c r="C13" s="1" t="s">
        <v>2117</v>
      </c>
      <c r="D13" s="1" t="s">
        <v>946</v>
      </c>
      <c r="E13" s="1" t="s">
        <v>2873</v>
      </c>
      <c r="F13" s="1" t="s">
        <v>2874</v>
      </c>
      <c r="G13" s="11" t="s">
        <v>1617</v>
      </c>
      <c r="H13" s="3">
        <v>-1</v>
      </c>
      <c r="I13" s="4" t="s">
        <v>2849</v>
      </c>
      <c r="J13" s="1" t="s">
        <v>2860</v>
      </c>
    </row>
    <row r="14" spans="1:10" ht="19.5" customHeight="1">
      <c r="A14" s="1">
        <v>11</v>
      </c>
      <c r="B14" s="2">
        <v>43008</v>
      </c>
      <c r="C14" s="1" t="s">
        <v>2109</v>
      </c>
      <c r="D14" s="1" t="s">
        <v>2789</v>
      </c>
      <c r="E14" s="1" t="s">
        <v>2875</v>
      </c>
      <c r="F14" s="1" t="s">
        <v>2876</v>
      </c>
      <c r="G14" s="11" t="s">
        <v>2865</v>
      </c>
      <c r="H14" s="3">
        <v>-4</v>
      </c>
      <c r="I14" s="12" t="s">
        <v>2853</v>
      </c>
      <c r="J14" s="1"/>
    </row>
    <row r="15" spans="1:10" ht="19.5" customHeight="1">
      <c r="A15" s="1">
        <v>12</v>
      </c>
      <c r="B15" s="2">
        <v>43008</v>
      </c>
      <c r="C15" s="1" t="s">
        <v>2109</v>
      </c>
      <c r="D15" s="1" t="s">
        <v>2789</v>
      </c>
      <c r="E15" s="1" t="s">
        <v>2877</v>
      </c>
      <c r="F15" s="1" t="s">
        <v>2878</v>
      </c>
      <c r="G15" s="11" t="s">
        <v>2865</v>
      </c>
      <c r="H15" s="3">
        <v>-4</v>
      </c>
      <c r="I15" s="12" t="s">
        <v>2853</v>
      </c>
      <c r="J15" s="1"/>
    </row>
    <row r="16" spans="1:10" ht="19.5" customHeight="1">
      <c r="A16" s="1">
        <v>13</v>
      </c>
      <c r="B16" s="2">
        <v>43008</v>
      </c>
      <c r="C16" s="1" t="s">
        <v>2109</v>
      </c>
      <c r="D16" s="1" t="s">
        <v>2789</v>
      </c>
      <c r="E16" s="1" t="s">
        <v>2879</v>
      </c>
      <c r="F16" s="1" t="s">
        <v>2880</v>
      </c>
      <c r="G16" s="11" t="s">
        <v>2865</v>
      </c>
      <c r="H16" s="3">
        <v>-4</v>
      </c>
      <c r="I16" s="12" t="s">
        <v>2853</v>
      </c>
      <c r="J16" s="1"/>
    </row>
    <row r="17" spans="1:10" ht="19.5" customHeight="1">
      <c r="A17" s="1">
        <v>14</v>
      </c>
      <c r="B17" s="2">
        <v>43008</v>
      </c>
      <c r="C17" s="1" t="s">
        <v>2109</v>
      </c>
      <c r="D17" s="1" t="s">
        <v>2789</v>
      </c>
      <c r="E17" s="1" t="s">
        <v>2881</v>
      </c>
      <c r="F17" s="1" t="s">
        <v>2882</v>
      </c>
      <c r="G17" s="11" t="s">
        <v>2865</v>
      </c>
      <c r="H17" s="3">
        <v>-4</v>
      </c>
      <c r="I17" s="12" t="s">
        <v>2853</v>
      </c>
      <c r="J17" s="1"/>
    </row>
    <row r="18" spans="1:10" ht="19.5" customHeight="1">
      <c r="A18" s="1">
        <v>15</v>
      </c>
      <c r="B18" s="2">
        <v>43009</v>
      </c>
      <c r="C18" s="1" t="s">
        <v>2117</v>
      </c>
      <c r="D18" s="1" t="s">
        <v>2883</v>
      </c>
      <c r="E18" s="1" t="s">
        <v>2884</v>
      </c>
      <c r="F18" s="1" t="s">
        <v>2885</v>
      </c>
      <c r="G18" s="11" t="s">
        <v>2865</v>
      </c>
      <c r="H18" s="3">
        <v>-4</v>
      </c>
      <c r="I18" s="12" t="s">
        <v>2853</v>
      </c>
      <c r="J18" s="1" t="s">
        <v>2860</v>
      </c>
    </row>
    <row r="19" spans="1:10" ht="19.5" customHeight="1">
      <c r="A19" s="1">
        <v>16</v>
      </c>
      <c r="B19" s="2">
        <v>43010</v>
      </c>
      <c r="C19" s="1" t="s">
        <v>2117</v>
      </c>
      <c r="D19" s="1" t="s">
        <v>2883</v>
      </c>
      <c r="E19" s="1" t="s">
        <v>2886</v>
      </c>
      <c r="F19" s="1" t="s">
        <v>2887</v>
      </c>
      <c r="G19" s="11" t="s">
        <v>2865</v>
      </c>
      <c r="H19" s="3">
        <v>-4</v>
      </c>
      <c r="I19" s="12" t="s">
        <v>2853</v>
      </c>
      <c r="J19" s="1"/>
    </row>
    <row r="20" spans="1:10" ht="19.5" customHeight="1">
      <c r="A20" s="1">
        <v>17</v>
      </c>
      <c r="B20" s="2" t="s">
        <v>2888</v>
      </c>
      <c r="C20" s="1" t="s">
        <v>2117</v>
      </c>
      <c r="D20" s="1" t="s">
        <v>2846</v>
      </c>
      <c r="E20" s="1" t="s">
        <v>2858</v>
      </c>
      <c r="F20" s="1" t="s">
        <v>2859</v>
      </c>
      <c r="G20" s="11" t="s">
        <v>2889</v>
      </c>
      <c r="H20" s="3">
        <v>-4</v>
      </c>
      <c r="I20" s="12" t="s">
        <v>2853</v>
      </c>
      <c r="J20" s="1"/>
    </row>
    <row r="21" spans="1:10" ht="19.5" customHeight="1">
      <c r="A21" s="1">
        <v>18</v>
      </c>
      <c r="B21" s="2">
        <v>43015</v>
      </c>
      <c r="C21" s="1" t="s">
        <v>2109</v>
      </c>
      <c r="D21" s="1" t="s">
        <v>2789</v>
      </c>
      <c r="E21" s="1" t="s">
        <v>2890</v>
      </c>
      <c r="F21" s="1" t="s">
        <v>2891</v>
      </c>
      <c r="G21" s="11" t="s">
        <v>2865</v>
      </c>
      <c r="H21" s="3">
        <v>-4</v>
      </c>
      <c r="I21" s="12" t="s">
        <v>2853</v>
      </c>
      <c r="J21" s="1"/>
    </row>
    <row r="22" spans="1:10" ht="19.5" customHeight="1">
      <c r="A22" s="1">
        <v>19</v>
      </c>
      <c r="B22" s="2">
        <v>43016</v>
      </c>
      <c r="C22" s="1" t="s">
        <v>2109</v>
      </c>
      <c r="D22" s="1" t="s">
        <v>2789</v>
      </c>
      <c r="E22" s="1" t="s">
        <v>2892</v>
      </c>
      <c r="F22" s="1" t="s">
        <v>2893</v>
      </c>
      <c r="G22" s="11" t="s">
        <v>2865</v>
      </c>
      <c r="H22" s="3">
        <v>-4</v>
      </c>
      <c r="I22" s="12" t="s">
        <v>2853</v>
      </c>
      <c r="J22" s="1"/>
    </row>
    <row r="23" spans="1:10" ht="19.5" customHeight="1">
      <c r="A23" s="1">
        <v>20</v>
      </c>
      <c r="B23" s="2">
        <v>43016</v>
      </c>
      <c r="C23" s="1" t="s">
        <v>2109</v>
      </c>
      <c r="D23" s="1" t="s">
        <v>2789</v>
      </c>
      <c r="E23" s="1" t="s">
        <v>2881</v>
      </c>
      <c r="F23" s="1" t="s">
        <v>2882</v>
      </c>
      <c r="G23" s="11" t="s">
        <v>2865</v>
      </c>
      <c r="H23" s="3">
        <v>-4</v>
      </c>
      <c r="I23" s="12" t="s">
        <v>2853</v>
      </c>
      <c r="J23" s="1"/>
    </row>
    <row r="24" spans="1:10" ht="19.5" customHeight="1">
      <c r="A24" s="1">
        <v>21</v>
      </c>
      <c r="B24" s="2">
        <v>43017</v>
      </c>
      <c r="C24" s="1" t="s">
        <v>2109</v>
      </c>
      <c r="D24" s="1" t="s">
        <v>2789</v>
      </c>
      <c r="E24" s="1" t="s">
        <v>2894</v>
      </c>
      <c r="F24" s="1" t="s">
        <v>2895</v>
      </c>
      <c r="G24" s="11" t="s">
        <v>2865</v>
      </c>
      <c r="H24" s="3">
        <v>-4</v>
      </c>
      <c r="I24" s="12" t="s">
        <v>2853</v>
      </c>
      <c r="J24" s="1"/>
    </row>
    <row r="25" spans="1:10" ht="19.5" customHeight="1">
      <c r="A25" s="1">
        <v>22</v>
      </c>
      <c r="B25" s="2">
        <v>43021</v>
      </c>
      <c r="C25" s="1" t="s">
        <v>2117</v>
      </c>
      <c r="D25" s="1" t="s">
        <v>949</v>
      </c>
      <c r="E25" s="1" t="s">
        <v>2896</v>
      </c>
      <c r="F25" s="1" t="s">
        <v>2226</v>
      </c>
      <c r="G25" s="11" t="s">
        <v>2865</v>
      </c>
      <c r="H25" s="3">
        <v>-2</v>
      </c>
      <c r="I25" s="12" t="s">
        <v>2853</v>
      </c>
      <c r="J25" s="1"/>
    </row>
    <row r="26" spans="1:10" ht="19.5" customHeight="1">
      <c r="A26" s="1">
        <v>23</v>
      </c>
      <c r="B26" s="2">
        <v>43022</v>
      </c>
      <c r="C26" s="1" t="s">
        <v>2117</v>
      </c>
      <c r="D26" s="1" t="s">
        <v>949</v>
      </c>
      <c r="E26" s="1" t="s">
        <v>2897</v>
      </c>
      <c r="F26" s="1" t="s">
        <v>2898</v>
      </c>
      <c r="G26" s="11" t="s">
        <v>2865</v>
      </c>
      <c r="H26" s="3">
        <v>-4</v>
      </c>
      <c r="I26" s="12" t="s">
        <v>2853</v>
      </c>
      <c r="J26" s="1"/>
    </row>
    <row r="27" spans="1:10" ht="19.5" customHeight="1">
      <c r="A27" s="1">
        <v>24</v>
      </c>
      <c r="B27" s="2">
        <v>43030</v>
      </c>
      <c r="C27" s="1" t="s">
        <v>2117</v>
      </c>
      <c r="D27" s="1" t="s">
        <v>946</v>
      </c>
      <c r="E27" s="1" t="s">
        <v>2899</v>
      </c>
      <c r="F27" s="1" t="s">
        <v>2797</v>
      </c>
      <c r="G27" s="11" t="s">
        <v>1617</v>
      </c>
      <c r="H27" s="3">
        <v>-2</v>
      </c>
      <c r="I27" s="4" t="s">
        <v>2849</v>
      </c>
      <c r="J27" s="1" t="s">
        <v>2860</v>
      </c>
    </row>
    <row r="28" spans="1:10" ht="19.5" customHeight="1">
      <c r="A28" s="1">
        <v>25</v>
      </c>
      <c r="B28" s="2">
        <v>43031</v>
      </c>
      <c r="C28" s="1" t="s">
        <v>2117</v>
      </c>
      <c r="D28" s="1" t="s">
        <v>946</v>
      </c>
      <c r="E28" s="1" t="s">
        <v>2899</v>
      </c>
      <c r="F28" s="1" t="s">
        <v>2797</v>
      </c>
      <c r="G28" s="11" t="s">
        <v>1617</v>
      </c>
      <c r="H28" s="3">
        <v>-1</v>
      </c>
      <c r="I28" s="4" t="s">
        <v>2849</v>
      </c>
      <c r="J28" s="1" t="s">
        <v>2860</v>
      </c>
    </row>
    <row r="29" spans="1:10" ht="19.5" customHeight="1">
      <c r="A29" s="1">
        <v>26</v>
      </c>
      <c r="B29" s="2" t="s">
        <v>2900</v>
      </c>
      <c r="C29" s="1" t="s">
        <v>2117</v>
      </c>
      <c r="D29" s="1" t="s">
        <v>949</v>
      </c>
      <c r="E29" s="1" t="s">
        <v>2901</v>
      </c>
      <c r="F29" s="1" t="s">
        <v>2902</v>
      </c>
      <c r="G29" s="11" t="s">
        <v>2865</v>
      </c>
      <c r="H29" s="3">
        <v>-2</v>
      </c>
      <c r="I29" s="12" t="s">
        <v>2849</v>
      </c>
      <c r="J29" s="1" t="s">
        <v>2860</v>
      </c>
    </row>
    <row r="30" spans="1:10" ht="19.5" customHeight="1">
      <c r="A30" s="1">
        <v>27</v>
      </c>
      <c r="B30" s="2" t="s">
        <v>2903</v>
      </c>
      <c r="C30" s="1" t="s">
        <v>2117</v>
      </c>
      <c r="D30" s="1" t="s">
        <v>2883</v>
      </c>
      <c r="E30" s="1" t="s">
        <v>2904</v>
      </c>
      <c r="F30" s="1" t="s">
        <v>2905</v>
      </c>
      <c r="G30" s="11" t="s">
        <v>2865</v>
      </c>
      <c r="H30" s="3">
        <v>-4</v>
      </c>
      <c r="I30" s="12" t="s">
        <v>2853</v>
      </c>
      <c r="J30" s="1"/>
    </row>
    <row r="31" spans="1:10" ht="19.5" customHeight="1">
      <c r="A31" s="1">
        <v>28</v>
      </c>
      <c r="B31" s="2" t="s">
        <v>2903</v>
      </c>
      <c r="C31" s="1" t="s">
        <v>2117</v>
      </c>
      <c r="D31" s="1" t="s">
        <v>2883</v>
      </c>
      <c r="E31" s="1" t="s">
        <v>2906</v>
      </c>
      <c r="F31" s="1" t="s">
        <v>2907</v>
      </c>
      <c r="G31" s="11" t="s">
        <v>2865</v>
      </c>
      <c r="H31" s="3">
        <v>-4</v>
      </c>
      <c r="I31" s="12" t="s">
        <v>2853</v>
      </c>
      <c r="J31" s="1"/>
    </row>
    <row r="32" spans="1:10" ht="19.5" customHeight="1">
      <c r="A32" s="1">
        <v>29</v>
      </c>
      <c r="B32" s="2" t="s">
        <v>2908</v>
      </c>
      <c r="C32" s="1" t="s">
        <v>2109</v>
      </c>
      <c r="D32" s="1" t="s">
        <v>2846</v>
      </c>
      <c r="E32" s="1" t="s">
        <v>2881</v>
      </c>
      <c r="F32" s="1" t="s">
        <v>2882</v>
      </c>
      <c r="G32" s="11" t="s">
        <v>2909</v>
      </c>
      <c r="H32" s="13" t="s">
        <v>2910</v>
      </c>
      <c r="I32" s="12" t="s">
        <v>2853</v>
      </c>
      <c r="J32" s="1"/>
    </row>
    <row r="33" spans="1:10" ht="19.5" customHeight="1">
      <c r="A33" s="1">
        <v>30</v>
      </c>
      <c r="B33" s="2" t="s">
        <v>2911</v>
      </c>
      <c r="C33" s="1" t="s">
        <v>2117</v>
      </c>
      <c r="D33" s="1" t="s">
        <v>949</v>
      </c>
      <c r="E33" s="1" t="s">
        <v>2912</v>
      </c>
      <c r="F33" s="1" t="s">
        <v>2913</v>
      </c>
      <c r="G33" s="11" t="s">
        <v>2914</v>
      </c>
      <c r="H33" s="3">
        <v>-1</v>
      </c>
      <c r="I33" s="12" t="s">
        <v>2853</v>
      </c>
      <c r="J33" s="1"/>
    </row>
    <row r="34" spans="1:10" ht="19.5" customHeight="1">
      <c r="A34" s="1">
        <v>31</v>
      </c>
      <c r="B34" s="2" t="s">
        <v>2915</v>
      </c>
      <c r="C34" s="1" t="s">
        <v>2109</v>
      </c>
      <c r="D34" s="1" t="s">
        <v>2846</v>
      </c>
      <c r="E34" s="1" t="s">
        <v>2916</v>
      </c>
      <c r="F34" s="1" t="s">
        <v>2917</v>
      </c>
      <c r="G34" s="11" t="s">
        <v>2865</v>
      </c>
      <c r="H34" s="3">
        <v>-4</v>
      </c>
      <c r="I34" s="12" t="s">
        <v>2853</v>
      </c>
      <c r="J34" s="1"/>
    </row>
    <row r="35" spans="1:10" ht="19.5" customHeight="1">
      <c r="A35" s="1">
        <v>32</v>
      </c>
      <c r="B35" s="2" t="s">
        <v>2915</v>
      </c>
      <c r="C35" s="1" t="s">
        <v>2117</v>
      </c>
      <c r="D35" s="1" t="s">
        <v>949</v>
      </c>
      <c r="E35" s="1" t="s">
        <v>2918</v>
      </c>
      <c r="F35" s="1" t="s">
        <v>2919</v>
      </c>
      <c r="G35" s="11" t="s">
        <v>2865</v>
      </c>
      <c r="H35" s="3">
        <v>-4</v>
      </c>
      <c r="I35" s="437" t="s">
        <v>2853</v>
      </c>
      <c r="J35" s="1"/>
    </row>
    <row r="36" spans="1:10" ht="19.5" customHeight="1">
      <c r="A36" s="1">
        <v>33</v>
      </c>
      <c r="B36" s="2" t="s">
        <v>2920</v>
      </c>
      <c r="C36" s="1" t="s">
        <v>2109</v>
      </c>
      <c r="D36" s="1" t="s">
        <v>2921</v>
      </c>
      <c r="E36" s="1" t="s">
        <v>2879</v>
      </c>
      <c r="F36" s="1" t="s">
        <v>2880</v>
      </c>
      <c r="G36" s="11" t="s">
        <v>2865</v>
      </c>
      <c r="H36" s="3">
        <v>-2</v>
      </c>
      <c r="I36" s="437" t="s">
        <v>2853</v>
      </c>
      <c r="J36" s="1"/>
    </row>
    <row r="37" spans="1:10" ht="19.5" customHeight="1">
      <c r="A37" s="1">
        <v>34</v>
      </c>
      <c r="B37" s="2" t="s">
        <v>2920</v>
      </c>
      <c r="C37" s="1" t="s">
        <v>2109</v>
      </c>
      <c r="D37" s="1" t="s">
        <v>2921</v>
      </c>
      <c r="E37" s="1" t="s">
        <v>2886</v>
      </c>
      <c r="F37" s="1" t="s">
        <v>2887</v>
      </c>
      <c r="G37" s="11" t="s">
        <v>2865</v>
      </c>
      <c r="H37" s="3">
        <v>-2</v>
      </c>
      <c r="I37" s="437" t="s">
        <v>2853</v>
      </c>
      <c r="J37" s="1"/>
    </row>
    <row r="38" spans="1:10" ht="19.5" customHeight="1">
      <c r="A38" s="1">
        <v>35</v>
      </c>
      <c r="B38" s="2">
        <v>43101</v>
      </c>
      <c r="C38" s="1" t="s">
        <v>2109</v>
      </c>
      <c r="D38" s="1" t="s">
        <v>949</v>
      </c>
      <c r="E38" s="1" t="s">
        <v>2901</v>
      </c>
      <c r="F38" s="1" t="s">
        <v>2902</v>
      </c>
      <c r="G38" s="11" t="s">
        <v>2865</v>
      </c>
      <c r="H38" s="3">
        <v>-4</v>
      </c>
      <c r="I38" s="437" t="s">
        <v>2853</v>
      </c>
      <c r="J38" s="1"/>
    </row>
    <row r="39" spans="1:10" ht="19.5" customHeight="1">
      <c r="A39" s="1">
        <v>36</v>
      </c>
      <c r="B39" s="2">
        <v>43101</v>
      </c>
      <c r="C39" s="1" t="s">
        <v>2109</v>
      </c>
      <c r="D39" s="1" t="s">
        <v>949</v>
      </c>
      <c r="E39" s="1" t="s">
        <v>2922</v>
      </c>
      <c r="F39" s="1" t="s">
        <v>1893</v>
      </c>
      <c r="G39" s="11" t="s">
        <v>2865</v>
      </c>
      <c r="H39" s="3">
        <v>-4</v>
      </c>
      <c r="I39" s="437" t="s">
        <v>2853</v>
      </c>
      <c r="J39" s="1"/>
    </row>
    <row r="40" spans="1:10" ht="19.5" customHeight="1">
      <c r="A40" s="1">
        <v>37</v>
      </c>
      <c r="B40" s="2">
        <v>43101</v>
      </c>
      <c r="C40" s="1" t="s">
        <v>2109</v>
      </c>
      <c r="D40" s="1" t="s">
        <v>949</v>
      </c>
      <c r="E40" s="1" t="s">
        <v>2854</v>
      </c>
      <c r="F40" s="1" t="s">
        <v>2855</v>
      </c>
      <c r="G40" s="11" t="s">
        <v>2865</v>
      </c>
      <c r="H40" s="3">
        <v>-4</v>
      </c>
      <c r="I40" s="437" t="s">
        <v>2853</v>
      </c>
      <c r="J40" s="1"/>
    </row>
    <row r="41" spans="1:10" ht="19.5" customHeight="1">
      <c r="A41" s="1">
        <v>38</v>
      </c>
      <c r="B41" s="2">
        <v>43104</v>
      </c>
      <c r="C41" s="1" t="s">
        <v>2109</v>
      </c>
      <c r="D41" s="1" t="s">
        <v>949</v>
      </c>
      <c r="E41" s="1" t="s">
        <v>2890</v>
      </c>
      <c r="F41" s="1" t="s">
        <v>2891</v>
      </c>
      <c r="G41" s="11" t="s">
        <v>2865</v>
      </c>
      <c r="H41" s="3">
        <v>-2</v>
      </c>
      <c r="I41" s="437" t="s">
        <v>2853</v>
      </c>
      <c r="J41" s="1"/>
    </row>
    <row r="42" spans="1:10" ht="19.5" customHeight="1">
      <c r="A42" s="1">
        <v>39</v>
      </c>
      <c r="B42" s="2">
        <v>43113</v>
      </c>
      <c r="C42" s="1" t="s">
        <v>2117</v>
      </c>
      <c r="D42" s="1" t="s">
        <v>949</v>
      </c>
      <c r="E42" s="1" t="s">
        <v>2923</v>
      </c>
      <c r="F42" s="1" t="s">
        <v>2924</v>
      </c>
      <c r="G42" s="11" t="s">
        <v>2865</v>
      </c>
      <c r="H42" s="3">
        <v>-4</v>
      </c>
      <c r="I42" s="437" t="s">
        <v>2853</v>
      </c>
      <c r="J42" s="1"/>
    </row>
    <row r="43" spans="1:10" ht="19.5" customHeight="1">
      <c r="A43" s="1">
        <v>40</v>
      </c>
      <c r="B43" s="2">
        <v>43117</v>
      </c>
      <c r="C43" s="1" t="s">
        <v>2109</v>
      </c>
      <c r="D43" s="1" t="s">
        <v>949</v>
      </c>
      <c r="E43" s="1" t="s">
        <v>2925</v>
      </c>
      <c r="F43" s="1" t="s">
        <v>2926</v>
      </c>
      <c r="G43" s="11" t="s">
        <v>2927</v>
      </c>
      <c r="H43" s="3">
        <v>-1</v>
      </c>
      <c r="I43" s="437" t="s">
        <v>2849</v>
      </c>
      <c r="J43" s="1"/>
    </row>
    <row r="44" spans="1:10" ht="19.5" customHeight="1">
      <c r="A44" s="1">
        <v>41</v>
      </c>
      <c r="B44" s="2" t="s">
        <v>2928</v>
      </c>
      <c r="C44" s="1" t="s">
        <v>2109</v>
      </c>
      <c r="D44" s="1" t="s">
        <v>2789</v>
      </c>
      <c r="E44" s="1" t="s">
        <v>2929</v>
      </c>
      <c r="F44" s="1" t="s">
        <v>2930</v>
      </c>
      <c r="G44" s="11" t="s">
        <v>2927</v>
      </c>
      <c r="H44" s="3">
        <v>-1</v>
      </c>
      <c r="I44" s="437" t="s">
        <v>2849</v>
      </c>
      <c r="J44" s="1"/>
    </row>
    <row r="45" spans="1:10" ht="19.5" customHeight="1">
      <c r="A45" s="1">
        <v>42</v>
      </c>
      <c r="B45" s="2" t="s">
        <v>2931</v>
      </c>
      <c r="C45" s="1" t="s">
        <v>2109</v>
      </c>
      <c r="D45" s="1" t="s">
        <v>2846</v>
      </c>
      <c r="E45" s="1" t="s">
        <v>2854</v>
      </c>
      <c r="F45" s="1" t="s">
        <v>2855</v>
      </c>
      <c r="G45" s="11" t="s">
        <v>2932</v>
      </c>
      <c r="H45" s="3"/>
      <c r="I45" s="12" t="s">
        <v>2933</v>
      </c>
      <c r="J45" s="1"/>
    </row>
    <row r="46" spans="1:10" ht="19.5" customHeight="1">
      <c r="A46" s="1">
        <v>43</v>
      </c>
      <c r="B46" s="2" t="s">
        <v>2931</v>
      </c>
      <c r="C46" s="1" t="s">
        <v>2109</v>
      </c>
      <c r="D46" s="1" t="s">
        <v>2846</v>
      </c>
      <c r="E46" s="1" t="s">
        <v>2869</v>
      </c>
      <c r="F46" s="1" t="s">
        <v>2870</v>
      </c>
      <c r="G46" s="11" t="s">
        <v>2932</v>
      </c>
      <c r="H46" s="3"/>
      <c r="I46" s="12" t="s">
        <v>2933</v>
      </c>
      <c r="J46" s="1"/>
    </row>
    <row r="47" spans="1:10" ht="19.5" customHeight="1">
      <c r="A47" s="1">
        <v>44</v>
      </c>
      <c r="B47" s="2" t="s">
        <v>2931</v>
      </c>
      <c r="C47" s="1" t="s">
        <v>2109</v>
      </c>
      <c r="D47" s="1" t="s">
        <v>2846</v>
      </c>
      <c r="E47" s="1" t="s">
        <v>2873</v>
      </c>
      <c r="F47" s="1" t="s">
        <v>2874</v>
      </c>
      <c r="G47" s="11" t="s">
        <v>2932</v>
      </c>
      <c r="H47" s="3"/>
      <c r="I47" s="12" t="s">
        <v>2933</v>
      </c>
      <c r="J47" s="1"/>
    </row>
    <row r="48" spans="1:10" ht="19.5" customHeight="1">
      <c r="A48" s="1">
        <v>45</v>
      </c>
      <c r="B48" s="2" t="s">
        <v>2931</v>
      </c>
      <c r="C48" s="1" t="s">
        <v>2109</v>
      </c>
      <c r="D48" s="1" t="s">
        <v>2846</v>
      </c>
      <c r="E48" s="1" t="s">
        <v>2934</v>
      </c>
      <c r="F48" s="1" t="s">
        <v>2935</v>
      </c>
      <c r="G48" s="11" t="s">
        <v>2932</v>
      </c>
      <c r="H48" s="3"/>
      <c r="I48" s="12" t="s">
        <v>2933</v>
      </c>
      <c r="J48" s="1"/>
    </row>
    <row r="49" spans="1:10" ht="19.5" customHeight="1">
      <c r="A49" s="1">
        <v>46</v>
      </c>
      <c r="B49" s="2" t="s">
        <v>2931</v>
      </c>
      <c r="C49" s="1" t="s">
        <v>2109</v>
      </c>
      <c r="D49" s="1" t="s">
        <v>2846</v>
      </c>
      <c r="E49" s="1" t="s">
        <v>2897</v>
      </c>
      <c r="F49" s="1" t="s">
        <v>2898</v>
      </c>
      <c r="G49" s="11" t="s">
        <v>2932</v>
      </c>
      <c r="H49" s="3"/>
      <c r="I49" s="12" t="s">
        <v>2933</v>
      </c>
      <c r="J49" s="1"/>
    </row>
    <row r="50" spans="1:10" ht="19.5" customHeight="1">
      <c r="A50" s="1">
        <v>47</v>
      </c>
      <c r="B50" s="2" t="s">
        <v>2931</v>
      </c>
      <c r="C50" s="1" t="s">
        <v>2109</v>
      </c>
      <c r="D50" s="1" t="s">
        <v>2846</v>
      </c>
      <c r="E50" s="1" t="s">
        <v>2936</v>
      </c>
      <c r="F50" s="1" t="s">
        <v>2937</v>
      </c>
      <c r="G50" s="11" t="s">
        <v>2932</v>
      </c>
      <c r="H50" s="3"/>
      <c r="I50" s="12" t="s">
        <v>2933</v>
      </c>
      <c r="J50" s="1"/>
    </row>
    <row r="51" spans="1:10" ht="19.5" customHeight="1">
      <c r="A51" s="1">
        <v>48</v>
      </c>
      <c r="B51" s="2" t="s">
        <v>2938</v>
      </c>
      <c r="C51" s="1" t="s">
        <v>2109</v>
      </c>
      <c r="D51" s="1" t="s">
        <v>2921</v>
      </c>
      <c r="E51" s="1" t="s">
        <v>2886</v>
      </c>
      <c r="F51" s="1" t="s">
        <v>2887</v>
      </c>
      <c r="G51" s="11" t="s">
        <v>2865</v>
      </c>
      <c r="H51" s="3">
        <v>-4</v>
      </c>
      <c r="I51" s="437" t="s">
        <v>2853</v>
      </c>
      <c r="J51" s="1"/>
    </row>
    <row r="52" spans="1:10" ht="19.5" customHeight="1">
      <c r="A52" s="1">
        <v>49</v>
      </c>
      <c r="B52" s="2" t="s">
        <v>2939</v>
      </c>
      <c r="C52" s="1" t="s">
        <v>2109</v>
      </c>
      <c r="D52" s="1" t="s">
        <v>2921</v>
      </c>
      <c r="E52" s="1" t="s">
        <v>2940</v>
      </c>
      <c r="F52" s="1" t="s">
        <v>2941</v>
      </c>
      <c r="G52" s="11" t="s">
        <v>1617</v>
      </c>
      <c r="H52" s="3">
        <v>-2</v>
      </c>
      <c r="I52" s="4" t="s">
        <v>2849</v>
      </c>
      <c r="J52" s="1"/>
    </row>
    <row r="53" spans="1:10" ht="19.5" customHeight="1">
      <c r="A53" s="1">
        <v>50</v>
      </c>
      <c r="B53" s="2">
        <v>43184</v>
      </c>
      <c r="C53" s="1" t="s">
        <v>2117</v>
      </c>
      <c r="D53" s="1" t="s">
        <v>949</v>
      </c>
      <c r="E53" s="1" t="s">
        <v>2858</v>
      </c>
      <c r="F53" s="1" t="s">
        <v>2859</v>
      </c>
      <c r="G53" s="11" t="s">
        <v>2865</v>
      </c>
      <c r="H53" s="3">
        <v>-4</v>
      </c>
      <c r="I53" s="437" t="s">
        <v>2853</v>
      </c>
      <c r="J53" s="1"/>
    </row>
    <row r="54" spans="1:10" ht="19.5" customHeight="1">
      <c r="A54" s="1">
        <v>51</v>
      </c>
      <c r="B54" s="2">
        <v>43184</v>
      </c>
      <c r="C54" s="1" t="s">
        <v>2117</v>
      </c>
      <c r="D54" s="1" t="s">
        <v>949</v>
      </c>
      <c r="E54" s="1" t="s">
        <v>2942</v>
      </c>
      <c r="F54" s="1" t="s">
        <v>2943</v>
      </c>
      <c r="G54" s="11" t="s">
        <v>2865</v>
      </c>
      <c r="H54" s="3">
        <v>-4</v>
      </c>
      <c r="I54" s="437" t="s">
        <v>2853</v>
      </c>
      <c r="J54" s="1"/>
    </row>
    <row r="55" spans="1:10" ht="19.5" customHeight="1">
      <c r="A55" s="1">
        <v>52</v>
      </c>
      <c r="B55" s="2" t="s">
        <v>2944</v>
      </c>
      <c r="C55" s="1" t="s">
        <v>2109</v>
      </c>
      <c r="D55" s="1" t="s">
        <v>2846</v>
      </c>
      <c r="E55" s="1" t="s">
        <v>2916</v>
      </c>
      <c r="F55" s="1" t="s">
        <v>2917</v>
      </c>
      <c r="G55" s="11" t="s">
        <v>2865</v>
      </c>
      <c r="H55" s="3">
        <v>-4</v>
      </c>
      <c r="I55" s="12" t="s">
        <v>2853</v>
      </c>
      <c r="J55" s="1"/>
    </row>
    <row r="56" spans="1:10" ht="19.5" customHeight="1">
      <c r="A56" s="1">
        <v>53</v>
      </c>
      <c r="B56" s="2" t="s">
        <v>2945</v>
      </c>
      <c r="C56" s="1" t="s">
        <v>2113</v>
      </c>
      <c r="D56" s="1" t="s">
        <v>949</v>
      </c>
      <c r="E56" s="1" t="s">
        <v>2897</v>
      </c>
      <c r="F56" s="1" t="s">
        <v>2898</v>
      </c>
      <c r="G56" s="11" t="s">
        <v>2946</v>
      </c>
      <c r="H56" s="3"/>
      <c r="I56" s="437" t="s">
        <v>2853</v>
      </c>
      <c r="J56" s="1"/>
    </row>
    <row r="57" spans="1:10" ht="19.5" customHeight="1">
      <c r="A57" s="1">
        <v>54</v>
      </c>
      <c r="B57" s="2">
        <v>43194</v>
      </c>
      <c r="C57" s="1" t="s">
        <v>2117</v>
      </c>
      <c r="D57" s="1" t="s">
        <v>946</v>
      </c>
      <c r="E57" s="1" t="s">
        <v>2906</v>
      </c>
      <c r="F57" s="1" t="s">
        <v>2947</v>
      </c>
      <c r="G57" s="11" t="s">
        <v>2865</v>
      </c>
      <c r="H57" s="3">
        <v>-4</v>
      </c>
      <c r="I57" s="12" t="s">
        <v>2853</v>
      </c>
      <c r="J57" s="1"/>
    </row>
    <row r="58" spans="1:10" ht="19.5" customHeight="1">
      <c r="A58" s="1">
        <v>55</v>
      </c>
      <c r="B58" s="2">
        <v>43197</v>
      </c>
      <c r="C58" s="1" t="s">
        <v>2109</v>
      </c>
      <c r="D58" s="1" t="s">
        <v>2921</v>
      </c>
      <c r="E58" s="1" t="s">
        <v>2929</v>
      </c>
      <c r="F58" s="1" t="s">
        <v>2930</v>
      </c>
      <c r="G58" s="11" t="s">
        <v>2865</v>
      </c>
      <c r="H58" s="3">
        <v>-4</v>
      </c>
      <c r="I58" s="12" t="s">
        <v>2853</v>
      </c>
      <c r="J58" s="1"/>
    </row>
    <row r="59" spans="1:10" ht="19.5" customHeight="1">
      <c r="A59" s="1">
        <v>56</v>
      </c>
      <c r="B59" s="2" t="s">
        <v>2948</v>
      </c>
      <c r="C59" s="1" t="s">
        <v>2109</v>
      </c>
      <c r="D59" s="1" t="s">
        <v>2846</v>
      </c>
      <c r="E59" s="1" t="s">
        <v>2858</v>
      </c>
      <c r="F59" s="1" t="s">
        <v>2859</v>
      </c>
      <c r="G59" s="11" t="s">
        <v>2865</v>
      </c>
      <c r="H59" s="3">
        <v>-4</v>
      </c>
      <c r="I59" s="12" t="s">
        <v>2853</v>
      </c>
      <c r="J59" s="1"/>
    </row>
    <row r="60" spans="1:10" ht="19.5" customHeight="1">
      <c r="A60" s="1">
        <v>57</v>
      </c>
      <c r="B60" s="2" t="s">
        <v>2949</v>
      </c>
      <c r="C60" s="1" t="s">
        <v>2109</v>
      </c>
      <c r="D60" s="1" t="s">
        <v>2846</v>
      </c>
      <c r="E60" s="1" t="s">
        <v>2858</v>
      </c>
      <c r="F60" s="1" t="s">
        <v>2859</v>
      </c>
      <c r="G60" s="11" t="s">
        <v>2865</v>
      </c>
      <c r="H60" s="3">
        <v>-4</v>
      </c>
      <c r="I60" s="12" t="s">
        <v>2853</v>
      </c>
      <c r="J60" s="1"/>
    </row>
    <row r="61" spans="1:10" ht="19.5" customHeight="1">
      <c r="A61" s="1">
        <v>58</v>
      </c>
      <c r="B61" s="2" t="s">
        <v>2950</v>
      </c>
      <c r="C61" s="1" t="s">
        <v>2109</v>
      </c>
      <c r="D61" s="1" t="s">
        <v>2846</v>
      </c>
      <c r="E61" s="1" t="s">
        <v>2916</v>
      </c>
      <c r="F61" s="1" t="s">
        <v>2917</v>
      </c>
      <c r="G61" s="11" t="s">
        <v>2951</v>
      </c>
      <c r="H61" s="3">
        <v>-1</v>
      </c>
      <c r="I61" s="12" t="s">
        <v>2853</v>
      </c>
      <c r="J61" s="1"/>
    </row>
    <row r="62" spans="1:10" ht="19.5" customHeight="1">
      <c r="A62" s="1">
        <v>59</v>
      </c>
      <c r="B62" s="2">
        <v>43222</v>
      </c>
      <c r="C62" s="1" t="s">
        <v>2109</v>
      </c>
      <c r="D62" s="1" t="s">
        <v>949</v>
      </c>
      <c r="E62" s="1" t="s">
        <v>2879</v>
      </c>
      <c r="F62" s="1" t="s">
        <v>2880</v>
      </c>
      <c r="G62" s="11" t="s">
        <v>2865</v>
      </c>
      <c r="H62" s="3">
        <v>-2</v>
      </c>
      <c r="I62" s="12" t="s">
        <v>2853</v>
      </c>
      <c r="J62" s="1"/>
    </row>
    <row r="63" spans="1:10" ht="19.5" customHeight="1">
      <c r="A63" s="1">
        <v>60</v>
      </c>
      <c r="B63" s="2">
        <v>43225</v>
      </c>
      <c r="C63" s="1" t="s">
        <v>2109</v>
      </c>
      <c r="D63" s="1" t="s">
        <v>949</v>
      </c>
      <c r="E63" s="1" t="s">
        <v>2890</v>
      </c>
      <c r="F63" s="1" t="s">
        <v>2891</v>
      </c>
      <c r="G63" s="11" t="s">
        <v>2865</v>
      </c>
      <c r="H63" s="3">
        <v>-4</v>
      </c>
      <c r="I63" s="12" t="s">
        <v>2853</v>
      </c>
      <c r="J63" s="1"/>
    </row>
    <row r="64" spans="1:10" ht="19.5" customHeight="1">
      <c r="A64" s="1">
        <v>61</v>
      </c>
      <c r="B64" s="2" t="s">
        <v>2952</v>
      </c>
      <c r="C64" s="1" t="s">
        <v>2109</v>
      </c>
      <c r="D64" s="1" t="s">
        <v>2846</v>
      </c>
      <c r="E64" s="1" t="s">
        <v>2854</v>
      </c>
      <c r="F64" s="1" t="s">
        <v>2855</v>
      </c>
      <c r="G64" s="11" t="s">
        <v>2932</v>
      </c>
      <c r="H64" s="3"/>
      <c r="I64" s="12" t="s">
        <v>2933</v>
      </c>
      <c r="J64" s="1"/>
    </row>
    <row r="65" spans="1:10" ht="19.5" customHeight="1">
      <c r="A65" s="1">
        <v>62</v>
      </c>
      <c r="B65" s="2" t="s">
        <v>2952</v>
      </c>
      <c r="C65" s="1" t="s">
        <v>2109</v>
      </c>
      <c r="D65" s="1" t="s">
        <v>2846</v>
      </c>
      <c r="E65" s="1" t="s">
        <v>2897</v>
      </c>
      <c r="F65" s="1" t="s">
        <v>2898</v>
      </c>
      <c r="G65" s="11" t="s">
        <v>2932</v>
      </c>
      <c r="H65" s="3"/>
      <c r="I65" s="12" t="s">
        <v>2933</v>
      </c>
      <c r="J65" s="1"/>
    </row>
    <row r="66" spans="1:10" ht="19.5" customHeight="1">
      <c r="A66" s="1">
        <v>63</v>
      </c>
      <c r="B66" s="2" t="s">
        <v>2952</v>
      </c>
      <c r="C66" s="1" t="s">
        <v>2109</v>
      </c>
      <c r="D66" s="1" t="s">
        <v>2846</v>
      </c>
      <c r="E66" s="1" t="s">
        <v>2953</v>
      </c>
      <c r="F66" s="1" t="s">
        <v>2954</v>
      </c>
      <c r="G66" s="11" t="s">
        <v>2932</v>
      </c>
      <c r="H66" s="3"/>
      <c r="I66" s="12" t="s">
        <v>2933</v>
      </c>
      <c r="J66" s="1"/>
    </row>
    <row r="67" spans="1:10" ht="19.5" customHeight="1">
      <c r="A67" s="1">
        <v>64</v>
      </c>
      <c r="B67" s="2" t="s">
        <v>2955</v>
      </c>
      <c r="C67" s="1" t="s">
        <v>2109</v>
      </c>
      <c r="D67" s="1" t="s">
        <v>2846</v>
      </c>
      <c r="E67" s="1" t="s">
        <v>2956</v>
      </c>
      <c r="F67" s="1" t="s">
        <v>2957</v>
      </c>
      <c r="G67" s="11" t="s">
        <v>2958</v>
      </c>
      <c r="H67" s="3"/>
      <c r="I67" s="12" t="s">
        <v>2933</v>
      </c>
      <c r="J67" s="1"/>
    </row>
    <row r="68" spans="1:10" ht="19.5" customHeight="1">
      <c r="A68" s="1">
        <v>65</v>
      </c>
      <c r="B68" s="2">
        <v>43242</v>
      </c>
      <c r="C68" s="1" t="s">
        <v>2109</v>
      </c>
      <c r="D68" s="1" t="s">
        <v>2921</v>
      </c>
      <c r="E68" s="1" t="s">
        <v>2886</v>
      </c>
      <c r="F68" s="1" t="s">
        <v>2887</v>
      </c>
      <c r="G68" s="11" t="s">
        <v>2865</v>
      </c>
      <c r="H68" s="3">
        <v>-4</v>
      </c>
      <c r="I68" s="437" t="s">
        <v>2853</v>
      </c>
      <c r="J68" s="1"/>
    </row>
    <row r="69" spans="1:10" ht="19.5" customHeight="1">
      <c r="A69" s="1">
        <v>66</v>
      </c>
      <c r="B69" s="2" t="s">
        <v>2959</v>
      </c>
      <c r="C69" s="1" t="s">
        <v>2109</v>
      </c>
      <c r="D69" s="1" t="s">
        <v>2789</v>
      </c>
      <c r="E69" s="1" t="s">
        <v>2871</v>
      </c>
      <c r="F69" s="1" t="s">
        <v>2872</v>
      </c>
      <c r="G69" s="11" t="s">
        <v>2865</v>
      </c>
      <c r="H69" s="3">
        <v>-4</v>
      </c>
      <c r="I69" s="437" t="s">
        <v>2853</v>
      </c>
      <c r="J69" s="1"/>
    </row>
    <row r="70" spans="1:10" ht="19.5" customHeight="1">
      <c r="A70" s="1">
        <v>67</v>
      </c>
      <c r="B70" s="2">
        <v>43320</v>
      </c>
      <c r="C70" s="1" t="s">
        <v>2117</v>
      </c>
      <c r="D70" s="1" t="s">
        <v>949</v>
      </c>
      <c r="E70" s="1" t="s">
        <v>2960</v>
      </c>
      <c r="F70" s="1" t="s">
        <v>2961</v>
      </c>
      <c r="G70" s="11" t="s">
        <v>2865</v>
      </c>
      <c r="H70" s="3">
        <v>-2</v>
      </c>
      <c r="I70" s="437" t="s">
        <v>2853</v>
      </c>
      <c r="J70" s="1"/>
    </row>
    <row r="71" spans="1:10" ht="19.5" customHeight="1">
      <c r="A71" s="1">
        <v>68</v>
      </c>
      <c r="B71" s="2" t="s">
        <v>2962</v>
      </c>
      <c r="C71" s="1" t="s">
        <v>2109</v>
      </c>
      <c r="D71" s="1" t="s">
        <v>2846</v>
      </c>
      <c r="E71" s="1" t="s">
        <v>2897</v>
      </c>
      <c r="F71" s="1" t="s">
        <v>2905</v>
      </c>
      <c r="G71" s="11" t="s">
        <v>2932</v>
      </c>
      <c r="H71" s="3"/>
      <c r="I71" s="12" t="s">
        <v>2933</v>
      </c>
      <c r="J71" s="1"/>
    </row>
    <row r="72" spans="1:10" ht="19.5" customHeight="1">
      <c r="A72" s="1">
        <v>69</v>
      </c>
      <c r="B72" s="2">
        <v>43340</v>
      </c>
      <c r="C72" s="1" t="s">
        <v>2109</v>
      </c>
      <c r="D72" s="1" t="s">
        <v>2846</v>
      </c>
      <c r="E72" s="1" t="s">
        <v>2922</v>
      </c>
      <c r="F72" s="1" t="s">
        <v>1893</v>
      </c>
      <c r="G72" s="11" t="s">
        <v>2963</v>
      </c>
      <c r="H72" s="3"/>
      <c r="I72" s="12" t="s">
        <v>2933</v>
      </c>
      <c r="J72" s="1"/>
    </row>
    <row r="73" spans="1:10" ht="19.5" customHeight="1">
      <c r="A73" s="1">
        <v>70</v>
      </c>
      <c r="B73" s="2">
        <v>43355</v>
      </c>
      <c r="C73" s="1" t="s">
        <v>2109</v>
      </c>
      <c r="D73" s="1" t="s">
        <v>2846</v>
      </c>
      <c r="E73" s="1" t="s">
        <v>2934</v>
      </c>
      <c r="F73" s="1" t="s">
        <v>2935</v>
      </c>
      <c r="G73" s="11" t="s">
        <v>2964</v>
      </c>
      <c r="H73" s="3"/>
      <c r="I73" s="12" t="s">
        <v>2933</v>
      </c>
      <c r="J73" s="1"/>
    </row>
    <row r="74" spans="1:10" ht="19.5" customHeight="1">
      <c r="A74" s="1">
        <v>71</v>
      </c>
      <c r="B74" s="2">
        <v>43374</v>
      </c>
      <c r="C74" s="1" t="s">
        <v>2109</v>
      </c>
      <c r="D74" s="1" t="s">
        <v>2846</v>
      </c>
      <c r="E74" s="1" t="s">
        <v>2965</v>
      </c>
      <c r="F74" s="1" t="s">
        <v>1892</v>
      </c>
      <c r="G74" s="11" t="s">
        <v>2966</v>
      </c>
      <c r="H74" s="3"/>
      <c r="I74" s="12" t="s">
        <v>2933</v>
      </c>
      <c r="J74" s="1"/>
    </row>
    <row r="75" spans="1:10" ht="19.5" customHeight="1">
      <c r="A75" s="1">
        <v>72</v>
      </c>
      <c r="B75" s="2">
        <v>43387</v>
      </c>
      <c r="C75" s="1" t="s">
        <v>2109</v>
      </c>
      <c r="D75" s="1" t="s">
        <v>949</v>
      </c>
      <c r="E75" s="1" t="s">
        <v>2863</v>
      </c>
      <c r="F75" s="1" t="s">
        <v>2864</v>
      </c>
      <c r="G75" s="11" t="s">
        <v>2865</v>
      </c>
      <c r="H75" s="3">
        <v>-4</v>
      </c>
      <c r="I75" s="437" t="s">
        <v>2853</v>
      </c>
      <c r="J75" s="1"/>
    </row>
    <row r="76" spans="1:10" ht="19.5" customHeight="1">
      <c r="A76" s="1">
        <v>73</v>
      </c>
      <c r="B76" s="2" t="s">
        <v>2967</v>
      </c>
      <c r="C76" s="1" t="s">
        <v>2109</v>
      </c>
      <c r="D76" s="1" t="s">
        <v>2921</v>
      </c>
      <c r="E76" s="1" t="s">
        <v>2936</v>
      </c>
      <c r="F76" s="1" t="s">
        <v>2937</v>
      </c>
      <c r="G76" s="11" t="s">
        <v>2865</v>
      </c>
      <c r="H76" s="3">
        <v>-4</v>
      </c>
      <c r="I76" s="437" t="s">
        <v>2849</v>
      </c>
      <c r="J76" s="1"/>
    </row>
    <row r="77" spans="1:10" ht="19.5" customHeight="1">
      <c r="A77" s="1">
        <v>74</v>
      </c>
      <c r="B77" s="561" t="s">
        <v>2968</v>
      </c>
      <c r="C77" s="562" t="s">
        <v>2109</v>
      </c>
      <c r="D77" s="562" t="s">
        <v>2846</v>
      </c>
      <c r="E77" s="562" t="s">
        <v>2969</v>
      </c>
      <c r="F77" s="562" t="s">
        <v>2792</v>
      </c>
      <c r="G77" s="563" t="s">
        <v>2970</v>
      </c>
      <c r="H77" s="564">
        <v>-2</v>
      </c>
      <c r="I77" s="565" t="s">
        <v>2971</v>
      </c>
      <c r="J77" s="566"/>
    </row>
    <row r="78" spans="1:10" ht="19.5" customHeight="1">
      <c r="A78" s="1">
        <v>75</v>
      </c>
      <c r="B78" s="561" t="s">
        <v>2972</v>
      </c>
      <c r="C78" s="562" t="s">
        <v>2109</v>
      </c>
      <c r="D78" s="562" t="s">
        <v>2846</v>
      </c>
      <c r="E78" s="562" t="s">
        <v>2973</v>
      </c>
      <c r="F78" s="562" t="s">
        <v>2974</v>
      </c>
      <c r="G78" s="563" t="s">
        <v>2975</v>
      </c>
      <c r="H78" s="564">
        <v>-4</v>
      </c>
      <c r="I78" s="565" t="s">
        <v>2971</v>
      </c>
      <c r="J78" s="566" t="s">
        <v>2976</v>
      </c>
    </row>
    <row r="79" spans="1:10" ht="19.5" customHeight="1">
      <c r="A79" s="1">
        <v>76</v>
      </c>
      <c r="B79" s="561" t="s">
        <v>2972</v>
      </c>
      <c r="C79" s="562" t="s">
        <v>2109</v>
      </c>
      <c r="D79" s="562" t="s">
        <v>2846</v>
      </c>
      <c r="E79" s="562" t="s">
        <v>2969</v>
      </c>
      <c r="F79" s="562" t="s">
        <v>2792</v>
      </c>
      <c r="G79" s="563" t="s">
        <v>2977</v>
      </c>
      <c r="H79" s="564">
        <v>-5</v>
      </c>
      <c r="I79" s="565" t="s">
        <v>2978</v>
      </c>
      <c r="J79" s="566" t="s">
        <v>2979</v>
      </c>
    </row>
    <row r="80" spans="1:10" ht="19.5" customHeight="1">
      <c r="A80" s="1">
        <v>77</v>
      </c>
      <c r="B80" s="561" t="s">
        <v>2980</v>
      </c>
      <c r="C80" s="562" t="s">
        <v>2109</v>
      </c>
      <c r="D80" s="562" t="s">
        <v>2846</v>
      </c>
      <c r="E80" s="562" t="s">
        <v>2981</v>
      </c>
      <c r="F80" s="562" t="s">
        <v>2982</v>
      </c>
      <c r="G80" s="563" t="s">
        <v>2983</v>
      </c>
      <c r="H80" s="564">
        <v>-5</v>
      </c>
      <c r="I80" s="565" t="s">
        <v>2984</v>
      </c>
      <c r="J80" s="566"/>
    </row>
    <row r="81" spans="1:10" ht="19.5" customHeight="1">
      <c r="A81" s="1">
        <v>78</v>
      </c>
      <c r="B81" s="561" t="s">
        <v>2985</v>
      </c>
      <c r="C81" s="562" t="s">
        <v>2109</v>
      </c>
      <c r="D81" s="562" t="s">
        <v>2846</v>
      </c>
      <c r="E81" s="562" t="s">
        <v>2986</v>
      </c>
      <c r="F81" s="562" t="s">
        <v>2987</v>
      </c>
      <c r="G81" s="563" t="s">
        <v>2988</v>
      </c>
      <c r="H81" s="564">
        <v>-5</v>
      </c>
      <c r="I81" s="565" t="s">
        <v>2978</v>
      </c>
      <c r="J81" s="566" t="s">
        <v>2989</v>
      </c>
    </row>
    <row r="82" spans="1:10" ht="19.5" customHeight="1">
      <c r="A82" s="1">
        <v>79</v>
      </c>
      <c r="B82" s="561" t="s">
        <v>2985</v>
      </c>
      <c r="C82" s="562" t="s">
        <v>2109</v>
      </c>
      <c r="D82" s="562" t="s">
        <v>2846</v>
      </c>
      <c r="E82" s="562" t="s">
        <v>2990</v>
      </c>
      <c r="F82" s="562" t="s">
        <v>1971</v>
      </c>
      <c r="G82" s="563" t="s">
        <v>2771</v>
      </c>
      <c r="H82" s="564">
        <v>-5</v>
      </c>
      <c r="I82" s="565" t="s">
        <v>2978</v>
      </c>
      <c r="J82" s="566"/>
    </row>
    <row r="83" spans="1:10" ht="19.5" customHeight="1">
      <c r="A83" s="1">
        <v>80</v>
      </c>
      <c r="B83" s="561" t="s">
        <v>2985</v>
      </c>
      <c r="C83" s="562" t="s">
        <v>2109</v>
      </c>
      <c r="D83" s="562" t="s">
        <v>2846</v>
      </c>
      <c r="E83" s="562" t="s">
        <v>2991</v>
      </c>
      <c r="F83" s="562" t="s">
        <v>2992</v>
      </c>
      <c r="G83" s="563" t="s">
        <v>2771</v>
      </c>
      <c r="H83" s="564">
        <v>-5</v>
      </c>
      <c r="I83" s="565" t="s">
        <v>2978</v>
      </c>
      <c r="J83" s="566"/>
    </row>
    <row r="84" spans="1:10" ht="19.5" customHeight="1">
      <c r="A84" s="1">
        <v>81</v>
      </c>
      <c r="B84" s="561" t="s">
        <v>2993</v>
      </c>
      <c r="C84" s="562" t="s">
        <v>2109</v>
      </c>
      <c r="D84" s="562" t="s">
        <v>2994</v>
      </c>
      <c r="E84" s="562" t="s">
        <v>2995</v>
      </c>
      <c r="F84" s="562" t="s">
        <v>2068</v>
      </c>
      <c r="G84" s="563" t="s">
        <v>2771</v>
      </c>
      <c r="H84" s="564">
        <v>-5</v>
      </c>
      <c r="I84" s="565" t="s">
        <v>2978</v>
      </c>
      <c r="J84" s="562"/>
    </row>
    <row r="85" spans="1:10" ht="19.5" customHeight="1">
      <c r="A85" s="1">
        <v>82</v>
      </c>
      <c r="B85" s="561" t="s">
        <v>2993</v>
      </c>
      <c r="C85" s="562" t="s">
        <v>2109</v>
      </c>
      <c r="D85" s="562" t="s">
        <v>2846</v>
      </c>
      <c r="E85" s="562" t="s">
        <v>2996</v>
      </c>
      <c r="F85" s="562" t="s">
        <v>2814</v>
      </c>
      <c r="G85" s="563" t="s">
        <v>2988</v>
      </c>
      <c r="H85" s="564">
        <v>-5</v>
      </c>
      <c r="I85" s="565" t="s">
        <v>2978</v>
      </c>
      <c r="J85" s="566" t="s">
        <v>2997</v>
      </c>
    </row>
    <row r="86" spans="1:10" ht="19.5" customHeight="1">
      <c r="A86" s="1">
        <v>83</v>
      </c>
      <c r="B86" s="561" t="s">
        <v>2998</v>
      </c>
      <c r="C86" s="562" t="s">
        <v>2109</v>
      </c>
      <c r="D86" s="562" t="s">
        <v>2846</v>
      </c>
      <c r="E86" s="562" t="s">
        <v>2999</v>
      </c>
      <c r="F86" s="562" t="s">
        <v>2785</v>
      </c>
      <c r="G86" s="563" t="s">
        <v>2771</v>
      </c>
      <c r="H86" s="564">
        <v>-5</v>
      </c>
      <c r="I86" s="565" t="s">
        <v>2978</v>
      </c>
      <c r="J86" s="562"/>
    </row>
    <row r="87" spans="1:10" ht="19.5" customHeight="1">
      <c r="A87" s="1">
        <v>84</v>
      </c>
      <c r="B87" s="561" t="s">
        <v>3000</v>
      </c>
      <c r="C87" s="562" t="s">
        <v>2113</v>
      </c>
      <c r="D87" s="562" t="s">
        <v>1102</v>
      </c>
      <c r="E87" s="562" t="s">
        <v>3001</v>
      </c>
      <c r="F87" s="562" t="s">
        <v>3002</v>
      </c>
      <c r="G87" s="563" t="s">
        <v>1617</v>
      </c>
      <c r="H87" s="564"/>
      <c r="I87" s="567"/>
      <c r="J87" s="562"/>
    </row>
    <row r="88" spans="1:10" ht="19.5" customHeight="1">
      <c r="A88" s="1">
        <v>85</v>
      </c>
      <c r="B88" s="561" t="s">
        <v>3003</v>
      </c>
      <c r="C88" s="562" t="s">
        <v>2113</v>
      </c>
      <c r="D88" s="562" t="s">
        <v>1102</v>
      </c>
      <c r="E88" s="562" t="s">
        <v>3004</v>
      </c>
      <c r="F88" s="562" t="s">
        <v>1131</v>
      </c>
      <c r="G88" s="563" t="s">
        <v>1617</v>
      </c>
      <c r="H88" s="564"/>
      <c r="I88" s="567"/>
      <c r="J88" s="562"/>
    </row>
    <row r="89" spans="1:10" ht="19.5" customHeight="1">
      <c r="A89" s="1">
        <v>86</v>
      </c>
      <c r="B89" s="561" t="s">
        <v>3005</v>
      </c>
      <c r="C89" s="562" t="s">
        <v>2113</v>
      </c>
      <c r="D89" s="562" t="s">
        <v>946</v>
      </c>
      <c r="E89" s="562" t="s">
        <v>3006</v>
      </c>
      <c r="F89" s="562" t="s">
        <v>1844</v>
      </c>
      <c r="G89" s="563" t="s">
        <v>1617</v>
      </c>
      <c r="H89" s="564"/>
      <c r="I89" s="567"/>
      <c r="J89" s="562"/>
    </row>
    <row r="90" spans="1:10" ht="19.5" customHeight="1">
      <c r="A90" s="1">
        <v>87</v>
      </c>
      <c r="B90" s="561">
        <v>43869</v>
      </c>
      <c r="C90" s="562" t="s">
        <v>2113</v>
      </c>
      <c r="D90" s="562" t="s">
        <v>946</v>
      </c>
      <c r="E90" s="562" t="s">
        <v>2965</v>
      </c>
      <c r="F90" s="562" t="s">
        <v>1892</v>
      </c>
      <c r="G90" s="563" t="s">
        <v>3007</v>
      </c>
      <c r="H90" s="564"/>
      <c r="I90" s="567"/>
      <c r="J90" s="562"/>
    </row>
    <row r="91" spans="1:10" ht="19.5" customHeight="1">
      <c r="A91" s="1">
        <v>88</v>
      </c>
      <c r="B91" s="561" t="s">
        <v>3008</v>
      </c>
      <c r="C91" s="562" t="s">
        <v>2109</v>
      </c>
      <c r="D91" s="562" t="s">
        <v>1102</v>
      </c>
      <c r="E91" s="562" t="s">
        <v>3009</v>
      </c>
      <c r="F91" s="562" t="s">
        <v>3010</v>
      </c>
      <c r="G91" s="563" t="s">
        <v>3011</v>
      </c>
      <c r="H91" s="564"/>
      <c r="I91" s="567"/>
      <c r="J91" s="562"/>
    </row>
    <row r="92" spans="1:10" ht="19.5" customHeight="1">
      <c r="A92" s="1">
        <v>89</v>
      </c>
      <c r="B92" s="561" t="s">
        <v>3008</v>
      </c>
      <c r="C92" s="562" t="s">
        <v>2117</v>
      </c>
      <c r="D92" s="562" t="s">
        <v>2789</v>
      </c>
      <c r="E92" s="562" t="s">
        <v>3012</v>
      </c>
      <c r="F92" s="562" t="s">
        <v>3013</v>
      </c>
      <c r="G92" s="563" t="s">
        <v>1617</v>
      </c>
      <c r="H92" s="564"/>
      <c r="I92" s="567"/>
      <c r="J92" s="562"/>
    </row>
    <row r="93" spans="1:10" ht="19.5" customHeight="1">
      <c r="A93" s="1">
        <v>90</v>
      </c>
      <c r="B93" s="561" t="s">
        <v>3014</v>
      </c>
      <c r="C93" s="562" t="s">
        <v>2109</v>
      </c>
      <c r="D93" s="562" t="s">
        <v>2994</v>
      </c>
      <c r="E93" s="562" t="s">
        <v>3015</v>
      </c>
      <c r="F93" s="562" t="s">
        <v>1891</v>
      </c>
      <c r="G93" s="563" t="s">
        <v>3011</v>
      </c>
      <c r="H93" s="564"/>
      <c r="I93" s="567"/>
      <c r="J93" s="562"/>
    </row>
    <row r="94" spans="1:10" ht="19.5" customHeight="1">
      <c r="A94" s="1">
        <v>91</v>
      </c>
      <c r="B94" s="561" t="s">
        <v>3016</v>
      </c>
      <c r="C94" s="562" t="s">
        <v>2109</v>
      </c>
      <c r="D94" s="562" t="s">
        <v>2994</v>
      </c>
      <c r="E94" s="562" t="s">
        <v>2899</v>
      </c>
      <c r="F94" s="562" t="s">
        <v>2797</v>
      </c>
      <c r="G94" s="563" t="s">
        <v>3011</v>
      </c>
      <c r="H94" s="564"/>
      <c r="I94" s="567"/>
      <c r="J94" s="562"/>
    </row>
    <row r="95" spans="1:10" ht="19.5" customHeight="1">
      <c r="A95" s="1">
        <v>92</v>
      </c>
      <c r="B95" s="561" t="s">
        <v>3017</v>
      </c>
      <c r="C95" s="562" t="s">
        <v>2109</v>
      </c>
      <c r="D95" s="562" t="s">
        <v>1546</v>
      </c>
      <c r="E95" s="562" t="s">
        <v>3018</v>
      </c>
      <c r="F95" s="562" t="s">
        <v>3019</v>
      </c>
      <c r="G95" s="563" t="s">
        <v>3011</v>
      </c>
      <c r="H95" s="564"/>
      <c r="I95" s="567"/>
      <c r="J95" s="562" t="s">
        <v>3020</v>
      </c>
    </row>
    <row r="96" spans="1:10" ht="19.5" customHeight="1">
      <c r="A96" s="1">
        <v>93</v>
      </c>
      <c r="B96" s="561" t="s">
        <v>3021</v>
      </c>
      <c r="C96" s="562" t="s">
        <v>2109</v>
      </c>
      <c r="D96" s="562" t="s">
        <v>3022</v>
      </c>
      <c r="E96" s="562" t="s">
        <v>3018</v>
      </c>
      <c r="F96" s="562" t="s">
        <v>3019</v>
      </c>
      <c r="G96" s="563" t="s">
        <v>3011</v>
      </c>
      <c r="H96" s="564"/>
      <c r="I96" s="567"/>
      <c r="J96" s="562"/>
    </row>
    <row r="97" spans="1:10" ht="19.5" customHeight="1">
      <c r="A97" s="1">
        <v>94</v>
      </c>
      <c r="B97" s="561" t="s">
        <v>3023</v>
      </c>
      <c r="C97" s="562" t="s">
        <v>2113</v>
      </c>
      <c r="D97" s="562" t="s">
        <v>2789</v>
      </c>
      <c r="E97" s="562" t="s">
        <v>3024</v>
      </c>
      <c r="F97" s="562" t="s">
        <v>2813</v>
      </c>
      <c r="G97" s="563" t="s">
        <v>3025</v>
      </c>
      <c r="H97" s="564"/>
      <c r="I97" s="567"/>
      <c r="J97" s="569"/>
    </row>
    <row r="98" spans="1:10" ht="19.5" customHeight="1">
      <c r="A98" s="1">
        <v>95</v>
      </c>
      <c r="B98" s="561" t="s">
        <v>3026</v>
      </c>
      <c r="C98" s="562" t="s">
        <v>2109</v>
      </c>
      <c r="D98" s="562" t="s">
        <v>1546</v>
      </c>
      <c r="E98" s="562" t="s">
        <v>3027</v>
      </c>
      <c r="F98" s="562" t="s">
        <v>3028</v>
      </c>
      <c r="G98" s="563" t="s">
        <v>3011</v>
      </c>
      <c r="H98" s="564"/>
      <c r="I98" s="567"/>
      <c r="J98" s="562"/>
    </row>
    <row r="99" spans="1:10" ht="19.5" customHeight="1">
      <c r="A99" s="1">
        <v>96</v>
      </c>
      <c r="B99" s="561" t="s">
        <v>3029</v>
      </c>
      <c r="C99" s="562" t="s">
        <v>2117</v>
      </c>
      <c r="D99" s="562" t="s">
        <v>1102</v>
      </c>
      <c r="E99" s="562" t="s">
        <v>3024</v>
      </c>
      <c r="F99" s="562" t="s">
        <v>2813</v>
      </c>
      <c r="G99" s="563" t="s">
        <v>1617</v>
      </c>
      <c r="H99" s="564"/>
      <c r="I99" s="567"/>
      <c r="J99" s="562"/>
    </row>
    <row r="100" spans="1:10" ht="19.5" customHeight="1">
      <c r="A100" s="1">
        <v>97</v>
      </c>
      <c r="B100" s="561" t="s">
        <v>3029</v>
      </c>
      <c r="C100" s="562" t="s">
        <v>2117</v>
      </c>
      <c r="D100" s="562" t="s">
        <v>1102</v>
      </c>
      <c r="E100" s="562" t="s">
        <v>3030</v>
      </c>
      <c r="F100" s="562" t="s">
        <v>3031</v>
      </c>
      <c r="G100" s="563" t="s">
        <v>3032</v>
      </c>
      <c r="H100" s="564"/>
      <c r="I100" s="567"/>
      <c r="J100" s="562"/>
    </row>
    <row r="101" spans="1:10" ht="19.5" customHeight="1">
      <c r="A101" s="1">
        <v>98</v>
      </c>
      <c r="B101" s="625" t="s">
        <v>3033</v>
      </c>
      <c r="C101" s="626" t="s">
        <v>2113</v>
      </c>
      <c r="D101" s="626" t="s">
        <v>1102</v>
      </c>
      <c r="E101" s="626" t="s">
        <v>3034</v>
      </c>
      <c r="F101" s="626" t="s">
        <v>2218</v>
      </c>
      <c r="G101" s="627" t="s">
        <v>3035</v>
      </c>
      <c r="H101" s="3"/>
      <c r="I101" s="12"/>
      <c r="J101" s="1"/>
    </row>
    <row r="102" spans="1:10" ht="19.5" customHeight="1">
      <c r="A102" s="1">
        <v>99</v>
      </c>
      <c r="B102" s="625" t="s">
        <v>3036</v>
      </c>
      <c r="C102" s="626" t="s">
        <v>2109</v>
      </c>
      <c r="D102" s="626" t="s">
        <v>1546</v>
      </c>
      <c r="E102" s="626" t="s">
        <v>3037</v>
      </c>
      <c r="F102" s="626" t="s">
        <v>2786</v>
      </c>
      <c r="G102" s="627" t="s">
        <v>3038</v>
      </c>
      <c r="H102" s="3"/>
      <c r="I102" s="12"/>
      <c r="J102" s="1"/>
    </row>
    <row r="103" spans="1:10" ht="19.5" customHeight="1">
      <c r="A103" s="1">
        <v>100</v>
      </c>
      <c r="B103" s="625" t="s">
        <v>3039</v>
      </c>
      <c r="C103" s="626" t="s">
        <v>2109</v>
      </c>
      <c r="D103" s="626" t="s">
        <v>3022</v>
      </c>
      <c r="E103" s="626" t="s">
        <v>2899</v>
      </c>
      <c r="F103" s="626" t="s">
        <v>2797</v>
      </c>
      <c r="G103" s="627" t="s">
        <v>2771</v>
      </c>
      <c r="H103" s="3"/>
      <c r="I103" s="12"/>
      <c r="J103" s="1"/>
    </row>
    <row r="104" spans="1:10" ht="19.5" customHeight="1">
      <c r="A104" s="1">
        <v>101</v>
      </c>
      <c r="B104" s="625" t="s">
        <v>3040</v>
      </c>
      <c r="C104" s="626" t="s">
        <v>2109</v>
      </c>
      <c r="D104" s="626" t="s">
        <v>3022</v>
      </c>
      <c r="E104" s="626" t="s">
        <v>2899</v>
      </c>
      <c r="F104" s="626" t="s">
        <v>2797</v>
      </c>
      <c r="G104" s="627" t="s">
        <v>2771</v>
      </c>
      <c r="H104" s="3"/>
      <c r="I104" s="12"/>
      <c r="J104" s="1"/>
    </row>
    <row r="105" spans="1:10" ht="19.5" customHeight="1">
      <c r="A105" s="1">
        <v>102</v>
      </c>
      <c r="B105" s="625" t="s">
        <v>3041</v>
      </c>
      <c r="C105" s="626" t="s">
        <v>2109</v>
      </c>
      <c r="D105" s="626" t="s">
        <v>3022</v>
      </c>
      <c r="E105" s="626" t="s">
        <v>2899</v>
      </c>
      <c r="F105" s="626" t="s">
        <v>2797</v>
      </c>
      <c r="G105" s="627" t="s">
        <v>2771</v>
      </c>
      <c r="H105" s="3"/>
      <c r="I105" s="12"/>
      <c r="J105" s="1"/>
    </row>
    <row r="106" spans="1:10" ht="19.5" customHeight="1">
      <c r="A106" s="1">
        <v>103</v>
      </c>
      <c r="B106" s="625" t="s">
        <v>3042</v>
      </c>
      <c r="C106" s="626" t="s">
        <v>2109</v>
      </c>
      <c r="D106" s="626" t="s">
        <v>1546</v>
      </c>
      <c r="E106" s="626" t="s">
        <v>2899</v>
      </c>
      <c r="F106" s="626" t="s">
        <v>2797</v>
      </c>
      <c r="G106" s="627" t="s">
        <v>2771</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87" customWidth="1"/>
    <col min="2" max="16384" width="10" style="628"/>
  </cols>
  <sheetData>
    <row r="3" spans="1:58">
      <c r="A3" s="982" t="s">
        <v>3043</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1.9583333333333333</v>
      </c>
      <c r="E9" s="684">
        <v>0.83333333333333337</v>
      </c>
      <c r="F9" s="684">
        <v>1.1666666666666667</v>
      </c>
      <c r="G9" s="684"/>
      <c r="H9" s="684"/>
      <c r="I9" s="684">
        <v>3.0833333333333335</v>
      </c>
      <c r="J9" s="684"/>
      <c r="K9" s="684">
        <v>1</v>
      </c>
      <c r="L9" s="684">
        <v>2.5833333333333335</v>
      </c>
      <c r="M9" s="684">
        <v>2.2083333333333335</v>
      </c>
      <c r="N9" s="684"/>
      <c r="O9" s="684">
        <v>1.8333333333333333</v>
      </c>
      <c r="P9" s="684"/>
      <c r="Q9" s="684"/>
      <c r="R9" s="684"/>
      <c r="S9" s="684">
        <v>1.2916666666666667</v>
      </c>
      <c r="T9" s="684"/>
      <c r="U9" s="684">
        <v>1.875</v>
      </c>
      <c r="V9" s="684"/>
      <c r="W9" s="684"/>
      <c r="X9" s="684">
        <v>2.1666666666666665</v>
      </c>
      <c r="Y9" s="684"/>
      <c r="Z9" s="684"/>
      <c r="AA9" s="684"/>
      <c r="AB9" s="684"/>
      <c r="AC9" s="684"/>
      <c r="AD9" s="684">
        <v>2.375</v>
      </c>
      <c r="AE9" s="684"/>
      <c r="AF9" s="684"/>
      <c r="AG9" s="684"/>
      <c r="AH9" s="684"/>
      <c r="AI9" s="684"/>
      <c r="AJ9" s="684"/>
      <c r="AK9" s="684"/>
      <c r="AL9" s="684"/>
      <c r="AM9" s="684"/>
      <c r="AN9" s="684"/>
      <c r="AO9" s="684"/>
      <c r="AP9" s="684"/>
      <c r="AQ9" s="684"/>
      <c r="AR9" s="684"/>
      <c r="AS9" s="684">
        <v>5.416666666666667</v>
      </c>
      <c r="AT9" s="684"/>
      <c r="AU9" s="684">
        <v>4.166666666666667</v>
      </c>
      <c r="AV9" s="684"/>
      <c r="AW9" s="684">
        <v>8.5833333333333339</v>
      </c>
      <c r="AX9" s="684">
        <v>7.166666666666667</v>
      </c>
      <c r="AY9" s="684"/>
      <c r="AZ9" s="684">
        <v>9.3333333333333339</v>
      </c>
      <c r="BA9" s="684">
        <v>4.333333333333333</v>
      </c>
      <c r="BB9" s="684">
        <v>5.5</v>
      </c>
      <c r="BC9" s="684"/>
      <c r="BD9" s="684">
        <v>6.458333333333333</v>
      </c>
      <c r="BE9" s="684"/>
      <c r="BF9" s="685">
        <v>3.6666666666666665</v>
      </c>
    </row>
    <row r="10" spans="1:58">
      <c r="A10" s="985">
        <v>46144</v>
      </c>
      <c r="B10" s="906"/>
      <c r="C10" s="906"/>
      <c r="D10" s="906">
        <v>1.75</v>
      </c>
      <c r="E10" s="906"/>
      <c r="F10" s="906">
        <v>2.8333333333333335</v>
      </c>
      <c r="G10" s="906"/>
      <c r="H10" s="906"/>
      <c r="I10" s="906">
        <v>2.25</v>
      </c>
      <c r="J10" s="906"/>
      <c r="K10" s="906">
        <v>0.58333333333333337</v>
      </c>
      <c r="L10" s="906"/>
      <c r="M10" s="906">
        <v>1.8333333333333333</v>
      </c>
      <c r="N10" s="906"/>
      <c r="O10" s="906">
        <v>3</v>
      </c>
      <c r="P10" s="906"/>
      <c r="Q10" s="906"/>
      <c r="R10" s="906"/>
      <c r="S10" s="906">
        <v>8.8958333333333339</v>
      </c>
      <c r="T10" s="906"/>
      <c r="U10" s="906">
        <v>2.2083333333333335</v>
      </c>
      <c r="V10" s="906"/>
      <c r="W10" s="906"/>
      <c r="X10" s="906">
        <v>2.1666666666666665</v>
      </c>
      <c r="Y10" s="906"/>
      <c r="Z10" s="906"/>
      <c r="AA10" s="906"/>
      <c r="AB10" s="906"/>
      <c r="AC10" s="906"/>
      <c r="AD10" s="906">
        <v>2.7083333333333335</v>
      </c>
      <c r="AE10" s="906"/>
      <c r="AF10" s="906"/>
      <c r="AG10" s="906"/>
      <c r="AH10" s="906"/>
      <c r="AI10" s="906"/>
      <c r="AJ10" s="906"/>
      <c r="AK10" s="906"/>
      <c r="AL10" s="906"/>
      <c r="AM10" s="906"/>
      <c r="AN10" s="906"/>
      <c r="AO10" s="906"/>
      <c r="AP10" s="906"/>
      <c r="AQ10" s="906"/>
      <c r="AR10" s="906"/>
      <c r="AS10" s="906">
        <v>4.416666666666667</v>
      </c>
      <c r="AT10" s="906"/>
      <c r="AU10" s="906">
        <v>5.666666666666667</v>
      </c>
      <c r="AV10" s="906"/>
      <c r="AW10" s="906">
        <v>9.4166666666666661</v>
      </c>
      <c r="AX10" s="906">
        <v>7.75</v>
      </c>
      <c r="AY10" s="906"/>
      <c r="AZ10" s="906">
        <v>6.333333333333333</v>
      </c>
      <c r="BA10" s="906">
        <v>3.3333333333333335</v>
      </c>
      <c r="BB10" s="906">
        <v>5.083333333333333</v>
      </c>
      <c r="BC10" s="906"/>
      <c r="BD10" s="906">
        <v>7</v>
      </c>
      <c r="BE10" s="906"/>
      <c r="BF10" s="907">
        <v>4.2905092592592586</v>
      </c>
    </row>
    <row r="11" spans="1:58">
      <c r="A11" s="985">
        <v>46145</v>
      </c>
      <c r="B11" s="906"/>
      <c r="C11" s="906"/>
      <c r="D11" s="906">
        <v>2.4583333333333335</v>
      </c>
      <c r="E11" s="906"/>
      <c r="F11" s="906">
        <v>1.5833333333333333</v>
      </c>
      <c r="G11" s="906"/>
      <c r="H11" s="906"/>
      <c r="I11" s="906">
        <v>3</v>
      </c>
      <c r="J11" s="906"/>
      <c r="K11" s="906">
        <v>1.5</v>
      </c>
      <c r="L11" s="906"/>
      <c r="M11" s="906">
        <v>1.875</v>
      </c>
      <c r="N11" s="906"/>
      <c r="O11" s="906">
        <v>1.9166666666666667</v>
      </c>
      <c r="P11" s="906"/>
      <c r="Q11" s="906"/>
      <c r="R11" s="906"/>
      <c r="S11" s="906">
        <v>1.4583333333333333</v>
      </c>
      <c r="T11" s="906"/>
      <c r="U11" s="906">
        <v>2.4166666666666665</v>
      </c>
      <c r="V11" s="906"/>
      <c r="W11" s="906"/>
      <c r="X11" s="906">
        <v>2.4583333333333335</v>
      </c>
      <c r="Y11" s="906"/>
      <c r="Z11" s="906"/>
      <c r="AA11" s="906"/>
      <c r="AB11" s="906">
        <v>7.708333333333333</v>
      </c>
      <c r="AC11" s="906"/>
      <c r="AD11" s="906">
        <v>2.5416666666666665</v>
      </c>
      <c r="AE11" s="906"/>
      <c r="AF11" s="906"/>
      <c r="AG11" s="906"/>
      <c r="AH11" s="906"/>
      <c r="AI11" s="906"/>
      <c r="AJ11" s="906"/>
      <c r="AK11" s="906"/>
      <c r="AL11" s="906"/>
      <c r="AM11" s="906"/>
      <c r="AN11" s="906"/>
      <c r="AO11" s="906"/>
      <c r="AP11" s="906"/>
      <c r="AQ11" s="906"/>
      <c r="AR11" s="906"/>
      <c r="AS11" s="906">
        <v>4.208333333333333</v>
      </c>
      <c r="AT11" s="906"/>
      <c r="AU11" s="906">
        <v>2.6666666666666665</v>
      </c>
      <c r="AV11" s="906"/>
      <c r="AW11" s="906">
        <v>7.166666666666667</v>
      </c>
      <c r="AX11" s="906">
        <v>8.6666666666666661</v>
      </c>
      <c r="AY11" s="906"/>
      <c r="AZ11" s="906">
        <v>6.5</v>
      </c>
      <c r="BA11" s="906">
        <v>6.75</v>
      </c>
      <c r="BB11" s="906">
        <v>5.416666666666667</v>
      </c>
      <c r="BC11" s="906"/>
      <c r="BD11" s="906">
        <v>6.208333333333333</v>
      </c>
      <c r="BE11" s="906"/>
      <c r="BF11" s="907">
        <v>4.0263157894736841</v>
      </c>
    </row>
    <row r="12" spans="1:58">
      <c r="A12" s="985">
        <v>46146</v>
      </c>
      <c r="B12" s="906"/>
      <c r="C12" s="906"/>
      <c r="D12" s="906">
        <v>1.4583333333333333</v>
      </c>
      <c r="E12" s="906"/>
      <c r="F12" s="906">
        <v>4.083333333333333</v>
      </c>
      <c r="G12" s="906"/>
      <c r="H12" s="906"/>
      <c r="I12" s="906">
        <v>3.2916666666666665</v>
      </c>
      <c r="J12" s="906"/>
      <c r="K12" s="906">
        <v>0.91666666666666663</v>
      </c>
      <c r="L12" s="906"/>
      <c r="M12" s="906">
        <v>2</v>
      </c>
      <c r="N12" s="906"/>
      <c r="O12" s="906">
        <v>1.9166666666666667</v>
      </c>
      <c r="P12" s="906"/>
      <c r="Q12" s="906"/>
      <c r="R12" s="906"/>
      <c r="S12" s="906">
        <v>4.208333333333333</v>
      </c>
      <c r="T12" s="906"/>
      <c r="U12" s="906">
        <v>2.5416666666666665</v>
      </c>
      <c r="V12" s="906"/>
      <c r="W12" s="906"/>
      <c r="X12" s="906">
        <v>1.25</v>
      </c>
      <c r="Y12" s="906"/>
      <c r="Z12" s="906"/>
      <c r="AA12" s="906"/>
      <c r="AB12" s="906">
        <v>3.5416666666666665</v>
      </c>
      <c r="AC12" s="906"/>
      <c r="AD12" s="906">
        <v>3.375</v>
      </c>
      <c r="AE12" s="906"/>
      <c r="AF12" s="906"/>
      <c r="AG12" s="906"/>
      <c r="AH12" s="906"/>
      <c r="AI12" s="906"/>
      <c r="AJ12" s="906"/>
      <c r="AK12" s="906"/>
      <c r="AL12" s="906"/>
      <c r="AM12" s="906"/>
      <c r="AN12" s="906"/>
      <c r="AO12" s="906"/>
      <c r="AP12" s="906"/>
      <c r="AQ12" s="906"/>
      <c r="AR12" s="906"/>
      <c r="AS12" s="906">
        <v>2.25</v>
      </c>
      <c r="AT12" s="906"/>
      <c r="AU12" s="906"/>
      <c r="AV12" s="906"/>
      <c r="AW12" s="906">
        <v>6</v>
      </c>
      <c r="AX12" s="906">
        <v>6.083333333333333</v>
      </c>
      <c r="AY12" s="906"/>
      <c r="AZ12" s="906">
        <v>9.5833333333333339</v>
      </c>
      <c r="BA12" s="906">
        <v>3.5</v>
      </c>
      <c r="BB12" s="906">
        <v>5.25</v>
      </c>
      <c r="BC12" s="906"/>
      <c r="BD12" s="906">
        <v>6.833333333333333</v>
      </c>
      <c r="BE12" s="906"/>
      <c r="BF12" s="907">
        <v>3.782407407407407</v>
      </c>
    </row>
    <row r="13" spans="1:58">
      <c r="A13" s="985">
        <v>46147</v>
      </c>
      <c r="B13" s="906"/>
      <c r="C13" s="906"/>
      <c r="D13" s="906">
        <v>2.375</v>
      </c>
      <c r="E13" s="906"/>
      <c r="F13" s="906">
        <v>1.3333333333333333</v>
      </c>
      <c r="G13" s="906"/>
      <c r="H13" s="906"/>
      <c r="I13" s="906">
        <v>2.6666666666666665</v>
      </c>
      <c r="J13" s="906"/>
      <c r="K13" s="906">
        <v>1.4166666666666667</v>
      </c>
      <c r="L13" s="906"/>
      <c r="M13" s="906">
        <v>2.1666666666666665</v>
      </c>
      <c r="N13" s="906"/>
      <c r="O13" s="906">
        <v>1.4583333333333333</v>
      </c>
      <c r="P13" s="906"/>
      <c r="Q13" s="906"/>
      <c r="R13" s="906"/>
      <c r="S13" s="906">
        <v>1.7083333333333333</v>
      </c>
      <c r="T13" s="906"/>
      <c r="U13" s="906">
        <v>1.8333333333333333</v>
      </c>
      <c r="V13" s="906"/>
      <c r="W13" s="906"/>
      <c r="X13" s="906">
        <v>2</v>
      </c>
      <c r="Y13" s="906"/>
      <c r="Z13" s="906"/>
      <c r="AA13" s="906"/>
      <c r="AB13" s="906">
        <v>3.125</v>
      </c>
      <c r="AC13" s="906"/>
      <c r="AD13" s="906"/>
      <c r="AE13" s="906"/>
      <c r="AF13" s="906"/>
      <c r="AG13" s="906"/>
      <c r="AH13" s="906"/>
      <c r="AI13" s="906"/>
      <c r="AJ13" s="906"/>
      <c r="AK13" s="906"/>
      <c r="AL13" s="906"/>
      <c r="AM13" s="906"/>
      <c r="AN13" s="906"/>
      <c r="AO13" s="906"/>
      <c r="AP13" s="906"/>
      <c r="AQ13" s="906"/>
      <c r="AR13" s="906"/>
      <c r="AS13" s="906"/>
      <c r="AT13" s="906"/>
      <c r="AU13" s="906"/>
      <c r="AV13" s="906"/>
      <c r="AW13" s="906">
        <v>4.916666666666667</v>
      </c>
      <c r="AX13" s="906">
        <v>4.833333333333333</v>
      </c>
      <c r="AY13" s="906"/>
      <c r="AZ13" s="906"/>
      <c r="BA13" s="906">
        <v>3</v>
      </c>
      <c r="BB13" s="906">
        <v>3.1666666666666665</v>
      </c>
      <c r="BC13" s="906"/>
      <c r="BD13" s="906"/>
      <c r="BE13" s="906"/>
      <c r="BF13" s="907">
        <v>2.5714285714285716</v>
      </c>
    </row>
    <row r="14" spans="1:58">
      <c r="A14" s="985">
        <v>46148</v>
      </c>
      <c r="B14" s="906"/>
      <c r="C14" s="906"/>
      <c r="D14" s="906">
        <v>2.125</v>
      </c>
      <c r="E14" s="906"/>
      <c r="F14" s="906">
        <v>0.75</v>
      </c>
      <c r="G14" s="906"/>
      <c r="H14" s="906"/>
      <c r="I14" s="906">
        <v>3.2916666666666665</v>
      </c>
      <c r="J14" s="906"/>
      <c r="K14" s="906">
        <v>1.4166666666666667</v>
      </c>
      <c r="L14" s="906"/>
      <c r="M14" s="906">
        <v>2.5</v>
      </c>
      <c r="N14" s="906"/>
      <c r="O14" s="906"/>
      <c r="P14" s="906"/>
      <c r="Q14" s="906"/>
      <c r="R14" s="906"/>
      <c r="S14" s="906">
        <v>2.5</v>
      </c>
      <c r="T14" s="906"/>
      <c r="U14" s="906">
        <v>2.7083333333333335</v>
      </c>
      <c r="V14" s="906"/>
      <c r="W14" s="906"/>
      <c r="X14" s="906">
        <v>2.25</v>
      </c>
      <c r="Y14" s="906"/>
      <c r="Z14" s="906"/>
      <c r="AA14" s="906"/>
      <c r="AB14" s="906">
        <v>2.1666666666666665</v>
      </c>
      <c r="AC14" s="906"/>
      <c r="AD14" s="906"/>
      <c r="AE14" s="906"/>
      <c r="AF14" s="906"/>
      <c r="AG14" s="906"/>
      <c r="AH14" s="906"/>
      <c r="AI14" s="906"/>
      <c r="AJ14" s="906"/>
      <c r="AK14" s="906"/>
      <c r="AL14" s="906"/>
      <c r="AM14" s="906"/>
      <c r="AN14" s="906"/>
      <c r="AO14" s="906"/>
      <c r="AP14" s="906"/>
      <c r="AQ14" s="906"/>
      <c r="AR14" s="906"/>
      <c r="AS14" s="906"/>
      <c r="AT14" s="906"/>
      <c r="AU14" s="906"/>
      <c r="AV14" s="906">
        <v>4.833333333333333</v>
      </c>
      <c r="AW14" s="906">
        <v>5.75</v>
      </c>
      <c r="AX14" s="906">
        <v>8.25</v>
      </c>
      <c r="AY14" s="906"/>
      <c r="AZ14" s="906"/>
      <c r="BA14" s="906">
        <v>4</v>
      </c>
      <c r="BB14" s="906">
        <v>5.666666666666667</v>
      </c>
      <c r="BC14" s="906"/>
      <c r="BD14" s="906"/>
      <c r="BE14" s="906"/>
      <c r="BF14" s="907">
        <v>3.4434523809523805</v>
      </c>
    </row>
    <row r="15" spans="1:58">
      <c r="A15" s="985">
        <v>46149</v>
      </c>
      <c r="B15" s="906"/>
      <c r="C15" s="906"/>
      <c r="D15" s="906">
        <v>1.6666666666666667</v>
      </c>
      <c r="E15" s="906"/>
      <c r="F15" s="906"/>
      <c r="G15" s="906"/>
      <c r="H15" s="906"/>
      <c r="I15" s="906">
        <v>2.0833333333333335</v>
      </c>
      <c r="J15" s="906"/>
      <c r="K15" s="906"/>
      <c r="L15" s="906"/>
      <c r="M15" s="906">
        <v>2.4583333333333335</v>
      </c>
      <c r="N15" s="906"/>
      <c r="O15" s="906"/>
      <c r="P15" s="906">
        <v>1.5833333333333333</v>
      </c>
      <c r="Q15" s="906"/>
      <c r="R15" s="906"/>
      <c r="S15" s="906">
        <v>1.7916666666666667</v>
      </c>
      <c r="T15" s="906"/>
      <c r="U15" s="906">
        <v>2.4583333333333335</v>
      </c>
      <c r="V15" s="906"/>
      <c r="W15" s="906"/>
      <c r="X15" s="906">
        <v>2.5833333333333335</v>
      </c>
      <c r="Y15" s="906"/>
      <c r="Z15" s="906"/>
      <c r="AA15" s="906"/>
      <c r="AB15" s="906">
        <v>1.75</v>
      </c>
      <c r="AC15" s="906"/>
      <c r="AD15" s="906"/>
      <c r="AE15" s="906"/>
      <c r="AF15" s="906"/>
      <c r="AG15" s="906"/>
      <c r="AH15" s="906"/>
      <c r="AI15" s="906"/>
      <c r="AJ15" s="906"/>
      <c r="AK15" s="906"/>
      <c r="AL15" s="906"/>
      <c r="AM15" s="906"/>
      <c r="AN15" s="906"/>
      <c r="AO15" s="906"/>
      <c r="AP15" s="906"/>
      <c r="AQ15" s="906"/>
      <c r="AR15" s="906"/>
      <c r="AS15" s="906"/>
      <c r="AT15" s="906"/>
      <c r="AU15" s="906"/>
      <c r="AV15" s="906">
        <v>3.7916666666666665</v>
      </c>
      <c r="AW15" s="906">
        <v>4.916666666666667</v>
      </c>
      <c r="AX15" s="906">
        <v>6</v>
      </c>
      <c r="AY15" s="906"/>
      <c r="AZ15" s="906"/>
      <c r="BA15" s="906">
        <v>8.5</v>
      </c>
      <c r="BB15" s="906">
        <v>4</v>
      </c>
      <c r="BC15" s="906"/>
      <c r="BD15" s="906"/>
      <c r="BE15" s="906"/>
      <c r="BF15" s="907">
        <v>3.3525641025641026</v>
      </c>
    </row>
    <row r="16" spans="1:58">
      <c r="A16" s="985">
        <v>46150</v>
      </c>
      <c r="B16" s="906"/>
      <c r="C16" s="906"/>
      <c r="D16" s="906">
        <v>1.9166666666666667</v>
      </c>
      <c r="E16" s="906"/>
      <c r="F16" s="906"/>
      <c r="G16" s="906"/>
      <c r="H16" s="906">
        <v>3.3333333333333335</v>
      </c>
      <c r="I16" s="906">
        <v>2.9166666666666665</v>
      </c>
      <c r="J16" s="906"/>
      <c r="K16" s="906"/>
      <c r="L16" s="906"/>
      <c r="M16" s="906">
        <v>1.2083333333333333</v>
      </c>
      <c r="N16" s="906"/>
      <c r="O16" s="906"/>
      <c r="P16" s="906">
        <v>1.875</v>
      </c>
      <c r="Q16" s="906"/>
      <c r="R16" s="906"/>
      <c r="S16" s="906">
        <v>2</v>
      </c>
      <c r="T16" s="906"/>
      <c r="U16" s="906">
        <v>1.75</v>
      </c>
      <c r="V16" s="906"/>
      <c r="W16" s="906"/>
      <c r="X16" s="906">
        <v>2.2083333333333335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4.583333333333333</v>
      </c>
      <c r="AU16" s="906"/>
      <c r="AV16" s="906">
        <v>4.625</v>
      </c>
      <c r="AW16" s="906">
        <v>5.416666666666667</v>
      </c>
      <c r="AX16" s="906">
        <v>7.166666666666667</v>
      </c>
      <c r="AY16" s="906"/>
      <c r="AZ16" s="906"/>
      <c r="BA16" s="906">
        <v>4.5</v>
      </c>
      <c r="BB16" s="906">
        <v>9.6666666666666661</v>
      </c>
      <c r="BC16" s="906"/>
      <c r="BD16" s="906"/>
      <c r="BE16" s="906">
        <v>2.875</v>
      </c>
      <c r="BF16" s="907">
        <v>3.7361111111111112</v>
      </c>
    </row>
    <row r="17" spans="1:58">
      <c r="A17" s="985">
        <v>46151</v>
      </c>
      <c r="B17" s="906"/>
      <c r="C17" s="906"/>
      <c r="D17" s="906">
        <v>1.4166666666666667</v>
      </c>
      <c r="E17" s="906"/>
      <c r="F17" s="906">
        <v>1.5833333333333333</v>
      </c>
      <c r="G17" s="906"/>
      <c r="H17" s="906">
        <v>3.1666666666666665</v>
      </c>
      <c r="I17" s="906">
        <v>2.875</v>
      </c>
      <c r="J17" s="906"/>
      <c r="K17" s="906"/>
      <c r="L17" s="906"/>
      <c r="M17" s="906">
        <v>1.9583333333333333</v>
      </c>
      <c r="N17" s="906"/>
      <c r="O17" s="906"/>
      <c r="P17" s="906">
        <v>1.75</v>
      </c>
      <c r="Q17" s="906"/>
      <c r="R17" s="906"/>
      <c r="S17" s="906">
        <v>1.7916666666666667</v>
      </c>
      <c r="T17" s="906"/>
      <c r="U17" s="906">
        <v>2.1666666666666665</v>
      </c>
      <c r="V17" s="906"/>
      <c r="W17" s="906"/>
      <c r="X17" s="906">
        <v>1.7083333333333333</v>
      </c>
      <c r="Y17" s="906"/>
      <c r="Z17" s="906"/>
      <c r="AA17" s="906"/>
      <c r="AB17" s="906">
        <v>1.9166666666666667</v>
      </c>
      <c r="AC17" s="906"/>
      <c r="AD17" s="906"/>
      <c r="AE17" s="906">
        <v>6.875</v>
      </c>
      <c r="AF17" s="906"/>
      <c r="AG17" s="906"/>
      <c r="AH17" s="906"/>
      <c r="AI17" s="906"/>
      <c r="AJ17" s="906"/>
      <c r="AK17" s="906"/>
      <c r="AL17" s="906"/>
      <c r="AM17" s="906"/>
      <c r="AN17" s="906"/>
      <c r="AO17" s="906"/>
      <c r="AP17" s="906"/>
      <c r="AQ17" s="906"/>
      <c r="AR17" s="906"/>
      <c r="AS17" s="906"/>
      <c r="AT17" s="906">
        <v>3.7083333333333335</v>
      </c>
      <c r="AU17" s="906"/>
      <c r="AV17" s="906">
        <v>3.625</v>
      </c>
      <c r="AW17" s="906">
        <v>4.083333333333333</v>
      </c>
      <c r="AX17" s="906">
        <v>8</v>
      </c>
      <c r="AY17" s="906"/>
      <c r="AZ17" s="906"/>
      <c r="BA17" s="906">
        <v>3.0833333333333335</v>
      </c>
      <c r="BB17" s="906"/>
      <c r="BC17" s="906"/>
      <c r="BD17" s="906"/>
      <c r="BE17" s="906">
        <v>2.6666666666666665</v>
      </c>
      <c r="BF17" s="907">
        <v>3.0808823529411766</v>
      </c>
    </row>
    <row r="18" spans="1:58">
      <c r="A18" s="985">
        <v>46152</v>
      </c>
      <c r="B18" s="906"/>
      <c r="C18" s="906"/>
      <c r="D18" s="906">
        <v>2.0416666666666665</v>
      </c>
      <c r="E18" s="906"/>
      <c r="F18" s="906">
        <v>3.4166666666666665</v>
      </c>
      <c r="G18" s="906"/>
      <c r="H18" s="906">
        <v>2.75</v>
      </c>
      <c r="I18" s="906">
        <v>2.375</v>
      </c>
      <c r="J18" s="906"/>
      <c r="K18" s="906"/>
      <c r="L18" s="906"/>
      <c r="M18" s="906">
        <v>2.375</v>
      </c>
      <c r="N18" s="906"/>
      <c r="O18" s="906"/>
      <c r="P18" s="906">
        <v>1.6666666666666667</v>
      </c>
      <c r="Q18" s="906"/>
      <c r="R18" s="906"/>
      <c r="S18" s="906">
        <v>2.875</v>
      </c>
      <c r="T18" s="906"/>
      <c r="U18" s="906">
        <v>2.125</v>
      </c>
      <c r="V18" s="906"/>
      <c r="W18" s="906"/>
      <c r="X18" s="906">
        <v>2.5416666666666665</v>
      </c>
      <c r="Y18" s="906"/>
      <c r="Z18" s="906"/>
      <c r="AA18" s="906"/>
      <c r="AB18" s="906">
        <v>1.5416666666666667</v>
      </c>
      <c r="AC18" s="906"/>
      <c r="AD18" s="906"/>
      <c r="AE18" s="906">
        <v>7.083333333333333</v>
      </c>
      <c r="AF18" s="906"/>
      <c r="AG18" s="906"/>
      <c r="AH18" s="906"/>
      <c r="AI18" s="906"/>
      <c r="AJ18" s="906"/>
      <c r="AK18" s="906"/>
      <c r="AL18" s="906"/>
      <c r="AM18" s="906"/>
      <c r="AN18" s="906"/>
      <c r="AO18" s="906"/>
      <c r="AP18" s="906"/>
      <c r="AQ18" s="906"/>
      <c r="AR18" s="906"/>
      <c r="AS18" s="906"/>
      <c r="AT18" s="906">
        <v>5.583333333333333</v>
      </c>
      <c r="AU18" s="906"/>
      <c r="AV18" s="906">
        <v>4.25</v>
      </c>
      <c r="AW18" s="906">
        <v>7.25</v>
      </c>
      <c r="AX18" s="906">
        <v>6.416666666666667</v>
      </c>
      <c r="AY18" s="906"/>
      <c r="AZ18" s="906"/>
      <c r="BA18" s="906">
        <v>4.083333333333333</v>
      </c>
      <c r="BB18" s="906"/>
      <c r="BC18" s="906"/>
      <c r="BD18" s="906"/>
      <c r="BE18" s="906">
        <v>3.5833333333333335</v>
      </c>
      <c r="BF18" s="907">
        <v>3.6446078431372548</v>
      </c>
    </row>
    <row r="19" spans="1:58">
      <c r="A19" s="985">
        <v>46153</v>
      </c>
      <c r="B19" s="906"/>
      <c r="C19" s="906"/>
      <c r="D19" s="906">
        <v>1.9166666666666667</v>
      </c>
      <c r="E19" s="906"/>
      <c r="F19" s="906">
        <v>3.25</v>
      </c>
      <c r="G19" s="906"/>
      <c r="H19" s="906">
        <v>2.9166666666666665</v>
      </c>
      <c r="I19" s="906">
        <v>3.8333333333333335</v>
      </c>
      <c r="J19" s="906"/>
      <c r="K19" s="906"/>
      <c r="L19" s="906"/>
      <c r="M19" s="906">
        <v>2.5</v>
      </c>
      <c r="N19" s="906"/>
      <c r="O19" s="906"/>
      <c r="P19" s="906">
        <v>1.7083333333333333</v>
      </c>
      <c r="Q19" s="906"/>
      <c r="R19" s="906"/>
      <c r="S19" s="906">
        <v>2.0416666666666665</v>
      </c>
      <c r="T19" s="906"/>
      <c r="U19" s="906">
        <v>2.0833333333333335</v>
      </c>
      <c r="V19" s="906"/>
      <c r="W19" s="906"/>
      <c r="X19" s="906">
        <v>2.75</v>
      </c>
      <c r="Y19" s="906"/>
      <c r="Z19" s="906"/>
      <c r="AA19" s="906"/>
      <c r="AB19" s="906">
        <v>1.8333333333333333</v>
      </c>
      <c r="AC19" s="906"/>
      <c r="AD19" s="906"/>
      <c r="AE19" s="906">
        <v>2.8333333333333335</v>
      </c>
      <c r="AF19" s="906"/>
      <c r="AG19" s="906"/>
      <c r="AH19" s="906"/>
      <c r="AI19" s="906"/>
      <c r="AJ19" s="906"/>
      <c r="AK19" s="906"/>
      <c r="AL19" s="906"/>
      <c r="AM19" s="906"/>
      <c r="AN19" s="906"/>
      <c r="AO19" s="906"/>
      <c r="AP19" s="906"/>
      <c r="AQ19" s="906"/>
      <c r="AR19" s="906"/>
      <c r="AS19" s="906"/>
      <c r="AT19" s="906">
        <v>4.458333333333333</v>
      </c>
      <c r="AU19" s="906"/>
      <c r="AV19" s="906">
        <v>5</v>
      </c>
      <c r="AW19" s="906">
        <v>5.166666666666667</v>
      </c>
      <c r="AX19" s="906">
        <v>5</v>
      </c>
      <c r="AY19" s="906"/>
      <c r="AZ19" s="906"/>
      <c r="BA19" s="906">
        <v>3.4166666666666665</v>
      </c>
      <c r="BB19" s="906"/>
      <c r="BC19" s="906">
        <v>1.6666666666666667</v>
      </c>
      <c r="BD19" s="906"/>
      <c r="BE19" s="906">
        <v>1.5833333333333333</v>
      </c>
      <c r="BF19" s="907">
        <v>2.9976851851851851</v>
      </c>
    </row>
    <row r="20" spans="1:58">
      <c r="A20" s="985">
        <v>46154</v>
      </c>
      <c r="B20" s="906"/>
      <c r="C20" s="906"/>
      <c r="D20" s="906">
        <v>2</v>
      </c>
      <c r="E20" s="906"/>
      <c r="F20" s="906">
        <v>3.5833333333333335</v>
      </c>
      <c r="G20" s="906"/>
      <c r="H20" s="906">
        <v>2.3333333333333335</v>
      </c>
      <c r="I20" s="906">
        <v>2.8333333333333335</v>
      </c>
      <c r="J20" s="906"/>
      <c r="K20" s="906"/>
      <c r="L20" s="906"/>
      <c r="M20" s="906">
        <v>1.5833333333333333</v>
      </c>
      <c r="N20" s="906"/>
      <c r="O20" s="906"/>
      <c r="P20" s="906">
        <v>1.6666666666666667</v>
      </c>
      <c r="Q20" s="906"/>
      <c r="R20" s="906"/>
      <c r="S20" s="906">
        <v>2.5833333333333335</v>
      </c>
      <c r="T20" s="906"/>
      <c r="U20" s="906">
        <v>2.0416666666666665</v>
      </c>
      <c r="V20" s="906"/>
      <c r="W20" s="906"/>
      <c r="X20" s="906">
        <v>2.1666666666666665</v>
      </c>
      <c r="Y20" s="906"/>
      <c r="Z20" s="906"/>
      <c r="AA20" s="906"/>
      <c r="AB20" s="906">
        <v>1.375</v>
      </c>
      <c r="AC20" s="906"/>
      <c r="AD20" s="906"/>
      <c r="AE20" s="906">
        <v>3.4583333333333335</v>
      </c>
      <c r="AF20" s="906"/>
      <c r="AG20" s="906"/>
      <c r="AH20" s="906"/>
      <c r="AI20" s="906"/>
      <c r="AJ20" s="906"/>
      <c r="AK20" s="906"/>
      <c r="AL20" s="906"/>
      <c r="AM20" s="906"/>
      <c r="AN20" s="906"/>
      <c r="AO20" s="906"/>
      <c r="AP20" s="906">
        <v>2.375</v>
      </c>
      <c r="AQ20" s="906">
        <v>3</v>
      </c>
      <c r="AR20" s="906"/>
      <c r="AS20" s="906"/>
      <c r="AT20" s="906">
        <v>4.625</v>
      </c>
      <c r="AU20" s="906"/>
      <c r="AV20" s="906">
        <v>4.291666666666667</v>
      </c>
      <c r="AW20" s="906">
        <v>6.583333333333333</v>
      </c>
      <c r="AX20" s="906">
        <v>8</v>
      </c>
      <c r="AY20" s="906"/>
      <c r="AZ20" s="906"/>
      <c r="BA20" s="906">
        <v>3.6666666666666665</v>
      </c>
      <c r="BB20" s="906"/>
      <c r="BC20" s="906">
        <v>3.9166666666666665</v>
      </c>
      <c r="BD20" s="906"/>
      <c r="BE20" s="906"/>
      <c r="BF20" s="907">
        <v>3.2675438596491224</v>
      </c>
    </row>
    <row r="21" spans="1:58">
      <c r="A21" s="985">
        <v>46155</v>
      </c>
      <c r="B21" s="906"/>
      <c r="C21" s="906"/>
      <c r="D21" s="906">
        <v>1.875</v>
      </c>
      <c r="E21" s="906"/>
      <c r="F21" s="906">
        <v>3.4166666666666665</v>
      </c>
      <c r="G21" s="906"/>
      <c r="H21" s="906">
        <v>2.25</v>
      </c>
      <c r="I21" s="906">
        <v>2.8333333333333335</v>
      </c>
      <c r="J21" s="906"/>
      <c r="K21" s="906"/>
      <c r="L21" s="906"/>
      <c r="M21" s="906">
        <v>1.9583333333333333</v>
      </c>
      <c r="N21" s="906"/>
      <c r="O21" s="906"/>
      <c r="P21" s="906">
        <v>1.375</v>
      </c>
      <c r="Q21" s="906"/>
      <c r="R21" s="906"/>
      <c r="S21" s="906">
        <v>1.7916666666666667</v>
      </c>
      <c r="T21" s="906"/>
      <c r="U21" s="906">
        <v>2.5</v>
      </c>
      <c r="V21" s="906"/>
      <c r="W21" s="906"/>
      <c r="X21" s="906">
        <v>2.1666666666666665</v>
      </c>
      <c r="Y21" s="906"/>
      <c r="Z21" s="906"/>
      <c r="AA21" s="906"/>
      <c r="AB21" s="906">
        <v>1.3333333333333333</v>
      </c>
      <c r="AC21" s="906"/>
      <c r="AD21" s="906"/>
      <c r="AE21" s="906">
        <v>4.666666666666667</v>
      </c>
      <c r="AF21" s="906"/>
      <c r="AG21" s="906"/>
      <c r="AH21" s="906"/>
      <c r="AI21" s="906"/>
      <c r="AJ21" s="906"/>
      <c r="AK21" s="906"/>
      <c r="AL21" s="906"/>
      <c r="AM21" s="906"/>
      <c r="AN21" s="906"/>
      <c r="AO21" s="906"/>
      <c r="AP21" s="906">
        <v>3.375</v>
      </c>
      <c r="AQ21" s="906">
        <v>3.125</v>
      </c>
      <c r="AR21" s="906"/>
      <c r="AS21" s="906"/>
      <c r="AT21" s="906">
        <v>3.7083333333333335</v>
      </c>
      <c r="AU21" s="906"/>
      <c r="AV21" s="906">
        <v>4.166666666666667</v>
      </c>
      <c r="AW21" s="906">
        <v>7.75</v>
      </c>
      <c r="AX21" s="906">
        <v>5.416666666666667</v>
      </c>
      <c r="AY21" s="906"/>
      <c r="AZ21" s="906"/>
      <c r="BA21" s="906">
        <v>0.75</v>
      </c>
      <c r="BB21" s="906"/>
      <c r="BC21" s="906">
        <v>2.1666666666666665</v>
      </c>
      <c r="BD21" s="906"/>
      <c r="BE21" s="906"/>
      <c r="BF21" s="907">
        <v>2.9802631578947367</v>
      </c>
    </row>
    <row r="22" spans="1:58">
      <c r="A22" s="985">
        <v>46156</v>
      </c>
      <c r="B22" s="906"/>
      <c r="C22" s="906"/>
      <c r="D22" s="906">
        <v>1.9583333333333333</v>
      </c>
      <c r="E22" s="906"/>
      <c r="F22" s="906">
        <v>3.8333333333333335</v>
      </c>
      <c r="G22" s="906"/>
      <c r="H22" s="906">
        <v>2.5833333333333335</v>
      </c>
      <c r="I22" s="906">
        <v>2.625</v>
      </c>
      <c r="J22" s="906"/>
      <c r="K22" s="906"/>
      <c r="L22" s="906"/>
      <c r="M22" s="906">
        <v>2.9583333333333335</v>
      </c>
      <c r="N22" s="906"/>
      <c r="O22" s="906"/>
      <c r="P22" s="906">
        <v>0.79166666666666663</v>
      </c>
      <c r="Q22" s="906"/>
      <c r="R22" s="906"/>
      <c r="S22" s="906">
        <v>2.6666666666666665</v>
      </c>
      <c r="T22" s="906"/>
      <c r="U22" s="906">
        <v>1.3333333333333333</v>
      </c>
      <c r="V22" s="906"/>
      <c r="W22" s="906"/>
      <c r="X22" s="906">
        <v>1.7916666666666667</v>
      </c>
      <c r="Y22" s="906"/>
      <c r="Z22" s="906"/>
      <c r="AA22" s="906"/>
      <c r="AB22" s="906">
        <v>0.95833333333333337</v>
      </c>
      <c r="AC22" s="906"/>
      <c r="AD22" s="906"/>
      <c r="AE22" s="906">
        <v>3.75</v>
      </c>
      <c r="AF22" s="906"/>
      <c r="AG22" s="906"/>
      <c r="AH22" s="906"/>
      <c r="AI22" s="906"/>
      <c r="AJ22" s="906"/>
      <c r="AK22" s="906"/>
      <c r="AL22" s="906"/>
      <c r="AM22" s="906"/>
      <c r="AN22" s="906"/>
      <c r="AO22" s="906"/>
      <c r="AP22" s="906">
        <v>2.75</v>
      </c>
      <c r="AQ22" s="906">
        <v>1.625</v>
      </c>
      <c r="AR22" s="906"/>
      <c r="AS22" s="906"/>
      <c r="AT22" s="906">
        <v>5.083333333333333</v>
      </c>
      <c r="AU22" s="906"/>
      <c r="AV22" s="906">
        <v>3.5833333333333335</v>
      </c>
      <c r="AW22" s="906">
        <v>5.833333333333333</v>
      </c>
      <c r="AX22" s="906">
        <v>7.5</v>
      </c>
      <c r="AY22" s="906"/>
      <c r="AZ22" s="906"/>
      <c r="BA22" s="906"/>
      <c r="BB22" s="906"/>
      <c r="BC22" s="906">
        <v>4.166666666666667</v>
      </c>
      <c r="BD22" s="906"/>
      <c r="BE22" s="906">
        <v>2.7083333333333335</v>
      </c>
      <c r="BF22" s="907">
        <v>3.0789473684210531</v>
      </c>
    </row>
    <row r="23" spans="1:58">
      <c r="A23" s="985">
        <v>46157</v>
      </c>
      <c r="B23" s="906"/>
      <c r="C23" s="906"/>
      <c r="D23" s="906">
        <v>1.4583333333333333</v>
      </c>
      <c r="E23" s="906"/>
      <c r="F23" s="906">
        <v>3.1666666666666665</v>
      </c>
      <c r="G23" s="906"/>
      <c r="H23" s="906">
        <v>3</v>
      </c>
      <c r="I23" s="906">
        <v>3.2083333333333335</v>
      </c>
      <c r="J23" s="906"/>
      <c r="K23" s="906"/>
      <c r="L23" s="906"/>
      <c r="M23" s="906">
        <v>1.5</v>
      </c>
      <c r="N23" s="906"/>
      <c r="O23" s="906"/>
      <c r="P23" s="906">
        <v>0.75</v>
      </c>
      <c r="Q23" s="906"/>
      <c r="R23" s="906"/>
      <c r="S23" s="906">
        <v>1.5833333333333333</v>
      </c>
      <c r="T23" s="906"/>
      <c r="U23" s="906"/>
      <c r="V23" s="906"/>
      <c r="W23" s="906"/>
      <c r="X23" s="906"/>
      <c r="Y23" s="906"/>
      <c r="Z23" s="906"/>
      <c r="AA23" s="906"/>
      <c r="AB23" s="906">
        <v>1.625</v>
      </c>
      <c r="AC23" s="906"/>
      <c r="AD23" s="906"/>
      <c r="AE23" s="906">
        <v>3.9166666666666665</v>
      </c>
      <c r="AF23" s="906"/>
      <c r="AG23" s="906"/>
      <c r="AH23" s="906"/>
      <c r="AI23" s="906"/>
      <c r="AJ23" s="906"/>
      <c r="AK23" s="906"/>
      <c r="AL23" s="906"/>
      <c r="AM23" s="906"/>
      <c r="AN23" s="906"/>
      <c r="AO23" s="906"/>
      <c r="AP23" s="906">
        <v>1.5</v>
      </c>
      <c r="AQ23" s="906">
        <v>1.75</v>
      </c>
      <c r="AR23" s="906"/>
      <c r="AS23" s="906"/>
      <c r="AT23" s="906">
        <v>3.5833333333333335</v>
      </c>
      <c r="AU23" s="906"/>
      <c r="AV23" s="906">
        <v>4.125</v>
      </c>
      <c r="AW23" s="906">
        <v>6.833333333333333</v>
      </c>
      <c r="AX23" s="906">
        <v>6.166666666666667</v>
      </c>
      <c r="AY23" s="906"/>
      <c r="AZ23" s="906"/>
      <c r="BA23" s="906"/>
      <c r="BB23" s="906"/>
      <c r="BC23" s="906"/>
      <c r="BD23" s="906"/>
      <c r="BE23" s="906">
        <v>2.5833333333333335</v>
      </c>
      <c r="BF23" s="907">
        <v>2.921875</v>
      </c>
    </row>
    <row r="24" spans="1:58">
      <c r="A24" s="985">
        <v>46158</v>
      </c>
      <c r="B24" s="906"/>
      <c r="C24" s="906"/>
      <c r="D24" s="906">
        <v>1.375</v>
      </c>
      <c r="E24" s="906"/>
      <c r="F24" s="906">
        <v>3.3333333333333335</v>
      </c>
      <c r="G24" s="906"/>
      <c r="H24" s="906">
        <v>1.75</v>
      </c>
      <c r="I24" s="906">
        <v>2.8333333333333335</v>
      </c>
      <c r="J24" s="906"/>
      <c r="K24" s="906"/>
      <c r="L24" s="906"/>
      <c r="M24" s="906">
        <v>3.2916666666666665</v>
      </c>
      <c r="N24" s="906"/>
      <c r="O24" s="906"/>
      <c r="P24" s="906">
        <v>1.125</v>
      </c>
      <c r="Q24" s="906"/>
      <c r="R24" s="906"/>
      <c r="S24" s="906">
        <v>2.1666666666666665</v>
      </c>
      <c r="T24" s="906"/>
      <c r="U24" s="906"/>
      <c r="V24" s="906"/>
      <c r="W24" s="906"/>
      <c r="X24" s="906"/>
      <c r="Y24" s="906"/>
      <c r="Z24" s="906"/>
      <c r="AA24" s="906"/>
      <c r="AB24" s="906"/>
      <c r="AC24" s="906"/>
      <c r="AD24" s="906"/>
      <c r="AE24" s="906">
        <v>2.9583333333333335</v>
      </c>
      <c r="AF24" s="906"/>
      <c r="AG24" s="906"/>
      <c r="AH24" s="906"/>
      <c r="AI24" s="906"/>
      <c r="AJ24" s="906"/>
      <c r="AK24" s="906"/>
      <c r="AL24" s="906"/>
      <c r="AM24" s="906"/>
      <c r="AN24" s="906"/>
      <c r="AO24" s="906"/>
      <c r="AP24" s="906">
        <v>1.25</v>
      </c>
      <c r="AQ24" s="906">
        <v>1.5</v>
      </c>
      <c r="AR24" s="906"/>
      <c r="AS24" s="906"/>
      <c r="AT24" s="906">
        <v>3.3333333333333335</v>
      </c>
      <c r="AU24" s="906"/>
      <c r="AV24" s="906">
        <v>3.0833333333333335</v>
      </c>
      <c r="AW24" s="906">
        <v>4.083333333333333</v>
      </c>
      <c r="AX24" s="906">
        <v>7.5</v>
      </c>
      <c r="AY24" s="906"/>
      <c r="AZ24" s="906"/>
      <c r="BA24" s="906"/>
      <c r="BB24" s="906"/>
      <c r="BC24" s="906">
        <v>3.5416666666666665</v>
      </c>
      <c r="BD24" s="906"/>
      <c r="BE24" s="906">
        <v>2.5416666666666665</v>
      </c>
      <c r="BF24" s="907">
        <v>2.8541666666666661</v>
      </c>
    </row>
    <row r="25" spans="1:58">
      <c r="A25" s="985">
        <v>46159</v>
      </c>
      <c r="B25" s="906"/>
      <c r="C25" s="906"/>
      <c r="D25" s="906"/>
      <c r="E25" s="906"/>
      <c r="F25" s="906">
        <v>2.5833333333333335</v>
      </c>
      <c r="G25" s="906"/>
      <c r="H25" s="906">
        <v>1.75</v>
      </c>
      <c r="I25" s="906">
        <v>2.4583333333333335</v>
      </c>
      <c r="J25" s="906"/>
      <c r="K25" s="906"/>
      <c r="L25" s="906"/>
      <c r="M25" s="906">
        <v>1.75</v>
      </c>
      <c r="N25" s="906"/>
      <c r="O25" s="906"/>
      <c r="P25" s="906">
        <v>0.91666666666666663</v>
      </c>
      <c r="Q25" s="906"/>
      <c r="R25" s="906"/>
      <c r="S25" s="906">
        <v>1.5</v>
      </c>
      <c r="T25" s="906"/>
      <c r="U25" s="906"/>
      <c r="V25" s="906"/>
      <c r="W25" s="906"/>
      <c r="X25" s="906"/>
      <c r="Y25" s="906"/>
      <c r="Z25" s="906"/>
      <c r="AA25" s="906"/>
      <c r="AB25" s="906"/>
      <c r="AC25" s="906"/>
      <c r="AD25" s="906"/>
      <c r="AE25" s="906">
        <v>2.8333333333333335</v>
      </c>
      <c r="AF25" s="906"/>
      <c r="AG25" s="906"/>
      <c r="AH25" s="906"/>
      <c r="AI25" s="906"/>
      <c r="AJ25" s="906"/>
      <c r="AK25" s="906"/>
      <c r="AL25" s="906"/>
      <c r="AM25" s="906"/>
      <c r="AN25" s="906"/>
      <c r="AO25" s="906"/>
      <c r="AP25" s="906">
        <v>2</v>
      </c>
      <c r="AQ25" s="906">
        <v>1.5</v>
      </c>
      <c r="AR25" s="906"/>
      <c r="AS25" s="906"/>
      <c r="AT25" s="906">
        <v>3.0416666666666665</v>
      </c>
      <c r="AU25" s="906"/>
      <c r="AV25" s="906">
        <v>4</v>
      </c>
      <c r="AW25" s="906">
        <v>3.8333333333333335</v>
      </c>
      <c r="AX25" s="906">
        <v>5.916666666666667</v>
      </c>
      <c r="AY25" s="906"/>
      <c r="AZ25" s="906"/>
      <c r="BA25" s="906"/>
      <c r="BB25" s="906"/>
      <c r="BC25" s="906">
        <v>2.7916666666666665</v>
      </c>
      <c r="BD25" s="906"/>
      <c r="BE25" s="906">
        <v>2.1666666666666665</v>
      </c>
      <c r="BF25" s="907">
        <v>2.6027777777777774</v>
      </c>
    </row>
    <row r="26" spans="1:58">
      <c r="A26" s="985">
        <v>46160</v>
      </c>
      <c r="B26" s="906"/>
      <c r="C26" s="906"/>
      <c r="D26" s="906"/>
      <c r="E26" s="906"/>
      <c r="F26" s="906">
        <v>2.9166666666666665</v>
      </c>
      <c r="G26" s="906"/>
      <c r="H26" s="906"/>
      <c r="I26" s="906">
        <v>3.2083333333333335</v>
      </c>
      <c r="J26" s="906"/>
      <c r="K26" s="906"/>
      <c r="L26" s="906"/>
      <c r="M26" s="906"/>
      <c r="N26" s="906"/>
      <c r="O26" s="906"/>
      <c r="P26" s="906">
        <v>1.0833333333333333</v>
      </c>
      <c r="Q26" s="906"/>
      <c r="R26" s="906"/>
      <c r="S26" s="906">
        <v>2.5833333333333335</v>
      </c>
      <c r="T26" s="906"/>
      <c r="U26" s="906"/>
      <c r="V26" s="906"/>
      <c r="W26" s="906"/>
      <c r="X26" s="906"/>
      <c r="Y26" s="906"/>
      <c r="Z26" s="906"/>
      <c r="AA26" s="906"/>
      <c r="AB26" s="906"/>
      <c r="AC26" s="906"/>
      <c r="AD26" s="906"/>
      <c r="AE26" s="906">
        <v>2</v>
      </c>
      <c r="AF26" s="906"/>
      <c r="AG26" s="906"/>
      <c r="AH26" s="906"/>
      <c r="AI26" s="906"/>
      <c r="AJ26" s="906"/>
      <c r="AK26" s="906"/>
      <c r="AL26" s="906"/>
      <c r="AM26" s="906"/>
      <c r="AN26" s="906"/>
      <c r="AO26" s="906"/>
      <c r="AP26" s="906">
        <v>2.25</v>
      </c>
      <c r="AQ26" s="906">
        <v>1.625</v>
      </c>
      <c r="AR26" s="906"/>
      <c r="AS26" s="906"/>
      <c r="AT26" s="906">
        <v>3.3333333333333335</v>
      </c>
      <c r="AU26" s="906"/>
      <c r="AV26" s="906">
        <v>5.166666666666667</v>
      </c>
      <c r="AW26" s="906">
        <v>5</v>
      </c>
      <c r="AX26" s="906">
        <v>4.333333333333333</v>
      </c>
      <c r="AY26" s="906"/>
      <c r="AZ26" s="906"/>
      <c r="BA26" s="906"/>
      <c r="BB26" s="906"/>
      <c r="BC26" s="906">
        <v>2.6666666666666665</v>
      </c>
      <c r="BD26" s="906"/>
      <c r="BE26" s="906">
        <v>2.5416666666666665</v>
      </c>
      <c r="BF26" s="907">
        <v>2.9775641025641022</v>
      </c>
    </row>
    <row r="27" spans="1:58">
      <c r="A27" s="985">
        <v>46161</v>
      </c>
      <c r="B27" s="906"/>
      <c r="C27" s="906"/>
      <c r="D27" s="906">
        <v>1.0833333333333333</v>
      </c>
      <c r="E27" s="906"/>
      <c r="F27" s="906">
        <v>1.0833333333333333</v>
      </c>
      <c r="G27" s="906"/>
      <c r="H27" s="906"/>
      <c r="I27" s="906">
        <v>0.91666666666666663</v>
      </c>
      <c r="J27" s="906"/>
      <c r="K27" s="906"/>
      <c r="L27" s="906"/>
      <c r="M27" s="906"/>
      <c r="N27" s="906"/>
      <c r="O27" s="906"/>
      <c r="P27" s="906">
        <v>1.2916666666666667</v>
      </c>
      <c r="Q27" s="906"/>
      <c r="R27" s="906"/>
      <c r="S27" s="906">
        <v>0.625</v>
      </c>
      <c r="T27" s="906"/>
      <c r="U27" s="906"/>
      <c r="V27" s="906"/>
      <c r="W27" s="906"/>
      <c r="X27" s="906"/>
      <c r="Y27" s="906"/>
      <c r="Z27" s="906"/>
      <c r="AA27" s="906"/>
      <c r="AB27" s="906"/>
      <c r="AC27" s="906"/>
      <c r="AD27" s="906"/>
      <c r="AE27" s="906">
        <v>2.7083333333333335</v>
      </c>
      <c r="AF27" s="906"/>
      <c r="AG27" s="906"/>
      <c r="AH27" s="906"/>
      <c r="AI27" s="906"/>
      <c r="AJ27" s="906"/>
      <c r="AK27" s="906"/>
      <c r="AL27" s="906"/>
      <c r="AM27" s="906"/>
      <c r="AN27" s="906"/>
      <c r="AO27" s="906"/>
      <c r="AP27" s="906">
        <v>2.125</v>
      </c>
      <c r="AQ27" s="906">
        <v>0.75</v>
      </c>
      <c r="AR27" s="906"/>
      <c r="AS27" s="906"/>
      <c r="AT27" s="906">
        <v>2.9583333333333335</v>
      </c>
      <c r="AU27" s="906"/>
      <c r="AV27" s="906">
        <v>3.8333333333333335</v>
      </c>
      <c r="AW27" s="906">
        <v>5.083333333333333</v>
      </c>
      <c r="AX27" s="906">
        <v>7.833333333333333</v>
      </c>
      <c r="AY27" s="906"/>
      <c r="AZ27" s="906"/>
      <c r="BA27" s="906"/>
      <c r="BB27" s="906"/>
      <c r="BC27" s="906">
        <v>4.958333333333333</v>
      </c>
      <c r="BD27" s="906"/>
      <c r="BE27" s="906">
        <v>4.125</v>
      </c>
      <c r="BF27" s="907">
        <v>2.8125</v>
      </c>
    </row>
    <row r="28" spans="1:58">
      <c r="A28" s="985">
        <v>46162</v>
      </c>
      <c r="B28" s="906"/>
      <c r="C28" s="906"/>
      <c r="D28" s="906"/>
      <c r="E28" s="906"/>
      <c r="F28" s="906"/>
      <c r="G28" s="906"/>
      <c r="H28" s="906"/>
      <c r="I28" s="906"/>
      <c r="J28" s="906"/>
      <c r="K28" s="906"/>
      <c r="L28" s="906"/>
      <c r="M28" s="906">
        <v>3.75</v>
      </c>
      <c r="N28" s="906"/>
      <c r="O28" s="906"/>
      <c r="P28" s="906">
        <v>0.66666666666666663</v>
      </c>
      <c r="Q28" s="906"/>
      <c r="R28" s="906"/>
      <c r="S28" s="906"/>
      <c r="T28" s="906"/>
      <c r="U28" s="906"/>
      <c r="V28" s="906"/>
      <c r="W28" s="906"/>
      <c r="X28" s="906"/>
      <c r="Y28" s="906"/>
      <c r="Z28" s="906"/>
      <c r="AA28" s="906"/>
      <c r="AB28" s="906"/>
      <c r="AC28" s="906"/>
      <c r="AD28" s="906"/>
      <c r="AE28" s="906">
        <v>3.125</v>
      </c>
      <c r="AF28" s="906"/>
      <c r="AG28" s="906"/>
      <c r="AH28" s="906"/>
      <c r="AI28" s="906"/>
      <c r="AJ28" s="906"/>
      <c r="AK28" s="906"/>
      <c r="AL28" s="906"/>
      <c r="AM28" s="906"/>
      <c r="AN28" s="906"/>
      <c r="AO28" s="906"/>
      <c r="AP28" s="906">
        <v>1.375</v>
      </c>
      <c r="AQ28" s="906">
        <v>1.75</v>
      </c>
      <c r="AR28" s="906"/>
      <c r="AS28" s="906"/>
      <c r="AT28" s="906">
        <v>4.875</v>
      </c>
      <c r="AU28" s="906"/>
      <c r="AV28" s="906">
        <v>3.4583333333333335</v>
      </c>
      <c r="AW28" s="906">
        <v>5.666666666666667</v>
      </c>
      <c r="AX28" s="906">
        <v>6.75</v>
      </c>
      <c r="AY28" s="906"/>
      <c r="AZ28" s="906"/>
      <c r="BA28" s="906"/>
      <c r="BB28" s="906"/>
      <c r="BC28" s="906">
        <v>4.125</v>
      </c>
      <c r="BD28" s="906"/>
      <c r="BE28" s="906">
        <v>3.7083333333333335</v>
      </c>
      <c r="BF28" s="907">
        <v>3.5681818181818188</v>
      </c>
    </row>
    <row r="29" spans="1:58">
      <c r="A29" s="985">
        <v>46163</v>
      </c>
      <c r="B29" s="906"/>
      <c r="C29" s="906"/>
      <c r="D29" s="906"/>
      <c r="E29" s="906"/>
      <c r="F29" s="906"/>
      <c r="G29" s="906"/>
      <c r="H29" s="906"/>
      <c r="I29" s="906"/>
      <c r="J29" s="906"/>
      <c r="K29" s="906"/>
      <c r="L29" s="906"/>
      <c r="M29" s="906">
        <v>0</v>
      </c>
      <c r="N29" s="906"/>
      <c r="O29" s="906"/>
      <c r="P29" s="906">
        <v>0</v>
      </c>
      <c r="Q29" s="906"/>
      <c r="R29" s="906"/>
      <c r="S29" s="906"/>
      <c r="T29" s="906"/>
      <c r="U29" s="906"/>
      <c r="V29" s="906"/>
      <c r="W29" s="906"/>
      <c r="X29" s="906"/>
      <c r="Y29" s="906"/>
      <c r="Z29" s="906"/>
      <c r="AA29" s="906"/>
      <c r="AB29" s="906"/>
      <c r="AC29" s="906"/>
      <c r="AD29" s="906"/>
      <c r="AE29" s="906">
        <v>0</v>
      </c>
      <c r="AF29" s="906"/>
      <c r="AG29" s="906"/>
      <c r="AH29" s="906"/>
      <c r="AI29" s="906"/>
      <c r="AJ29" s="906"/>
      <c r="AK29" s="906"/>
      <c r="AL29" s="906"/>
      <c r="AM29" s="906"/>
      <c r="AN29" s="906"/>
      <c r="AO29" s="906"/>
      <c r="AP29" s="906">
        <v>0</v>
      </c>
      <c r="AQ29" s="906">
        <v>0</v>
      </c>
      <c r="AR29" s="906"/>
      <c r="AS29" s="906"/>
      <c r="AT29" s="906">
        <v>0</v>
      </c>
      <c r="AU29" s="906"/>
      <c r="AV29" s="906"/>
      <c r="AW29" s="906">
        <v>0</v>
      </c>
      <c r="AX29" s="906">
        <v>0</v>
      </c>
      <c r="AY29" s="906"/>
      <c r="AZ29" s="906"/>
      <c r="BA29" s="906"/>
      <c r="BB29" s="906"/>
      <c r="BC29" s="906">
        <v>0</v>
      </c>
      <c r="BD29" s="906"/>
      <c r="BE29" s="906">
        <v>0</v>
      </c>
      <c r="BF29" s="907">
        <v>0</v>
      </c>
    </row>
    <row r="30" spans="1:58">
      <c r="A30" s="985">
        <v>46164</v>
      </c>
      <c r="B30" s="906"/>
      <c r="C30" s="906"/>
      <c r="D30" s="906">
        <v>0</v>
      </c>
      <c r="E30" s="906"/>
      <c r="F30" s="906"/>
      <c r="G30" s="906"/>
      <c r="H30" s="906"/>
      <c r="I30" s="906">
        <v>0</v>
      </c>
      <c r="J30" s="906"/>
      <c r="K30" s="906"/>
      <c r="L30" s="906"/>
      <c r="M30" s="906">
        <v>0</v>
      </c>
      <c r="N30" s="906"/>
      <c r="O30" s="906"/>
      <c r="P30" s="906">
        <v>0</v>
      </c>
      <c r="Q30" s="906"/>
      <c r="R30" s="906"/>
      <c r="S30" s="906">
        <v>0</v>
      </c>
      <c r="T30" s="906"/>
      <c r="U30" s="906"/>
      <c r="V30" s="906"/>
      <c r="W30" s="906"/>
      <c r="X30" s="906"/>
      <c r="Y30" s="906"/>
      <c r="Z30" s="906"/>
      <c r="AA30" s="906"/>
      <c r="AB30" s="906"/>
      <c r="AC30" s="906"/>
      <c r="AD30" s="906"/>
      <c r="AE30" s="906">
        <v>0</v>
      </c>
      <c r="AF30" s="906"/>
      <c r="AG30" s="906"/>
      <c r="AH30" s="906"/>
      <c r="AI30" s="906"/>
      <c r="AJ30" s="906"/>
      <c r="AK30" s="906"/>
      <c r="AL30" s="906"/>
      <c r="AM30" s="906"/>
      <c r="AN30" s="906"/>
      <c r="AO30" s="906"/>
      <c r="AP30" s="906">
        <v>0</v>
      </c>
      <c r="AQ30" s="906">
        <v>0</v>
      </c>
      <c r="AR30" s="906"/>
      <c r="AS30" s="906"/>
      <c r="AT30" s="906">
        <v>0</v>
      </c>
      <c r="AU30" s="906"/>
      <c r="AV30" s="906">
        <v>0</v>
      </c>
      <c r="AW30" s="906">
        <v>0</v>
      </c>
      <c r="AX30" s="906">
        <v>0</v>
      </c>
      <c r="AY30" s="906"/>
      <c r="AZ30" s="906"/>
      <c r="BA30" s="906"/>
      <c r="BB30" s="906"/>
      <c r="BC30" s="906">
        <v>0</v>
      </c>
      <c r="BD30" s="906"/>
      <c r="BE30" s="906">
        <v>0</v>
      </c>
      <c r="BF30" s="907">
        <v>0</v>
      </c>
    </row>
    <row r="31" spans="1:58">
      <c r="A31" s="986" t="s">
        <v>3044</v>
      </c>
      <c r="B31" s="686"/>
      <c r="C31" s="686"/>
      <c r="D31" s="686">
        <v>1.7129629629629628</v>
      </c>
      <c r="E31" s="686">
        <v>0.83333333333333337</v>
      </c>
      <c r="F31" s="686">
        <v>2.5833333333333335</v>
      </c>
      <c r="G31" s="686"/>
      <c r="H31" s="686">
        <v>2.583333333333333</v>
      </c>
      <c r="I31" s="686">
        <v>2.6291666666666673</v>
      </c>
      <c r="J31" s="686"/>
      <c r="K31" s="686">
        <v>1.1388888888888891</v>
      </c>
      <c r="L31" s="686">
        <v>2.5833333333333335</v>
      </c>
      <c r="M31" s="686">
        <v>1.9937499999999997</v>
      </c>
      <c r="N31" s="686"/>
      <c r="O31" s="686">
        <v>2.0249999999999999</v>
      </c>
      <c r="P31" s="686">
        <v>1.140625</v>
      </c>
      <c r="Q31" s="686"/>
      <c r="R31" s="686"/>
      <c r="S31" s="686">
        <v>2.3031250000000001</v>
      </c>
      <c r="T31" s="686"/>
      <c r="U31" s="686">
        <v>2.1458333333333335</v>
      </c>
      <c r="V31" s="686"/>
      <c r="W31" s="686"/>
      <c r="X31" s="686">
        <v>2.1577380952380953</v>
      </c>
      <c r="Y31" s="686"/>
      <c r="Z31" s="686"/>
      <c r="AA31" s="686"/>
      <c r="AB31" s="686">
        <v>2.40625</v>
      </c>
      <c r="AC31" s="686"/>
      <c r="AD31" s="686">
        <v>2.75</v>
      </c>
      <c r="AE31" s="686">
        <v>3.3005952380952381</v>
      </c>
      <c r="AF31" s="686"/>
      <c r="AG31" s="686"/>
      <c r="AH31" s="686"/>
      <c r="AI31" s="686"/>
      <c r="AJ31" s="686"/>
      <c r="AK31" s="686"/>
      <c r="AL31" s="686"/>
      <c r="AM31" s="686"/>
      <c r="AN31" s="686"/>
      <c r="AO31" s="686"/>
      <c r="AP31" s="686">
        <v>1.7272727272727273</v>
      </c>
      <c r="AQ31" s="686">
        <v>1.5113636363636365</v>
      </c>
      <c r="AR31" s="686"/>
      <c r="AS31" s="686">
        <v>4.072916666666667</v>
      </c>
      <c r="AT31" s="686">
        <v>3.5249999999999999</v>
      </c>
      <c r="AU31" s="686">
        <v>4.166666666666667</v>
      </c>
      <c r="AV31" s="686">
        <v>3.8645833333333339</v>
      </c>
      <c r="AW31" s="686">
        <v>5.424242424242423</v>
      </c>
      <c r="AX31" s="686">
        <v>6.125</v>
      </c>
      <c r="AY31" s="686"/>
      <c r="AZ31" s="686">
        <v>7.9375</v>
      </c>
      <c r="BA31" s="686">
        <v>4.0705128205128203</v>
      </c>
      <c r="BB31" s="686">
        <v>5.46875</v>
      </c>
      <c r="BC31" s="686">
        <v>2.7272727272727271</v>
      </c>
      <c r="BD31" s="686">
        <v>6.6249999999999991</v>
      </c>
      <c r="BE31" s="686">
        <v>2.3910256410256414</v>
      </c>
      <c r="BF31" s="687">
        <v>3.0752745940783193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9"/>
  <sheetViews>
    <sheetView topLeftCell="A3" workbookViewId="0">
      <selection activeCell="A3" sqref="A3"/>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10" hidden="1"/>
    <row r="2" spans="1:10" hidden="1"/>
    <row r="3" spans="1:10">
      <c r="A3" s="629" t="s">
        <v>3045</v>
      </c>
      <c r="B3" s="629" t="s">
        <v>3046</v>
      </c>
    </row>
    <row r="4" spans="1:10">
      <c r="B4" s="628" t="s">
        <v>3047</v>
      </c>
      <c r="C4" s="628" t="s">
        <v>871</v>
      </c>
      <c r="E4" s="628" t="s">
        <v>893</v>
      </c>
      <c r="G4" s="628" t="s">
        <v>828</v>
      </c>
      <c r="H4" s="628" t="s">
        <v>469</v>
      </c>
      <c r="I4" s="628" t="s">
        <v>411</v>
      </c>
      <c r="J4" s="628" t="s">
        <v>3044</v>
      </c>
    </row>
    <row r="5" spans="1:10">
      <c r="B5" s="628" t="s">
        <v>3047</v>
      </c>
      <c r="C5" s="628" t="s">
        <v>1071</v>
      </c>
      <c r="D5" s="628" t="s">
        <v>1988</v>
      </c>
      <c r="E5" s="628" t="s">
        <v>3047</v>
      </c>
      <c r="F5" s="628" t="s">
        <v>1071</v>
      </c>
      <c r="G5" s="628" t="s">
        <v>1988</v>
      </c>
      <c r="H5" s="628" t="s">
        <v>1988</v>
      </c>
      <c r="I5" s="628" t="s">
        <v>1071</v>
      </c>
    </row>
    <row r="6" spans="1:10">
      <c r="A6" s="629" t="s">
        <v>3048</v>
      </c>
      <c r="B6" s="628" t="s">
        <v>3047</v>
      </c>
      <c r="C6" s="628">
        <v>4</v>
      </c>
      <c r="D6" s="628">
        <v>4</v>
      </c>
      <c r="E6" s="628">
        <v>2</v>
      </c>
      <c r="F6" s="628">
        <v>2</v>
      </c>
      <c r="G6" s="628">
        <v>4</v>
      </c>
      <c r="H6" s="628">
        <v>4</v>
      </c>
      <c r="I6" s="628">
        <v>4</v>
      </c>
    </row>
    <row r="7" spans="1:10">
      <c r="A7" s="332" t="s">
        <v>3047</v>
      </c>
      <c r="B7" s="1134"/>
      <c r="C7" s="1134"/>
      <c r="D7" s="1134"/>
      <c r="E7" s="1134"/>
      <c r="F7" s="1134"/>
      <c r="G7" s="1134"/>
      <c r="H7" s="1134"/>
      <c r="I7" s="1134"/>
      <c r="J7" s="1134"/>
    </row>
    <row r="8" spans="1:10">
      <c r="A8" s="1135">
        <v>46143</v>
      </c>
      <c r="B8" s="1134">
        <v>232</v>
      </c>
      <c r="C8" s="1134">
        <v>46</v>
      </c>
      <c r="D8" s="1134"/>
      <c r="E8" s="1134">
        <v>24</v>
      </c>
      <c r="F8" s="1134"/>
      <c r="G8" s="1134">
        <v>22</v>
      </c>
      <c r="H8" s="1134">
        <v>24</v>
      </c>
      <c r="I8" s="1134"/>
      <c r="J8" s="1134">
        <v>348</v>
      </c>
    </row>
    <row r="9" spans="1:10">
      <c r="A9" s="1135">
        <v>46144</v>
      </c>
      <c r="B9" s="1134">
        <v>0</v>
      </c>
      <c r="C9" s="1134">
        <v>0</v>
      </c>
      <c r="D9" s="1134"/>
      <c r="E9" s="1134">
        <v>0</v>
      </c>
      <c r="F9" s="1134"/>
      <c r="G9" s="1134">
        <v>0</v>
      </c>
      <c r="H9" s="1134">
        <v>0</v>
      </c>
      <c r="I9" s="1134"/>
      <c r="J9" s="1134">
        <v>0</v>
      </c>
    </row>
    <row r="10" spans="1:10">
      <c r="A10" s="1135">
        <v>46145</v>
      </c>
      <c r="B10" s="1134">
        <v>232</v>
      </c>
      <c r="C10" s="1134">
        <v>46</v>
      </c>
      <c r="D10" s="1134"/>
      <c r="E10" s="1134">
        <v>24</v>
      </c>
      <c r="F10" s="1134"/>
      <c r="G10" s="1134">
        <v>22</v>
      </c>
      <c r="H10" s="1134">
        <v>24</v>
      </c>
      <c r="I10" s="1134"/>
      <c r="J10" s="1134">
        <v>348</v>
      </c>
    </row>
    <row r="11" spans="1:10">
      <c r="A11" s="1135">
        <v>46146</v>
      </c>
      <c r="B11" s="1134">
        <v>464</v>
      </c>
      <c r="C11" s="1134">
        <v>70</v>
      </c>
      <c r="D11" s="1134"/>
      <c r="E11" s="1134">
        <v>48</v>
      </c>
      <c r="F11" s="1134"/>
      <c r="G11" s="1134">
        <v>44</v>
      </c>
      <c r="H11" s="1134">
        <v>48</v>
      </c>
      <c r="I11" s="1134">
        <v>22</v>
      </c>
      <c r="J11" s="1134">
        <v>696</v>
      </c>
    </row>
    <row r="12" spans="1:10">
      <c r="A12" s="1135">
        <v>46147</v>
      </c>
      <c r="B12" s="1134">
        <v>464</v>
      </c>
      <c r="C12" s="1134"/>
      <c r="D12" s="1134"/>
      <c r="E12" s="1134">
        <v>48</v>
      </c>
      <c r="F12" s="1134"/>
      <c r="G12" s="1134">
        <v>44</v>
      </c>
      <c r="H12" s="1134">
        <v>48</v>
      </c>
      <c r="I12" s="1134">
        <v>92</v>
      </c>
      <c r="J12" s="1134">
        <v>696</v>
      </c>
    </row>
    <row r="13" spans="1:10">
      <c r="A13" s="1135">
        <v>46148</v>
      </c>
      <c r="B13" s="1134">
        <v>232</v>
      </c>
      <c r="C13" s="1134"/>
      <c r="D13" s="1134"/>
      <c r="E13" s="1134">
        <v>24</v>
      </c>
      <c r="F13" s="1134"/>
      <c r="G13" s="1134">
        <v>22</v>
      </c>
      <c r="H13" s="1134">
        <v>24</v>
      </c>
      <c r="I13" s="1134">
        <v>46</v>
      </c>
      <c r="J13" s="1134">
        <v>348</v>
      </c>
    </row>
    <row r="14" spans="1:10">
      <c r="A14" s="1135">
        <v>46149</v>
      </c>
      <c r="B14" s="1134">
        <v>232</v>
      </c>
      <c r="C14" s="1134"/>
      <c r="D14" s="1134"/>
      <c r="E14" s="1134">
        <v>24</v>
      </c>
      <c r="F14" s="1134"/>
      <c r="G14" s="1134">
        <v>22</v>
      </c>
      <c r="H14" s="1134">
        <v>24</v>
      </c>
      <c r="I14" s="1134">
        <v>46</v>
      </c>
      <c r="J14" s="1134">
        <v>348</v>
      </c>
    </row>
    <row r="15" spans="1:10">
      <c r="A15" s="1135">
        <v>46150</v>
      </c>
      <c r="B15" s="1134">
        <v>228</v>
      </c>
      <c r="C15" s="1134"/>
      <c r="D15" s="1134">
        <v>0</v>
      </c>
      <c r="E15" s="1134">
        <v>24</v>
      </c>
      <c r="F15" s="1134"/>
      <c r="G15" s="1134">
        <v>22</v>
      </c>
      <c r="H15" s="1134">
        <v>22</v>
      </c>
      <c r="I15" s="1134">
        <v>46</v>
      </c>
      <c r="J15" s="1134">
        <v>342</v>
      </c>
    </row>
    <row r="16" spans="1:10">
      <c r="A16" s="1135">
        <v>46151</v>
      </c>
      <c r="B16" s="1134">
        <v>228</v>
      </c>
      <c r="C16" s="1134"/>
      <c r="D16" s="1134">
        <v>22</v>
      </c>
      <c r="E16" s="1134">
        <v>24</v>
      </c>
      <c r="F16" s="1134"/>
      <c r="G16" s="1134">
        <v>22</v>
      </c>
      <c r="H16" s="1134">
        <v>22</v>
      </c>
      <c r="I16" s="1134">
        <v>24</v>
      </c>
      <c r="J16" s="1134">
        <v>342</v>
      </c>
    </row>
    <row r="17" spans="1:10">
      <c r="A17" s="1135">
        <v>46152</v>
      </c>
      <c r="B17" s="1134">
        <v>228</v>
      </c>
      <c r="C17" s="1134"/>
      <c r="D17" s="1134">
        <v>22</v>
      </c>
      <c r="E17" s="1134">
        <v>24</v>
      </c>
      <c r="F17" s="1134"/>
      <c r="G17" s="1134">
        <v>22</v>
      </c>
      <c r="H17" s="1134">
        <v>22</v>
      </c>
      <c r="I17" s="1134">
        <v>24</v>
      </c>
      <c r="J17" s="1134">
        <v>342</v>
      </c>
    </row>
    <row r="18" spans="1:10">
      <c r="A18" s="1135">
        <v>46153</v>
      </c>
      <c r="B18" s="1134">
        <v>248</v>
      </c>
      <c r="C18" s="1134"/>
      <c r="D18" s="1134">
        <v>34</v>
      </c>
      <c r="E18" s="1134">
        <v>34</v>
      </c>
      <c r="F18" s="1134"/>
      <c r="G18" s="1134">
        <v>8</v>
      </c>
      <c r="H18" s="1134">
        <v>24</v>
      </c>
      <c r="I18" s="1134">
        <v>24</v>
      </c>
      <c r="J18" s="1134">
        <v>372</v>
      </c>
    </row>
    <row r="19" spans="1:10">
      <c r="A19" s="1135">
        <v>46154</v>
      </c>
      <c r="B19" s="1134">
        <v>232</v>
      </c>
      <c r="C19" s="1134"/>
      <c r="D19" s="1134">
        <v>34</v>
      </c>
      <c r="E19" s="1134">
        <v>24</v>
      </c>
      <c r="F19" s="1134"/>
      <c r="G19" s="1134"/>
      <c r="H19" s="1134">
        <v>12</v>
      </c>
      <c r="I19" s="1134">
        <v>46</v>
      </c>
      <c r="J19" s="1134">
        <v>348</v>
      </c>
    </row>
    <row r="20" spans="1:10">
      <c r="A20" s="1135">
        <v>46155</v>
      </c>
      <c r="B20" s="1134">
        <v>232</v>
      </c>
      <c r="C20" s="1134"/>
      <c r="D20" s="1134">
        <v>34</v>
      </c>
      <c r="E20" s="1134">
        <v>24</v>
      </c>
      <c r="F20" s="1134"/>
      <c r="G20" s="1134"/>
      <c r="H20" s="1134"/>
      <c r="I20" s="1134">
        <v>58</v>
      </c>
      <c r="J20" s="1134">
        <v>348</v>
      </c>
    </row>
    <row r="21" spans="1:10">
      <c r="A21" s="1135">
        <v>46156</v>
      </c>
      <c r="B21" s="1134">
        <v>464</v>
      </c>
      <c r="C21" s="1134"/>
      <c r="D21" s="1134">
        <v>10</v>
      </c>
      <c r="E21" s="1134">
        <v>48</v>
      </c>
      <c r="F21" s="1134"/>
      <c r="G21" s="1134"/>
      <c r="H21" s="1134"/>
      <c r="I21" s="1134">
        <v>174</v>
      </c>
      <c r="J21" s="1134">
        <v>696</v>
      </c>
    </row>
    <row r="22" spans="1:10">
      <c r="A22" s="1135">
        <v>46157</v>
      </c>
      <c r="B22" s="1134">
        <v>232</v>
      </c>
      <c r="C22" s="1134"/>
      <c r="D22" s="1134"/>
      <c r="E22" s="1134"/>
      <c r="F22" s="1134"/>
      <c r="G22" s="1134"/>
      <c r="H22" s="1134"/>
      <c r="I22" s="1134">
        <v>116</v>
      </c>
      <c r="J22" s="1134">
        <v>348</v>
      </c>
    </row>
    <row r="23" spans="1:10">
      <c r="A23" s="1135">
        <v>46158</v>
      </c>
      <c r="B23" s="1134">
        <v>464</v>
      </c>
      <c r="C23" s="1134"/>
      <c r="D23" s="1134"/>
      <c r="E23" s="1134"/>
      <c r="F23" s="1134"/>
      <c r="G23" s="1134"/>
      <c r="H23" s="1134"/>
      <c r="I23" s="1134">
        <v>232</v>
      </c>
      <c r="J23" s="1134">
        <v>696</v>
      </c>
    </row>
    <row r="24" spans="1:10">
      <c r="A24" s="1135">
        <v>46159</v>
      </c>
      <c r="B24" s="1134">
        <v>224</v>
      </c>
      <c r="C24" s="1134"/>
      <c r="D24" s="1134"/>
      <c r="E24" s="1134"/>
      <c r="F24" s="1134"/>
      <c r="G24" s="1134"/>
      <c r="H24" s="1134"/>
      <c r="I24" s="1134">
        <v>112</v>
      </c>
      <c r="J24" s="1134">
        <v>336</v>
      </c>
    </row>
    <row r="25" spans="1:10">
      <c r="A25" s="1135">
        <v>46160</v>
      </c>
      <c r="B25" s="1134">
        <v>460</v>
      </c>
      <c r="C25" s="1134"/>
      <c r="D25" s="1134"/>
      <c r="E25" s="1134">
        <v>34</v>
      </c>
      <c r="F25" s="1134"/>
      <c r="G25" s="1134"/>
      <c r="H25" s="1134"/>
      <c r="I25" s="1134">
        <v>196</v>
      </c>
      <c r="J25" s="1134">
        <v>690</v>
      </c>
    </row>
    <row r="26" spans="1:10">
      <c r="A26" s="1135">
        <v>46161</v>
      </c>
      <c r="B26" s="1134">
        <v>452</v>
      </c>
      <c r="C26" s="1134"/>
      <c r="D26" s="1134">
        <v>46</v>
      </c>
      <c r="E26" s="1134"/>
      <c r="F26" s="1134">
        <v>80</v>
      </c>
      <c r="G26" s="1134"/>
      <c r="H26" s="1134"/>
      <c r="I26" s="1134">
        <v>100</v>
      </c>
      <c r="J26" s="1134">
        <v>678</v>
      </c>
    </row>
    <row r="27" spans="1:10">
      <c r="A27" s="1135">
        <v>46162</v>
      </c>
      <c r="B27" s="1134">
        <v>232</v>
      </c>
      <c r="C27" s="1134"/>
      <c r="D27" s="1134">
        <v>24</v>
      </c>
      <c r="E27" s="1134"/>
      <c r="F27" s="1134">
        <v>92</v>
      </c>
      <c r="G27" s="1134"/>
      <c r="H27" s="1134"/>
      <c r="I27" s="1134"/>
      <c r="J27" s="1134">
        <v>348</v>
      </c>
    </row>
    <row r="28" spans="1:10">
      <c r="A28" s="1135">
        <v>46163</v>
      </c>
      <c r="B28" s="1134">
        <v>0</v>
      </c>
      <c r="C28" s="1134"/>
      <c r="D28" s="1134"/>
      <c r="E28" s="1134"/>
      <c r="F28" s="1134"/>
      <c r="G28" s="1134"/>
      <c r="H28" s="1134"/>
      <c r="I28" s="1134"/>
      <c r="J28" s="1134">
        <v>0</v>
      </c>
    </row>
    <row r="29" spans="1:10">
      <c r="A29" s="1135">
        <v>46164</v>
      </c>
      <c r="B29" s="1134">
        <v>0</v>
      </c>
      <c r="C29" s="1134"/>
      <c r="D29" s="1134"/>
      <c r="E29" s="1134"/>
      <c r="F29" s="1134"/>
      <c r="G29" s="1134"/>
      <c r="H29" s="1134"/>
      <c r="I29" s="1134"/>
      <c r="J29" s="1134">
        <v>0</v>
      </c>
    </row>
    <row r="30" spans="1:10">
      <c r="A30" s="1135">
        <v>46165</v>
      </c>
      <c r="B30" s="1134">
        <v>0</v>
      </c>
      <c r="C30" s="1134"/>
      <c r="D30" s="1134"/>
      <c r="E30" s="1134"/>
      <c r="F30" s="1134"/>
      <c r="G30" s="1134"/>
      <c r="H30" s="1134"/>
      <c r="I30" s="1134"/>
      <c r="J30" s="1134">
        <v>0</v>
      </c>
    </row>
    <row r="31" spans="1:10">
      <c r="A31" s="1135">
        <v>46166</v>
      </c>
      <c r="B31" s="1134">
        <v>0</v>
      </c>
      <c r="C31" s="1134"/>
      <c r="D31" s="1134"/>
      <c r="E31" s="1134"/>
      <c r="F31" s="1134"/>
      <c r="G31" s="1134"/>
      <c r="H31" s="1134"/>
      <c r="I31" s="1134"/>
      <c r="J31" s="1134">
        <v>0</v>
      </c>
    </row>
    <row r="32" spans="1:10">
      <c r="A32" s="1135">
        <v>46167</v>
      </c>
      <c r="B32" s="1134">
        <v>0</v>
      </c>
      <c r="C32" s="1134"/>
      <c r="D32" s="1134"/>
      <c r="E32" s="1134"/>
      <c r="F32" s="1134"/>
      <c r="G32" s="1134"/>
      <c r="H32" s="1134"/>
      <c r="I32" s="1134"/>
      <c r="J32" s="1134">
        <v>0</v>
      </c>
    </row>
    <row r="33" spans="1:10">
      <c r="A33" s="1135">
        <v>46168</v>
      </c>
      <c r="B33" s="1134">
        <v>0</v>
      </c>
      <c r="C33" s="1134"/>
      <c r="D33" s="1134"/>
      <c r="E33" s="1134"/>
      <c r="F33" s="1134"/>
      <c r="G33" s="1134"/>
      <c r="H33" s="1134"/>
      <c r="I33" s="1134"/>
      <c r="J33" s="1134">
        <v>0</v>
      </c>
    </row>
    <row r="34" spans="1:10">
      <c r="A34" s="1135">
        <v>46169</v>
      </c>
      <c r="B34" s="1134">
        <v>0</v>
      </c>
      <c r="C34" s="1134"/>
      <c r="D34" s="1134"/>
      <c r="E34" s="1134"/>
      <c r="F34" s="1134"/>
      <c r="G34" s="1134"/>
      <c r="H34" s="1134"/>
      <c r="I34" s="1134"/>
      <c r="J34" s="1134">
        <v>0</v>
      </c>
    </row>
    <row r="35" spans="1:10">
      <c r="A35" s="1135">
        <v>46170</v>
      </c>
      <c r="B35" s="1134">
        <v>0</v>
      </c>
      <c r="C35" s="1134"/>
      <c r="D35" s="1134"/>
      <c r="E35" s="1134"/>
      <c r="F35" s="1134"/>
      <c r="G35" s="1134"/>
      <c r="H35" s="1134"/>
      <c r="I35" s="1134"/>
      <c r="J35" s="1134">
        <v>0</v>
      </c>
    </row>
    <row r="36" spans="1:10">
      <c r="A36" s="1135">
        <v>46171</v>
      </c>
      <c r="B36" s="1134">
        <v>0</v>
      </c>
      <c r="C36" s="1134"/>
      <c r="D36" s="1134"/>
      <c r="E36" s="1134"/>
      <c r="F36" s="1134"/>
      <c r="G36" s="1134"/>
      <c r="H36" s="1134"/>
      <c r="I36" s="1134"/>
      <c r="J36" s="1134">
        <v>0</v>
      </c>
    </row>
    <row r="37" spans="1:10">
      <c r="A37" s="1135">
        <v>46172</v>
      </c>
      <c r="B37" s="1134">
        <v>0</v>
      </c>
      <c r="C37" s="1134"/>
      <c r="D37" s="1134"/>
      <c r="E37" s="1134"/>
      <c r="F37" s="1134"/>
      <c r="G37" s="1134"/>
      <c r="H37" s="1134"/>
      <c r="I37" s="1134"/>
      <c r="J37" s="1134">
        <v>0</v>
      </c>
    </row>
    <row r="38" spans="1:10">
      <c r="A38" s="1135">
        <v>46173</v>
      </c>
      <c r="B38" s="1134">
        <v>0</v>
      </c>
      <c r="C38" s="1134"/>
      <c r="D38" s="1134"/>
      <c r="E38" s="1134"/>
      <c r="F38" s="1134"/>
      <c r="G38" s="1134"/>
      <c r="H38" s="1134"/>
      <c r="I38" s="1134"/>
      <c r="J38" s="1134">
        <v>0</v>
      </c>
    </row>
    <row r="39" spans="1:10">
      <c r="A39" s="332" t="s">
        <v>3044</v>
      </c>
      <c r="B39" s="1134">
        <v>5780</v>
      </c>
      <c r="C39" s="1134">
        <v>162</v>
      </c>
      <c r="D39" s="1134">
        <v>226</v>
      </c>
      <c r="E39" s="1134">
        <v>428</v>
      </c>
      <c r="F39" s="1134">
        <v>172</v>
      </c>
      <c r="G39" s="1134">
        <v>250</v>
      </c>
      <c r="H39" s="1134">
        <v>294</v>
      </c>
      <c r="I39" s="1134">
        <v>1358</v>
      </c>
      <c r="J39" s="1134">
        <v>8670</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3045</v>
      </c>
      <c r="B3" s="629" t="s">
        <v>3046</v>
      </c>
      <c r="D3"/>
    </row>
    <row r="4" spans="1:4" ht="17.100000000000001" customHeight="1">
      <c r="B4" s="628" t="s">
        <v>3047</v>
      </c>
      <c r="C4" s="628" t="s">
        <v>3044</v>
      </c>
      <c r="D4"/>
    </row>
    <row r="5" spans="1:4" ht="17.100000000000001" customHeight="1">
      <c r="B5" s="628" t="s">
        <v>3047</v>
      </c>
      <c r="D5"/>
    </row>
    <row r="6" spans="1:4" ht="17.100000000000001" customHeight="1">
      <c r="A6" s="629" t="s">
        <v>3048</v>
      </c>
      <c r="B6" s="628" t="s">
        <v>3047</v>
      </c>
      <c r="D6"/>
    </row>
    <row r="7" spans="1:4" ht="17.100000000000001" customHeight="1">
      <c r="A7" s="332" t="s">
        <v>3047</v>
      </c>
      <c r="B7" s="1134"/>
      <c r="C7" s="1134"/>
      <c r="D7"/>
    </row>
    <row r="8" spans="1:4">
      <c r="A8" s="1135">
        <v>46143</v>
      </c>
      <c r="B8" s="1134">
        <v>0</v>
      </c>
      <c r="C8" s="1134">
        <v>0</v>
      </c>
    </row>
    <row r="9" spans="1:4">
      <c r="A9" s="1135">
        <v>46144</v>
      </c>
      <c r="B9" s="1134">
        <v>0</v>
      </c>
      <c r="C9" s="1134">
        <v>0</v>
      </c>
    </row>
    <row r="10" spans="1:4">
      <c r="A10" s="1135">
        <v>46145</v>
      </c>
      <c r="B10" s="1134">
        <v>0</v>
      </c>
      <c r="C10" s="1134">
        <v>0</v>
      </c>
    </row>
    <row r="11" spans="1:4">
      <c r="A11" s="1135">
        <v>46146</v>
      </c>
      <c r="B11" s="1134">
        <v>0</v>
      </c>
      <c r="C11" s="1134">
        <v>0</v>
      </c>
    </row>
    <row r="12" spans="1:4">
      <c r="A12" s="1135">
        <v>46147</v>
      </c>
      <c r="B12" s="1134">
        <v>0</v>
      </c>
      <c r="C12" s="1134">
        <v>0</v>
      </c>
    </row>
    <row r="13" spans="1:4">
      <c r="A13" s="1135">
        <v>46148</v>
      </c>
      <c r="B13" s="1134">
        <v>0</v>
      </c>
      <c r="C13" s="1134">
        <v>0</v>
      </c>
    </row>
    <row r="14" spans="1:4">
      <c r="A14" s="1135">
        <v>46149</v>
      </c>
      <c r="B14" s="1134">
        <v>0</v>
      </c>
      <c r="C14" s="1134">
        <v>0</v>
      </c>
    </row>
    <row r="15" spans="1:4">
      <c r="A15" s="1135">
        <v>46150</v>
      </c>
      <c r="B15" s="1134">
        <v>0</v>
      </c>
      <c r="C15" s="1134">
        <v>0</v>
      </c>
    </row>
    <row r="16" spans="1:4">
      <c r="A16" s="1135">
        <v>46151</v>
      </c>
      <c r="B16" s="1134">
        <v>0</v>
      </c>
      <c r="C16" s="1134">
        <v>0</v>
      </c>
    </row>
    <row r="17" spans="1:3">
      <c r="A17" s="1135">
        <v>46152</v>
      </c>
      <c r="B17" s="1134">
        <v>0</v>
      </c>
      <c r="C17" s="1134">
        <v>0</v>
      </c>
    </row>
    <row r="18" spans="1:3">
      <c r="A18" s="1135">
        <v>46153</v>
      </c>
      <c r="B18" s="1134">
        <v>0</v>
      </c>
      <c r="C18" s="1134">
        <v>0</v>
      </c>
    </row>
    <row r="19" spans="1:3">
      <c r="A19" s="1135">
        <v>46154</v>
      </c>
      <c r="B19" s="1134">
        <v>0</v>
      </c>
      <c r="C19" s="1134">
        <v>0</v>
      </c>
    </row>
    <row r="20" spans="1:3">
      <c r="A20" s="1135">
        <v>46155</v>
      </c>
      <c r="B20" s="1134">
        <v>0</v>
      </c>
      <c r="C20" s="1134">
        <v>0</v>
      </c>
    </row>
    <row r="21" spans="1:3">
      <c r="A21" s="1135">
        <v>46156</v>
      </c>
      <c r="B21" s="1134">
        <v>0</v>
      </c>
      <c r="C21" s="1134">
        <v>0</v>
      </c>
    </row>
    <row r="22" spans="1:3">
      <c r="A22" s="1135">
        <v>46157</v>
      </c>
      <c r="B22" s="1134">
        <v>0</v>
      </c>
      <c r="C22" s="1134">
        <v>0</v>
      </c>
    </row>
    <row r="23" spans="1:3">
      <c r="A23" s="1135">
        <v>46158</v>
      </c>
      <c r="B23" s="1134">
        <v>0</v>
      </c>
      <c r="C23" s="1134">
        <v>0</v>
      </c>
    </row>
    <row r="24" spans="1:3">
      <c r="A24" s="1135">
        <v>46159</v>
      </c>
      <c r="B24" s="1134">
        <v>0</v>
      </c>
      <c r="C24" s="1134">
        <v>0</v>
      </c>
    </row>
    <row r="25" spans="1:3">
      <c r="A25" s="1135">
        <v>46160</v>
      </c>
      <c r="B25" s="1134">
        <v>0</v>
      </c>
      <c r="C25" s="1134">
        <v>0</v>
      </c>
    </row>
    <row r="26" spans="1:3">
      <c r="A26" s="1135">
        <v>46161</v>
      </c>
      <c r="B26" s="1134">
        <v>0</v>
      </c>
      <c r="C26" s="1134">
        <v>0</v>
      </c>
    </row>
    <row r="27" spans="1:3">
      <c r="A27" s="1135">
        <v>46162</v>
      </c>
      <c r="B27" s="1134">
        <v>0</v>
      </c>
      <c r="C27" s="1134">
        <v>0</v>
      </c>
    </row>
    <row r="28" spans="1:3">
      <c r="A28" s="1135">
        <v>46163</v>
      </c>
      <c r="B28" s="1134">
        <v>0</v>
      </c>
      <c r="C28" s="1134">
        <v>0</v>
      </c>
    </row>
    <row r="29" spans="1:3">
      <c r="A29" s="1135">
        <v>46164</v>
      </c>
      <c r="B29" s="1134">
        <v>0</v>
      </c>
      <c r="C29" s="1134">
        <v>0</v>
      </c>
    </row>
    <row r="30" spans="1:3">
      <c r="A30" s="1135">
        <v>46165</v>
      </c>
      <c r="B30" s="1134">
        <v>0</v>
      </c>
      <c r="C30" s="1134">
        <v>0</v>
      </c>
    </row>
    <row r="31" spans="1:3">
      <c r="A31" s="1135">
        <v>46166</v>
      </c>
      <c r="B31" s="1134">
        <v>0</v>
      </c>
      <c r="C31" s="1134">
        <v>0</v>
      </c>
    </row>
    <row r="32" spans="1:3">
      <c r="A32" s="1135">
        <v>46167</v>
      </c>
      <c r="B32" s="1134">
        <v>0</v>
      </c>
      <c r="C32" s="1134">
        <v>0</v>
      </c>
    </row>
    <row r="33" spans="1:3">
      <c r="A33" s="1135">
        <v>46168</v>
      </c>
      <c r="B33" s="1134">
        <v>0</v>
      </c>
      <c r="C33" s="1134">
        <v>0</v>
      </c>
    </row>
    <row r="34" spans="1:3">
      <c r="A34" s="1135">
        <v>46169</v>
      </c>
      <c r="B34" s="1134">
        <v>0</v>
      </c>
      <c r="C34" s="1134">
        <v>0</v>
      </c>
    </row>
    <row r="35" spans="1:3">
      <c r="A35" s="1135">
        <v>46170</v>
      </c>
      <c r="B35" s="1134">
        <v>0</v>
      </c>
      <c r="C35" s="1134">
        <v>0</v>
      </c>
    </row>
    <row r="36" spans="1:3">
      <c r="A36" s="1135">
        <v>46171</v>
      </c>
      <c r="B36" s="1134">
        <v>0</v>
      </c>
      <c r="C36" s="1134">
        <v>0</v>
      </c>
    </row>
    <row r="37" spans="1:3">
      <c r="A37" s="1135">
        <v>46172</v>
      </c>
      <c r="B37" s="1134">
        <v>0</v>
      </c>
      <c r="C37" s="1134">
        <v>0</v>
      </c>
    </row>
    <row r="38" spans="1:3">
      <c r="A38" s="1135">
        <v>46173</v>
      </c>
      <c r="B38" s="1134">
        <v>0</v>
      </c>
      <c r="C38" s="1134">
        <v>0</v>
      </c>
    </row>
    <row r="39" spans="1:3">
      <c r="A39" s="332" t="s">
        <v>3044</v>
      </c>
      <c r="B39" s="1134">
        <v>0</v>
      </c>
      <c r="C39" s="1134">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election activeCell="F17" sqref="F17"/>
    </sheetView>
  </sheetViews>
  <sheetFormatPr defaultColWidth="10.875" defaultRowHeight="16.5"/>
  <cols>
    <col min="1" max="16384" width="10.875" style="156"/>
  </cols>
  <sheetData>
    <row r="1" spans="1:385" ht="25.5" customHeight="1">
      <c r="A1" s="1133" t="s">
        <v>934</v>
      </c>
      <c r="B1" s="635">
        <v>46163</v>
      </c>
    </row>
    <row r="3" spans="1:385">
      <c r="A3" s="1133" t="s">
        <v>3046</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3044</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869</v>
      </c>
      <c r="C5" t="s">
        <v>918</v>
      </c>
      <c r="D5" t="s">
        <v>922</v>
      </c>
      <c r="E5" t="s">
        <v>823</v>
      </c>
      <c r="F5" t="s">
        <v>942</v>
      </c>
      <c r="G5" t="s">
        <v>911</v>
      </c>
      <c r="H5" t="s">
        <v>942</v>
      </c>
      <c r="I5" t="s">
        <v>920</v>
      </c>
      <c r="J5" t="s">
        <v>942</v>
      </c>
      <c r="K5" t="s">
        <v>942</v>
      </c>
      <c r="L5" t="s">
        <v>906</v>
      </c>
      <c r="M5" t="s">
        <v>942</v>
      </c>
      <c r="N5" t="s">
        <v>942</v>
      </c>
      <c r="O5" t="s">
        <v>942</v>
      </c>
      <c r="P5" t="s">
        <v>942</v>
      </c>
      <c r="Q5" t="s">
        <v>942</v>
      </c>
      <c r="R5" t="s">
        <v>942</v>
      </c>
      <c r="S5" t="s">
        <v>942</v>
      </c>
      <c r="T5" t="s">
        <v>245</v>
      </c>
      <c r="U5" t="s">
        <v>942</v>
      </c>
      <c r="V5" t="s">
        <v>924</v>
      </c>
      <c r="W5" t="s">
        <v>928</v>
      </c>
      <c r="X5" t="s">
        <v>244</v>
      </c>
      <c r="Y5" t="s">
        <v>237</v>
      </c>
      <c r="Z5" t="s">
        <v>234</v>
      </c>
      <c r="AA5" t="s">
        <v>236</v>
      </c>
      <c r="AB5" t="s">
        <v>942</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3047</v>
      </c>
      <c r="B6" t="s">
        <v>3047</v>
      </c>
      <c r="C6" t="s">
        <v>1945</v>
      </c>
      <c r="D6" t="s">
        <v>3047</v>
      </c>
      <c r="E6" t="s">
        <v>3047</v>
      </c>
      <c r="F6" t="s">
        <v>3047</v>
      </c>
      <c r="G6" t="s">
        <v>1946</v>
      </c>
      <c r="H6" t="s">
        <v>3047</v>
      </c>
      <c r="I6" t="s">
        <v>3047</v>
      </c>
      <c r="J6" t="s">
        <v>3047</v>
      </c>
      <c r="K6" t="s">
        <v>3047</v>
      </c>
      <c r="L6" t="s">
        <v>1945</v>
      </c>
      <c r="M6" t="s">
        <v>3047</v>
      </c>
      <c r="N6" t="s">
        <v>3047</v>
      </c>
      <c r="O6" t="s">
        <v>3047</v>
      </c>
      <c r="P6" t="s">
        <v>3047</v>
      </c>
      <c r="Q6" t="s">
        <v>3047</v>
      </c>
      <c r="R6" t="s">
        <v>3047</v>
      </c>
      <c r="S6" t="s">
        <v>3047</v>
      </c>
      <c r="T6" t="s">
        <v>1945</v>
      </c>
      <c r="U6" t="s">
        <v>3047</v>
      </c>
      <c r="V6" t="s">
        <v>3047</v>
      </c>
      <c r="W6" t="s">
        <v>3047</v>
      </c>
      <c r="X6" t="s">
        <v>1945</v>
      </c>
      <c r="Y6" t="s">
        <v>1945</v>
      </c>
      <c r="Z6" t="s">
        <v>3047</v>
      </c>
      <c r="AA6" t="s">
        <v>3047</v>
      </c>
      <c r="AB6" t="s">
        <v>3047</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t="s">
        <v>295</v>
      </c>
      <c r="C7" t="s">
        <v>907</v>
      </c>
      <c r="D7" t="s">
        <v>740</v>
      </c>
      <c r="E7" t="s">
        <v>270</v>
      </c>
      <c r="F7"/>
      <c r="G7" t="s">
        <v>698</v>
      </c>
      <c r="H7"/>
      <c r="I7" t="s">
        <v>503</v>
      </c>
      <c r="J7"/>
      <c r="K7"/>
      <c r="L7" t="s">
        <v>907</v>
      </c>
      <c r="M7"/>
      <c r="N7"/>
      <c r="O7"/>
      <c r="P7"/>
      <c r="Q7"/>
      <c r="R7"/>
      <c r="S7"/>
      <c r="T7" t="s">
        <v>209</v>
      </c>
      <c r="U7"/>
      <c r="V7" t="s">
        <v>925</v>
      </c>
      <c r="W7" t="s">
        <v>582</v>
      </c>
      <c r="X7" t="s">
        <v>209</v>
      </c>
      <c r="Y7" t="s">
        <v>209</v>
      </c>
      <c r="Z7" t="s">
        <v>209</v>
      </c>
      <c r="AA7" t="s">
        <v>209</v>
      </c>
      <c r="AB7"/>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c r="A8"/>
      <c r="B8" t="s">
        <v>857</v>
      </c>
      <c r="C8" t="s">
        <v>919</v>
      </c>
      <c r="D8" t="s">
        <v>923</v>
      </c>
      <c r="E8" t="s">
        <v>412</v>
      </c>
      <c r="F8"/>
      <c r="G8" t="s">
        <v>822</v>
      </c>
      <c r="H8"/>
      <c r="I8" t="s">
        <v>892</v>
      </c>
      <c r="J8"/>
      <c r="K8"/>
      <c r="L8" t="s">
        <v>908</v>
      </c>
      <c r="M8"/>
      <c r="N8"/>
      <c r="O8"/>
      <c r="P8"/>
      <c r="Q8"/>
      <c r="R8"/>
      <c r="S8"/>
      <c r="T8" t="s">
        <v>238</v>
      </c>
      <c r="U8"/>
      <c r="V8" t="s">
        <v>926</v>
      </c>
      <c r="W8" t="s">
        <v>929</v>
      </c>
      <c r="X8" t="s">
        <v>241</v>
      </c>
      <c r="Y8" t="s">
        <v>238</v>
      </c>
      <c r="Z8" t="s">
        <v>235</v>
      </c>
      <c r="AA8" t="s">
        <v>235</v>
      </c>
      <c r="AB8"/>
      <c r="AC8" t="s">
        <v>241</v>
      </c>
      <c r="AD8" t="s">
        <v>241</v>
      </c>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row>
    <row r="9" spans="1:385">
      <c r="A9"/>
      <c r="B9" t="s">
        <v>279</v>
      </c>
      <c r="C9" t="s">
        <v>432</v>
      </c>
      <c r="D9" t="s">
        <v>55</v>
      </c>
      <c r="E9" t="s">
        <v>134</v>
      </c>
      <c r="F9"/>
      <c r="G9" t="s">
        <v>419</v>
      </c>
      <c r="H9"/>
      <c r="I9" t="s">
        <v>143</v>
      </c>
      <c r="J9"/>
      <c r="K9"/>
      <c r="L9" t="s">
        <v>720</v>
      </c>
      <c r="M9"/>
      <c r="N9"/>
      <c r="O9"/>
      <c r="P9"/>
      <c r="Q9"/>
      <c r="R9"/>
      <c r="S9"/>
      <c r="T9" t="s">
        <v>61</v>
      </c>
      <c r="U9"/>
      <c r="V9" t="s">
        <v>322</v>
      </c>
      <c r="W9" t="s">
        <v>628</v>
      </c>
      <c r="X9" t="s">
        <v>33</v>
      </c>
      <c r="Y9" t="s">
        <v>205</v>
      </c>
      <c r="Z9" t="s">
        <v>38</v>
      </c>
      <c r="AA9" t="s">
        <v>93</v>
      </c>
      <c r="AB9"/>
      <c r="AC9" t="s">
        <v>89</v>
      </c>
      <c r="AD9" t="s">
        <v>242</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v>5</v>
      </c>
      <c r="C10">
        <v>5</v>
      </c>
      <c r="D10">
        <v>5</v>
      </c>
      <c r="E10">
        <v>4</v>
      </c>
      <c r="F10"/>
      <c r="G10">
        <v>2</v>
      </c>
      <c r="H10"/>
      <c r="I10">
        <v>5</v>
      </c>
      <c r="J10"/>
      <c r="K10"/>
      <c r="L10">
        <v>5</v>
      </c>
      <c r="M10"/>
      <c r="N10"/>
      <c r="O10"/>
      <c r="P10"/>
      <c r="Q10"/>
      <c r="R10"/>
      <c r="S10"/>
      <c r="T10">
        <v>5.5</v>
      </c>
      <c r="U10"/>
      <c r="V10">
        <v>4</v>
      </c>
      <c r="W10">
        <v>5</v>
      </c>
      <c r="X10">
        <v>5.5</v>
      </c>
      <c r="Y10">
        <v>5.5</v>
      </c>
      <c r="Z10">
        <v>5</v>
      </c>
      <c r="AA10">
        <v>5</v>
      </c>
      <c r="AB10"/>
      <c r="AC10">
        <v>5.5</v>
      </c>
      <c r="AD10">
        <v>5.5</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87" bestFit="1" customWidth="1"/>
    <col min="2" max="16384" width="10.75" style="628"/>
  </cols>
  <sheetData>
    <row r="3" spans="1:58">
      <c r="A3" s="982" t="s">
        <v>3049</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87.828749999999999</v>
      </c>
      <c r="E9" s="684">
        <v>85.21</v>
      </c>
      <c r="F9" s="684">
        <v>84.917500000000004</v>
      </c>
      <c r="G9" s="684"/>
      <c r="H9" s="684"/>
      <c r="I9" s="684">
        <v>87.663749999999993</v>
      </c>
      <c r="J9" s="684"/>
      <c r="K9" s="684">
        <v>93.8125</v>
      </c>
      <c r="L9" s="684">
        <v>94.05</v>
      </c>
      <c r="M9" s="684">
        <v>98.02</v>
      </c>
      <c r="N9" s="684"/>
      <c r="O9" s="684">
        <v>85.178749999999994</v>
      </c>
      <c r="P9" s="684"/>
      <c r="Q9" s="684"/>
      <c r="R9" s="684"/>
      <c r="S9" s="684">
        <v>92.797499999999999</v>
      </c>
      <c r="T9" s="684"/>
      <c r="U9" s="684">
        <v>93.617142857142866</v>
      </c>
      <c r="V9" s="684"/>
      <c r="W9" s="684"/>
      <c r="X9" s="684">
        <v>79.64</v>
      </c>
      <c r="Y9" s="684"/>
      <c r="Z9" s="684"/>
      <c r="AA9" s="684"/>
      <c r="AB9" s="684"/>
      <c r="AC9" s="684"/>
      <c r="AD9" s="684">
        <v>71.2</v>
      </c>
      <c r="AE9" s="684"/>
      <c r="AF9" s="684"/>
      <c r="AG9" s="684"/>
      <c r="AH9" s="684"/>
      <c r="AI9" s="684"/>
      <c r="AJ9" s="684"/>
      <c r="AK9" s="684"/>
      <c r="AL9" s="684"/>
      <c r="AM9" s="684"/>
      <c r="AN9" s="684"/>
      <c r="AO9" s="684"/>
      <c r="AP9" s="684"/>
      <c r="AQ9" s="684"/>
      <c r="AR9" s="684"/>
      <c r="AS9" s="684">
        <v>83.112499999999997</v>
      </c>
      <c r="AT9" s="684"/>
      <c r="AU9" s="684">
        <v>87.625</v>
      </c>
      <c r="AV9" s="684"/>
      <c r="AW9" s="684">
        <v>85.575000000000003</v>
      </c>
      <c r="AX9" s="684">
        <v>79.41</v>
      </c>
      <c r="AY9" s="684"/>
      <c r="AZ9" s="684">
        <v>75.474999999999994</v>
      </c>
      <c r="BA9" s="684">
        <v>71</v>
      </c>
      <c r="BB9" s="684">
        <v>91.15</v>
      </c>
      <c r="BC9" s="684"/>
      <c r="BD9" s="684">
        <v>84.012500000000003</v>
      </c>
      <c r="BE9" s="684"/>
      <c r="BF9" s="685">
        <v>85.564794642857152</v>
      </c>
    </row>
    <row r="10" spans="1:58">
      <c r="A10" s="985">
        <v>46144</v>
      </c>
      <c r="B10" s="906"/>
      <c r="C10" s="906"/>
      <c r="D10" s="906">
        <v>89.325000000000003</v>
      </c>
      <c r="E10" s="906"/>
      <c r="F10" s="906">
        <v>75.967500000000001</v>
      </c>
      <c r="G10" s="906"/>
      <c r="H10" s="906"/>
      <c r="I10" s="906">
        <v>86.2</v>
      </c>
      <c r="J10" s="906"/>
      <c r="K10" s="906">
        <v>93.997500000000002</v>
      </c>
      <c r="L10" s="906"/>
      <c r="M10" s="906">
        <v>98.22</v>
      </c>
      <c r="N10" s="906"/>
      <c r="O10" s="906">
        <v>84.448750000000004</v>
      </c>
      <c r="P10" s="906"/>
      <c r="Q10" s="906"/>
      <c r="R10" s="906"/>
      <c r="S10" s="906">
        <v>88.621250000000003</v>
      </c>
      <c r="T10" s="906"/>
      <c r="U10" s="906">
        <v>93.351249999999993</v>
      </c>
      <c r="V10" s="906"/>
      <c r="W10" s="906"/>
      <c r="X10" s="906">
        <v>79.278750000000002</v>
      </c>
      <c r="Y10" s="906"/>
      <c r="Z10" s="906"/>
      <c r="AA10" s="906"/>
      <c r="AB10" s="906"/>
      <c r="AC10" s="906"/>
      <c r="AD10" s="906">
        <v>72.025000000000006</v>
      </c>
      <c r="AE10" s="906"/>
      <c r="AF10" s="906"/>
      <c r="AG10" s="906"/>
      <c r="AH10" s="906"/>
      <c r="AI10" s="906"/>
      <c r="AJ10" s="906"/>
      <c r="AK10" s="906"/>
      <c r="AL10" s="906"/>
      <c r="AM10" s="906"/>
      <c r="AN10" s="906"/>
      <c r="AO10" s="906"/>
      <c r="AP10" s="906"/>
      <c r="AQ10" s="906"/>
      <c r="AR10" s="906"/>
      <c r="AS10" s="906">
        <v>76.625</v>
      </c>
      <c r="AT10" s="906"/>
      <c r="AU10" s="906">
        <v>89.012500000000003</v>
      </c>
      <c r="AV10" s="906"/>
      <c r="AW10" s="906">
        <v>73.375</v>
      </c>
      <c r="AX10" s="906">
        <v>87.275000000000006</v>
      </c>
      <c r="AY10" s="906"/>
      <c r="AZ10" s="906">
        <v>74.525000000000006</v>
      </c>
      <c r="BA10" s="906">
        <v>71.075000000000003</v>
      </c>
      <c r="BB10" s="906">
        <v>99.1</v>
      </c>
      <c r="BC10" s="906"/>
      <c r="BD10" s="906">
        <v>84.525000000000006</v>
      </c>
      <c r="BE10" s="906"/>
      <c r="BF10" s="907">
        <v>84.274861111111122</v>
      </c>
    </row>
    <row r="11" spans="1:58">
      <c r="A11" s="985">
        <v>46145</v>
      </c>
      <c r="B11" s="906"/>
      <c r="C11" s="906"/>
      <c r="D11" s="906">
        <v>86.626249999999999</v>
      </c>
      <c r="E11" s="906"/>
      <c r="F11" s="906">
        <v>80.935000000000002</v>
      </c>
      <c r="G11" s="906"/>
      <c r="H11" s="906"/>
      <c r="I11" s="906">
        <v>80.607500000000002</v>
      </c>
      <c r="J11" s="906"/>
      <c r="K11" s="906">
        <v>89.165000000000006</v>
      </c>
      <c r="L11" s="906"/>
      <c r="M11" s="906">
        <v>96.888750000000002</v>
      </c>
      <c r="N11" s="906"/>
      <c r="O11" s="906">
        <v>84.856250000000003</v>
      </c>
      <c r="P11" s="906"/>
      <c r="Q11" s="906"/>
      <c r="R11" s="906"/>
      <c r="S11" s="906">
        <v>89.245000000000005</v>
      </c>
      <c r="T11" s="906"/>
      <c r="U11" s="906">
        <v>91.806250000000006</v>
      </c>
      <c r="V11" s="906"/>
      <c r="W11" s="906"/>
      <c r="X11" s="906">
        <v>78.338750000000005</v>
      </c>
      <c r="Y11" s="906"/>
      <c r="Z11" s="906"/>
      <c r="AA11" s="906"/>
      <c r="AB11" s="906">
        <v>70.033333333333331</v>
      </c>
      <c r="AC11" s="906"/>
      <c r="AD11" s="906">
        <v>71.875</v>
      </c>
      <c r="AE11" s="906"/>
      <c r="AF11" s="906"/>
      <c r="AG11" s="906"/>
      <c r="AH11" s="906"/>
      <c r="AI11" s="906"/>
      <c r="AJ11" s="906"/>
      <c r="AK11" s="906"/>
      <c r="AL11" s="906"/>
      <c r="AM11" s="906"/>
      <c r="AN11" s="906"/>
      <c r="AO11" s="906"/>
      <c r="AP11" s="906"/>
      <c r="AQ11" s="906"/>
      <c r="AR11" s="906"/>
      <c r="AS11" s="906">
        <v>76.95</v>
      </c>
      <c r="AT11" s="906"/>
      <c r="AU11" s="906">
        <v>86.88333333333334</v>
      </c>
      <c r="AV11" s="906"/>
      <c r="AW11" s="906">
        <v>89.125</v>
      </c>
      <c r="AX11" s="906">
        <v>82.875</v>
      </c>
      <c r="AY11" s="906"/>
      <c r="AZ11" s="906">
        <v>72.066666666666663</v>
      </c>
      <c r="BA11" s="906">
        <v>67.825000000000003</v>
      </c>
      <c r="BB11" s="906">
        <v>88.625</v>
      </c>
      <c r="BC11" s="906"/>
      <c r="BD11" s="906">
        <v>83.985714285714295</v>
      </c>
      <c r="BE11" s="906"/>
      <c r="BF11" s="907">
        <v>82.563831453634094</v>
      </c>
    </row>
    <row r="12" spans="1:58">
      <c r="A12" s="985">
        <v>46146</v>
      </c>
      <c r="B12" s="906"/>
      <c r="C12" s="906"/>
      <c r="D12" s="906">
        <v>88.07</v>
      </c>
      <c r="E12" s="906"/>
      <c r="F12" s="906">
        <v>76.337500000000006</v>
      </c>
      <c r="G12" s="906"/>
      <c r="H12" s="906"/>
      <c r="I12" s="906">
        <v>85.56</v>
      </c>
      <c r="J12" s="906"/>
      <c r="K12" s="906">
        <v>87.094999999999999</v>
      </c>
      <c r="L12" s="906"/>
      <c r="M12" s="906">
        <v>97.915000000000006</v>
      </c>
      <c r="N12" s="906"/>
      <c r="O12" s="906">
        <v>85.391249999999999</v>
      </c>
      <c r="P12" s="906"/>
      <c r="Q12" s="906"/>
      <c r="R12" s="906"/>
      <c r="S12" s="906">
        <v>86.131249999999994</v>
      </c>
      <c r="T12" s="906"/>
      <c r="U12" s="906">
        <v>91.82</v>
      </c>
      <c r="V12" s="906"/>
      <c r="W12" s="906"/>
      <c r="X12" s="906">
        <v>80.278750000000002</v>
      </c>
      <c r="Y12" s="906"/>
      <c r="Z12" s="906"/>
      <c r="AA12" s="906"/>
      <c r="AB12" s="906">
        <v>78.528750000000002</v>
      </c>
      <c r="AC12" s="906"/>
      <c r="AD12" s="906">
        <v>67.525000000000006</v>
      </c>
      <c r="AE12" s="906"/>
      <c r="AF12" s="906"/>
      <c r="AG12" s="906"/>
      <c r="AH12" s="906"/>
      <c r="AI12" s="906"/>
      <c r="AJ12" s="906"/>
      <c r="AK12" s="906"/>
      <c r="AL12" s="906"/>
      <c r="AM12" s="906"/>
      <c r="AN12" s="906"/>
      <c r="AO12" s="906"/>
      <c r="AP12" s="906"/>
      <c r="AQ12" s="906"/>
      <c r="AR12" s="906"/>
      <c r="AS12" s="906">
        <v>76.986666666666665</v>
      </c>
      <c r="AT12" s="906"/>
      <c r="AU12" s="906"/>
      <c r="AV12" s="906"/>
      <c r="AW12" s="906">
        <v>87.025000000000006</v>
      </c>
      <c r="AX12" s="906">
        <v>90.275000000000006</v>
      </c>
      <c r="AY12" s="906"/>
      <c r="AZ12" s="906">
        <v>73.599999999999994</v>
      </c>
      <c r="BA12" s="906">
        <v>72.650000000000006</v>
      </c>
      <c r="BB12" s="906">
        <v>97.25</v>
      </c>
      <c r="BC12" s="906"/>
      <c r="BD12" s="906">
        <v>92.474999999999994</v>
      </c>
      <c r="BE12" s="906"/>
      <c r="BF12" s="907">
        <v>84.16189814814814</v>
      </c>
    </row>
    <row r="13" spans="1:58">
      <c r="A13" s="985">
        <v>46147</v>
      </c>
      <c r="B13" s="906"/>
      <c r="C13" s="906"/>
      <c r="D13" s="906">
        <v>88.567499999999995</v>
      </c>
      <c r="E13" s="906"/>
      <c r="F13" s="906">
        <v>68.81</v>
      </c>
      <c r="G13" s="906"/>
      <c r="H13" s="906"/>
      <c r="I13" s="906">
        <v>84.778750000000002</v>
      </c>
      <c r="J13" s="906"/>
      <c r="K13" s="906">
        <v>86.02</v>
      </c>
      <c r="L13" s="906"/>
      <c r="M13" s="906">
        <v>97.973749999999995</v>
      </c>
      <c r="N13" s="906"/>
      <c r="O13" s="906">
        <v>85.782499999999999</v>
      </c>
      <c r="P13" s="906"/>
      <c r="Q13" s="906"/>
      <c r="R13" s="906"/>
      <c r="S13" s="906">
        <v>88.8125</v>
      </c>
      <c r="T13" s="906"/>
      <c r="U13" s="906">
        <v>92.546250000000001</v>
      </c>
      <c r="V13" s="906"/>
      <c r="W13" s="906"/>
      <c r="X13" s="906">
        <v>79.614999999999995</v>
      </c>
      <c r="Y13" s="906"/>
      <c r="Z13" s="906"/>
      <c r="AA13" s="906"/>
      <c r="AB13" s="906">
        <v>79.086250000000007</v>
      </c>
      <c r="AC13" s="906"/>
      <c r="AD13" s="906"/>
      <c r="AE13" s="906"/>
      <c r="AF13" s="906"/>
      <c r="AG13" s="906"/>
      <c r="AH13" s="906"/>
      <c r="AI13" s="906"/>
      <c r="AJ13" s="906"/>
      <c r="AK13" s="906"/>
      <c r="AL13" s="906"/>
      <c r="AM13" s="906"/>
      <c r="AN13" s="906"/>
      <c r="AO13" s="906"/>
      <c r="AP13" s="906"/>
      <c r="AQ13" s="906"/>
      <c r="AR13" s="906"/>
      <c r="AS13" s="906"/>
      <c r="AT13" s="906"/>
      <c r="AU13" s="906"/>
      <c r="AV13" s="906"/>
      <c r="AW13" s="906">
        <v>91.674999999999997</v>
      </c>
      <c r="AX13" s="906">
        <v>95.125</v>
      </c>
      <c r="AY13" s="906"/>
      <c r="AZ13" s="906"/>
      <c r="BA13" s="906">
        <v>71.95</v>
      </c>
      <c r="BB13" s="906">
        <v>96.775000000000006</v>
      </c>
      <c r="BC13" s="906"/>
      <c r="BD13" s="906"/>
      <c r="BE13" s="906"/>
      <c r="BF13" s="907">
        <v>86.251250000000013</v>
      </c>
    </row>
    <row r="14" spans="1:58">
      <c r="A14" s="985">
        <v>46148</v>
      </c>
      <c r="B14" s="906"/>
      <c r="C14" s="906"/>
      <c r="D14" s="906">
        <v>86.288749999999993</v>
      </c>
      <c r="E14" s="906"/>
      <c r="F14" s="906">
        <v>74.7</v>
      </c>
      <c r="G14" s="906"/>
      <c r="H14" s="906"/>
      <c r="I14" s="906">
        <v>83.867500000000007</v>
      </c>
      <c r="J14" s="906"/>
      <c r="K14" s="906">
        <v>84.772499999999994</v>
      </c>
      <c r="L14" s="906"/>
      <c r="M14" s="906">
        <v>95.912499999999994</v>
      </c>
      <c r="N14" s="906"/>
      <c r="O14" s="906"/>
      <c r="P14" s="906"/>
      <c r="Q14" s="906"/>
      <c r="R14" s="906"/>
      <c r="S14" s="906">
        <v>89.118750000000006</v>
      </c>
      <c r="T14" s="906"/>
      <c r="U14" s="906">
        <v>89.34375</v>
      </c>
      <c r="V14" s="906"/>
      <c r="W14" s="906"/>
      <c r="X14" s="906">
        <v>77.564999999999998</v>
      </c>
      <c r="Y14" s="906"/>
      <c r="Z14" s="906"/>
      <c r="AA14" s="906"/>
      <c r="AB14" s="906">
        <v>83.477500000000006</v>
      </c>
      <c r="AC14" s="906"/>
      <c r="AD14" s="906"/>
      <c r="AE14" s="906"/>
      <c r="AF14" s="906"/>
      <c r="AG14" s="906"/>
      <c r="AH14" s="906"/>
      <c r="AI14" s="906"/>
      <c r="AJ14" s="906"/>
      <c r="AK14" s="906"/>
      <c r="AL14" s="906"/>
      <c r="AM14" s="906"/>
      <c r="AN14" s="906"/>
      <c r="AO14" s="906"/>
      <c r="AP14" s="906"/>
      <c r="AQ14" s="906"/>
      <c r="AR14" s="906"/>
      <c r="AS14" s="906"/>
      <c r="AT14" s="906"/>
      <c r="AU14" s="906"/>
      <c r="AV14" s="906">
        <v>95.813749999999999</v>
      </c>
      <c r="AW14" s="906">
        <v>91.625</v>
      </c>
      <c r="AX14" s="906">
        <v>91.627499999999998</v>
      </c>
      <c r="AY14" s="906"/>
      <c r="AZ14" s="906"/>
      <c r="BA14" s="906">
        <v>71.547499999999999</v>
      </c>
      <c r="BB14" s="906">
        <v>96.075000000000003</v>
      </c>
      <c r="BC14" s="906"/>
      <c r="BD14" s="906"/>
      <c r="BE14" s="906"/>
      <c r="BF14" s="907">
        <v>86.552499999999995</v>
      </c>
    </row>
    <row r="15" spans="1:58">
      <c r="A15" s="985">
        <v>46149</v>
      </c>
      <c r="B15" s="906"/>
      <c r="C15" s="906"/>
      <c r="D15" s="906">
        <v>87.466250000000002</v>
      </c>
      <c r="E15" s="906"/>
      <c r="F15" s="906"/>
      <c r="G15" s="906"/>
      <c r="H15" s="906"/>
      <c r="I15" s="906">
        <v>87.632499999999993</v>
      </c>
      <c r="J15" s="906"/>
      <c r="K15" s="906"/>
      <c r="L15" s="906"/>
      <c r="M15" s="906">
        <v>96.363749999999996</v>
      </c>
      <c r="N15" s="906"/>
      <c r="O15" s="906"/>
      <c r="P15" s="906">
        <v>85.355000000000004</v>
      </c>
      <c r="Q15" s="906"/>
      <c r="R15" s="906"/>
      <c r="S15" s="906">
        <v>93.03</v>
      </c>
      <c r="T15" s="906"/>
      <c r="U15" s="906">
        <v>90.59</v>
      </c>
      <c r="V15" s="906"/>
      <c r="W15" s="906"/>
      <c r="X15" s="906">
        <v>77.831249999999997</v>
      </c>
      <c r="Y15" s="906"/>
      <c r="Z15" s="906"/>
      <c r="AA15" s="906"/>
      <c r="AB15" s="906">
        <v>87.322500000000005</v>
      </c>
      <c r="AC15" s="906"/>
      <c r="AD15" s="906"/>
      <c r="AE15" s="906"/>
      <c r="AF15" s="906"/>
      <c r="AG15" s="906"/>
      <c r="AH15" s="906"/>
      <c r="AI15" s="906"/>
      <c r="AJ15" s="906"/>
      <c r="AK15" s="906"/>
      <c r="AL15" s="906"/>
      <c r="AM15" s="906"/>
      <c r="AN15" s="906"/>
      <c r="AO15" s="906"/>
      <c r="AP15" s="906"/>
      <c r="AQ15" s="906"/>
      <c r="AR15" s="906"/>
      <c r="AS15" s="906"/>
      <c r="AT15" s="906"/>
      <c r="AU15" s="906"/>
      <c r="AV15" s="906">
        <v>91</v>
      </c>
      <c r="AW15" s="906">
        <v>87.525000000000006</v>
      </c>
      <c r="AX15" s="906">
        <v>85.674999999999997</v>
      </c>
      <c r="AY15" s="906"/>
      <c r="AZ15" s="906"/>
      <c r="BA15" s="906">
        <v>66.775000000000006</v>
      </c>
      <c r="BB15" s="906">
        <v>77.647499999999994</v>
      </c>
      <c r="BC15" s="906"/>
      <c r="BD15" s="906"/>
      <c r="BE15" s="906"/>
      <c r="BF15" s="907">
        <v>85.708749999999995</v>
      </c>
    </row>
    <row r="16" spans="1:58">
      <c r="A16" s="985">
        <v>46150</v>
      </c>
      <c r="B16" s="906"/>
      <c r="C16" s="906"/>
      <c r="D16" s="906">
        <v>86.867500000000007</v>
      </c>
      <c r="E16" s="906"/>
      <c r="F16" s="906"/>
      <c r="G16" s="906"/>
      <c r="H16" s="906">
        <v>95.74</v>
      </c>
      <c r="I16" s="906">
        <v>84.697500000000005</v>
      </c>
      <c r="J16" s="906"/>
      <c r="K16" s="906"/>
      <c r="L16" s="906"/>
      <c r="M16" s="906">
        <v>97.297499999999999</v>
      </c>
      <c r="N16" s="906"/>
      <c r="O16" s="906"/>
      <c r="P16" s="906">
        <v>84.888750000000002</v>
      </c>
      <c r="Q16" s="906"/>
      <c r="R16" s="906"/>
      <c r="S16" s="906">
        <v>76.638571428571424</v>
      </c>
      <c r="T16" s="906"/>
      <c r="U16" s="906">
        <v>87.883750000000006</v>
      </c>
      <c r="V16" s="906"/>
      <c r="W16" s="906"/>
      <c r="X16" s="906">
        <v>79.5625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87.775000000000006</v>
      </c>
      <c r="AU16" s="906"/>
      <c r="AV16" s="906">
        <v>95.587500000000006</v>
      </c>
      <c r="AW16" s="906">
        <v>88.875</v>
      </c>
      <c r="AX16" s="906">
        <v>95.622500000000002</v>
      </c>
      <c r="AY16" s="906"/>
      <c r="AZ16" s="906"/>
      <c r="BA16" s="906">
        <v>70.125</v>
      </c>
      <c r="BB16" s="906">
        <v>88.625</v>
      </c>
      <c r="BC16" s="906"/>
      <c r="BD16" s="906"/>
      <c r="BE16" s="906">
        <v>96.0625</v>
      </c>
      <c r="BF16" s="907">
        <v>87.749904761904745</v>
      </c>
    </row>
    <row r="17" spans="1:58">
      <c r="A17" s="985">
        <v>46151</v>
      </c>
      <c r="B17" s="906"/>
      <c r="C17" s="906"/>
      <c r="D17" s="906">
        <v>87.09</v>
      </c>
      <c r="E17" s="906"/>
      <c r="F17" s="906">
        <v>83.266666666666666</v>
      </c>
      <c r="G17" s="906"/>
      <c r="H17" s="906">
        <v>94.682500000000005</v>
      </c>
      <c r="I17" s="906">
        <v>86.394999999999996</v>
      </c>
      <c r="J17" s="906"/>
      <c r="K17" s="906"/>
      <c r="L17" s="906"/>
      <c r="M17" s="906">
        <v>96.2</v>
      </c>
      <c r="N17" s="906"/>
      <c r="O17" s="906"/>
      <c r="P17" s="906">
        <v>84.456249999999997</v>
      </c>
      <c r="Q17" s="906"/>
      <c r="R17" s="906"/>
      <c r="S17" s="906">
        <v>92.927499999999995</v>
      </c>
      <c r="T17" s="906"/>
      <c r="U17" s="906">
        <v>88.976249999999993</v>
      </c>
      <c r="V17" s="906"/>
      <c r="W17" s="906"/>
      <c r="X17" s="906">
        <v>78.842500000000001</v>
      </c>
      <c r="Y17" s="906"/>
      <c r="Z17" s="906"/>
      <c r="AA17" s="906"/>
      <c r="AB17" s="906">
        <v>91.256249999999994</v>
      </c>
      <c r="AC17" s="906"/>
      <c r="AD17" s="906"/>
      <c r="AE17" s="906">
        <v>76.625</v>
      </c>
      <c r="AF17" s="906"/>
      <c r="AG17" s="906"/>
      <c r="AH17" s="906"/>
      <c r="AI17" s="906"/>
      <c r="AJ17" s="906"/>
      <c r="AK17" s="906"/>
      <c r="AL17" s="906"/>
      <c r="AM17" s="906"/>
      <c r="AN17" s="906"/>
      <c r="AO17" s="906"/>
      <c r="AP17" s="906"/>
      <c r="AQ17" s="906"/>
      <c r="AR17" s="906"/>
      <c r="AS17" s="906"/>
      <c r="AT17" s="906">
        <v>89.587500000000006</v>
      </c>
      <c r="AU17" s="906"/>
      <c r="AV17" s="906">
        <v>94.075000000000003</v>
      </c>
      <c r="AW17" s="906">
        <v>93.5</v>
      </c>
      <c r="AX17" s="906">
        <v>92.55</v>
      </c>
      <c r="AY17" s="906"/>
      <c r="AZ17" s="906"/>
      <c r="BA17" s="906">
        <v>72.924999999999997</v>
      </c>
      <c r="BB17" s="906"/>
      <c r="BC17" s="906"/>
      <c r="BD17" s="906"/>
      <c r="BE17" s="906">
        <v>97.337500000000006</v>
      </c>
      <c r="BF17" s="907">
        <v>88.276053921568632</v>
      </c>
    </row>
    <row r="18" spans="1:58">
      <c r="A18" s="985">
        <v>46152</v>
      </c>
      <c r="B18" s="906"/>
      <c r="C18" s="906"/>
      <c r="D18" s="906">
        <v>86.497500000000002</v>
      </c>
      <c r="E18" s="906"/>
      <c r="F18" s="906">
        <v>89.185000000000002</v>
      </c>
      <c r="G18" s="906"/>
      <c r="H18" s="906">
        <v>94.237499999999997</v>
      </c>
      <c r="I18" s="906">
        <v>86.355000000000004</v>
      </c>
      <c r="J18" s="906"/>
      <c r="K18" s="906"/>
      <c r="L18" s="906"/>
      <c r="M18" s="906">
        <v>95.921250000000001</v>
      </c>
      <c r="N18" s="906"/>
      <c r="O18" s="906"/>
      <c r="P18" s="906">
        <v>82.446250000000006</v>
      </c>
      <c r="Q18" s="906"/>
      <c r="R18" s="906"/>
      <c r="S18" s="906">
        <v>90.798749999999998</v>
      </c>
      <c r="T18" s="906"/>
      <c r="U18" s="906">
        <v>92.631249999999994</v>
      </c>
      <c r="V18" s="906"/>
      <c r="W18" s="906"/>
      <c r="X18" s="906">
        <v>78.278750000000002</v>
      </c>
      <c r="Y18" s="906"/>
      <c r="Z18" s="906"/>
      <c r="AA18" s="906"/>
      <c r="AB18" s="906">
        <v>89.37</v>
      </c>
      <c r="AC18" s="906"/>
      <c r="AD18" s="906"/>
      <c r="AE18" s="906">
        <v>78.974999999999994</v>
      </c>
      <c r="AF18" s="906"/>
      <c r="AG18" s="906"/>
      <c r="AH18" s="906"/>
      <c r="AI18" s="906"/>
      <c r="AJ18" s="906"/>
      <c r="AK18" s="906"/>
      <c r="AL18" s="906"/>
      <c r="AM18" s="906"/>
      <c r="AN18" s="906"/>
      <c r="AO18" s="906"/>
      <c r="AP18" s="906"/>
      <c r="AQ18" s="906"/>
      <c r="AR18" s="906"/>
      <c r="AS18" s="906"/>
      <c r="AT18" s="906">
        <v>90.287499999999994</v>
      </c>
      <c r="AU18" s="906"/>
      <c r="AV18" s="906">
        <v>92.025000000000006</v>
      </c>
      <c r="AW18" s="906">
        <v>92.35</v>
      </c>
      <c r="AX18" s="906">
        <v>88.174999999999997</v>
      </c>
      <c r="AY18" s="906"/>
      <c r="AZ18" s="906"/>
      <c r="BA18" s="906">
        <v>73.849999999999994</v>
      </c>
      <c r="BB18" s="906"/>
      <c r="BC18" s="906"/>
      <c r="BD18" s="906"/>
      <c r="BE18" s="906">
        <v>95.575000000000003</v>
      </c>
      <c r="BF18" s="907">
        <v>88.056397058823535</v>
      </c>
    </row>
    <row r="19" spans="1:58">
      <c r="A19" s="985">
        <v>46153</v>
      </c>
      <c r="B19" s="906"/>
      <c r="C19" s="906"/>
      <c r="D19" s="906">
        <v>85.627499999999998</v>
      </c>
      <c r="E19" s="906"/>
      <c r="F19" s="906">
        <v>89.677499999999995</v>
      </c>
      <c r="G19" s="906"/>
      <c r="H19" s="906">
        <v>91.537499999999994</v>
      </c>
      <c r="I19" s="906">
        <v>83.224999999999994</v>
      </c>
      <c r="J19" s="906"/>
      <c r="K19" s="906"/>
      <c r="L19" s="906"/>
      <c r="M19" s="906">
        <v>96.22</v>
      </c>
      <c r="N19" s="906"/>
      <c r="O19" s="906"/>
      <c r="P19" s="906">
        <v>80.801249999999996</v>
      </c>
      <c r="Q19" s="906"/>
      <c r="R19" s="906"/>
      <c r="S19" s="906">
        <v>87.158749999999998</v>
      </c>
      <c r="T19" s="906"/>
      <c r="U19" s="906">
        <v>91.185000000000002</v>
      </c>
      <c r="V19" s="906"/>
      <c r="W19" s="906"/>
      <c r="X19" s="906">
        <v>77.533749999999998</v>
      </c>
      <c r="Y19" s="906"/>
      <c r="Z19" s="906"/>
      <c r="AA19" s="906"/>
      <c r="AB19" s="906">
        <v>90.121250000000003</v>
      </c>
      <c r="AC19" s="906"/>
      <c r="AD19" s="906"/>
      <c r="AE19" s="906">
        <v>79.599999999999994</v>
      </c>
      <c r="AF19" s="906"/>
      <c r="AG19" s="906"/>
      <c r="AH19" s="906"/>
      <c r="AI19" s="906"/>
      <c r="AJ19" s="906"/>
      <c r="AK19" s="906"/>
      <c r="AL19" s="906"/>
      <c r="AM19" s="906"/>
      <c r="AN19" s="906"/>
      <c r="AO19" s="906"/>
      <c r="AP19" s="906"/>
      <c r="AQ19" s="906"/>
      <c r="AR19" s="906"/>
      <c r="AS19" s="906"/>
      <c r="AT19" s="906">
        <v>90.5</v>
      </c>
      <c r="AU19" s="906"/>
      <c r="AV19" s="906">
        <v>92.575000000000003</v>
      </c>
      <c r="AW19" s="906">
        <v>92.35</v>
      </c>
      <c r="AX19" s="906">
        <v>92.125</v>
      </c>
      <c r="AY19" s="906"/>
      <c r="AZ19" s="906"/>
      <c r="BA19" s="906">
        <v>73.849999999999994</v>
      </c>
      <c r="BB19" s="906"/>
      <c r="BC19" s="906">
        <v>95.8</v>
      </c>
      <c r="BD19" s="906"/>
      <c r="BE19" s="906">
        <v>95.25</v>
      </c>
      <c r="BF19" s="907">
        <v>88.063194444444434</v>
      </c>
    </row>
    <row r="20" spans="1:58">
      <c r="A20" s="985">
        <v>46154</v>
      </c>
      <c r="B20" s="906"/>
      <c r="C20" s="906"/>
      <c r="D20" s="906">
        <v>86.816249999999997</v>
      </c>
      <c r="E20" s="906"/>
      <c r="F20" s="906">
        <v>88.47</v>
      </c>
      <c r="G20" s="906"/>
      <c r="H20" s="906">
        <v>92.292500000000004</v>
      </c>
      <c r="I20" s="906">
        <v>85.127499999999998</v>
      </c>
      <c r="J20" s="906"/>
      <c r="K20" s="906"/>
      <c r="L20" s="906"/>
      <c r="M20" s="906">
        <v>96.886250000000004</v>
      </c>
      <c r="N20" s="906"/>
      <c r="O20" s="906"/>
      <c r="P20" s="906">
        <v>82.213750000000005</v>
      </c>
      <c r="Q20" s="906"/>
      <c r="R20" s="906"/>
      <c r="S20" s="906">
        <v>87.694999999999993</v>
      </c>
      <c r="T20" s="906"/>
      <c r="U20" s="906">
        <v>89.71875</v>
      </c>
      <c r="V20" s="906"/>
      <c r="W20" s="906"/>
      <c r="X20" s="906">
        <v>77.558750000000003</v>
      </c>
      <c r="Y20" s="906"/>
      <c r="Z20" s="906"/>
      <c r="AA20" s="906"/>
      <c r="AB20" s="906">
        <v>92.618750000000006</v>
      </c>
      <c r="AC20" s="906"/>
      <c r="AD20" s="906"/>
      <c r="AE20" s="906">
        <v>75.924999999999997</v>
      </c>
      <c r="AF20" s="906"/>
      <c r="AG20" s="906"/>
      <c r="AH20" s="906"/>
      <c r="AI20" s="906"/>
      <c r="AJ20" s="906"/>
      <c r="AK20" s="906"/>
      <c r="AL20" s="906"/>
      <c r="AM20" s="906"/>
      <c r="AN20" s="906"/>
      <c r="AO20" s="906"/>
      <c r="AP20" s="906">
        <v>21.45</v>
      </c>
      <c r="AQ20" s="906">
        <v>21.45</v>
      </c>
      <c r="AR20" s="906"/>
      <c r="AS20" s="906"/>
      <c r="AT20" s="906">
        <v>91.762500000000003</v>
      </c>
      <c r="AU20" s="906"/>
      <c r="AV20" s="906">
        <v>92.751249999999999</v>
      </c>
      <c r="AW20" s="906">
        <v>93.724999999999994</v>
      </c>
      <c r="AX20" s="906">
        <v>95.577500000000001</v>
      </c>
      <c r="AY20" s="906"/>
      <c r="AZ20" s="906"/>
      <c r="BA20" s="906">
        <v>73.849999999999994</v>
      </c>
      <c r="BB20" s="906"/>
      <c r="BC20" s="906">
        <v>99.775000000000006</v>
      </c>
      <c r="BD20" s="906"/>
      <c r="BE20" s="906"/>
      <c r="BF20" s="907">
        <v>81.350723684210536</v>
      </c>
    </row>
    <row r="21" spans="1:58">
      <c r="A21" s="985">
        <v>46155</v>
      </c>
      <c r="B21" s="906"/>
      <c r="C21" s="906"/>
      <c r="D21" s="906">
        <v>85.412499999999994</v>
      </c>
      <c r="E21" s="906"/>
      <c r="F21" s="906">
        <v>83.612499999999997</v>
      </c>
      <c r="G21" s="906"/>
      <c r="H21" s="906">
        <v>89.13</v>
      </c>
      <c r="I21" s="906">
        <v>85.248750000000001</v>
      </c>
      <c r="J21" s="906"/>
      <c r="K21" s="906"/>
      <c r="L21" s="906"/>
      <c r="M21" s="906">
        <v>96.081249999999997</v>
      </c>
      <c r="N21" s="906"/>
      <c r="O21" s="906"/>
      <c r="P21" s="906">
        <v>82.981250000000003</v>
      </c>
      <c r="Q21" s="906"/>
      <c r="R21" s="906"/>
      <c r="S21" s="906">
        <v>89.666250000000005</v>
      </c>
      <c r="T21" s="906"/>
      <c r="U21" s="906">
        <v>89.655000000000001</v>
      </c>
      <c r="V21" s="906"/>
      <c r="W21" s="906"/>
      <c r="X21" s="906">
        <v>78.862499999999997</v>
      </c>
      <c r="Y21" s="906"/>
      <c r="Z21" s="906"/>
      <c r="AA21" s="906"/>
      <c r="AB21" s="906">
        <v>95.246250000000003</v>
      </c>
      <c r="AC21" s="906"/>
      <c r="AD21" s="906"/>
      <c r="AE21" s="906">
        <v>73.674999999999997</v>
      </c>
      <c r="AF21" s="906"/>
      <c r="AG21" s="906"/>
      <c r="AH21" s="906"/>
      <c r="AI21" s="906"/>
      <c r="AJ21" s="906"/>
      <c r="AK21" s="906"/>
      <c r="AL21" s="906"/>
      <c r="AM21" s="906"/>
      <c r="AN21" s="906"/>
      <c r="AO21" s="906"/>
      <c r="AP21" s="906">
        <v>29.53</v>
      </c>
      <c r="AQ21" s="906">
        <v>29.555</v>
      </c>
      <c r="AR21" s="906"/>
      <c r="AS21" s="906"/>
      <c r="AT21" s="906">
        <v>88.461250000000007</v>
      </c>
      <c r="AU21" s="906"/>
      <c r="AV21" s="906">
        <v>91.912499999999994</v>
      </c>
      <c r="AW21" s="906">
        <v>92.424999999999997</v>
      </c>
      <c r="AX21" s="906">
        <v>91.222499999999997</v>
      </c>
      <c r="AY21" s="906"/>
      <c r="AZ21" s="906"/>
      <c r="BA21" s="906">
        <v>43.5</v>
      </c>
      <c r="BB21" s="906"/>
      <c r="BC21" s="906">
        <v>98.375</v>
      </c>
      <c r="BD21" s="906"/>
      <c r="BE21" s="906"/>
      <c r="BF21" s="907">
        <v>79.713289473684199</v>
      </c>
    </row>
    <row r="22" spans="1:58">
      <c r="A22" s="985">
        <v>46156</v>
      </c>
      <c r="B22" s="906"/>
      <c r="C22" s="906"/>
      <c r="D22" s="906">
        <v>86.9375</v>
      </c>
      <c r="E22" s="906"/>
      <c r="F22" s="906">
        <v>83.307500000000005</v>
      </c>
      <c r="G22" s="906"/>
      <c r="H22" s="906">
        <v>92.905000000000001</v>
      </c>
      <c r="I22" s="906">
        <v>85.778750000000002</v>
      </c>
      <c r="J22" s="906"/>
      <c r="K22" s="906"/>
      <c r="L22" s="906"/>
      <c r="M22" s="906">
        <v>94.64</v>
      </c>
      <c r="N22" s="906"/>
      <c r="O22" s="906"/>
      <c r="P22" s="906">
        <v>83.586250000000007</v>
      </c>
      <c r="Q22" s="906"/>
      <c r="R22" s="906"/>
      <c r="S22" s="906">
        <v>88.424999999999997</v>
      </c>
      <c r="T22" s="906"/>
      <c r="U22" s="906">
        <v>88.497500000000002</v>
      </c>
      <c r="V22" s="906"/>
      <c r="W22" s="906"/>
      <c r="X22" s="906">
        <v>75.276666666666671</v>
      </c>
      <c r="Y22" s="906"/>
      <c r="Z22" s="906"/>
      <c r="AA22" s="906"/>
      <c r="AB22" s="906">
        <v>95.671250000000001</v>
      </c>
      <c r="AC22" s="906"/>
      <c r="AD22" s="906"/>
      <c r="AE22" s="906">
        <v>73.174999999999997</v>
      </c>
      <c r="AF22" s="906"/>
      <c r="AG22" s="906"/>
      <c r="AH22" s="906"/>
      <c r="AI22" s="906"/>
      <c r="AJ22" s="906"/>
      <c r="AK22" s="906"/>
      <c r="AL22" s="906"/>
      <c r="AM22" s="906"/>
      <c r="AN22" s="906"/>
      <c r="AO22" s="906"/>
      <c r="AP22" s="906">
        <v>26.635000000000002</v>
      </c>
      <c r="AQ22" s="906">
        <v>26.635000000000002</v>
      </c>
      <c r="AR22" s="906"/>
      <c r="AS22" s="906"/>
      <c r="AT22" s="906">
        <v>86.875</v>
      </c>
      <c r="AU22" s="906"/>
      <c r="AV22" s="906">
        <v>90.724999999999994</v>
      </c>
      <c r="AW22" s="906">
        <v>88.424999999999997</v>
      </c>
      <c r="AX22" s="906">
        <v>89.35</v>
      </c>
      <c r="AY22" s="906"/>
      <c r="AZ22" s="906"/>
      <c r="BA22" s="906"/>
      <c r="BB22" s="906"/>
      <c r="BC22" s="906">
        <v>99.26</v>
      </c>
      <c r="BD22" s="906"/>
      <c r="BE22" s="906">
        <v>95.983333333333334</v>
      </c>
      <c r="BF22" s="907">
        <v>81.688881578947345</v>
      </c>
    </row>
    <row r="23" spans="1:58">
      <c r="A23" s="985">
        <v>46157</v>
      </c>
      <c r="B23" s="906"/>
      <c r="C23" s="906"/>
      <c r="D23" s="906">
        <v>85.503749999999997</v>
      </c>
      <c r="E23" s="906"/>
      <c r="F23" s="906">
        <v>74.632499999999993</v>
      </c>
      <c r="G23" s="906"/>
      <c r="H23" s="906">
        <v>91.942499999999995</v>
      </c>
      <c r="I23" s="906">
        <v>84.856250000000003</v>
      </c>
      <c r="J23" s="906"/>
      <c r="K23" s="906"/>
      <c r="L23" s="906"/>
      <c r="M23" s="906">
        <v>96.351249999999993</v>
      </c>
      <c r="N23" s="906"/>
      <c r="O23" s="906"/>
      <c r="P23" s="906">
        <v>83.724999999999994</v>
      </c>
      <c r="Q23" s="906"/>
      <c r="R23" s="906"/>
      <c r="S23" s="906">
        <v>89.738749999999996</v>
      </c>
      <c r="T23" s="906"/>
      <c r="U23" s="906"/>
      <c r="V23" s="906"/>
      <c r="W23" s="906"/>
      <c r="X23" s="906"/>
      <c r="Y23" s="906"/>
      <c r="Z23" s="906"/>
      <c r="AA23" s="906"/>
      <c r="AB23" s="906">
        <v>93.823750000000004</v>
      </c>
      <c r="AC23" s="906"/>
      <c r="AD23" s="906"/>
      <c r="AE23" s="906">
        <v>73.924999999999997</v>
      </c>
      <c r="AF23" s="906"/>
      <c r="AG23" s="906"/>
      <c r="AH23" s="906"/>
      <c r="AI23" s="906"/>
      <c r="AJ23" s="906"/>
      <c r="AK23" s="906"/>
      <c r="AL23" s="906"/>
      <c r="AM23" s="906"/>
      <c r="AN23" s="906"/>
      <c r="AO23" s="906"/>
      <c r="AP23" s="906">
        <v>26.873333333333335</v>
      </c>
      <c r="AQ23" s="906">
        <v>26.873333333333335</v>
      </c>
      <c r="AR23" s="906"/>
      <c r="AS23" s="906"/>
      <c r="AT23" s="906">
        <v>88.075000000000003</v>
      </c>
      <c r="AU23" s="906"/>
      <c r="AV23" s="906">
        <v>92.012500000000003</v>
      </c>
      <c r="AW23" s="906">
        <v>87.025000000000006</v>
      </c>
      <c r="AX23" s="906">
        <v>88.9</v>
      </c>
      <c r="AY23" s="906"/>
      <c r="AZ23" s="906"/>
      <c r="BA23" s="906"/>
      <c r="BB23" s="906"/>
      <c r="BC23" s="906"/>
      <c r="BD23" s="906"/>
      <c r="BE23" s="906">
        <v>96.762500000000003</v>
      </c>
      <c r="BF23" s="907">
        <v>80.063776041666685</v>
      </c>
    </row>
    <row r="24" spans="1:58">
      <c r="A24" s="985">
        <v>46158</v>
      </c>
      <c r="B24" s="906"/>
      <c r="C24" s="906"/>
      <c r="D24" s="906">
        <v>85.322500000000005</v>
      </c>
      <c r="E24" s="906"/>
      <c r="F24" s="906">
        <v>74.48</v>
      </c>
      <c r="G24" s="906"/>
      <c r="H24" s="906">
        <v>90.67</v>
      </c>
      <c r="I24" s="906">
        <v>84.311250000000001</v>
      </c>
      <c r="J24" s="906"/>
      <c r="K24" s="906"/>
      <c r="L24" s="906"/>
      <c r="M24" s="906">
        <v>96.768749999999997</v>
      </c>
      <c r="N24" s="906"/>
      <c r="O24" s="906"/>
      <c r="P24" s="906">
        <v>83.125</v>
      </c>
      <c r="Q24" s="906"/>
      <c r="R24" s="906"/>
      <c r="S24" s="906">
        <v>87.81</v>
      </c>
      <c r="T24" s="906"/>
      <c r="U24" s="906"/>
      <c r="V24" s="906"/>
      <c r="W24" s="906"/>
      <c r="X24" s="906"/>
      <c r="Y24" s="906"/>
      <c r="Z24" s="906"/>
      <c r="AA24" s="906"/>
      <c r="AB24" s="906"/>
      <c r="AC24" s="906"/>
      <c r="AD24" s="906"/>
      <c r="AE24" s="906">
        <v>74.375</v>
      </c>
      <c r="AF24" s="906"/>
      <c r="AG24" s="906"/>
      <c r="AH24" s="906"/>
      <c r="AI24" s="906"/>
      <c r="AJ24" s="906"/>
      <c r="AK24" s="906"/>
      <c r="AL24" s="906"/>
      <c r="AM24" s="906"/>
      <c r="AN24" s="906"/>
      <c r="AO24" s="906"/>
      <c r="AP24" s="906">
        <v>27.296666666666667</v>
      </c>
      <c r="AQ24" s="906">
        <v>27.296666666666667</v>
      </c>
      <c r="AR24" s="906"/>
      <c r="AS24" s="906"/>
      <c r="AT24" s="906">
        <v>91.362499999999997</v>
      </c>
      <c r="AU24" s="906"/>
      <c r="AV24" s="906">
        <v>93.625</v>
      </c>
      <c r="AW24" s="906">
        <v>91.674999999999997</v>
      </c>
      <c r="AX24" s="906">
        <v>95.825000000000003</v>
      </c>
      <c r="AY24" s="906"/>
      <c r="AZ24" s="906"/>
      <c r="BA24" s="906"/>
      <c r="BB24" s="906"/>
      <c r="BC24" s="906">
        <v>92.9375</v>
      </c>
      <c r="BD24" s="906"/>
      <c r="BE24" s="906">
        <v>97.8</v>
      </c>
      <c r="BF24" s="907">
        <v>80.91755208333332</v>
      </c>
    </row>
    <row r="25" spans="1:58">
      <c r="A25" s="985">
        <v>46159</v>
      </c>
      <c r="B25" s="906"/>
      <c r="C25" s="906"/>
      <c r="D25" s="906"/>
      <c r="E25" s="906"/>
      <c r="F25" s="906">
        <v>73.987499999999997</v>
      </c>
      <c r="G25" s="906"/>
      <c r="H25" s="906">
        <v>80.694999999999993</v>
      </c>
      <c r="I25" s="906">
        <v>84.882499999999993</v>
      </c>
      <c r="J25" s="906"/>
      <c r="K25" s="906"/>
      <c r="L25" s="906"/>
      <c r="M25" s="906">
        <v>96.82</v>
      </c>
      <c r="N25" s="906"/>
      <c r="O25" s="906"/>
      <c r="P25" s="906">
        <v>82.296250000000001</v>
      </c>
      <c r="Q25" s="906"/>
      <c r="R25" s="906"/>
      <c r="S25" s="906">
        <v>87.245000000000005</v>
      </c>
      <c r="T25" s="906"/>
      <c r="U25" s="906"/>
      <c r="V25" s="906"/>
      <c r="W25" s="906"/>
      <c r="X25" s="906"/>
      <c r="Y25" s="906"/>
      <c r="Z25" s="906"/>
      <c r="AA25" s="906"/>
      <c r="AB25" s="906"/>
      <c r="AC25" s="906"/>
      <c r="AD25" s="906"/>
      <c r="AE25" s="906">
        <v>73.025000000000006</v>
      </c>
      <c r="AF25" s="906"/>
      <c r="AG25" s="906"/>
      <c r="AH25" s="906"/>
      <c r="AI25" s="906"/>
      <c r="AJ25" s="906"/>
      <c r="AK25" s="906"/>
      <c r="AL25" s="906"/>
      <c r="AM25" s="906"/>
      <c r="AN25" s="906"/>
      <c r="AO25" s="906"/>
      <c r="AP25" s="906">
        <v>24.61</v>
      </c>
      <c r="AQ25" s="906">
        <v>24.61</v>
      </c>
      <c r="AR25" s="906"/>
      <c r="AS25" s="906"/>
      <c r="AT25" s="906">
        <v>92.555000000000007</v>
      </c>
      <c r="AU25" s="906"/>
      <c r="AV25" s="906">
        <v>93.201250000000002</v>
      </c>
      <c r="AW25" s="906">
        <v>93.275000000000006</v>
      </c>
      <c r="AX25" s="906">
        <v>97.424999999999997</v>
      </c>
      <c r="AY25" s="906"/>
      <c r="AZ25" s="906"/>
      <c r="BA25" s="906"/>
      <c r="BB25" s="906"/>
      <c r="BC25" s="906">
        <v>92.375</v>
      </c>
      <c r="BD25" s="906"/>
      <c r="BE25" s="906">
        <v>96.974999999999994</v>
      </c>
      <c r="BF25" s="907">
        <v>79.598499999999987</v>
      </c>
    </row>
    <row r="26" spans="1:58">
      <c r="A26" s="985">
        <v>46160</v>
      </c>
      <c r="B26" s="906"/>
      <c r="C26" s="906"/>
      <c r="D26" s="906"/>
      <c r="E26" s="906"/>
      <c r="F26" s="906">
        <v>73.680000000000007</v>
      </c>
      <c r="G26" s="906"/>
      <c r="H26" s="906"/>
      <c r="I26" s="906">
        <v>86.347499999999997</v>
      </c>
      <c r="J26" s="906"/>
      <c r="K26" s="906"/>
      <c r="L26" s="906"/>
      <c r="M26" s="906"/>
      <c r="N26" s="906"/>
      <c r="O26" s="906"/>
      <c r="P26" s="906">
        <v>82.311250000000001</v>
      </c>
      <c r="Q26" s="906"/>
      <c r="R26" s="906"/>
      <c r="S26" s="906">
        <v>87.952500000000001</v>
      </c>
      <c r="T26" s="906"/>
      <c r="U26" s="906"/>
      <c r="V26" s="906"/>
      <c r="W26" s="906"/>
      <c r="X26" s="906"/>
      <c r="Y26" s="906"/>
      <c r="Z26" s="906"/>
      <c r="AA26" s="906"/>
      <c r="AB26" s="906"/>
      <c r="AC26" s="906"/>
      <c r="AD26" s="906"/>
      <c r="AE26" s="906">
        <v>70.099999999999994</v>
      </c>
      <c r="AF26" s="906"/>
      <c r="AG26" s="906"/>
      <c r="AH26" s="906"/>
      <c r="AI26" s="906"/>
      <c r="AJ26" s="906"/>
      <c r="AK26" s="906"/>
      <c r="AL26" s="906"/>
      <c r="AM26" s="906"/>
      <c r="AN26" s="906"/>
      <c r="AO26" s="906"/>
      <c r="AP26" s="906">
        <v>27.245000000000001</v>
      </c>
      <c r="AQ26" s="906">
        <v>27.245000000000001</v>
      </c>
      <c r="AR26" s="906"/>
      <c r="AS26" s="906"/>
      <c r="AT26" s="906">
        <v>90.625</v>
      </c>
      <c r="AU26" s="906"/>
      <c r="AV26" s="906">
        <v>88.674999999999997</v>
      </c>
      <c r="AW26" s="906">
        <v>91.2</v>
      </c>
      <c r="AX26" s="906">
        <v>94.224999999999994</v>
      </c>
      <c r="AY26" s="906"/>
      <c r="AZ26" s="906"/>
      <c r="BA26" s="906"/>
      <c r="BB26" s="906"/>
      <c r="BC26" s="906">
        <v>92.587500000000006</v>
      </c>
      <c r="BD26" s="906"/>
      <c r="BE26" s="906">
        <v>97.3857142857143</v>
      </c>
      <c r="BF26" s="907">
        <v>77.659958791208794</v>
      </c>
    </row>
    <row r="27" spans="1:58">
      <c r="A27" s="985">
        <v>46161</v>
      </c>
      <c r="B27" s="906"/>
      <c r="C27" s="906"/>
      <c r="D27" s="906">
        <v>94.14</v>
      </c>
      <c r="E27" s="906"/>
      <c r="F27" s="906">
        <v>75.09</v>
      </c>
      <c r="G27" s="906"/>
      <c r="H27" s="906"/>
      <c r="I27" s="906">
        <v>88.484999999999999</v>
      </c>
      <c r="J27" s="906"/>
      <c r="K27" s="906"/>
      <c r="L27" s="906"/>
      <c r="M27" s="906"/>
      <c r="N27" s="906"/>
      <c r="O27" s="906"/>
      <c r="P27" s="906">
        <v>81.643749999999997</v>
      </c>
      <c r="Q27" s="906"/>
      <c r="R27" s="906"/>
      <c r="S27" s="906">
        <v>88.27</v>
      </c>
      <c r="T27" s="906"/>
      <c r="U27" s="906"/>
      <c r="V27" s="906"/>
      <c r="W27" s="906"/>
      <c r="X27" s="906"/>
      <c r="Y27" s="906"/>
      <c r="Z27" s="906"/>
      <c r="AA27" s="906"/>
      <c r="AB27" s="906"/>
      <c r="AC27" s="906"/>
      <c r="AD27" s="906"/>
      <c r="AE27" s="906">
        <v>67.775000000000006</v>
      </c>
      <c r="AF27" s="906"/>
      <c r="AG27" s="906"/>
      <c r="AH27" s="906"/>
      <c r="AI27" s="906"/>
      <c r="AJ27" s="906"/>
      <c r="AK27" s="906"/>
      <c r="AL27" s="906"/>
      <c r="AM27" s="906"/>
      <c r="AN27" s="906"/>
      <c r="AO27" s="906"/>
      <c r="AP27" s="906">
        <v>31.273333333333333</v>
      </c>
      <c r="AQ27" s="906">
        <v>31.273333333333333</v>
      </c>
      <c r="AR27" s="906"/>
      <c r="AS27" s="906"/>
      <c r="AT27" s="906">
        <v>92.237499999999997</v>
      </c>
      <c r="AU27" s="906"/>
      <c r="AV27" s="906">
        <v>92.125</v>
      </c>
      <c r="AW27" s="906">
        <v>92.6</v>
      </c>
      <c r="AX27" s="906">
        <v>93.025000000000006</v>
      </c>
      <c r="AY27" s="906"/>
      <c r="AZ27" s="906"/>
      <c r="BA27" s="906"/>
      <c r="BB27" s="906"/>
      <c r="BC27" s="906">
        <v>85.012500000000003</v>
      </c>
      <c r="BD27" s="906"/>
      <c r="BE27" s="906">
        <v>93.962500000000006</v>
      </c>
      <c r="BF27" s="907">
        <v>79.065208333333331</v>
      </c>
    </row>
    <row r="28" spans="1:58">
      <c r="A28" s="985">
        <v>46162</v>
      </c>
      <c r="B28" s="906"/>
      <c r="C28" s="906"/>
      <c r="D28" s="906"/>
      <c r="E28" s="906"/>
      <c r="F28" s="906"/>
      <c r="G28" s="906"/>
      <c r="H28" s="906"/>
      <c r="I28" s="906"/>
      <c r="J28" s="906"/>
      <c r="K28" s="906"/>
      <c r="L28" s="906"/>
      <c r="M28" s="906">
        <v>92.567499999999995</v>
      </c>
      <c r="N28" s="906"/>
      <c r="O28" s="906"/>
      <c r="P28" s="906">
        <v>81.543750000000003</v>
      </c>
      <c r="Q28" s="906"/>
      <c r="R28" s="906"/>
      <c r="S28" s="906"/>
      <c r="T28" s="906"/>
      <c r="U28" s="906"/>
      <c r="V28" s="906"/>
      <c r="W28" s="906"/>
      <c r="X28" s="906"/>
      <c r="Y28" s="906"/>
      <c r="Z28" s="906"/>
      <c r="AA28" s="906"/>
      <c r="AB28" s="906"/>
      <c r="AC28" s="906"/>
      <c r="AD28" s="906"/>
      <c r="AE28" s="906">
        <v>66.099999999999994</v>
      </c>
      <c r="AF28" s="906"/>
      <c r="AG28" s="906"/>
      <c r="AH28" s="906"/>
      <c r="AI28" s="906"/>
      <c r="AJ28" s="906"/>
      <c r="AK28" s="906"/>
      <c r="AL28" s="906"/>
      <c r="AM28" s="906"/>
      <c r="AN28" s="906"/>
      <c r="AO28" s="906"/>
      <c r="AP28" s="906">
        <v>27.76</v>
      </c>
      <c r="AQ28" s="906">
        <v>27.76</v>
      </c>
      <c r="AR28" s="906"/>
      <c r="AS28" s="906"/>
      <c r="AT28" s="906">
        <v>89.825000000000003</v>
      </c>
      <c r="AU28" s="906"/>
      <c r="AV28" s="906">
        <v>85.2</v>
      </c>
      <c r="AW28" s="906">
        <v>88.222499999999997</v>
      </c>
      <c r="AX28" s="906">
        <v>91.875</v>
      </c>
      <c r="AY28" s="906"/>
      <c r="AZ28" s="906"/>
      <c r="BA28" s="906"/>
      <c r="BB28" s="906"/>
      <c r="BC28" s="906">
        <v>87.55</v>
      </c>
      <c r="BD28" s="906"/>
      <c r="BE28" s="906">
        <v>94.887500000000003</v>
      </c>
      <c r="BF28" s="907">
        <v>75.753749999999997</v>
      </c>
    </row>
    <row r="29" spans="1:58">
      <c r="A29" s="985">
        <v>46163</v>
      </c>
      <c r="B29" s="906"/>
      <c r="C29" s="906"/>
      <c r="D29" s="906"/>
      <c r="E29" s="906"/>
      <c r="F29" s="906"/>
      <c r="G29" s="906"/>
      <c r="H29" s="906"/>
      <c r="I29" s="906"/>
      <c r="J29" s="906"/>
      <c r="K29" s="906"/>
      <c r="L29" s="906"/>
      <c r="M29" s="906"/>
      <c r="N29" s="906"/>
      <c r="O29" s="906"/>
      <c r="P29" s="906"/>
      <c r="Q29" s="906"/>
      <c r="R29" s="906"/>
      <c r="S29" s="906"/>
      <c r="T29" s="906"/>
      <c r="U29" s="906"/>
      <c r="V29" s="906"/>
      <c r="W29" s="906"/>
      <c r="X29" s="906"/>
      <c r="Y29" s="906"/>
      <c r="Z29" s="906"/>
      <c r="AA29" s="906"/>
      <c r="AB29" s="906"/>
      <c r="AC29" s="906"/>
      <c r="AD29" s="906"/>
      <c r="AE29" s="906"/>
      <c r="AF29" s="906"/>
      <c r="AG29" s="906"/>
      <c r="AH29" s="906"/>
      <c r="AI29" s="906"/>
      <c r="AJ29" s="906"/>
      <c r="AK29" s="906"/>
      <c r="AL29" s="906"/>
      <c r="AM29" s="906"/>
      <c r="AN29" s="906"/>
      <c r="AO29" s="906"/>
      <c r="AP29" s="906"/>
      <c r="AQ29" s="906"/>
      <c r="AR29" s="906"/>
      <c r="AS29" s="906"/>
      <c r="AT29" s="906"/>
      <c r="AU29" s="906"/>
      <c r="AV29" s="906"/>
      <c r="AW29" s="906"/>
      <c r="AX29" s="906"/>
      <c r="AY29" s="906"/>
      <c r="AZ29" s="906"/>
      <c r="BA29" s="906"/>
      <c r="BB29" s="906"/>
      <c r="BC29" s="906"/>
      <c r="BD29" s="906"/>
      <c r="BE29" s="906"/>
      <c r="BF29" s="907"/>
    </row>
    <row r="30" spans="1:58">
      <c r="A30" s="985">
        <v>46164</v>
      </c>
      <c r="B30" s="906"/>
      <c r="C30" s="906"/>
      <c r="D30" s="906"/>
      <c r="E30" s="906"/>
      <c r="F30" s="906"/>
      <c r="G30" s="906"/>
      <c r="H30" s="906"/>
      <c r="I30" s="906"/>
      <c r="J30" s="906"/>
      <c r="K30" s="906"/>
      <c r="L30" s="906"/>
      <c r="M30" s="906"/>
      <c r="N30" s="906"/>
      <c r="O30" s="906"/>
      <c r="P30" s="906"/>
      <c r="Q30" s="906"/>
      <c r="R30" s="906"/>
      <c r="S30" s="906"/>
      <c r="T30" s="906"/>
      <c r="U30" s="906"/>
      <c r="V30" s="906"/>
      <c r="W30" s="906"/>
      <c r="X30" s="906"/>
      <c r="Y30" s="906"/>
      <c r="Z30" s="906"/>
      <c r="AA30" s="906"/>
      <c r="AB30" s="906"/>
      <c r="AC30" s="906"/>
      <c r="AD30" s="906"/>
      <c r="AE30" s="906"/>
      <c r="AF30" s="906"/>
      <c r="AG30" s="906"/>
      <c r="AH30" s="906"/>
      <c r="AI30" s="906"/>
      <c r="AJ30" s="906"/>
      <c r="AK30" s="906"/>
      <c r="AL30" s="906"/>
      <c r="AM30" s="906"/>
      <c r="AN30" s="906"/>
      <c r="AO30" s="906"/>
      <c r="AP30" s="906"/>
      <c r="AQ30" s="906"/>
      <c r="AR30" s="906"/>
      <c r="AS30" s="906"/>
      <c r="AT30" s="906"/>
      <c r="AU30" s="906"/>
      <c r="AV30" s="906"/>
      <c r="AW30" s="906"/>
      <c r="AX30" s="906"/>
      <c r="AY30" s="906"/>
      <c r="AZ30" s="906"/>
      <c r="BA30" s="906"/>
      <c r="BB30" s="906"/>
      <c r="BC30" s="906"/>
      <c r="BD30" s="906"/>
      <c r="BE30" s="906"/>
      <c r="BF30" s="907"/>
    </row>
    <row r="31" spans="1:58">
      <c r="A31" s="986" t="s">
        <v>3044</v>
      </c>
      <c r="B31" s="686"/>
      <c r="C31" s="686"/>
      <c r="D31" s="686">
        <v>87.316911764705893</v>
      </c>
      <c r="E31" s="686">
        <v>85.21</v>
      </c>
      <c r="F31" s="686">
        <v>79.473921568627446</v>
      </c>
      <c r="G31" s="686"/>
      <c r="H31" s="686">
        <v>91.383250000000004</v>
      </c>
      <c r="I31" s="686">
        <v>85.369473684210519</v>
      </c>
      <c r="J31" s="686"/>
      <c r="K31" s="686">
        <v>89.143750000000011</v>
      </c>
      <c r="L31" s="686">
        <v>94.05</v>
      </c>
      <c r="M31" s="686">
        <v>96.502638888888896</v>
      </c>
      <c r="N31" s="686"/>
      <c r="O31" s="686">
        <v>85.131500000000003</v>
      </c>
      <c r="P31" s="686">
        <v>82.955267857142857</v>
      </c>
      <c r="Q31" s="686"/>
      <c r="R31" s="686"/>
      <c r="S31" s="686">
        <v>88.530648496240588</v>
      </c>
      <c r="T31" s="686"/>
      <c r="U31" s="686">
        <v>90.830153061224493</v>
      </c>
      <c r="V31" s="686"/>
      <c r="W31" s="686"/>
      <c r="X31" s="686">
        <v>78.461636904761917</v>
      </c>
      <c r="Y31" s="686"/>
      <c r="Z31" s="686"/>
      <c r="AA31" s="686"/>
      <c r="AB31" s="686">
        <v>87.212986111111107</v>
      </c>
      <c r="AC31" s="686"/>
      <c r="AD31" s="686">
        <v>70.65625</v>
      </c>
      <c r="AE31" s="686">
        <v>73.606250000000003</v>
      </c>
      <c r="AF31" s="686"/>
      <c r="AG31" s="686"/>
      <c r="AH31" s="686"/>
      <c r="AI31" s="686"/>
      <c r="AJ31" s="686"/>
      <c r="AK31" s="686"/>
      <c r="AL31" s="686"/>
      <c r="AM31" s="686"/>
      <c r="AN31" s="686"/>
      <c r="AO31" s="686"/>
      <c r="AP31" s="686">
        <v>26.963703703703708</v>
      </c>
      <c r="AQ31" s="686">
        <v>26.966481481481484</v>
      </c>
      <c r="AR31" s="686"/>
      <c r="AS31" s="686">
        <v>78.41854166666667</v>
      </c>
      <c r="AT31" s="686">
        <v>89.994519230769228</v>
      </c>
      <c r="AU31" s="686">
        <v>87.840277777777771</v>
      </c>
      <c r="AV31" s="686">
        <v>92.086916666666681</v>
      </c>
      <c r="AW31" s="686">
        <v>89.578625000000017</v>
      </c>
      <c r="AX31" s="686">
        <v>90.908000000000001</v>
      </c>
      <c r="AY31" s="686"/>
      <c r="AZ31" s="686">
        <v>73.916666666666657</v>
      </c>
      <c r="BA31" s="686">
        <v>69.301730769230772</v>
      </c>
      <c r="BB31" s="686">
        <v>91.905937500000007</v>
      </c>
      <c r="BC31" s="686">
        <v>93.741388888888892</v>
      </c>
      <c r="BD31" s="686">
        <v>86.249553571428578</v>
      </c>
      <c r="BE31" s="686">
        <v>96.180140692640691</v>
      </c>
      <c r="BF31" s="687">
        <v>83.311205311355295</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2" topLeftCell="A278" activePane="bottomLeft" state="frozen"/>
      <selection pane="bottomLeft" activeCell="C282" sqref="C282:D282"/>
    </sheetView>
  </sheetViews>
  <sheetFormatPr defaultColWidth="9" defaultRowHeight="19.5"/>
  <cols>
    <col min="1" max="1" width="12.125" style="884"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0" customWidth="1"/>
    <col min="14" max="14" width="8.125" style="731" customWidth="1"/>
    <col min="15" max="15" width="11.125" style="731" customWidth="1"/>
    <col min="16" max="17" width="6.875" style="731" customWidth="1"/>
    <col min="18" max="18" width="6.875" style="20" customWidth="1"/>
    <col min="19" max="19" width="5.5" style="883"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8"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9" t="s">
        <v>15</v>
      </c>
      <c r="R1" s="725" t="s">
        <v>16</v>
      </c>
      <c r="S1" s="880" t="s">
        <v>17</v>
      </c>
      <c r="T1" s="881" t="s">
        <v>18</v>
      </c>
      <c r="U1" s="881" t="s">
        <v>19</v>
      </c>
      <c r="V1" s="881" t="s">
        <v>20</v>
      </c>
      <c r="W1" s="434" t="s">
        <v>21</v>
      </c>
    </row>
    <row r="2" spans="1:23" ht="20.100000000000001" customHeight="1" thickBot="1">
      <c r="A2" s="882"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00000000000001" customHeight="1" thickBot="1">
      <c r="A3" s="882"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00000000000001" customHeight="1" thickBot="1">
      <c r="A4" s="882"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00000000000001" customHeight="1" thickBot="1">
      <c r="A5" s="882"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3"/>
      <c r="W5" s="435">
        <v>1100</v>
      </c>
    </row>
    <row r="6" spans="1:23" ht="20.100000000000001" customHeight="1" thickBot="1">
      <c r="A6" s="882"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00000000000001" customHeight="1" thickBot="1">
      <c r="A7" s="882"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00000000000001" customHeight="1" thickBot="1">
      <c r="A8" s="882"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00000000000001" customHeight="1" thickBot="1">
      <c r="A9" s="882"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00000000000001" customHeight="1" thickBot="1">
      <c r="A10" s="882"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00000000000001" customHeight="1" thickBot="1">
      <c r="A11" s="882"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00000000000001" customHeight="1" thickBot="1">
      <c r="A12" s="882"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2"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2"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2"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2"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2"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2"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2"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2"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2"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2"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2"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2"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2"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2"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2"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2"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2"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3"/>
    </row>
    <row r="30" spans="1:21">
      <c r="A30" s="882"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2"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2"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2"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2"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2"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2"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2"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2"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2"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2"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2"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2"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2"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2"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2"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2"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2"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2"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2"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2"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2"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2"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2"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2"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2"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2"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2"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2"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2"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2"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2"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2"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2"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2"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2"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2"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2"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2" t="s">
        <v>237</v>
      </c>
      <c r="B68" s="726">
        <v>0.17083333333333331</v>
      </c>
      <c r="C68" s="727">
        <f t="shared" si="2"/>
        <v>5.8536585365853666</v>
      </c>
      <c r="D68" s="728">
        <f t="shared" si="3"/>
        <v>245.99999999999997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2"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2"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2"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2"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4"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3" t="s">
        <v>252</v>
      </c>
      <c r="T73" s="62" t="s">
        <v>253</v>
      </c>
      <c r="U73" s="62" t="s">
        <v>254</v>
      </c>
      <c r="V73" s="62" t="s">
        <v>255</v>
      </c>
    </row>
    <row r="74" spans="1:22">
      <c r="A74" s="884"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3" t="s">
        <v>262</v>
      </c>
      <c r="T74" s="62" t="s">
        <v>253</v>
      </c>
      <c r="U74" s="62" t="s">
        <v>254</v>
      </c>
      <c r="V74" s="62" t="s">
        <v>255</v>
      </c>
    </row>
    <row r="75" spans="1:22">
      <c r="A75" s="882"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2"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4"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4"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2"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2"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2"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4"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4"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4"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3">
        <v>-3.5</v>
      </c>
      <c r="T84" s="62">
        <v>-5.6</v>
      </c>
      <c r="U84" s="885" t="s">
        <v>312</v>
      </c>
      <c r="V84" s="62" t="s">
        <v>255</v>
      </c>
    </row>
    <row r="85" spans="1:22">
      <c r="A85" s="882"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2"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4"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4"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3" t="s">
        <v>327</v>
      </c>
      <c r="T88" s="62" t="s">
        <v>328</v>
      </c>
      <c r="U88" s="62" t="s">
        <v>329</v>
      </c>
      <c r="V88" s="62" t="s">
        <v>255</v>
      </c>
    </row>
    <row r="89" spans="1:22">
      <c r="A89" s="882"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2"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3" t="s">
        <v>338</v>
      </c>
      <c r="T90" s="62" t="s">
        <v>339</v>
      </c>
      <c r="U90" s="62" t="s">
        <v>340</v>
      </c>
      <c r="V90" s="62" t="s">
        <v>255</v>
      </c>
    </row>
    <row r="91" spans="1:22">
      <c r="A91" s="884"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3" t="s">
        <v>345</v>
      </c>
      <c r="T91" s="62" t="s">
        <v>346</v>
      </c>
      <c r="U91" s="62" t="s">
        <v>347</v>
      </c>
      <c r="V91" s="62" t="s">
        <v>255</v>
      </c>
    </row>
    <row r="92" spans="1:22">
      <c r="A92" s="884"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3" t="s">
        <v>353</v>
      </c>
      <c r="T92" s="62" t="s">
        <v>354</v>
      </c>
      <c r="U92" s="62" t="s">
        <v>355</v>
      </c>
      <c r="V92" s="62" t="s">
        <v>255</v>
      </c>
    </row>
    <row r="93" spans="1:22">
      <c r="A93" s="884"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3" t="s">
        <v>345</v>
      </c>
      <c r="T93" s="62" t="s">
        <v>346</v>
      </c>
      <c r="U93" s="62" t="s">
        <v>345</v>
      </c>
      <c r="V93" s="62" t="s">
        <v>255</v>
      </c>
    </row>
    <row r="94" spans="1:22">
      <c r="A94" s="884"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3" t="s">
        <v>338</v>
      </c>
      <c r="T94" s="62" t="s">
        <v>339</v>
      </c>
      <c r="U94" s="62" t="s">
        <v>360</v>
      </c>
      <c r="V94" s="62" t="s">
        <v>255</v>
      </c>
    </row>
    <row r="95" spans="1:22">
      <c r="A95" s="882"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3" t="s">
        <v>353</v>
      </c>
      <c r="T95" s="62" t="s">
        <v>365</v>
      </c>
      <c r="U95" s="62" t="s">
        <v>327</v>
      </c>
      <c r="V95" s="62" t="s">
        <v>255</v>
      </c>
    </row>
    <row r="96" spans="1:22">
      <c r="A96" s="884"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3" t="s">
        <v>369</v>
      </c>
      <c r="T96" s="62" t="s">
        <v>370</v>
      </c>
      <c r="U96" s="62" t="s">
        <v>371</v>
      </c>
      <c r="V96" s="62" t="s">
        <v>255</v>
      </c>
    </row>
    <row r="97" spans="1:22">
      <c r="A97" s="884"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3" t="s">
        <v>371</v>
      </c>
      <c r="T97" s="62" t="s">
        <v>328</v>
      </c>
      <c r="U97" s="62" t="s">
        <v>375</v>
      </c>
      <c r="V97" s="62" t="s">
        <v>255</v>
      </c>
    </row>
    <row r="98" spans="1:22">
      <c r="A98" s="882"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3" t="s">
        <v>338</v>
      </c>
      <c r="T98" s="62" t="s">
        <v>339</v>
      </c>
      <c r="U98" s="62" t="s">
        <v>379</v>
      </c>
      <c r="V98" s="62" t="s">
        <v>255</v>
      </c>
    </row>
    <row r="99" spans="1:22">
      <c r="A99" s="884"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3" t="s">
        <v>262</v>
      </c>
      <c r="T99" s="62" t="s">
        <v>383</v>
      </c>
      <c r="U99" s="62" t="s">
        <v>384</v>
      </c>
      <c r="V99" s="62" t="s">
        <v>255</v>
      </c>
    </row>
    <row r="100" spans="1:22">
      <c r="A100" s="882"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3" t="s">
        <v>262</v>
      </c>
      <c r="T100" s="62" t="s">
        <v>383</v>
      </c>
      <c r="U100" s="62" t="s">
        <v>384</v>
      </c>
      <c r="V100" s="62" t="s">
        <v>255</v>
      </c>
    </row>
    <row r="101" spans="1:22">
      <c r="A101" s="884"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3" t="s">
        <v>387</v>
      </c>
      <c r="T101" s="62" t="s">
        <v>328</v>
      </c>
      <c r="U101" s="62" t="s">
        <v>388</v>
      </c>
      <c r="V101" s="62" t="s">
        <v>255</v>
      </c>
    </row>
    <row r="102" spans="1:22">
      <c r="A102" s="884"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3" t="s">
        <v>387</v>
      </c>
      <c r="T102" s="62" t="s">
        <v>328</v>
      </c>
      <c r="U102" s="62" t="s">
        <v>389</v>
      </c>
      <c r="V102" s="62" t="s">
        <v>255</v>
      </c>
    </row>
    <row r="103" spans="1:22">
      <c r="A103" s="882"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3" t="s">
        <v>345</v>
      </c>
      <c r="T103" s="62" t="s">
        <v>346</v>
      </c>
      <c r="U103" s="62" t="s">
        <v>392</v>
      </c>
      <c r="V103" s="62" t="s">
        <v>255</v>
      </c>
    </row>
    <row r="104" spans="1:22">
      <c r="A104" s="882"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3" t="s">
        <v>345</v>
      </c>
      <c r="T104" s="62" t="s">
        <v>346</v>
      </c>
      <c r="U104" s="62" t="s">
        <v>395</v>
      </c>
      <c r="V104" s="62" t="s">
        <v>255</v>
      </c>
    </row>
    <row r="105" spans="1:22">
      <c r="A105" s="884"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3" t="s">
        <v>254</v>
      </c>
      <c r="T105" s="62" t="s">
        <v>398</v>
      </c>
      <c r="U105" s="62" t="s">
        <v>399</v>
      </c>
      <c r="V105" s="62" t="s">
        <v>255</v>
      </c>
    </row>
    <row r="106" spans="1:22">
      <c r="A106" s="884"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3" t="s">
        <v>345</v>
      </c>
      <c r="T106" s="62" t="s">
        <v>346</v>
      </c>
      <c r="U106" s="62" t="s">
        <v>392</v>
      </c>
      <c r="V106" s="62" t="s">
        <v>255</v>
      </c>
    </row>
    <row r="107" spans="1:22">
      <c r="A107" s="884"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3" t="s">
        <v>338</v>
      </c>
      <c r="T107" s="62" t="s">
        <v>339</v>
      </c>
      <c r="U107" s="62" t="s">
        <v>379</v>
      </c>
      <c r="V107" s="62" t="s">
        <v>255</v>
      </c>
    </row>
    <row r="108" spans="1:22">
      <c r="A108" s="882"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3" t="s">
        <v>345</v>
      </c>
      <c r="T108" s="62" t="s">
        <v>403</v>
      </c>
      <c r="U108" s="62" t="s">
        <v>404</v>
      </c>
      <c r="V108" s="62" t="s">
        <v>255</v>
      </c>
    </row>
    <row r="109" spans="1:22">
      <c r="A109" s="884"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3" t="s">
        <v>338</v>
      </c>
      <c r="T109" s="62" t="s">
        <v>339</v>
      </c>
      <c r="U109" s="62" t="s">
        <v>407</v>
      </c>
      <c r="V109" s="62" t="s">
        <v>255</v>
      </c>
    </row>
    <row r="110" spans="1:22">
      <c r="A110" s="884"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3" t="s">
        <v>371</v>
      </c>
      <c r="T110" s="62" t="s">
        <v>328</v>
      </c>
      <c r="U110" s="62" t="s">
        <v>375</v>
      </c>
      <c r="V110" s="62" t="s">
        <v>255</v>
      </c>
    </row>
    <row r="111" spans="1:22">
      <c r="A111" s="884"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3" t="s">
        <v>327</v>
      </c>
      <c r="T111" s="62" t="s">
        <v>328</v>
      </c>
      <c r="U111" s="62" t="s">
        <v>329</v>
      </c>
      <c r="V111" s="62" t="s">
        <v>255</v>
      </c>
    </row>
    <row r="112" spans="1:22">
      <c r="A112" s="884"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3" t="s">
        <v>338</v>
      </c>
      <c r="T112" s="62" t="s">
        <v>339</v>
      </c>
      <c r="U112" s="62" t="s">
        <v>339</v>
      </c>
      <c r="V112" s="62" t="s">
        <v>255</v>
      </c>
    </row>
    <row r="113" spans="1:22">
      <c r="A113" s="882"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6" t="s">
        <v>387</v>
      </c>
      <c r="T113" s="887" t="s">
        <v>328</v>
      </c>
      <c r="U113" s="887" t="s">
        <v>389</v>
      </c>
      <c r="V113" s="887" t="s">
        <v>255</v>
      </c>
    </row>
    <row r="114" spans="1:22">
      <c r="A114" s="882"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3" t="s">
        <v>392</v>
      </c>
      <c r="T114" s="62" t="s">
        <v>420</v>
      </c>
      <c r="U114" s="62" t="s">
        <v>338</v>
      </c>
      <c r="V114" s="62" t="s">
        <v>255</v>
      </c>
    </row>
    <row r="115" spans="1:22">
      <c r="A115" s="884"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3" t="s">
        <v>425</v>
      </c>
      <c r="T115" s="62" t="s">
        <v>426</v>
      </c>
      <c r="U115" s="62" t="s">
        <v>392</v>
      </c>
      <c r="V115" s="62" t="s">
        <v>255</v>
      </c>
    </row>
    <row r="116" spans="1:22">
      <c r="A116" s="882"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3" t="s">
        <v>371</v>
      </c>
      <c r="T116" s="62" t="s">
        <v>328</v>
      </c>
      <c r="U116" s="62" t="s">
        <v>429</v>
      </c>
      <c r="V116" s="62" t="s">
        <v>255</v>
      </c>
    </row>
    <row r="117" spans="1:22">
      <c r="A117" s="884"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3" t="s">
        <v>434</v>
      </c>
      <c r="T117" s="62" t="s">
        <v>420</v>
      </c>
      <c r="U117" s="62" t="s">
        <v>435</v>
      </c>
      <c r="V117" s="62" t="s">
        <v>255</v>
      </c>
    </row>
    <row r="118" spans="1:22">
      <c r="A118" s="884"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3" t="s">
        <v>442</v>
      </c>
      <c r="T118" s="62" t="s">
        <v>346</v>
      </c>
      <c r="U118" s="62" t="s">
        <v>420</v>
      </c>
    </row>
    <row r="119" spans="1:22">
      <c r="A119" s="884"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3" t="s">
        <v>387</v>
      </c>
      <c r="T119" s="62" t="s">
        <v>328</v>
      </c>
      <c r="U119" s="62" t="s">
        <v>444</v>
      </c>
      <c r="V119" s="62" t="s">
        <v>255</v>
      </c>
    </row>
    <row r="120" spans="1:22">
      <c r="A120" s="882"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3" t="s">
        <v>345</v>
      </c>
      <c r="T120" s="62" t="s">
        <v>447</v>
      </c>
      <c r="U120" s="62" t="s">
        <v>369</v>
      </c>
      <c r="V120" s="62" t="s">
        <v>448</v>
      </c>
    </row>
    <row r="121" spans="1:22">
      <c r="A121" s="882"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2"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2"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4"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3" t="s">
        <v>462</v>
      </c>
      <c r="T124" s="62" t="s">
        <v>463</v>
      </c>
      <c r="U124" s="62" t="s">
        <v>464</v>
      </c>
      <c r="V124" s="62" t="s">
        <v>255</v>
      </c>
    </row>
    <row r="125" spans="1:22">
      <c r="A125" s="884"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3" t="s">
        <v>371</v>
      </c>
      <c r="T125" s="62" t="s">
        <v>468</v>
      </c>
      <c r="U125" s="62" t="s">
        <v>392</v>
      </c>
      <c r="V125" s="62" t="s">
        <v>255</v>
      </c>
    </row>
    <row r="126" spans="1:22">
      <c r="A126" s="882"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3">
        <v>-6.3</v>
      </c>
      <c r="T126" s="62" t="s">
        <v>463</v>
      </c>
      <c r="U126" s="62" t="s">
        <v>472</v>
      </c>
      <c r="V126" s="62" t="s">
        <v>255</v>
      </c>
    </row>
    <row r="127" spans="1:22">
      <c r="A127" s="884"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3" t="s">
        <v>462</v>
      </c>
      <c r="T127" s="62" t="s">
        <v>463</v>
      </c>
      <c r="U127" s="62" t="s">
        <v>474</v>
      </c>
      <c r="V127" s="62" t="s">
        <v>255</v>
      </c>
    </row>
    <row r="128" spans="1:22">
      <c r="A128" s="884"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3" t="s">
        <v>353</v>
      </c>
      <c r="T128" s="62" t="s">
        <v>477</v>
      </c>
      <c r="U128" s="62" t="s">
        <v>478</v>
      </c>
      <c r="V128" s="62" t="s">
        <v>255</v>
      </c>
    </row>
    <row r="129" spans="1:22">
      <c r="A129" s="882"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3" t="s">
        <v>462</v>
      </c>
      <c r="T129" s="62" t="s">
        <v>463</v>
      </c>
      <c r="U129" s="62" t="s">
        <v>483</v>
      </c>
      <c r="V129" s="62" t="s">
        <v>255</v>
      </c>
    </row>
    <row r="130" spans="1:22">
      <c r="A130" s="884"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3" t="s">
        <v>462</v>
      </c>
      <c r="T130" s="62" t="s">
        <v>463</v>
      </c>
      <c r="U130" s="62" t="s">
        <v>474</v>
      </c>
      <c r="V130" s="62" t="s">
        <v>255</v>
      </c>
    </row>
    <row r="131" spans="1:22">
      <c r="A131" s="884"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3" t="s">
        <v>371</v>
      </c>
      <c r="T131" s="62" t="s">
        <v>468</v>
      </c>
      <c r="U131" s="62" t="s">
        <v>488</v>
      </c>
      <c r="V131" s="62" t="s">
        <v>255</v>
      </c>
    </row>
    <row r="132" spans="1:22">
      <c r="A132" s="882"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3" t="s">
        <v>462</v>
      </c>
      <c r="T132" s="62" t="s">
        <v>463</v>
      </c>
      <c r="U132" s="62" t="s">
        <v>491</v>
      </c>
      <c r="V132" s="62" t="s">
        <v>255</v>
      </c>
    </row>
    <row r="133" spans="1:22">
      <c r="A133" s="884"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3" t="s">
        <v>462</v>
      </c>
      <c r="T133" s="62" t="s">
        <v>463</v>
      </c>
      <c r="U133" s="62" t="s">
        <v>493</v>
      </c>
      <c r="V133" s="62" t="s">
        <v>255</v>
      </c>
    </row>
    <row r="134" spans="1:22">
      <c r="A134" s="882"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4"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2"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4"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2"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2"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2"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2"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4"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4"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4"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2"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2"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2"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3" t="s">
        <v>345</v>
      </c>
      <c r="T147" s="62" t="s">
        <v>464</v>
      </c>
      <c r="U147" s="62" t="s">
        <v>392</v>
      </c>
      <c r="V147" s="62" t="s">
        <v>255</v>
      </c>
    </row>
    <row r="148" spans="1:22">
      <c r="A148" s="884"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3" t="s">
        <v>254</v>
      </c>
      <c r="T148" s="62" t="s">
        <v>464</v>
      </c>
      <c r="U148" s="62" t="s">
        <v>541</v>
      </c>
      <c r="V148" s="62" t="s">
        <v>255</v>
      </c>
    </row>
    <row r="149" spans="1:22">
      <c r="A149" s="882"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3" t="s">
        <v>425</v>
      </c>
      <c r="T149" s="62" t="s">
        <v>543</v>
      </c>
      <c r="U149" s="62" t="s">
        <v>254</v>
      </c>
      <c r="V149" s="62" t="s">
        <v>255</v>
      </c>
    </row>
    <row r="150" spans="1:22">
      <c r="A150" s="884"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3" t="s">
        <v>548</v>
      </c>
      <c r="T150" s="62" t="s">
        <v>549</v>
      </c>
      <c r="U150" s="62" t="s">
        <v>550</v>
      </c>
      <c r="V150" s="62" t="s">
        <v>255</v>
      </c>
    </row>
    <row r="151" spans="1:22">
      <c r="A151" s="882"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3" t="s">
        <v>327</v>
      </c>
      <c r="T151" s="62" t="s">
        <v>398</v>
      </c>
      <c r="U151" s="62" t="s">
        <v>328</v>
      </c>
      <c r="V151" s="62" t="s">
        <v>448</v>
      </c>
    </row>
    <row r="152" spans="1:22">
      <c r="A152" s="884"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3" t="s">
        <v>558</v>
      </c>
      <c r="T152" s="62" t="s">
        <v>375</v>
      </c>
      <c r="U152" s="62" t="s">
        <v>392</v>
      </c>
      <c r="V152" s="62" t="s">
        <v>255</v>
      </c>
    </row>
    <row r="153" spans="1:22">
      <c r="A153" s="884"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6" t="s">
        <v>562</v>
      </c>
      <c r="T153" s="887" t="s">
        <v>398</v>
      </c>
      <c r="U153" s="887" t="s">
        <v>398</v>
      </c>
      <c r="V153" s="887" t="s">
        <v>448</v>
      </c>
    </row>
    <row r="154" spans="1:22">
      <c r="A154" s="882"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3" t="s">
        <v>338</v>
      </c>
      <c r="T154" s="62" t="s">
        <v>388</v>
      </c>
      <c r="U154" s="62" t="s">
        <v>566</v>
      </c>
      <c r="V154" s="62" t="s">
        <v>255</v>
      </c>
    </row>
    <row r="155" spans="1:22">
      <c r="A155" s="884"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3" t="s">
        <v>570</v>
      </c>
      <c r="T155" s="62" t="s">
        <v>375</v>
      </c>
      <c r="U155" s="62" t="s">
        <v>395</v>
      </c>
      <c r="V155" s="62" t="s">
        <v>255</v>
      </c>
    </row>
    <row r="156" spans="1:22">
      <c r="A156" s="882"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3" t="s">
        <v>425</v>
      </c>
      <c r="T156" s="62" t="s">
        <v>549</v>
      </c>
      <c r="U156" s="62" t="s">
        <v>573</v>
      </c>
      <c r="V156" s="62" t="s">
        <v>255</v>
      </c>
    </row>
    <row r="157" spans="1:22">
      <c r="A157" s="882"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3" t="s">
        <v>404</v>
      </c>
      <c r="T157" s="62" t="s">
        <v>464</v>
      </c>
      <c r="U157" s="62" t="s">
        <v>579</v>
      </c>
      <c r="V157" s="62" t="s">
        <v>580</v>
      </c>
    </row>
    <row r="158" spans="1:22">
      <c r="A158" s="884"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3" t="s">
        <v>345</v>
      </c>
      <c r="T158" s="62" t="s">
        <v>543</v>
      </c>
      <c r="U158" s="62" t="s">
        <v>472</v>
      </c>
    </row>
    <row r="159" spans="1:22">
      <c r="A159" s="882"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2"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4"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4"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4"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4"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4"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2"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3" t="s">
        <v>327</v>
      </c>
      <c r="T166" s="62" t="s">
        <v>606</v>
      </c>
      <c r="U166" s="62" t="s">
        <v>607</v>
      </c>
      <c r="V166" s="62" t="s">
        <v>255</v>
      </c>
    </row>
    <row r="167" spans="1:22">
      <c r="A167" s="884"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4"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3" t="s">
        <v>615</v>
      </c>
      <c r="T168" s="62" t="s">
        <v>549</v>
      </c>
      <c r="U168" s="62" t="s">
        <v>616</v>
      </c>
      <c r="V168" s="62" t="s">
        <v>255</v>
      </c>
    </row>
    <row r="169" spans="1:22">
      <c r="A169" s="882"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3" t="s">
        <v>254</v>
      </c>
      <c r="T169" s="62" t="s">
        <v>549</v>
      </c>
      <c r="U169" s="62" t="s">
        <v>618</v>
      </c>
    </row>
    <row r="170" spans="1:22">
      <c r="A170" s="884"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3" t="s">
        <v>254</v>
      </c>
      <c r="T170" s="62" t="s">
        <v>549</v>
      </c>
      <c r="U170" s="62" t="s">
        <v>620</v>
      </c>
    </row>
    <row r="171" spans="1:22">
      <c r="A171" s="884"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3" t="s">
        <v>353</v>
      </c>
      <c r="T171" s="62" t="s">
        <v>254</v>
      </c>
      <c r="U171" s="62" t="s">
        <v>625</v>
      </c>
    </row>
    <row r="172" spans="1:22">
      <c r="A172" s="884"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3" t="s">
        <v>420</v>
      </c>
      <c r="T172" s="62" t="s">
        <v>447</v>
      </c>
      <c r="U172" s="62" t="s">
        <v>629</v>
      </c>
      <c r="V172" s="62" t="s">
        <v>255</v>
      </c>
    </row>
    <row r="173" spans="1:22">
      <c r="A173" s="882"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3" t="s">
        <v>633</v>
      </c>
      <c r="T173" s="62" t="s">
        <v>468</v>
      </c>
      <c r="U173" s="62" t="s">
        <v>462</v>
      </c>
      <c r="V173" s="62" t="s">
        <v>255</v>
      </c>
    </row>
    <row r="174" spans="1:22">
      <c r="A174" s="882"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3" t="s">
        <v>615</v>
      </c>
      <c r="T174" s="62" t="s">
        <v>549</v>
      </c>
      <c r="U174" s="62" t="s">
        <v>328</v>
      </c>
      <c r="V174" s="62" t="s">
        <v>255</v>
      </c>
    </row>
    <row r="175" spans="1:22">
      <c r="A175" s="882"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3" t="s">
        <v>327</v>
      </c>
      <c r="T175" s="62" t="s">
        <v>606</v>
      </c>
      <c r="U175" s="62" t="s">
        <v>637</v>
      </c>
      <c r="V175" s="62" t="s">
        <v>255</v>
      </c>
    </row>
    <row r="176" spans="1:22">
      <c r="A176" s="882"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3" t="s">
        <v>615</v>
      </c>
      <c r="T176" s="62" t="s">
        <v>549</v>
      </c>
      <c r="U176" s="62" t="s">
        <v>640</v>
      </c>
      <c r="V176" s="62" t="s">
        <v>255</v>
      </c>
    </row>
    <row r="177" spans="1:22">
      <c r="A177" s="884"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6" t="s">
        <v>420</v>
      </c>
      <c r="T177" s="887" t="s">
        <v>447</v>
      </c>
      <c r="U177" s="887" t="s">
        <v>642</v>
      </c>
      <c r="V177" s="887" t="s">
        <v>255</v>
      </c>
    </row>
    <row r="178" spans="1:22">
      <c r="A178" s="882"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3" t="s">
        <v>442</v>
      </c>
      <c r="T178" s="62" t="s">
        <v>327</v>
      </c>
      <c r="U178" s="62" t="s">
        <v>647</v>
      </c>
      <c r="V178" s="62" t="s">
        <v>648</v>
      </c>
    </row>
    <row r="179" spans="1:22">
      <c r="A179" s="884"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2"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3" t="s">
        <v>657</v>
      </c>
      <c r="T180" s="62" t="s">
        <v>658</v>
      </c>
      <c r="U180" s="62" t="s">
        <v>659</v>
      </c>
    </row>
    <row r="181" spans="1:22">
      <c r="A181" s="884"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3" t="s">
        <v>562</v>
      </c>
      <c r="T181" s="62" t="s">
        <v>388</v>
      </c>
      <c r="U181" s="62" t="s">
        <v>562</v>
      </c>
      <c r="V181" s="62" t="s">
        <v>255</v>
      </c>
    </row>
    <row r="182" spans="1:22">
      <c r="A182" s="884"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3" t="s">
        <v>647</v>
      </c>
      <c r="T182" s="62" t="s">
        <v>666</v>
      </c>
      <c r="U182" s="62" t="s">
        <v>562</v>
      </c>
      <c r="V182" s="62" t="s">
        <v>255</v>
      </c>
    </row>
    <row r="183" spans="1:22">
      <c r="A183" s="884"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3" t="s">
        <v>327</v>
      </c>
      <c r="T183" s="62" t="s">
        <v>558</v>
      </c>
      <c r="U183" s="62" t="s">
        <v>668</v>
      </c>
    </row>
    <row r="184" spans="1:22">
      <c r="A184" s="882"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3" t="s">
        <v>562</v>
      </c>
      <c r="T184" s="62" t="s">
        <v>398</v>
      </c>
      <c r="U184" s="62" t="s">
        <v>666</v>
      </c>
      <c r="V184" s="62" t="s">
        <v>255</v>
      </c>
    </row>
    <row r="185" spans="1:22">
      <c r="A185" s="884"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3" t="s">
        <v>675</v>
      </c>
      <c r="T185" s="62" t="s">
        <v>543</v>
      </c>
      <c r="U185" s="62" t="s">
        <v>464</v>
      </c>
      <c r="V185" s="62" t="s">
        <v>448</v>
      </c>
    </row>
    <row r="186" spans="1:22">
      <c r="A186" s="884"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3" t="s">
        <v>345</v>
      </c>
      <c r="T186" s="62" t="s">
        <v>464</v>
      </c>
      <c r="U186" s="62" t="s">
        <v>562</v>
      </c>
      <c r="V186" s="62" t="s">
        <v>255</v>
      </c>
    </row>
    <row r="187" spans="1:22">
      <c r="A187" s="884"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3" t="s">
        <v>562</v>
      </c>
      <c r="T187" s="62" t="s">
        <v>398</v>
      </c>
      <c r="U187" s="62" t="s">
        <v>666</v>
      </c>
      <c r="V187" s="62" t="s">
        <v>448</v>
      </c>
    </row>
    <row r="188" spans="1:22">
      <c r="A188" s="884"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3" t="s">
        <v>345</v>
      </c>
      <c r="T188" s="62" t="s">
        <v>464</v>
      </c>
      <c r="U188" s="62" t="s">
        <v>327</v>
      </c>
      <c r="V188" s="62" t="s">
        <v>255</v>
      </c>
    </row>
    <row r="189" spans="1:22">
      <c r="A189" s="884"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3" t="s">
        <v>387</v>
      </c>
      <c r="T189" s="62" t="s">
        <v>420</v>
      </c>
      <c r="U189" s="62" t="s">
        <v>488</v>
      </c>
      <c r="V189" s="62" t="s">
        <v>255</v>
      </c>
    </row>
    <row r="190" spans="1:22">
      <c r="A190" s="884"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6" t="s">
        <v>327</v>
      </c>
      <c r="T190" s="887" t="s">
        <v>327</v>
      </c>
      <c r="U190" s="887" t="s">
        <v>685</v>
      </c>
      <c r="V190" s="887" t="s">
        <v>255</v>
      </c>
    </row>
    <row r="191" spans="1:22">
      <c r="A191" s="882"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3" t="s">
        <v>345</v>
      </c>
      <c r="T191" s="62" t="s">
        <v>447</v>
      </c>
      <c r="U191" s="62" t="s">
        <v>689</v>
      </c>
      <c r="V191" s="62" t="s">
        <v>448</v>
      </c>
    </row>
    <row r="192" spans="1:22">
      <c r="A192" s="882"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3" t="s">
        <v>345</v>
      </c>
      <c r="T192" s="62" t="s">
        <v>464</v>
      </c>
      <c r="U192" s="62" t="s">
        <v>327</v>
      </c>
      <c r="V192" s="62" t="s">
        <v>255</v>
      </c>
    </row>
    <row r="193" spans="1:22">
      <c r="A193" s="882"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3" t="s">
        <v>488</v>
      </c>
      <c r="T193" s="62" t="s">
        <v>388</v>
      </c>
      <c r="U193" s="62" t="s">
        <v>693</v>
      </c>
      <c r="V193" s="62" t="s">
        <v>255</v>
      </c>
    </row>
    <row r="194" spans="1:22">
      <c r="A194" s="882"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3" t="s">
        <v>488</v>
      </c>
      <c r="T194" s="62" t="s">
        <v>696</v>
      </c>
      <c r="U194" s="62" t="s">
        <v>345</v>
      </c>
      <c r="V194" s="62" t="s">
        <v>255</v>
      </c>
    </row>
    <row r="195" spans="1:22">
      <c r="A195" s="884"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3" t="s">
        <v>262</v>
      </c>
      <c r="T195" s="62" t="s">
        <v>700</v>
      </c>
      <c r="U195" s="62" t="s">
        <v>701</v>
      </c>
      <c r="V195" s="62" t="s">
        <v>448</v>
      </c>
    </row>
    <row r="196" spans="1:22">
      <c r="A196" s="884"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3" t="s">
        <v>327</v>
      </c>
      <c r="T196" s="62" t="s">
        <v>647</v>
      </c>
      <c r="U196" s="62" t="s">
        <v>705</v>
      </c>
      <c r="V196" s="62" t="s">
        <v>255</v>
      </c>
    </row>
    <row r="197" spans="1:22">
      <c r="A197" s="882"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3" t="s">
        <v>434</v>
      </c>
      <c r="T197" s="62" t="s">
        <v>420</v>
      </c>
      <c r="U197" s="62" t="s">
        <v>371</v>
      </c>
      <c r="V197" s="62" t="s">
        <v>255</v>
      </c>
    </row>
    <row r="198" spans="1:22">
      <c r="A198" s="884"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3" t="s">
        <v>327</v>
      </c>
      <c r="T198" s="62" t="s">
        <v>327</v>
      </c>
      <c r="U198" s="62" t="s">
        <v>710</v>
      </c>
      <c r="V198" s="62" t="s">
        <v>255</v>
      </c>
    </row>
    <row r="199" spans="1:22">
      <c r="A199" s="884"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3" t="s">
        <v>462</v>
      </c>
      <c r="T199" s="62" t="s">
        <v>463</v>
      </c>
      <c r="U199" s="62" t="s">
        <v>647</v>
      </c>
      <c r="V199" s="62" t="s">
        <v>255</v>
      </c>
    </row>
    <row r="200" spans="1:22">
      <c r="A200" s="884"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3" t="s">
        <v>615</v>
      </c>
      <c r="T200" s="62" t="s">
        <v>468</v>
      </c>
      <c r="U200" s="62" t="s">
        <v>717</v>
      </c>
      <c r="V200" s="62" t="s">
        <v>255</v>
      </c>
    </row>
    <row r="201" spans="1:22">
      <c r="A201" s="884"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6" t="s">
        <v>434</v>
      </c>
      <c r="T201" s="887" t="s">
        <v>420</v>
      </c>
      <c r="U201" s="887" t="s">
        <v>371</v>
      </c>
      <c r="V201" s="887" t="s">
        <v>255</v>
      </c>
    </row>
    <row r="202" spans="1:22">
      <c r="A202" s="882"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3" t="s">
        <v>387</v>
      </c>
      <c r="T202" s="62" t="s">
        <v>328</v>
      </c>
      <c r="U202" s="62" t="s">
        <v>724</v>
      </c>
      <c r="V202" s="62" t="s">
        <v>255</v>
      </c>
    </row>
    <row r="203" spans="1:22">
      <c r="A203" s="884"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3" t="s">
        <v>562</v>
      </c>
      <c r="T203" s="62" t="s">
        <v>398</v>
      </c>
      <c r="U203" s="62" t="s">
        <v>727</v>
      </c>
      <c r="V203" s="62" t="s">
        <v>255</v>
      </c>
    </row>
    <row r="204" spans="1:22">
      <c r="A204" s="882"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3" t="s">
        <v>615</v>
      </c>
      <c r="T204" s="62" t="s">
        <v>549</v>
      </c>
      <c r="U204" s="62" t="s">
        <v>727</v>
      </c>
      <c r="V204" s="62" t="s">
        <v>255</v>
      </c>
    </row>
    <row r="205" spans="1:22">
      <c r="A205" s="882"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3" t="s">
        <v>371</v>
      </c>
      <c r="T205" s="62" t="s">
        <v>468</v>
      </c>
      <c r="U205" s="62" t="s">
        <v>570</v>
      </c>
      <c r="V205" s="62" t="s">
        <v>255</v>
      </c>
    </row>
    <row r="206" spans="1:22">
      <c r="A206" s="882"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3" t="s">
        <v>345</v>
      </c>
      <c r="T206" s="62" t="s">
        <v>464</v>
      </c>
      <c r="U206" s="62" t="s">
        <v>733</v>
      </c>
      <c r="V206" s="62" t="s">
        <v>255</v>
      </c>
    </row>
    <row r="207" spans="1:22">
      <c r="A207" s="884"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3" t="s">
        <v>345</v>
      </c>
      <c r="T207" s="62" t="s">
        <v>447</v>
      </c>
      <c r="U207" s="62" t="s">
        <v>736</v>
      </c>
      <c r="V207" s="62" t="s">
        <v>448</v>
      </c>
    </row>
    <row r="208" spans="1:22">
      <c r="A208" s="882"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3" t="s">
        <v>442</v>
      </c>
      <c r="T208" s="62" t="s">
        <v>346</v>
      </c>
      <c r="U208" s="62" t="s">
        <v>738</v>
      </c>
    </row>
    <row r="209" spans="1:22">
      <c r="A209" s="884"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3" t="s">
        <v>562</v>
      </c>
      <c r="T209" s="62" t="s">
        <v>647</v>
      </c>
      <c r="U209" s="62" t="s">
        <v>345</v>
      </c>
      <c r="V209" s="62" t="s">
        <v>255</v>
      </c>
    </row>
    <row r="210" spans="1:22">
      <c r="A210" s="882"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3" t="s">
        <v>327</v>
      </c>
      <c r="T210" s="62" t="s">
        <v>327</v>
      </c>
      <c r="U210" s="62" t="s">
        <v>744</v>
      </c>
      <c r="V210" s="62" t="s">
        <v>255</v>
      </c>
    </row>
    <row r="211" spans="1:22">
      <c r="A211" s="882"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3" t="s">
        <v>615</v>
      </c>
      <c r="T211" s="62" t="s">
        <v>549</v>
      </c>
      <c r="U211" s="62" t="s">
        <v>747</v>
      </c>
      <c r="V211" s="62" t="s">
        <v>255</v>
      </c>
    </row>
    <row r="212" spans="1:22">
      <c r="A212" s="884"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3" t="s">
        <v>434</v>
      </c>
      <c r="T212" s="62" t="s">
        <v>696</v>
      </c>
      <c r="U212" s="62" t="s">
        <v>749</v>
      </c>
      <c r="V212" s="62" t="s">
        <v>255</v>
      </c>
    </row>
    <row r="213" spans="1:22">
      <c r="A213" s="882"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3" t="s">
        <v>327</v>
      </c>
      <c r="T213" s="62" t="s">
        <v>327</v>
      </c>
      <c r="U213" s="62" t="s">
        <v>752</v>
      </c>
      <c r="V213" s="62" t="s">
        <v>255</v>
      </c>
    </row>
    <row r="214" spans="1:22">
      <c r="A214" s="882"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3" t="s">
        <v>570</v>
      </c>
      <c r="T214" s="62" t="s">
        <v>375</v>
      </c>
      <c r="U214" s="62" t="s">
        <v>570</v>
      </c>
      <c r="V214" s="62" t="s">
        <v>255</v>
      </c>
    </row>
    <row r="215" spans="1:22">
      <c r="A215" s="882"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3" t="s">
        <v>463</v>
      </c>
      <c r="T215" s="62" t="s">
        <v>463</v>
      </c>
      <c r="U215" s="62" t="s">
        <v>633</v>
      </c>
      <c r="V215" s="62" t="s">
        <v>255</v>
      </c>
    </row>
    <row r="216" spans="1:22">
      <c r="A216" s="882"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3" t="s">
        <v>371</v>
      </c>
      <c r="T216" s="62" t="s">
        <v>757</v>
      </c>
      <c r="U216" s="62" t="s">
        <v>758</v>
      </c>
      <c r="V216" s="62" t="s">
        <v>255</v>
      </c>
    </row>
    <row r="217" spans="1:22">
      <c r="A217" s="882"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3" t="s">
        <v>327</v>
      </c>
      <c r="T217" s="62" t="s">
        <v>647</v>
      </c>
      <c r="U217" s="62" t="s">
        <v>705</v>
      </c>
      <c r="V217" s="62" t="s">
        <v>255</v>
      </c>
    </row>
    <row r="218" spans="1:22">
      <c r="A218" s="882"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3" t="s">
        <v>462</v>
      </c>
      <c r="T218" s="62" t="s">
        <v>463</v>
      </c>
      <c r="U218" s="62" t="s">
        <v>388</v>
      </c>
      <c r="V218" s="62" t="s">
        <v>255</v>
      </c>
    </row>
    <row r="219" spans="1:22">
      <c r="A219" s="882"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3" t="s">
        <v>262</v>
      </c>
      <c r="T219" s="62" t="s">
        <v>700</v>
      </c>
      <c r="U219" s="62" t="s">
        <v>752</v>
      </c>
      <c r="V219" s="62" t="s">
        <v>448</v>
      </c>
    </row>
    <row r="220" spans="1:22">
      <c r="A220" s="882"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3" t="s">
        <v>462</v>
      </c>
      <c r="T220" s="62" t="s">
        <v>463</v>
      </c>
      <c r="U220" s="62" t="s">
        <v>633</v>
      </c>
      <c r="V220" s="62" t="s">
        <v>255</v>
      </c>
    </row>
    <row r="221" spans="1:22">
      <c r="A221" s="884"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3" t="s">
        <v>615</v>
      </c>
      <c r="T221" s="62" t="s">
        <v>549</v>
      </c>
      <c r="U221" s="62" t="s">
        <v>768</v>
      </c>
      <c r="V221" s="62" t="s">
        <v>255</v>
      </c>
    </row>
    <row r="222" spans="1:22">
      <c r="A222" s="884"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3" t="s">
        <v>345</v>
      </c>
      <c r="T222" s="62" t="s">
        <v>464</v>
      </c>
      <c r="U222" s="62" t="s">
        <v>771</v>
      </c>
      <c r="V222" s="62" t="s">
        <v>255</v>
      </c>
    </row>
    <row r="223" spans="1:22">
      <c r="A223" s="882"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3" t="s">
        <v>570</v>
      </c>
      <c r="T223" s="62" t="s">
        <v>375</v>
      </c>
      <c r="U223" s="62" t="s">
        <v>774</v>
      </c>
      <c r="V223" s="62" t="s">
        <v>255</v>
      </c>
    </row>
    <row r="224" spans="1:22">
      <c r="A224" s="882"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3" t="s">
        <v>345</v>
      </c>
      <c r="T224" s="62" t="s">
        <v>464</v>
      </c>
      <c r="U224" s="62" t="s">
        <v>579</v>
      </c>
      <c r="V224" s="62" t="s">
        <v>255</v>
      </c>
    </row>
    <row r="225" spans="1:22">
      <c r="A225" s="884"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3" t="s">
        <v>365</v>
      </c>
      <c r="T225" s="62" t="s">
        <v>543</v>
      </c>
      <c r="U225" s="62" t="s">
        <v>780</v>
      </c>
      <c r="V225" s="62" t="s">
        <v>255</v>
      </c>
    </row>
    <row r="226" spans="1:22">
      <c r="A226" s="882"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3" t="s">
        <v>371</v>
      </c>
      <c r="T226" s="62" t="s">
        <v>328</v>
      </c>
      <c r="U226" s="62" t="s">
        <v>782</v>
      </c>
      <c r="V226" s="62" t="s">
        <v>255</v>
      </c>
    </row>
    <row r="227" spans="1:22">
      <c r="A227" s="882"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3" t="s">
        <v>327</v>
      </c>
      <c r="T227" s="62" t="s">
        <v>327</v>
      </c>
      <c r="U227" s="62" t="s">
        <v>392</v>
      </c>
      <c r="V227" s="62" t="s">
        <v>255</v>
      </c>
    </row>
    <row r="228" spans="1:22">
      <c r="A228" s="882"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3" t="s">
        <v>327</v>
      </c>
      <c r="T228" s="62" t="s">
        <v>327</v>
      </c>
      <c r="U228" s="62" t="s">
        <v>786</v>
      </c>
      <c r="V228" s="62" t="s">
        <v>255</v>
      </c>
    </row>
    <row r="229" spans="1:22">
      <c r="A229" s="882"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3" t="s">
        <v>371</v>
      </c>
      <c r="T229" s="62" t="s">
        <v>757</v>
      </c>
      <c r="U229" s="62" t="s">
        <v>789</v>
      </c>
      <c r="V229" s="62" t="s">
        <v>255</v>
      </c>
    </row>
    <row r="230" spans="1:22">
      <c r="A230" s="884"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3" t="s">
        <v>615</v>
      </c>
      <c r="T230" s="62" t="s">
        <v>549</v>
      </c>
      <c r="U230" s="62" t="s">
        <v>442</v>
      </c>
      <c r="V230" s="62" t="s">
        <v>255</v>
      </c>
    </row>
    <row r="231" spans="1:22">
      <c r="A231" s="884"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3" t="s">
        <v>383</v>
      </c>
      <c r="T231" s="62" t="s">
        <v>327</v>
      </c>
      <c r="U231" s="62" t="s">
        <v>797</v>
      </c>
    </row>
    <row r="232" spans="1:22">
      <c r="A232" s="882"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3" t="s">
        <v>462</v>
      </c>
      <c r="T232" s="62" t="s">
        <v>463</v>
      </c>
      <c r="U232" s="62" t="s">
        <v>800</v>
      </c>
      <c r="V232" s="62" t="s">
        <v>255</v>
      </c>
    </row>
    <row r="233" spans="1:22">
      <c r="A233" s="882"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3" t="s">
        <v>371</v>
      </c>
      <c r="T233" s="62" t="s">
        <v>398</v>
      </c>
      <c r="U233" s="62" t="s">
        <v>633</v>
      </c>
      <c r="V233" s="62" t="s">
        <v>580</v>
      </c>
    </row>
    <row r="234" spans="1:22">
      <c r="A234" s="884"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3" t="s">
        <v>462</v>
      </c>
      <c r="T234" s="62" t="s">
        <v>463</v>
      </c>
      <c r="U234" s="62" t="s">
        <v>806</v>
      </c>
      <c r="V234" s="62" t="s">
        <v>255</v>
      </c>
    </row>
    <row r="235" spans="1:22">
      <c r="A235" s="882"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3" t="s">
        <v>392</v>
      </c>
      <c r="T235" s="62" t="s">
        <v>420</v>
      </c>
      <c r="U235" s="62" t="s">
        <v>345</v>
      </c>
      <c r="V235" s="62" t="s">
        <v>255</v>
      </c>
    </row>
    <row r="236" spans="1:22">
      <c r="A236" s="882"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3" t="s">
        <v>345</v>
      </c>
      <c r="T236" s="62" t="s">
        <v>464</v>
      </c>
      <c r="U236" s="62" t="s">
        <v>811</v>
      </c>
      <c r="V236" s="62" t="s">
        <v>255</v>
      </c>
    </row>
    <row r="237" spans="1:22">
      <c r="A237" s="884"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3" t="s">
        <v>327</v>
      </c>
      <c r="T237" s="62" t="s">
        <v>262</v>
      </c>
      <c r="U237" s="62" t="s">
        <v>562</v>
      </c>
      <c r="V237" s="62" t="s">
        <v>255</v>
      </c>
    </row>
    <row r="238" spans="1:22">
      <c r="A238" s="882"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3" t="s">
        <v>434</v>
      </c>
      <c r="T238" s="62" t="s">
        <v>420</v>
      </c>
      <c r="U238" s="62" t="s">
        <v>818</v>
      </c>
      <c r="V238" s="62" t="s">
        <v>255</v>
      </c>
    </row>
    <row r="239" spans="1:22">
      <c r="A239" s="882"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3" t="s">
        <v>404</v>
      </c>
      <c r="T239" s="62" t="s">
        <v>464</v>
      </c>
      <c r="U239" s="62" t="s">
        <v>488</v>
      </c>
      <c r="V239" s="62" t="s">
        <v>255</v>
      </c>
    </row>
    <row r="240" spans="1:22">
      <c r="A240" s="882"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3" t="s">
        <v>262</v>
      </c>
      <c r="T240" s="62" t="s">
        <v>700</v>
      </c>
      <c r="U240" s="62" t="s">
        <v>752</v>
      </c>
      <c r="V240" s="62" t="s">
        <v>448</v>
      </c>
    </row>
    <row r="241" spans="1:22">
      <c r="A241" s="882"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3" t="s">
        <v>327</v>
      </c>
      <c r="T241" s="62" t="s">
        <v>328</v>
      </c>
      <c r="U241" s="62" t="s">
        <v>824</v>
      </c>
      <c r="V241" s="62" t="s">
        <v>255</v>
      </c>
    </row>
    <row r="242" spans="1:22">
      <c r="A242" s="882"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3" t="s">
        <v>327</v>
      </c>
      <c r="T242" s="62" t="s">
        <v>558</v>
      </c>
      <c r="U242" s="62" t="s">
        <v>827</v>
      </c>
      <c r="V242" s="62" t="s">
        <v>255</v>
      </c>
    </row>
    <row r="243" spans="1:22">
      <c r="A243" s="882"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3" t="s">
        <v>462</v>
      </c>
      <c r="T243" s="62" t="s">
        <v>463</v>
      </c>
      <c r="U243" s="62" t="s">
        <v>829</v>
      </c>
      <c r="V243" s="62" t="s">
        <v>255</v>
      </c>
    </row>
    <row r="244" spans="1:22">
      <c r="A244" s="882"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3" t="s">
        <v>615</v>
      </c>
      <c r="T244" s="62" t="s">
        <v>757</v>
      </c>
      <c r="U244" s="62" t="s">
        <v>570</v>
      </c>
      <c r="V244" s="62" t="s">
        <v>255</v>
      </c>
    </row>
    <row r="245" spans="1:22">
      <c r="A245" s="882"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3" t="s">
        <v>387</v>
      </c>
      <c r="T245" s="62" t="s">
        <v>420</v>
      </c>
      <c r="U245" s="62" t="s">
        <v>549</v>
      </c>
      <c r="V245" s="62" t="s">
        <v>255</v>
      </c>
    </row>
    <row r="246" spans="1:22">
      <c r="A246" s="882"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3" t="s">
        <v>434</v>
      </c>
      <c r="T246" s="62" t="s">
        <v>738</v>
      </c>
      <c r="U246" s="62" t="s">
        <v>834</v>
      </c>
      <c r="V246" s="62" t="s">
        <v>255</v>
      </c>
    </row>
    <row r="247" spans="1:22">
      <c r="A247" s="882"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3" t="s">
        <v>462</v>
      </c>
      <c r="T247" s="62" t="s">
        <v>463</v>
      </c>
      <c r="U247" s="62" t="s">
        <v>836</v>
      </c>
      <c r="V247" s="62" t="s">
        <v>255</v>
      </c>
    </row>
    <row r="248" spans="1:22">
      <c r="A248" s="882"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3" t="s">
        <v>488</v>
      </c>
      <c r="T248" s="62" t="s">
        <v>696</v>
      </c>
      <c r="U248" s="62" t="s">
        <v>758</v>
      </c>
      <c r="V248" s="62" t="s">
        <v>255</v>
      </c>
    </row>
    <row r="249" spans="1:22">
      <c r="A249" s="882"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3" t="s">
        <v>345</v>
      </c>
      <c r="T249" s="62" t="s">
        <v>346</v>
      </c>
      <c r="U249" s="62" t="s">
        <v>842</v>
      </c>
      <c r="V249" s="62" t="s">
        <v>255</v>
      </c>
    </row>
    <row r="250" spans="1:22">
      <c r="A250" s="882"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3" t="s">
        <v>327</v>
      </c>
      <c r="T250" s="62" t="s">
        <v>846</v>
      </c>
      <c r="U250" s="62" t="s">
        <v>327</v>
      </c>
      <c r="V250" s="62" t="s">
        <v>255</v>
      </c>
    </row>
    <row r="251" spans="1:22">
      <c r="A251" s="882"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3" t="s">
        <v>327</v>
      </c>
      <c r="T251" s="62" t="s">
        <v>558</v>
      </c>
      <c r="U251" s="62" t="s">
        <v>752</v>
      </c>
      <c r="V251" s="62" t="s">
        <v>255</v>
      </c>
    </row>
    <row r="252" spans="1:22">
      <c r="A252" s="882"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3" t="s">
        <v>442</v>
      </c>
      <c r="T252" s="62" t="s">
        <v>543</v>
      </c>
      <c r="U252" s="62" t="s">
        <v>852</v>
      </c>
      <c r="V252" s="62" t="s">
        <v>255</v>
      </c>
    </row>
    <row r="253" spans="1:22">
      <c r="A253" s="882"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3" t="s">
        <v>345</v>
      </c>
      <c r="T253" s="62" t="s">
        <v>464</v>
      </c>
      <c r="U253" s="62" t="s">
        <v>752</v>
      </c>
      <c r="V253" s="62" t="s">
        <v>255</v>
      </c>
    </row>
    <row r="254" spans="1:22">
      <c r="A254" s="882"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3" t="s">
        <v>387</v>
      </c>
      <c r="T254" s="62" t="s">
        <v>420</v>
      </c>
      <c r="U254" s="62" t="s">
        <v>858</v>
      </c>
      <c r="V254" s="62" t="s">
        <v>255</v>
      </c>
    </row>
    <row r="255" spans="1:22">
      <c r="A255" s="882"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3" t="s">
        <v>442</v>
      </c>
      <c r="T255" s="62" t="s">
        <v>549</v>
      </c>
      <c r="U255" s="62" t="s">
        <v>862</v>
      </c>
      <c r="V255" s="62" t="s">
        <v>255</v>
      </c>
    </row>
    <row r="256" spans="1:22">
      <c r="A256" s="882"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3" t="s">
        <v>262</v>
      </c>
      <c r="T256" s="62" t="s">
        <v>700</v>
      </c>
      <c r="U256" s="62" t="s">
        <v>647</v>
      </c>
      <c r="V256" s="62" t="s">
        <v>448</v>
      </c>
    </row>
    <row r="257" spans="1:22">
      <c r="A257" s="882"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3" t="s">
        <v>399</v>
      </c>
      <c r="T257" s="62" t="s">
        <v>868</v>
      </c>
      <c r="U257" s="62" t="s">
        <v>365</v>
      </c>
      <c r="V257" s="62" t="s">
        <v>580</v>
      </c>
    </row>
    <row r="258" spans="1:22">
      <c r="A258" s="882"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3" t="s">
        <v>392</v>
      </c>
      <c r="T258" s="62" t="s">
        <v>420</v>
      </c>
      <c r="U258" s="62" t="s">
        <v>327</v>
      </c>
      <c r="V258" s="62" t="s">
        <v>255</v>
      </c>
    </row>
    <row r="259" spans="1:22">
      <c r="A259" s="882"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3" t="s">
        <v>392</v>
      </c>
      <c r="T259" s="62" t="s">
        <v>388</v>
      </c>
      <c r="U259" s="62" t="s">
        <v>836</v>
      </c>
      <c r="V259" s="62" t="s">
        <v>255</v>
      </c>
    </row>
    <row r="260" spans="1:22">
      <c r="A260" s="882"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3" t="s">
        <v>462</v>
      </c>
      <c r="T260" s="62" t="s">
        <v>463</v>
      </c>
      <c r="U260" s="62" t="s">
        <v>369</v>
      </c>
      <c r="V260" s="62" t="s">
        <v>255</v>
      </c>
    </row>
    <row r="261" spans="1:22">
      <c r="A261" s="882"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3" t="s">
        <v>633</v>
      </c>
      <c r="T261" s="62" t="s">
        <v>757</v>
      </c>
      <c r="U261" s="62" t="s">
        <v>420</v>
      </c>
      <c r="V261" s="62" t="s">
        <v>448</v>
      </c>
    </row>
    <row r="262" spans="1:22">
      <c r="A262" s="882"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3" t="s">
        <v>488</v>
      </c>
      <c r="T262" s="62" t="s">
        <v>327</v>
      </c>
      <c r="U262" s="62" t="s">
        <v>879</v>
      </c>
      <c r="V262" s="62" t="s">
        <v>255</v>
      </c>
    </row>
    <row r="263" spans="1:22">
      <c r="A263" s="882"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3" t="s">
        <v>371</v>
      </c>
      <c r="T263" s="62" t="s">
        <v>468</v>
      </c>
      <c r="U263" s="62" t="s">
        <v>882</v>
      </c>
      <c r="V263" s="62" t="s">
        <v>255</v>
      </c>
    </row>
    <row r="264" spans="1:22">
      <c r="A264" s="882"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3" t="s">
        <v>392</v>
      </c>
      <c r="T264" s="62" t="s">
        <v>388</v>
      </c>
      <c r="U264" s="62" t="s">
        <v>885</v>
      </c>
      <c r="V264" s="62" t="s">
        <v>255</v>
      </c>
    </row>
    <row r="265" spans="1:22">
      <c r="A265" s="882"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3" t="s">
        <v>442</v>
      </c>
      <c r="T265" s="62" t="s">
        <v>543</v>
      </c>
      <c r="U265" s="62" t="s">
        <v>338</v>
      </c>
      <c r="V265" s="62" t="s">
        <v>255</v>
      </c>
    </row>
    <row r="266" spans="1:22">
      <c r="A266" s="882"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3" t="s">
        <v>371</v>
      </c>
      <c r="T266" s="62" t="s">
        <v>398</v>
      </c>
      <c r="U266" s="62" t="s">
        <v>425</v>
      </c>
      <c r="V266" s="62" t="s">
        <v>580</v>
      </c>
    </row>
    <row r="267" spans="1:22">
      <c r="A267" s="882"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3" t="s">
        <v>442</v>
      </c>
      <c r="T267" s="62" t="s">
        <v>543</v>
      </c>
      <c r="U267" s="62" t="s">
        <v>327</v>
      </c>
      <c r="V267" s="62" t="s">
        <v>255</v>
      </c>
    </row>
    <row r="268" spans="1:22">
      <c r="A268" s="882"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3" t="s">
        <v>345</v>
      </c>
      <c r="T268" s="62" t="s">
        <v>447</v>
      </c>
      <c r="U268" s="62" t="s">
        <v>895</v>
      </c>
      <c r="V268" s="62" t="s">
        <v>448</v>
      </c>
    </row>
    <row r="269" spans="1:22">
      <c r="A269" s="882"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3" t="s">
        <v>425</v>
      </c>
      <c r="T269" s="62" t="s">
        <v>426</v>
      </c>
      <c r="U269" s="62" t="s">
        <v>392</v>
      </c>
      <c r="V269" s="62" t="s">
        <v>255</v>
      </c>
    </row>
    <row r="270" spans="1:22">
      <c r="A270" s="882"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3" t="s">
        <v>488</v>
      </c>
      <c r="T270" s="62" t="s">
        <v>327</v>
      </c>
      <c r="U270" s="62" t="s">
        <v>901</v>
      </c>
      <c r="V270" s="62" t="s">
        <v>255</v>
      </c>
    </row>
    <row r="271" spans="1:22">
      <c r="A271" s="882"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3" t="s">
        <v>399</v>
      </c>
      <c r="T271" s="62" t="s">
        <v>464</v>
      </c>
      <c r="U271" s="62" t="s">
        <v>903</v>
      </c>
      <c r="V271" s="62" t="s">
        <v>580</v>
      </c>
    </row>
    <row r="272" spans="1:22">
      <c r="A272" s="882"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3" t="s">
        <v>392</v>
      </c>
      <c r="T272" s="62" t="s">
        <v>388</v>
      </c>
      <c r="U272" s="62" t="s">
        <v>388</v>
      </c>
      <c r="V272" s="62" t="s">
        <v>255</v>
      </c>
    </row>
    <row r="273" spans="1:22">
      <c r="A273" s="882"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3" t="s">
        <v>570</v>
      </c>
      <c r="T273" s="62" t="s">
        <v>464</v>
      </c>
      <c r="U273" s="62" t="s">
        <v>827</v>
      </c>
      <c r="V273" s="62" t="s">
        <v>255</v>
      </c>
    </row>
    <row r="274" spans="1:22">
      <c r="A274" s="882"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3" t="s">
        <v>570</v>
      </c>
      <c r="T274" s="62" t="s">
        <v>464</v>
      </c>
      <c r="U274" s="62" t="s">
        <v>254</v>
      </c>
      <c r="V274" s="62" t="s">
        <v>255</v>
      </c>
    </row>
    <row r="275" spans="1:22">
      <c r="A275" s="882"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3" t="s">
        <v>262</v>
      </c>
      <c r="T275" s="62" t="s">
        <v>700</v>
      </c>
      <c r="U275" s="62" t="s">
        <v>752</v>
      </c>
      <c r="V275" s="62" t="s">
        <v>448</v>
      </c>
    </row>
    <row r="276" spans="1:22">
      <c r="A276" s="882"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3" t="s">
        <v>392</v>
      </c>
      <c r="T276" s="62" t="s">
        <v>388</v>
      </c>
      <c r="U276" s="62" t="s">
        <v>915</v>
      </c>
      <c r="V276" s="62" t="s">
        <v>255</v>
      </c>
    </row>
    <row r="277" spans="1:22">
      <c r="A277" s="882"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3" t="s">
        <v>615</v>
      </c>
      <c r="T277" s="62" t="s">
        <v>549</v>
      </c>
      <c r="U277" s="62" t="s">
        <v>543</v>
      </c>
      <c r="V277" s="62" t="s">
        <v>255</v>
      </c>
    </row>
    <row r="278" spans="1:22">
      <c r="A278" s="882"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3" t="s">
        <v>345</v>
      </c>
      <c r="T278" s="62" t="s">
        <v>464</v>
      </c>
      <c r="U278" s="62" t="s">
        <v>903</v>
      </c>
      <c r="V278" s="62" t="s">
        <v>255</v>
      </c>
    </row>
    <row r="279" spans="1:22">
      <c r="A279" s="882"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3" t="s">
        <v>442</v>
      </c>
      <c r="T279" s="62" t="s">
        <v>543</v>
      </c>
      <c r="U279" s="62" t="s">
        <v>254</v>
      </c>
      <c r="V279" s="62" t="s">
        <v>255</v>
      </c>
    </row>
    <row r="280" spans="1:22">
      <c r="A280" s="882"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3" t="s">
        <v>633</v>
      </c>
      <c r="T280" s="62" t="s">
        <v>647</v>
      </c>
      <c r="U280" s="62" t="s">
        <v>562</v>
      </c>
      <c r="V280" s="62" t="s">
        <v>255</v>
      </c>
    </row>
    <row r="281" spans="1:22">
      <c r="A281" s="882"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3" t="s">
        <v>615</v>
      </c>
      <c r="T281" s="62" t="s">
        <v>254</v>
      </c>
      <c r="U281" s="62" t="s">
        <v>488</v>
      </c>
      <c r="V281" s="62" t="s">
        <v>580</v>
      </c>
    </row>
    <row r="282" spans="1:22">
      <c r="A282" s="882"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3" t="s">
        <v>345</v>
      </c>
      <c r="T282" s="62" t="s">
        <v>543</v>
      </c>
      <c r="U282" s="62" t="s">
        <v>327</v>
      </c>
      <c r="V282" s="62" t="s">
        <v>580</v>
      </c>
    </row>
    <row r="283" spans="1:22">
      <c r="A283" s="882"/>
      <c r="B283" s="989"/>
      <c r="C283" s="727" t="str">
        <f t="shared" si="8"/>
        <v/>
      </c>
      <c r="D283" s="479" t="str">
        <f t="shared" si="9"/>
        <v/>
      </c>
      <c r="F283" s="476"/>
      <c r="J283" s="570"/>
      <c r="K283" s="476"/>
      <c r="L283" s="477"/>
      <c r="M283" s="729"/>
      <c r="N283" s="800"/>
      <c r="O283" s="800"/>
      <c r="P283" s="800"/>
      <c r="Q283" s="800"/>
    </row>
    <row r="284" spans="1:22">
      <c r="A284" s="882"/>
      <c r="C284" s="727" t="str">
        <f t="shared" si="8"/>
        <v/>
      </c>
      <c r="D284" t="str">
        <f t="shared" si="9"/>
        <v/>
      </c>
      <c r="J284" s="570"/>
      <c r="K284" s="476"/>
      <c r="L284" s="477"/>
      <c r="M284" s="729"/>
      <c r="N284" s="800"/>
      <c r="O284" s="800"/>
      <c r="P284" s="800"/>
      <c r="Q284" s="800"/>
    </row>
    <row r="285" spans="1:22">
      <c r="A285" s="882"/>
      <c r="C285" s="727" t="str">
        <f t="shared" si="8"/>
        <v/>
      </c>
      <c r="D285" t="str">
        <f t="shared" si="9"/>
        <v/>
      </c>
      <c r="J285" s="570"/>
      <c r="K285" s="476"/>
      <c r="L285" s="477"/>
      <c r="M285" s="729"/>
      <c r="N285" s="800"/>
      <c r="O285" s="800"/>
      <c r="P285" s="800"/>
      <c r="Q285" s="800"/>
    </row>
    <row r="286" spans="1:22">
      <c r="A286" s="882"/>
      <c r="C286" s="727" t="str">
        <f t="shared" si="8"/>
        <v/>
      </c>
      <c r="D286" t="str">
        <f t="shared" si="9"/>
        <v/>
      </c>
      <c r="J286" s="570"/>
      <c r="K286" s="476"/>
      <c r="L286" s="477"/>
      <c r="M286" s="729"/>
      <c r="N286" s="800"/>
      <c r="O286" s="800"/>
      <c r="P286" s="800"/>
      <c r="Q286" s="800"/>
    </row>
    <row r="287" spans="1:22">
      <c r="A287" s="882"/>
      <c r="C287" s="727" t="str">
        <f t="shared" si="8"/>
        <v/>
      </c>
      <c r="D287" t="str">
        <f t="shared" si="9"/>
        <v/>
      </c>
      <c r="F287" s="476"/>
      <c r="J287" s="570"/>
      <c r="K287" s="476"/>
      <c r="L287" s="477"/>
      <c r="M287" s="729"/>
      <c r="N287" s="800"/>
      <c r="O287" s="800"/>
      <c r="P287" s="800"/>
      <c r="Q287" s="800"/>
    </row>
    <row r="288" spans="1:22">
      <c r="A288" s="882"/>
      <c r="B288" s="570"/>
      <c r="C288" s="727" t="str">
        <f t="shared" si="8"/>
        <v/>
      </c>
      <c r="D288" s="479" t="str">
        <f t="shared" si="9"/>
        <v/>
      </c>
      <c r="E288" s="476"/>
      <c r="F288" s="476"/>
      <c r="G288" s="476"/>
      <c r="I288" s="572"/>
      <c r="J288" s="570"/>
      <c r="K288" s="476"/>
      <c r="L288" s="477"/>
      <c r="M288" s="729"/>
      <c r="N288" s="800"/>
      <c r="O288" s="800"/>
      <c r="P288" s="800"/>
      <c r="Q288" s="800"/>
    </row>
    <row r="289" spans="1:17">
      <c r="A289" s="882"/>
      <c r="C289" s="727" t="str">
        <f t="shared" si="8"/>
        <v/>
      </c>
      <c r="D289" t="str">
        <f t="shared" si="9"/>
        <v/>
      </c>
      <c r="J289" s="570"/>
      <c r="K289" s="476"/>
      <c r="L289" s="477"/>
      <c r="M289" s="729"/>
      <c r="N289" s="800"/>
      <c r="O289" s="800"/>
      <c r="P289" s="800"/>
      <c r="Q289" s="800"/>
    </row>
    <row r="290" spans="1:17">
      <c r="A290" s="882"/>
      <c r="C290" s="727" t="str">
        <f t="shared" si="8"/>
        <v/>
      </c>
      <c r="D290" t="str">
        <f t="shared" si="9"/>
        <v/>
      </c>
      <c r="H290" s="570"/>
      <c r="J290" s="570"/>
      <c r="K290" s="476"/>
      <c r="L290" s="477"/>
      <c r="M290" s="729"/>
      <c r="N290" s="800"/>
      <c r="O290" s="800"/>
      <c r="P290" s="800"/>
      <c r="Q290" s="800"/>
    </row>
    <row r="291" spans="1:17">
      <c r="A291" s="882"/>
      <c r="C291" s="727" t="str">
        <f t="shared" si="8"/>
        <v/>
      </c>
      <c r="D291" t="str">
        <f t="shared" si="9"/>
        <v/>
      </c>
      <c r="E291" s="476"/>
      <c r="F291" s="476"/>
      <c r="G291" s="476"/>
      <c r="H291" s="570"/>
      <c r="I291" s="570"/>
      <c r="J291" s="570"/>
      <c r="K291" s="476"/>
      <c r="L291" s="477"/>
      <c r="M291" s="729"/>
      <c r="N291" s="800"/>
      <c r="O291" s="800"/>
      <c r="P291" s="800"/>
      <c r="Q291" s="800"/>
    </row>
    <row r="292" spans="1:17">
      <c r="A292" s="882"/>
      <c r="B292" s="570"/>
      <c r="C292" s="727" t="str">
        <f t="shared" si="8"/>
        <v/>
      </c>
      <c r="D292" s="479" t="str">
        <f t="shared" si="9"/>
        <v/>
      </c>
      <c r="E292" s="476"/>
      <c r="F292" s="476"/>
      <c r="G292" s="476"/>
      <c r="I292" s="572"/>
      <c r="J292" s="570"/>
      <c r="K292" s="476"/>
      <c r="L292" s="477"/>
      <c r="M292" s="729"/>
      <c r="N292" s="800"/>
      <c r="O292" s="800"/>
      <c r="P292" s="800"/>
      <c r="Q292" s="800"/>
    </row>
    <row r="293" spans="1:17">
      <c r="A293" s="882"/>
      <c r="B293" s="570"/>
      <c r="C293" s="727" t="str">
        <f t="shared" si="8"/>
        <v/>
      </c>
      <c r="D293" s="479" t="str">
        <f t="shared" si="9"/>
        <v/>
      </c>
      <c r="E293" s="476"/>
      <c r="F293" s="476"/>
      <c r="G293" s="476"/>
      <c r="I293" s="571"/>
      <c r="J293" s="570"/>
      <c r="K293" s="476"/>
      <c r="L293" s="477"/>
      <c r="M293" s="729"/>
      <c r="N293" s="800"/>
      <c r="O293" s="800"/>
      <c r="P293" s="800"/>
      <c r="Q293" s="800"/>
    </row>
    <row r="294" spans="1:17">
      <c r="A294" s="882"/>
      <c r="B294" s="570"/>
      <c r="C294" s="727" t="str">
        <f t="shared" si="8"/>
        <v/>
      </c>
      <c r="D294" s="479" t="str">
        <f t="shared" si="9"/>
        <v/>
      </c>
      <c r="E294" s="476"/>
      <c r="F294" s="476"/>
      <c r="G294" s="476"/>
      <c r="I294" s="572"/>
      <c r="J294" s="570"/>
      <c r="K294" s="476"/>
      <c r="L294" s="477"/>
      <c r="M294" s="729"/>
      <c r="N294" s="800"/>
      <c r="O294" s="800"/>
      <c r="P294" s="800"/>
      <c r="Q294" s="800"/>
    </row>
    <row r="295" spans="1:17">
      <c r="A295" s="882"/>
      <c r="C295" s="727" t="str">
        <f t="shared" si="8"/>
        <v/>
      </c>
      <c r="D295" t="str">
        <f t="shared" si="9"/>
        <v/>
      </c>
      <c r="F295" s="476"/>
      <c r="J295" s="570"/>
      <c r="K295" s="476"/>
      <c r="L295" s="477"/>
      <c r="M295" s="729"/>
      <c r="N295" s="800"/>
      <c r="O295" s="800"/>
      <c r="P295" s="800"/>
      <c r="Q295" s="800"/>
    </row>
    <row r="296" spans="1:17">
      <c r="A296" s="882"/>
      <c r="B296" s="570"/>
      <c r="C296" s="727" t="str">
        <f t="shared" si="8"/>
        <v/>
      </c>
      <c r="D296" s="479" t="str">
        <f t="shared" si="9"/>
        <v/>
      </c>
      <c r="E296" s="476"/>
      <c r="F296" s="476"/>
      <c r="G296" s="476"/>
      <c r="I296" s="572"/>
      <c r="J296" s="570"/>
      <c r="K296" s="476"/>
      <c r="L296" s="477"/>
      <c r="M296" s="729"/>
      <c r="N296" s="800"/>
      <c r="O296" s="800"/>
      <c r="P296" s="800"/>
      <c r="Q296" s="800"/>
    </row>
    <row r="297" spans="1:17">
      <c r="A297" s="882"/>
      <c r="B297" s="570"/>
      <c r="C297" s="727" t="str">
        <f t="shared" si="8"/>
        <v/>
      </c>
      <c r="D297" s="479" t="str">
        <f t="shared" si="9"/>
        <v/>
      </c>
      <c r="E297" s="476"/>
      <c r="F297" s="476"/>
      <c r="G297" s="476"/>
      <c r="J297" s="570"/>
      <c r="K297" s="476"/>
      <c r="L297" s="477"/>
      <c r="M297" s="729"/>
      <c r="N297" s="800"/>
      <c r="O297" s="800"/>
      <c r="P297" s="800"/>
      <c r="Q297" s="800"/>
    </row>
    <row r="298" spans="1:17">
      <c r="A298" s="882"/>
      <c r="B298" s="570"/>
      <c r="C298" s="727" t="str">
        <f t="shared" si="8"/>
        <v/>
      </c>
      <c r="D298" s="479" t="str">
        <f t="shared" si="9"/>
        <v/>
      </c>
      <c r="E298" s="476"/>
      <c r="F298" s="476"/>
      <c r="G298" s="476"/>
      <c r="I298" s="572"/>
      <c r="J298" s="570"/>
      <c r="K298" s="476"/>
      <c r="L298" s="477"/>
      <c r="M298" s="729"/>
      <c r="N298" s="800"/>
      <c r="O298" s="800"/>
      <c r="P298" s="800"/>
      <c r="Q298" s="800"/>
    </row>
    <row r="299" spans="1:17">
      <c r="A299" s="882"/>
      <c r="C299" s="727" t="str">
        <f t="shared" si="8"/>
        <v/>
      </c>
      <c r="D299" t="str">
        <f t="shared" si="9"/>
        <v/>
      </c>
      <c r="J299" s="570"/>
      <c r="K299" s="476"/>
      <c r="L299" s="477"/>
      <c r="M299" s="729"/>
      <c r="N299" s="800"/>
      <c r="O299" s="800"/>
      <c r="P299" s="800"/>
      <c r="Q299" s="800"/>
    </row>
    <row r="300" spans="1:17">
      <c r="A300" s="882"/>
      <c r="B300" s="570"/>
      <c r="C300" s="727" t="str">
        <f t="shared" si="8"/>
        <v/>
      </c>
      <c r="D300" s="479" t="str">
        <f t="shared" si="9"/>
        <v/>
      </c>
      <c r="E300" s="476"/>
      <c r="F300" s="476"/>
      <c r="G300" s="476"/>
      <c r="J300" s="570"/>
      <c r="K300" s="476"/>
      <c r="L300" s="477"/>
      <c r="M300" s="729"/>
      <c r="N300" s="800"/>
      <c r="O300" s="800"/>
      <c r="P300" s="800"/>
      <c r="Q300" s="800"/>
    </row>
    <row r="301" spans="1:17">
      <c r="A301" s="882"/>
      <c r="C301" s="727" t="str">
        <f t="shared" si="8"/>
        <v/>
      </c>
      <c r="D301" t="str">
        <f t="shared" si="9"/>
        <v/>
      </c>
      <c r="J301" s="570"/>
      <c r="K301" s="476"/>
      <c r="L301" s="477"/>
      <c r="M301" s="729"/>
      <c r="N301" s="800"/>
      <c r="O301" s="800"/>
      <c r="P301" s="800"/>
      <c r="Q301" s="800"/>
    </row>
    <row r="302" spans="1:17">
      <c r="A302" s="882"/>
      <c r="B302" s="570"/>
      <c r="C302" s="727" t="str">
        <f t="shared" si="8"/>
        <v/>
      </c>
      <c r="D302" s="479" t="str">
        <f t="shared" si="9"/>
        <v/>
      </c>
      <c r="E302" s="476"/>
      <c r="F302" s="476"/>
      <c r="G302" s="476"/>
      <c r="J302" s="570"/>
      <c r="K302" s="476"/>
      <c r="L302" s="477"/>
      <c r="M302" s="729"/>
      <c r="N302" s="800"/>
      <c r="O302" s="800"/>
      <c r="P302" s="800"/>
      <c r="Q302" s="800"/>
    </row>
    <row r="303" spans="1:17">
      <c r="A303" s="882"/>
      <c r="C303" s="727" t="str">
        <f t="shared" si="8"/>
        <v/>
      </c>
      <c r="D303" t="str">
        <f t="shared" si="9"/>
        <v/>
      </c>
      <c r="F303" s="476"/>
      <c r="J303" s="570"/>
      <c r="K303" s="476"/>
      <c r="L303" s="477"/>
      <c r="M303" s="729"/>
      <c r="N303" s="800"/>
      <c r="O303" s="800"/>
      <c r="P303" s="800"/>
      <c r="Q303" s="800"/>
    </row>
    <row r="304" spans="1:17">
      <c r="A304" s="882"/>
      <c r="B304" s="570"/>
      <c r="C304" s="727" t="str">
        <f t="shared" si="8"/>
        <v/>
      </c>
      <c r="D304" s="479" t="str">
        <f t="shared" si="9"/>
        <v/>
      </c>
      <c r="E304" s="476"/>
      <c r="F304" s="476"/>
      <c r="G304" s="476"/>
      <c r="J304" s="570"/>
      <c r="K304" s="476"/>
      <c r="L304" s="477"/>
      <c r="M304" s="729"/>
      <c r="N304" s="800"/>
      <c r="O304" s="800"/>
      <c r="P304" s="800"/>
      <c r="Q304" s="800"/>
    </row>
    <row r="305" spans="1:17">
      <c r="A305" s="882"/>
      <c r="B305" s="570"/>
      <c r="C305" s="727" t="str">
        <f t="shared" si="8"/>
        <v/>
      </c>
      <c r="D305" s="479" t="str">
        <f t="shared" si="9"/>
        <v/>
      </c>
      <c r="E305" s="476"/>
      <c r="F305" s="476"/>
      <c r="G305" s="476"/>
      <c r="J305" s="570"/>
      <c r="K305" s="476"/>
      <c r="L305" s="477"/>
      <c r="M305" s="729"/>
      <c r="N305" s="800"/>
      <c r="O305" s="800"/>
      <c r="P305" s="800"/>
      <c r="Q305" s="800"/>
    </row>
    <row r="306" spans="1:17">
      <c r="A306" s="882"/>
      <c r="C306" s="727" t="str">
        <f t="shared" si="8"/>
        <v/>
      </c>
      <c r="D306" t="str">
        <f t="shared" si="9"/>
        <v/>
      </c>
      <c r="J306" s="570"/>
      <c r="K306" s="476"/>
      <c r="L306" s="477"/>
      <c r="M306" s="729"/>
      <c r="N306" s="800"/>
      <c r="O306" s="800"/>
      <c r="P306" s="800"/>
      <c r="Q306" s="800"/>
    </row>
    <row r="307" spans="1:17">
      <c r="A307" s="882"/>
      <c r="C307" s="727" t="str">
        <f t="shared" si="8"/>
        <v/>
      </c>
      <c r="D307" t="str">
        <f t="shared" si="9"/>
        <v/>
      </c>
      <c r="J307" s="570"/>
      <c r="K307" s="476"/>
      <c r="L307" s="477"/>
      <c r="M307" s="729"/>
      <c r="N307" s="800"/>
      <c r="O307" s="800"/>
      <c r="P307" s="800"/>
      <c r="Q307" s="800"/>
    </row>
    <row r="308" spans="1:17">
      <c r="A308" s="882"/>
      <c r="B308" s="570"/>
      <c r="C308" s="727" t="str">
        <f t="shared" si="8"/>
        <v/>
      </c>
      <c r="D308" s="479" t="str">
        <f t="shared" si="9"/>
        <v/>
      </c>
      <c r="E308" s="476"/>
      <c r="F308" s="476"/>
      <c r="G308" s="476"/>
      <c r="I308" s="572"/>
      <c r="J308" s="570"/>
      <c r="K308" s="476"/>
      <c r="L308" s="477"/>
      <c r="M308" s="729"/>
      <c r="N308" s="800"/>
      <c r="O308" s="800"/>
      <c r="P308" s="800"/>
      <c r="Q308" s="800"/>
    </row>
    <row r="309" spans="1:17">
      <c r="A309" s="882"/>
      <c r="C309" s="727" t="str">
        <f t="shared" si="8"/>
        <v/>
      </c>
      <c r="D309" t="str">
        <f t="shared" si="9"/>
        <v/>
      </c>
      <c r="I309" s="572"/>
      <c r="J309" s="570"/>
      <c r="K309" s="476"/>
      <c r="L309" s="477"/>
      <c r="M309" s="729"/>
      <c r="N309" s="800"/>
      <c r="O309" s="800"/>
      <c r="P309" s="800"/>
      <c r="Q309" s="800"/>
    </row>
    <row r="310" spans="1:17">
      <c r="A310" s="882"/>
      <c r="C310" s="727" t="str">
        <f t="shared" si="8"/>
        <v/>
      </c>
      <c r="D310" t="str">
        <f t="shared" si="9"/>
        <v/>
      </c>
      <c r="J310" s="570"/>
      <c r="K310" s="476"/>
      <c r="L310" s="477"/>
      <c r="M310" s="729"/>
      <c r="N310" s="800"/>
      <c r="O310" s="800"/>
      <c r="P310" s="800"/>
      <c r="Q310" s="800"/>
    </row>
    <row r="311" spans="1:17">
      <c r="A311" s="882"/>
      <c r="B311" s="570"/>
      <c r="C311" s="727" t="str">
        <f t="shared" si="8"/>
        <v/>
      </c>
      <c r="D311" s="479" t="str">
        <f t="shared" si="9"/>
        <v/>
      </c>
      <c r="E311" s="476"/>
      <c r="F311" s="476"/>
      <c r="G311" s="476"/>
      <c r="I311" s="572"/>
      <c r="J311" s="570"/>
      <c r="K311" s="476"/>
      <c r="L311" s="477"/>
      <c r="M311" s="729"/>
      <c r="N311" s="800"/>
      <c r="O311" s="800"/>
      <c r="P311" s="800"/>
      <c r="Q311" s="800"/>
    </row>
    <row r="312" spans="1:17">
      <c r="A312" s="882"/>
      <c r="C312" s="727" t="str">
        <f t="shared" si="8"/>
        <v/>
      </c>
      <c r="D312" t="str">
        <f t="shared" si="9"/>
        <v/>
      </c>
      <c r="J312" s="570"/>
      <c r="K312" s="476"/>
      <c r="L312" s="477"/>
      <c r="M312" s="729"/>
      <c r="N312" s="800"/>
      <c r="O312" s="800"/>
      <c r="P312" s="800"/>
      <c r="Q312" s="800"/>
    </row>
    <row r="313" spans="1:17">
      <c r="A313" s="882"/>
      <c r="C313" s="727" t="str">
        <f t="shared" si="8"/>
        <v/>
      </c>
      <c r="D313" t="str">
        <f t="shared" si="9"/>
        <v/>
      </c>
      <c r="J313" s="570"/>
      <c r="K313" s="476"/>
      <c r="L313" s="477"/>
      <c r="M313" s="729"/>
      <c r="N313" s="800"/>
      <c r="O313" s="800"/>
      <c r="P313" s="800"/>
      <c r="Q313" s="800"/>
    </row>
    <row r="314" spans="1:17">
      <c r="A314" s="882"/>
      <c r="B314" s="570"/>
      <c r="C314" s="727" t="str">
        <f t="shared" si="8"/>
        <v/>
      </c>
      <c r="D314" s="479" t="str">
        <f t="shared" si="9"/>
        <v/>
      </c>
      <c r="E314" s="476"/>
      <c r="F314" s="476"/>
      <c r="G314" s="476"/>
      <c r="I314" s="570"/>
      <c r="J314" s="570"/>
      <c r="K314" s="476"/>
      <c r="L314" s="477"/>
      <c r="M314" s="729"/>
      <c r="N314" s="800"/>
      <c r="O314" s="800"/>
      <c r="P314" s="800"/>
      <c r="Q314" s="800"/>
    </row>
    <row r="315" spans="1:17">
      <c r="A315" s="882"/>
      <c r="C315" s="727" t="str">
        <f t="shared" si="8"/>
        <v/>
      </c>
      <c r="D315" t="str">
        <f t="shared" si="9"/>
        <v/>
      </c>
      <c r="J315" s="570"/>
      <c r="K315" s="476"/>
      <c r="L315" s="477"/>
      <c r="M315" s="729"/>
      <c r="N315" s="800"/>
      <c r="O315" s="800"/>
      <c r="P315" s="800"/>
      <c r="Q315" s="800"/>
    </row>
    <row r="316" spans="1:17">
      <c r="A316" s="882"/>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2"/>
      <c r="C317" s="727" t="str">
        <f t="shared" si="8"/>
        <v/>
      </c>
      <c r="D317" t="str">
        <f t="shared" si="9"/>
        <v/>
      </c>
      <c r="F317" s="476"/>
      <c r="J317" s="570"/>
      <c r="K317" s="476"/>
      <c r="L317" s="477"/>
      <c r="M317" s="729"/>
      <c r="N317" s="800"/>
      <c r="O317" s="800"/>
      <c r="P317" s="800"/>
      <c r="Q317" s="800"/>
    </row>
    <row r="318" spans="1:17">
      <c r="A318" s="882"/>
      <c r="C318" s="727" t="str">
        <f t="shared" si="8"/>
        <v/>
      </c>
      <c r="D318" t="str">
        <f t="shared" si="9"/>
        <v/>
      </c>
      <c r="J318" s="570"/>
      <c r="K318" s="476"/>
      <c r="L318" s="477"/>
      <c r="M318" s="729"/>
      <c r="N318" s="800"/>
      <c r="O318" s="800"/>
      <c r="P318" s="800"/>
      <c r="Q318" s="800"/>
    </row>
    <row r="319" spans="1:17">
      <c r="A319" s="882"/>
      <c r="B319" s="570"/>
      <c r="C319" s="727" t="str">
        <f t="shared" si="8"/>
        <v/>
      </c>
      <c r="D319" s="479" t="str">
        <f t="shared" si="9"/>
        <v/>
      </c>
      <c r="E319" s="476"/>
      <c r="F319" s="476"/>
      <c r="G319" s="476"/>
      <c r="I319" s="572"/>
      <c r="J319" s="570"/>
      <c r="K319" s="476"/>
      <c r="L319" s="477"/>
      <c r="M319" s="729"/>
      <c r="N319" s="800"/>
      <c r="O319" s="800"/>
      <c r="P319" s="800"/>
      <c r="Q319" s="800"/>
    </row>
    <row r="320" spans="1:17">
      <c r="A320" s="882"/>
      <c r="B320" s="570"/>
      <c r="C320" s="727" t="str">
        <f t="shared" si="8"/>
        <v/>
      </c>
      <c r="D320" s="479" t="str">
        <f t="shared" si="9"/>
        <v/>
      </c>
      <c r="E320" s="476"/>
      <c r="G320" s="476"/>
      <c r="J320" s="570"/>
      <c r="K320" s="476"/>
      <c r="L320" s="477"/>
      <c r="M320" s="729"/>
      <c r="N320" s="800"/>
      <c r="O320" s="800"/>
      <c r="P320" s="800"/>
      <c r="Q320" s="800"/>
    </row>
    <row r="321" spans="1:17">
      <c r="A321" s="882"/>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2"/>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2"/>
      <c r="B323" s="570"/>
      <c r="C323" s="727" t="str">
        <f t="shared" si="10"/>
        <v/>
      </c>
      <c r="D323" s="479" t="str">
        <f t="shared" si="11"/>
        <v/>
      </c>
      <c r="E323" s="476"/>
      <c r="F323" s="476"/>
      <c r="G323" s="476"/>
      <c r="I323" s="570"/>
      <c r="J323" s="570"/>
      <c r="K323" s="476"/>
      <c r="L323" s="477"/>
      <c r="M323" s="729"/>
      <c r="N323" s="800"/>
      <c r="O323" s="800"/>
      <c r="P323" s="800"/>
      <c r="Q323" s="800"/>
    </row>
    <row r="324" spans="1:17">
      <c r="A324" s="882"/>
      <c r="C324" s="727" t="str">
        <f t="shared" si="10"/>
        <v/>
      </c>
      <c r="D324" t="str">
        <f t="shared" si="11"/>
        <v/>
      </c>
      <c r="F324" s="476"/>
      <c r="J324" s="570"/>
      <c r="K324" s="476"/>
      <c r="L324" s="477"/>
      <c r="M324" s="729"/>
      <c r="N324" s="800"/>
      <c r="O324" s="800"/>
      <c r="P324" s="800"/>
      <c r="Q324" s="800"/>
    </row>
    <row r="325" spans="1:17">
      <c r="A325" s="882"/>
      <c r="C325" s="727" t="str">
        <f t="shared" si="10"/>
        <v/>
      </c>
      <c r="D325" t="str">
        <f t="shared" si="11"/>
        <v/>
      </c>
      <c r="E325" s="476"/>
      <c r="J325" s="570"/>
      <c r="K325" s="476"/>
      <c r="L325" s="477"/>
      <c r="M325" s="729"/>
      <c r="N325" s="800"/>
      <c r="O325" s="800"/>
      <c r="P325" s="800"/>
      <c r="Q325" s="800"/>
    </row>
    <row r="326" spans="1:17">
      <c r="A326" s="882"/>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2"/>
      <c r="B327" s="570"/>
      <c r="C327" s="727" t="str">
        <f t="shared" si="10"/>
        <v/>
      </c>
      <c r="D327" s="479" t="str">
        <f t="shared" si="11"/>
        <v/>
      </c>
      <c r="E327" s="476"/>
      <c r="F327" s="476"/>
      <c r="G327" s="476"/>
      <c r="J327" s="570"/>
      <c r="K327" s="476"/>
      <c r="L327" s="477"/>
      <c r="M327" s="729"/>
      <c r="N327" s="800"/>
      <c r="O327" s="800"/>
      <c r="P327" s="800"/>
      <c r="Q327" s="800"/>
    </row>
    <row r="328" spans="1:17">
      <c r="A328" s="882"/>
      <c r="B328" s="570"/>
      <c r="C328" s="727" t="str">
        <f t="shared" si="10"/>
        <v/>
      </c>
      <c r="D328" s="479" t="str">
        <f t="shared" si="11"/>
        <v/>
      </c>
      <c r="E328" s="476"/>
      <c r="F328" s="476"/>
      <c r="G328" s="476"/>
      <c r="J328" s="570"/>
      <c r="K328" s="476"/>
      <c r="L328" s="477"/>
      <c r="M328" s="729"/>
      <c r="N328" s="800"/>
      <c r="O328" s="800"/>
      <c r="P328" s="800"/>
      <c r="Q328" s="800"/>
    </row>
    <row r="329" spans="1:17">
      <c r="A329" s="882"/>
      <c r="B329" s="570"/>
      <c r="C329" s="727" t="str">
        <f t="shared" si="10"/>
        <v/>
      </c>
      <c r="D329" s="479" t="str">
        <f t="shared" si="11"/>
        <v/>
      </c>
      <c r="E329" s="476"/>
      <c r="F329" s="476"/>
      <c r="G329" s="476"/>
      <c r="I329" s="572"/>
      <c r="J329" s="570"/>
      <c r="K329" s="476"/>
      <c r="L329" s="477"/>
      <c r="M329" s="729"/>
      <c r="N329" s="800"/>
      <c r="O329" s="800"/>
      <c r="P329" s="800"/>
      <c r="Q329" s="800"/>
    </row>
    <row r="330" spans="1:17">
      <c r="A330" s="882"/>
      <c r="B330" s="570"/>
      <c r="C330" s="727" t="str">
        <f t="shared" si="10"/>
        <v/>
      </c>
      <c r="D330" s="479" t="str">
        <f t="shared" si="11"/>
        <v/>
      </c>
      <c r="E330" s="476"/>
      <c r="F330" s="476"/>
      <c r="G330" s="476"/>
      <c r="I330" s="572"/>
      <c r="J330" s="570"/>
      <c r="K330" s="476"/>
      <c r="L330" s="477"/>
      <c r="M330" s="729"/>
      <c r="N330" s="800"/>
      <c r="O330" s="800"/>
      <c r="P330" s="800"/>
      <c r="Q330" s="800"/>
    </row>
    <row r="331" spans="1:17">
      <c r="A331" s="882"/>
      <c r="C331" s="727" t="str">
        <f t="shared" si="10"/>
        <v/>
      </c>
      <c r="D331" t="str">
        <f t="shared" si="11"/>
        <v/>
      </c>
      <c r="J331" s="570"/>
      <c r="K331" s="476"/>
      <c r="L331" s="477"/>
      <c r="M331" s="729"/>
      <c r="N331" s="800"/>
      <c r="O331" s="800"/>
      <c r="P331" s="800"/>
      <c r="Q331" s="800"/>
    </row>
    <row r="332" spans="1:17">
      <c r="A332" s="882"/>
      <c r="C332" s="727" t="str">
        <f t="shared" si="10"/>
        <v/>
      </c>
      <c r="D332" t="str">
        <f t="shared" si="11"/>
        <v/>
      </c>
      <c r="J332" s="570"/>
      <c r="K332" s="476"/>
      <c r="L332" s="477"/>
      <c r="M332" s="729"/>
      <c r="N332" s="800"/>
      <c r="O332" s="800"/>
      <c r="P332" s="800"/>
      <c r="Q332" s="800"/>
    </row>
    <row r="333" spans="1:17">
      <c r="A333" s="882"/>
      <c r="B333" s="570"/>
      <c r="C333" s="727" t="str">
        <f t="shared" si="10"/>
        <v/>
      </c>
      <c r="D333" s="479" t="str">
        <f t="shared" si="11"/>
        <v/>
      </c>
      <c r="E333" s="476"/>
      <c r="F333" s="476"/>
      <c r="G333" s="476"/>
      <c r="J333" s="570"/>
      <c r="K333" s="476"/>
      <c r="L333" s="477"/>
      <c r="M333" s="729"/>
      <c r="N333" s="800"/>
      <c r="O333" s="800"/>
      <c r="P333" s="800"/>
      <c r="Q333" s="800"/>
    </row>
    <row r="334" spans="1:17">
      <c r="A334" s="882"/>
      <c r="B334" s="570"/>
      <c r="C334" s="727" t="str">
        <f t="shared" si="10"/>
        <v/>
      </c>
      <c r="D334" s="479" t="str">
        <f t="shared" si="11"/>
        <v/>
      </c>
      <c r="E334" s="476"/>
      <c r="G334" s="476"/>
      <c r="I334" s="572"/>
      <c r="J334" s="570"/>
      <c r="K334" s="476"/>
      <c r="L334" s="477"/>
      <c r="M334" s="729"/>
      <c r="N334" s="800"/>
      <c r="O334" s="800"/>
      <c r="P334" s="800"/>
      <c r="Q334" s="800"/>
    </row>
    <row r="335" spans="1:17">
      <c r="A335" s="882"/>
      <c r="B335" s="570"/>
      <c r="C335" s="727" t="str">
        <f t="shared" si="10"/>
        <v/>
      </c>
      <c r="D335" s="479" t="str">
        <f t="shared" si="11"/>
        <v/>
      </c>
      <c r="E335" s="476"/>
      <c r="F335" s="476"/>
      <c r="G335" s="476"/>
      <c r="J335" s="570"/>
      <c r="K335" s="476"/>
      <c r="L335" s="477"/>
      <c r="M335" s="729"/>
      <c r="N335" s="800"/>
      <c r="O335" s="800"/>
      <c r="P335" s="800"/>
      <c r="Q335" s="800"/>
    </row>
    <row r="336" spans="1:17">
      <c r="A336" s="882"/>
      <c r="C336" s="727" t="str">
        <f t="shared" si="10"/>
        <v/>
      </c>
      <c r="D336" t="str">
        <f t="shared" si="11"/>
        <v/>
      </c>
      <c r="J336" s="570"/>
      <c r="K336" s="476"/>
      <c r="L336" s="477"/>
      <c r="M336" s="729"/>
      <c r="N336" s="800"/>
      <c r="O336" s="800"/>
      <c r="P336" s="800"/>
      <c r="Q336" s="800"/>
    </row>
    <row r="337" spans="1:17">
      <c r="A337" s="882"/>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2"/>
      <c r="C338" s="727" t="str">
        <f t="shared" si="10"/>
        <v/>
      </c>
      <c r="D338" t="str">
        <f t="shared" si="11"/>
        <v/>
      </c>
      <c r="F338" s="476"/>
      <c r="G338" s="476"/>
      <c r="I338" s="572"/>
      <c r="J338" s="570"/>
      <c r="K338" s="476"/>
      <c r="L338" s="477"/>
      <c r="M338" s="729"/>
      <c r="N338" s="800"/>
      <c r="O338" s="800"/>
      <c r="P338" s="800"/>
      <c r="Q338" s="800"/>
    </row>
    <row r="339" spans="1:17">
      <c r="A339" s="882"/>
      <c r="C339" s="727" t="str">
        <f t="shared" si="10"/>
        <v/>
      </c>
      <c r="D339" t="str">
        <f t="shared" si="11"/>
        <v/>
      </c>
      <c r="J339" s="570"/>
      <c r="K339" s="476"/>
      <c r="L339" s="477"/>
      <c r="M339" s="729"/>
      <c r="N339" s="800"/>
      <c r="O339" s="800"/>
      <c r="P339" s="800"/>
      <c r="Q339" s="800"/>
    </row>
    <row r="340" spans="1:17">
      <c r="A340" s="882"/>
      <c r="C340" s="727" t="str">
        <f t="shared" si="10"/>
        <v/>
      </c>
      <c r="D340" t="str">
        <f t="shared" si="11"/>
        <v/>
      </c>
      <c r="J340" s="570"/>
      <c r="K340" s="476"/>
      <c r="L340" s="477"/>
      <c r="M340" s="729"/>
      <c r="N340" s="800"/>
      <c r="O340" s="800"/>
      <c r="P340" s="800"/>
      <c r="Q340" s="800"/>
    </row>
    <row r="341" spans="1:17">
      <c r="A341" s="882"/>
      <c r="C341" s="727" t="str">
        <f t="shared" si="10"/>
        <v/>
      </c>
      <c r="D341" t="str">
        <f t="shared" si="11"/>
        <v/>
      </c>
      <c r="J341" s="570"/>
      <c r="K341" s="476"/>
      <c r="L341" s="477"/>
      <c r="M341" s="729"/>
      <c r="N341" s="800"/>
      <c r="O341" s="800"/>
      <c r="P341" s="800"/>
      <c r="Q341" s="800"/>
    </row>
    <row r="342" spans="1:17">
      <c r="A342" s="882"/>
      <c r="B342" s="570"/>
      <c r="C342" s="727" t="str">
        <f t="shared" si="10"/>
        <v/>
      </c>
      <c r="D342" s="479" t="str">
        <f t="shared" si="11"/>
        <v/>
      </c>
      <c r="E342" s="476"/>
      <c r="F342" s="476"/>
      <c r="G342" s="476"/>
      <c r="J342" s="570"/>
      <c r="K342" s="476"/>
      <c r="L342" s="477"/>
      <c r="M342" s="729"/>
      <c r="N342" s="800"/>
      <c r="O342" s="800"/>
      <c r="P342" s="800"/>
      <c r="Q342" s="800"/>
    </row>
    <row r="343" spans="1:17">
      <c r="A343" s="882"/>
      <c r="B343" s="570"/>
      <c r="C343" s="727" t="str">
        <f t="shared" si="10"/>
        <v/>
      </c>
      <c r="D343" s="479" t="str">
        <f t="shared" si="11"/>
        <v/>
      </c>
      <c r="E343" s="476"/>
      <c r="F343" s="476"/>
      <c r="G343" s="476"/>
      <c r="J343" s="570"/>
      <c r="K343" s="476"/>
      <c r="L343" s="477"/>
      <c r="M343" s="729"/>
      <c r="N343" s="800"/>
      <c r="O343" s="800"/>
      <c r="P343" s="800"/>
      <c r="Q343" s="800"/>
    </row>
    <row r="344" spans="1:17">
      <c r="A344" s="882"/>
      <c r="C344" s="727" t="str">
        <f t="shared" si="10"/>
        <v/>
      </c>
      <c r="D344" t="str">
        <f t="shared" si="11"/>
        <v/>
      </c>
      <c r="J344" s="570"/>
      <c r="K344" s="476"/>
      <c r="L344" s="477"/>
      <c r="M344" s="729"/>
      <c r="N344" s="800"/>
      <c r="O344" s="800"/>
      <c r="P344" s="800"/>
      <c r="Q344" s="800"/>
    </row>
    <row r="345" spans="1:17">
      <c r="A345" s="882"/>
      <c r="C345" s="727" t="str">
        <f t="shared" si="10"/>
        <v/>
      </c>
      <c r="D345" t="str">
        <f t="shared" si="11"/>
        <v/>
      </c>
      <c r="J345" s="570"/>
      <c r="K345" s="476"/>
      <c r="L345" s="477"/>
      <c r="M345" s="729"/>
      <c r="N345" s="800"/>
      <c r="O345" s="800"/>
      <c r="P345" s="800"/>
      <c r="Q345" s="800"/>
    </row>
    <row r="346" spans="1:17">
      <c r="A346" s="882"/>
      <c r="C346" s="727" t="str">
        <f t="shared" si="10"/>
        <v/>
      </c>
      <c r="D346" t="str">
        <f t="shared" si="11"/>
        <v/>
      </c>
      <c r="E346" s="476"/>
      <c r="F346" s="476"/>
      <c r="G346" s="476"/>
      <c r="H346" s="570"/>
      <c r="I346" s="570"/>
      <c r="J346" s="570"/>
      <c r="K346" s="476"/>
      <c r="L346" s="477"/>
      <c r="M346" s="729"/>
      <c r="N346" s="800"/>
      <c r="O346" s="800"/>
      <c r="P346" s="800"/>
      <c r="Q346" s="800"/>
    </row>
    <row r="347" spans="1:17">
      <c r="A347" s="882"/>
      <c r="C347" s="727" t="str">
        <f t="shared" si="10"/>
        <v/>
      </c>
      <c r="D347" t="str">
        <f t="shared" si="11"/>
        <v/>
      </c>
      <c r="J347" s="570"/>
      <c r="K347" s="476"/>
      <c r="L347" s="477"/>
      <c r="M347" s="729"/>
      <c r="N347" s="800"/>
      <c r="O347" s="800"/>
      <c r="P347" s="800"/>
      <c r="Q347" s="800"/>
    </row>
    <row r="348" spans="1:17">
      <c r="A348" s="882"/>
      <c r="C348" s="727" t="str">
        <f t="shared" si="10"/>
        <v/>
      </c>
      <c r="D348" t="str">
        <f t="shared" si="11"/>
        <v/>
      </c>
      <c r="H348" s="570"/>
      <c r="J348" s="570"/>
      <c r="K348" s="476"/>
      <c r="L348" s="477"/>
      <c r="M348" s="729"/>
      <c r="N348" s="800"/>
      <c r="O348" s="800"/>
      <c r="P348" s="800"/>
      <c r="Q348" s="800"/>
    </row>
    <row r="349" spans="1:17">
      <c r="A349" s="882"/>
      <c r="C349" s="727" t="str">
        <f t="shared" si="10"/>
        <v/>
      </c>
      <c r="D349" t="str">
        <f t="shared" si="11"/>
        <v/>
      </c>
      <c r="J349" s="570"/>
      <c r="K349" s="476"/>
      <c r="L349" s="477"/>
      <c r="M349" s="729"/>
      <c r="N349" s="800"/>
      <c r="O349" s="800"/>
      <c r="P349" s="800"/>
      <c r="Q349" s="800"/>
    </row>
    <row r="350" spans="1:17">
      <c r="A350" s="882"/>
      <c r="B350" s="570"/>
      <c r="C350" s="727" t="str">
        <f t="shared" si="10"/>
        <v/>
      </c>
      <c r="D350" s="479" t="str">
        <f t="shared" si="11"/>
        <v/>
      </c>
      <c r="E350" s="476"/>
      <c r="G350" s="476"/>
      <c r="J350" s="570"/>
      <c r="K350" s="476"/>
      <c r="L350" s="477"/>
      <c r="M350" s="729"/>
      <c r="N350" s="800"/>
      <c r="O350" s="800"/>
      <c r="P350" s="800"/>
      <c r="Q350" s="800"/>
    </row>
    <row r="351" spans="1:17">
      <c r="A351" s="882"/>
      <c r="C351" s="727" t="str">
        <f t="shared" si="10"/>
        <v/>
      </c>
      <c r="D351" t="str">
        <f t="shared" si="11"/>
        <v/>
      </c>
      <c r="F351" s="476"/>
      <c r="J351" s="570"/>
      <c r="K351" s="476"/>
      <c r="L351" s="477"/>
      <c r="M351" s="729"/>
      <c r="N351" s="800"/>
      <c r="O351" s="800"/>
      <c r="P351" s="800"/>
      <c r="Q351" s="800"/>
    </row>
    <row r="352" spans="1:17">
      <c r="A352" s="882"/>
      <c r="C352" s="727" t="str">
        <f t="shared" si="10"/>
        <v/>
      </c>
      <c r="D352" t="str">
        <f t="shared" si="11"/>
        <v/>
      </c>
      <c r="J352" s="570"/>
      <c r="K352" s="476"/>
      <c r="L352" s="477"/>
      <c r="M352" s="729"/>
      <c r="N352" s="800"/>
      <c r="O352" s="800"/>
      <c r="P352" s="800"/>
      <c r="Q352" s="800"/>
    </row>
    <row r="353" spans="1:17">
      <c r="A353" s="882"/>
      <c r="C353" s="727" t="str">
        <f t="shared" si="10"/>
        <v/>
      </c>
      <c r="D353" t="str">
        <f t="shared" si="11"/>
        <v/>
      </c>
      <c r="J353" s="570"/>
      <c r="K353" s="476"/>
      <c r="L353" s="477"/>
      <c r="M353" s="729"/>
      <c r="N353" s="800"/>
      <c r="O353" s="800"/>
      <c r="P353" s="800"/>
      <c r="Q353" s="800"/>
    </row>
    <row r="354" spans="1:17">
      <c r="A354" s="882"/>
      <c r="C354" s="727" t="str">
        <f t="shared" si="10"/>
        <v/>
      </c>
      <c r="D354" t="str">
        <f t="shared" si="11"/>
        <v/>
      </c>
      <c r="J354" s="570"/>
      <c r="K354" s="476"/>
      <c r="L354" s="477"/>
      <c r="M354" s="729"/>
      <c r="N354" s="800"/>
      <c r="O354" s="800"/>
      <c r="P354" s="800"/>
      <c r="Q354" s="800"/>
    </row>
    <row r="355" spans="1:17">
      <c r="A355" s="882"/>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2"/>
      <c r="C356" s="727" t="str">
        <f t="shared" si="10"/>
        <v/>
      </c>
      <c r="D356" t="str">
        <f t="shared" si="11"/>
        <v/>
      </c>
      <c r="F356" s="476"/>
      <c r="J356" s="570"/>
      <c r="K356" s="476"/>
      <c r="L356" s="477"/>
      <c r="M356" s="729"/>
      <c r="N356" s="800"/>
      <c r="O356" s="800"/>
      <c r="P356" s="800"/>
      <c r="Q356" s="800"/>
    </row>
    <row r="357" spans="1:17">
      <c r="A357" s="882"/>
      <c r="C357" s="727" t="str">
        <f t="shared" si="10"/>
        <v/>
      </c>
      <c r="D357" t="str">
        <f t="shared" si="11"/>
        <v/>
      </c>
      <c r="F357" s="476"/>
      <c r="J357" s="570"/>
      <c r="K357" s="476"/>
      <c r="L357" s="477"/>
      <c r="M357" s="729"/>
      <c r="N357" s="800"/>
      <c r="O357" s="800"/>
      <c r="P357" s="800"/>
      <c r="Q357" s="800"/>
    </row>
    <row r="358" spans="1:17">
      <c r="A358" s="882"/>
      <c r="C358" s="727" t="str">
        <f t="shared" si="10"/>
        <v/>
      </c>
      <c r="D358" t="str">
        <f t="shared" si="11"/>
        <v/>
      </c>
      <c r="F358" s="476"/>
      <c r="J358" s="570"/>
      <c r="K358" s="476"/>
      <c r="L358" s="477"/>
      <c r="M358" s="729"/>
      <c r="N358" s="800"/>
      <c r="O358" s="800"/>
      <c r="P358" s="800"/>
      <c r="Q358" s="800"/>
    </row>
    <row r="359" spans="1:17">
      <c r="A359" s="882"/>
      <c r="B359" s="570"/>
      <c r="C359" s="727" t="str">
        <f t="shared" si="10"/>
        <v/>
      </c>
      <c r="D359" s="479" t="str">
        <f t="shared" si="11"/>
        <v/>
      </c>
      <c r="E359" s="476"/>
      <c r="F359" s="476"/>
      <c r="G359" s="476"/>
      <c r="J359" s="570"/>
      <c r="K359" s="476"/>
      <c r="L359" s="477"/>
      <c r="M359" s="729"/>
      <c r="N359" s="800"/>
      <c r="O359" s="800"/>
      <c r="P359" s="800"/>
      <c r="Q359" s="800"/>
    </row>
    <row r="360" spans="1:17">
      <c r="A360" s="882"/>
      <c r="C360" s="727" t="str">
        <f t="shared" si="10"/>
        <v/>
      </c>
      <c r="D360" t="str">
        <f t="shared" si="11"/>
        <v/>
      </c>
      <c r="J360" s="570"/>
      <c r="K360" s="476"/>
      <c r="L360" s="477"/>
      <c r="M360" s="729"/>
      <c r="N360" s="800"/>
      <c r="O360" s="800"/>
      <c r="P360" s="800"/>
      <c r="Q360" s="800"/>
    </row>
    <row r="361" spans="1:17">
      <c r="A361" s="882"/>
      <c r="B361" s="570"/>
      <c r="C361" s="727" t="str">
        <f t="shared" si="10"/>
        <v/>
      </c>
      <c r="D361" s="479" t="str">
        <f t="shared" si="11"/>
        <v/>
      </c>
      <c r="E361" s="476"/>
      <c r="F361" s="476"/>
      <c r="G361" s="476"/>
      <c r="J361" s="570"/>
      <c r="K361" s="476"/>
      <c r="L361" s="477"/>
      <c r="M361" s="729"/>
      <c r="N361" s="800"/>
      <c r="O361" s="800"/>
      <c r="P361" s="800"/>
      <c r="Q361" s="800"/>
    </row>
    <row r="362" spans="1:17">
      <c r="A362" s="882"/>
      <c r="B362" s="570"/>
      <c r="C362" s="727" t="str">
        <f t="shared" si="10"/>
        <v/>
      </c>
      <c r="D362" s="479" t="str">
        <f t="shared" si="11"/>
        <v/>
      </c>
      <c r="E362" s="476"/>
      <c r="F362" s="476"/>
      <c r="G362" s="476"/>
      <c r="I362" s="572"/>
      <c r="J362" s="570"/>
      <c r="K362" s="476"/>
      <c r="L362" s="477"/>
      <c r="M362" s="729"/>
      <c r="N362" s="800"/>
      <c r="O362" s="800"/>
      <c r="P362" s="800"/>
      <c r="Q362" s="800"/>
    </row>
    <row r="363" spans="1:17">
      <c r="A363" s="882"/>
      <c r="C363" s="727" t="str">
        <f t="shared" si="10"/>
        <v/>
      </c>
      <c r="D363" t="str">
        <f t="shared" si="11"/>
        <v/>
      </c>
      <c r="J363" s="570"/>
      <c r="K363" s="476"/>
      <c r="L363" s="477"/>
      <c r="M363" s="729"/>
      <c r="N363" s="800"/>
      <c r="O363" s="800"/>
      <c r="P363" s="800"/>
      <c r="Q363" s="800"/>
    </row>
    <row r="364" spans="1:17">
      <c r="A364" s="882"/>
      <c r="C364" s="727" t="str">
        <f t="shared" si="10"/>
        <v/>
      </c>
      <c r="D364" t="str">
        <f t="shared" si="11"/>
        <v/>
      </c>
      <c r="J364" s="570"/>
      <c r="K364" s="476"/>
      <c r="L364" s="477"/>
      <c r="M364" s="729"/>
      <c r="N364" s="800"/>
      <c r="O364" s="800"/>
      <c r="P364" s="800"/>
      <c r="Q364" s="800"/>
    </row>
    <row r="365" spans="1:17">
      <c r="A365" s="882"/>
      <c r="C365" s="727" t="str">
        <f t="shared" si="10"/>
        <v/>
      </c>
      <c r="D365" t="str">
        <f t="shared" si="11"/>
        <v/>
      </c>
      <c r="H365" s="570"/>
      <c r="J365" s="570"/>
      <c r="K365" s="476"/>
      <c r="L365" s="477"/>
      <c r="M365" s="729"/>
      <c r="N365" s="800"/>
      <c r="O365" s="800"/>
      <c r="P365" s="800"/>
      <c r="Q365" s="800"/>
    </row>
    <row r="366" spans="1:17">
      <c r="A366" s="882"/>
      <c r="C366" s="727" t="str">
        <f t="shared" si="10"/>
        <v/>
      </c>
      <c r="D366" t="str">
        <f t="shared" si="11"/>
        <v/>
      </c>
      <c r="J366" s="570"/>
      <c r="K366" s="476"/>
      <c r="L366" s="477"/>
      <c r="M366" s="729"/>
      <c r="N366" s="800"/>
      <c r="O366" s="800"/>
      <c r="P366" s="800"/>
      <c r="Q366" s="800"/>
    </row>
    <row r="367" spans="1:17">
      <c r="A367" s="882"/>
      <c r="C367" s="727" t="str">
        <f t="shared" si="10"/>
        <v/>
      </c>
      <c r="D367" t="str">
        <f t="shared" si="11"/>
        <v/>
      </c>
      <c r="J367" s="570"/>
      <c r="K367" s="476"/>
      <c r="L367" s="477"/>
      <c r="M367" s="729"/>
      <c r="N367" s="800"/>
      <c r="O367" s="800"/>
      <c r="P367" s="800"/>
      <c r="Q367" s="800"/>
    </row>
    <row r="368" spans="1:17">
      <c r="A368" s="882"/>
      <c r="B368" s="570"/>
      <c r="C368" s="727" t="str">
        <f t="shared" si="10"/>
        <v/>
      </c>
      <c r="D368" s="479" t="str">
        <f t="shared" si="11"/>
        <v/>
      </c>
      <c r="E368" s="476"/>
      <c r="G368" s="476"/>
      <c r="J368" s="570"/>
      <c r="K368" s="476"/>
      <c r="L368" s="477"/>
      <c r="M368" s="729"/>
      <c r="N368" s="800"/>
      <c r="O368" s="800"/>
      <c r="P368" s="800"/>
      <c r="Q368" s="800"/>
    </row>
    <row r="369" spans="1:17">
      <c r="A369" s="882"/>
      <c r="C369" s="727" t="str">
        <f t="shared" si="10"/>
        <v/>
      </c>
      <c r="D369" t="str">
        <f t="shared" si="11"/>
        <v/>
      </c>
      <c r="F369" s="476"/>
      <c r="J369" s="570"/>
      <c r="K369" s="476"/>
      <c r="L369" s="477"/>
      <c r="M369" s="729"/>
      <c r="N369" s="800"/>
      <c r="O369" s="800"/>
      <c r="P369" s="800"/>
      <c r="Q369" s="800"/>
    </row>
    <row r="370" spans="1:17">
      <c r="A370" s="882"/>
      <c r="C370" s="727" t="str">
        <f t="shared" si="10"/>
        <v/>
      </c>
      <c r="D370" t="str">
        <f t="shared" si="11"/>
        <v/>
      </c>
      <c r="J370" s="570"/>
      <c r="K370" s="476"/>
      <c r="L370" s="477"/>
      <c r="M370" s="729"/>
      <c r="N370" s="800"/>
      <c r="O370" s="800"/>
      <c r="P370" s="800"/>
      <c r="Q370" s="800"/>
    </row>
    <row r="371" spans="1:17">
      <c r="A371" s="882"/>
      <c r="B371" s="570"/>
      <c r="C371" s="727" t="str">
        <f t="shared" si="10"/>
        <v/>
      </c>
      <c r="D371" s="479" t="str">
        <f t="shared" si="11"/>
        <v/>
      </c>
      <c r="E371" s="476"/>
      <c r="F371" s="476"/>
      <c r="G371" s="476"/>
      <c r="I371" s="572"/>
      <c r="J371" s="570"/>
      <c r="K371" s="476"/>
      <c r="L371" s="477"/>
      <c r="M371" s="729"/>
      <c r="N371" s="800"/>
      <c r="O371" s="800"/>
      <c r="P371" s="800"/>
      <c r="Q371" s="800"/>
    </row>
    <row r="372" spans="1:17">
      <c r="A372" s="882"/>
      <c r="B372" s="570"/>
      <c r="C372" s="727" t="str">
        <f t="shared" si="10"/>
        <v/>
      </c>
      <c r="D372" s="479" t="str">
        <f t="shared" si="11"/>
        <v/>
      </c>
      <c r="E372" s="476"/>
      <c r="F372" s="476"/>
      <c r="G372" s="476"/>
      <c r="J372" s="570"/>
      <c r="K372" s="476"/>
      <c r="L372" s="477"/>
      <c r="M372" s="729"/>
      <c r="N372" s="800"/>
      <c r="O372" s="800"/>
      <c r="P372" s="800"/>
      <c r="Q372" s="800"/>
    </row>
    <row r="373" spans="1:17">
      <c r="A373" s="882"/>
      <c r="C373" s="727" t="str">
        <f t="shared" si="10"/>
        <v/>
      </c>
      <c r="D373" t="str">
        <f t="shared" si="11"/>
        <v/>
      </c>
      <c r="F373" s="476"/>
      <c r="J373" s="570"/>
      <c r="K373" s="476"/>
      <c r="L373" s="477"/>
      <c r="M373" s="729"/>
      <c r="N373" s="800"/>
      <c r="O373" s="800"/>
      <c r="P373" s="800"/>
      <c r="Q373" s="800"/>
    </row>
    <row r="374" spans="1:17">
      <c r="A374" s="882"/>
      <c r="C374" s="727" t="str">
        <f t="shared" si="10"/>
        <v/>
      </c>
      <c r="D374" t="str">
        <f t="shared" si="11"/>
        <v/>
      </c>
      <c r="F374" s="476"/>
      <c r="J374" s="570"/>
      <c r="K374" s="476"/>
      <c r="L374" s="477"/>
      <c r="M374" s="729"/>
      <c r="N374" s="800"/>
      <c r="O374" s="800"/>
      <c r="P374" s="800"/>
      <c r="Q374" s="800"/>
    </row>
    <row r="375" spans="1:17">
      <c r="A375" s="882"/>
      <c r="B375" s="570"/>
      <c r="C375" s="727" t="str">
        <f t="shared" si="10"/>
        <v/>
      </c>
      <c r="D375" s="479" t="str">
        <f t="shared" si="11"/>
        <v/>
      </c>
      <c r="E375" s="476"/>
      <c r="F375" s="476"/>
      <c r="G375" s="476"/>
      <c r="J375" s="570"/>
      <c r="K375" s="476"/>
      <c r="L375" s="477"/>
      <c r="M375" s="729"/>
      <c r="N375" s="800"/>
      <c r="O375" s="800"/>
      <c r="P375" s="800"/>
      <c r="Q375" s="800"/>
    </row>
    <row r="376" spans="1:17">
      <c r="A376" s="882"/>
      <c r="C376" s="727" t="str">
        <f t="shared" si="10"/>
        <v/>
      </c>
      <c r="D376" t="str">
        <f t="shared" si="11"/>
        <v/>
      </c>
      <c r="F376" s="476"/>
      <c r="J376" s="570"/>
      <c r="K376" s="476"/>
      <c r="L376" s="477"/>
      <c r="M376" s="729"/>
      <c r="N376" s="800"/>
      <c r="O376" s="800"/>
      <c r="P376" s="800"/>
      <c r="Q376" s="800"/>
    </row>
    <row r="377" spans="1:17">
      <c r="A377" s="882"/>
      <c r="C377" s="727" t="str">
        <f t="shared" si="10"/>
        <v/>
      </c>
      <c r="D377" t="str">
        <f t="shared" si="11"/>
        <v/>
      </c>
      <c r="J377" s="570"/>
      <c r="K377" s="476"/>
      <c r="L377" s="477"/>
      <c r="M377" s="729"/>
      <c r="N377" s="800"/>
      <c r="O377" s="800"/>
      <c r="P377" s="800"/>
      <c r="Q377" s="800"/>
    </row>
    <row r="378" spans="1:17">
      <c r="A378" s="882"/>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2"/>
      <c r="B379" s="570"/>
      <c r="C379" s="727" t="str">
        <f t="shared" si="10"/>
        <v/>
      </c>
      <c r="D379" s="479" t="str">
        <f t="shared" si="11"/>
        <v/>
      </c>
      <c r="E379" s="476"/>
      <c r="F379" s="476"/>
      <c r="G379" s="476"/>
      <c r="J379" s="570"/>
      <c r="K379" s="476"/>
      <c r="L379" s="477"/>
      <c r="M379" s="729"/>
      <c r="N379" s="800"/>
      <c r="O379" s="800"/>
      <c r="P379" s="800"/>
      <c r="Q379" s="800"/>
    </row>
    <row r="380" spans="1:17">
      <c r="A380" s="882"/>
      <c r="C380" s="727" t="str">
        <f t="shared" si="10"/>
        <v/>
      </c>
      <c r="D380" t="str">
        <f t="shared" si="11"/>
        <v/>
      </c>
      <c r="J380" s="570"/>
      <c r="K380" s="476"/>
      <c r="L380" s="477"/>
      <c r="M380" s="729"/>
      <c r="N380" s="800"/>
      <c r="O380" s="800"/>
      <c r="P380" s="800"/>
      <c r="Q380" s="800"/>
    </row>
    <row r="381" spans="1:17">
      <c r="A381" s="882"/>
      <c r="B381" s="570"/>
      <c r="C381" s="727" t="str">
        <f t="shared" si="10"/>
        <v/>
      </c>
      <c r="D381" s="479" t="str">
        <f t="shared" si="11"/>
        <v/>
      </c>
      <c r="E381" s="476"/>
      <c r="F381" s="476"/>
      <c r="G381" s="476"/>
      <c r="I381" s="572"/>
      <c r="J381" s="570"/>
      <c r="K381" s="476"/>
      <c r="L381" s="477"/>
      <c r="M381" s="729"/>
      <c r="N381" s="800"/>
      <c r="O381" s="800"/>
      <c r="P381" s="800"/>
      <c r="Q381" s="800"/>
    </row>
    <row r="382" spans="1:17">
      <c r="A382" s="882"/>
      <c r="B382" s="570"/>
      <c r="C382" s="727" t="str">
        <f t="shared" si="10"/>
        <v/>
      </c>
      <c r="D382" s="479" t="str">
        <f t="shared" si="11"/>
        <v/>
      </c>
      <c r="E382" s="476"/>
      <c r="F382" s="476"/>
      <c r="G382" s="476"/>
      <c r="I382" s="572"/>
      <c r="J382" s="570"/>
      <c r="K382" s="476"/>
      <c r="L382" s="477"/>
      <c r="M382" s="729"/>
      <c r="N382" s="800"/>
      <c r="O382" s="800"/>
      <c r="P382" s="800"/>
      <c r="Q382" s="800"/>
    </row>
    <row r="383" spans="1:17">
      <c r="A383" s="882"/>
      <c r="B383" s="570"/>
      <c r="C383" s="727" t="str">
        <f t="shared" si="10"/>
        <v/>
      </c>
      <c r="D383" s="479" t="str">
        <f t="shared" si="11"/>
        <v/>
      </c>
      <c r="F383" s="476"/>
      <c r="J383" s="570"/>
      <c r="K383" s="476"/>
      <c r="L383" s="477"/>
      <c r="M383" s="729"/>
      <c r="N383" s="800"/>
      <c r="O383" s="800"/>
      <c r="P383" s="800"/>
      <c r="Q383" s="800"/>
    </row>
    <row r="384" spans="1:17">
      <c r="A384" s="882"/>
      <c r="C384" s="727" t="str">
        <f t="shared" si="10"/>
        <v/>
      </c>
      <c r="D384" s="479" t="str">
        <f t="shared" si="11"/>
        <v/>
      </c>
      <c r="J384" s="570"/>
      <c r="K384" s="476"/>
      <c r="L384" s="477"/>
      <c r="M384" s="729"/>
      <c r="N384" s="800"/>
      <c r="O384" s="800"/>
      <c r="P384" s="800"/>
      <c r="Q384" s="800"/>
    </row>
    <row r="385" spans="1:17">
      <c r="A385" s="882"/>
      <c r="C385" s="727" t="str">
        <f t="shared" si="10"/>
        <v/>
      </c>
      <c r="D385" t="str">
        <f t="shared" si="11"/>
        <v/>
      </c>
      <c r="J385" s="570"/>
      <c r="K385" s="476"/>
      <c r="L385" s="477"/>
      <c r="M385" s="729"/>
      <c r="N385" s="800"/>
      <c r="O385" s="800"/>
      <c r="P385" s="800"/>
      <c r="Q385" s="800"/>
    </row>
    <row r="386" spans="1:17">
      <c r="A386" s="882"/>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2"/>
      <c r="B387" s="570"/>
      <c r="C387" s="727" t="str">
        <f t="shared" si="12"/>
        <v/>
      </c>
      <c r="D387" s="479" t="str">
        <f t="shared" si="13"/>
        <v/>
      </c>
      <c r="E387" s="476"/>
      <c r="F387" s="476"/>
      <c r="G387" s="476"/>
      <c r="I387" s="572"/>
      <c r="J387" s="570"/>
      <c r="K387" s="476"/>
      <c r="L387" s="477"/>
      <c r="M387" s="729"/>
      <c r="N387" s="800"/>
      <c r="O387" s="800"/>
      <c r="P387" s="800"/>
      <c r="Q387" s="800"/>
    </row>
    <row r="388" spans="1:17">
      <c r="A388" s="882"/>
      <c r="C388" s="727" t="str">
        <f t="shared" si="12"/>
        <v/>
      </c>
      <c r="D388" t="str">
        <f t="shared" si="13"/>
        <v/>
      </c>
      <c r="J388" s="570"/>
      <c r="K388" s="476"/>
      <c r="L388" s="477"/>
      <c r="M388" s="729"/>
      <c r="N388" s="800"/>
      <c r="O388" s="800"/>
      <c r="P388" s="800"/>
      <c r="Q388" s="800"/>
    </row>
    <row r="389" spans="1:17">
      <c r="A389" s="882"/>
      <c r="C389" s="727" t="str">
        <f t="shared" si="12"/>
        <v/>
      </c>
      <c r="D389" t="str">
        <f t="shared" si="13"/>
        <v/>
      </c>
      <c r="F389" s="476"/>
      <c r="J389" s="570"/>
      <c r="K389" s="476"/>
      <c r="L389" s="477"/>
      <c r="M389" s="729"/>
      <c r="N389" s="800"/>
      <c r="O389" s="800"/>
      <c r="P389" s="800"/>
      <c r="Q389" s="800"/>
    </row>
    <row r="390" spans="1:17">
      <c r="A390" s="882"/>
      <c r="B390" s="570"/>
      <c r="C390" s="727" t="str">
        <f t="shared" si="12"/>
        <v/>
      </c>
      <c r="D390" s="479" t="str">
        <f t="shared" si="13"/>
        <v/>
      </c>
      <c r="E390" s="476"/>
      <c r="F390" s="476"/>
      <c r="G390" s="476"/>
      <c r="I390" s="572"/>
      <c r="J390" s="570"/>
      <c r="K390" s="476"/>
      <c r="L390" s="477"/>
      <c r="M390" s="729"/>
      <c r="N390" s="800"/>
      <c r="O390" s="800"/>
      <c r="P390" s="800"/>
      <c r="Q390" s="800"/>
    </row>
    <row r="391" spans="1:17">
      <c r="A391" s="882"/>
      <c r="C391" s="727" t="str">
        <f t="shared" si="12"/>
        <v/>
      </c>
      <c r="D391" t="str">
        <f t="shared" si="13"/>
        <v/>
      </c>
      <c r="J391" s="570"/>
      <c r="K391" s="476"/>
      <c r="L391" s="477"/>
      <c r="M391" s="729"/>
      <c r="N391" s="800"/>
      <c r="O391" s="800"/>
      <c r="P391" s="800"/>
      <c r="Q391" s="800"/>
    </row>
    <row r="392" spans="1:17">
      <c r="A392" s="882"/>
      <c r="C392" s="727" t="str">
        <f t="shared" si="12"/>
        <v/>
      </c>
      <c r="D392" t="str">
        <f t="shared" si="13"/>
        <v/>
      </c>
      <c r="J392" s="570"/>
      <c r="K392" s="476"/>
      <c r="L392" s="477"/>
      <c r="M392" s="729"/>
      <c r="N392" s="800"/>
      <c r="O392" s="800"/>
      <c r="P392" s="800"/>
      <c r="Q392" s="800"/>
    </row>
    <row r="393" spans="1:17">
      <c r="A393" s="882"/>
      <c r="B393" s="570"/>
      <c r="C393" s="727" t="str">
        <f t="shared" si="12"/>
        <v/>
      </c>
      <c r="D393" s="479" t="str">
        <f t="shared" si="13"/>
        <v/>
      </c>
      <c r="E393" s="476"/>
      <c r="F393" s="476"/>
      <c r="G393" s="476"/>
      <c r="I393" s="571"/>
      <c r="J393" s="570"/>
      <c r="K393" s="476"/>
      <c r="L393" s="477"/>
      <c r="M393" s="729"/>
      <c r="N393" s="800"/>
      <c r="O393" s="800"/>
      <c r="P393" s="800"/>
      <c r="Q393" s="800"/>
    </row>
    <row r="394" spans="1:17">
      <c r="A394" s="882"/>
      <c r="C394" s="727" t="str">
        <f t="shared" si="12"/>
        <v/>
      </c>
      <c r="D394" t="str">
        <f t="shared" si="13"/>
        <v/>
      </c>
      <c r="F394" s="476"/>
      <c r="J394" s="570"/>
      <c r="K394" s="476"/>
      <c r="L394" s="477"/>
      <c r="M394" s="729"/>
      <c r="N394" s="800"/>
      <c r="O394" s="800"/>
      <c r="P394" s="800"/>
      <c r="Q394" s="800"/>
    </row>
    <row r="395" spans="1:17">
      <c r="A395" s="882"/>
      <c r="C395" s="727" t="str">
        <f t="shared" si="12"/>
        <v/>
      </c>
      <c r="D395" t="str">
        <f t="shared" si="13"/>
        <v/>
      </c>
      <c r="F395" s="476"/>
      <c r="J395" s="570"/>
      <c r="K395" s="476"/>
      <c r="L395" s="477"/>
      <c r="M395" s="729"/>
      <c r="N395" s="800"/>
      <c r="O395" s="800"/>
      <c r="P395" s="800"/>
      <c r="Q395" s="800"/>
    </row>
    <row r="396" spans="1:17">
      <c r="A396" s="882"/>
      <c r="B396" s="570"/>
      <c r="C396" s="727" t="str">
        <f t="shared" si="12"/>
        <v/>
      </c>
      <c r="D396" s="479" t="str">
        <f t="shared" si="13"/>
        <v/>
      </c>
      <c r="E396" s="476"/>
      <c r="F396" s="476"/>
      <c r="G396" s="476"/>
      <c r="J396" s="570"/>
      <c r="K396" s="476"/>
      <c r="L396" s="477"/>
      <c r="M396" s="729"/>
      <c r="N396" s="800"/>
      <c r="O396" s="800"/>
      <c r="P396" s="800"/>
      <c r="Q396" s="800"/>
    </row>
    <row r="397" spans="1:17">
      <c r="A397" s="882"/>
      <c r="C397" s="727" t="str">
        <f t="shared" si="12"/>
        <v/>
      </c>
      <c r="D397" t="str">
        <f t="shared" si="13"/>
        <v/>
      </c>
      <c r="J397" s="570"/>
      <c r="K397" s="476"/>
      <c r="L397" s="477"/>
      <c r="M397" s="729"/>
      <c r="N397" s="800"/>
      <c r="O397" s="800"/>
      <c r="P397" s="800"/>
      <c r="Q397" s="800"/>
    </row>
    <row r="398" spans="1:17">
      <c r="A398" s="882"/>
      <c r="B398" s="570"/>
      <c r="C398" s="727" t="str">
        <f t="shared" si="12"/>
        <v/>
      </c>
      <c r="D398" s="479" t="str">
        <f t="shared" si="13"/>
        <v/>
      </c>
      <c r="E398" s="476"/>
      <c r="G398" s="476"/>
      <c r="J398" s="570"/>
      <c r="K398" s="476"/>
      <c r="L398" s="477"/>
      <c r="M398" s="729"/>
      <c r="N398" s="800"/>
      <c r="O398" s="800"/>
      <c r="P398" s="800"/>
      <c r="Q398" s="800"/>
    </row>
    <row r="399" spans="1:17">
      <c r="A399" s="882"/>
      <c r="B399" s="570"/>
      <c r="C399" s="727" t="str">
        <f t="shared" si="12"/>
        <v/>
      </c>
      <c r="D399" s="479" t="str">
        <f t="shared" si="13"/>
        <v/>
      </c>
      <c r="E399" s="476"/>
      <c r="F399" s="476"/>
      <c r="G399" s="476"/>
      <c r="I399" s="572"/>
      <c r="J399" s="570"/>
      <c r="K399" s="476"/>
      <c r="L399" s="477"/>
      <c r="M399" s="729"/>
      <c r="N399" s="800"/>
      <c r="O399" s="800"/>
      <c r="P399" s="800"/>
      <c r="Q399" s="800"/>
    </row>
    <row r="400" spans="1:17">
      <c r="A400" s="882"/>
      <c r="B400" s="570"/>
      <c r="C400" s="727" t="str">
        <f t="shared" si="12"/>
        <v/>
      </c>
      <c r="D400" s="479" t="str">
        <f t="shared" si="13"/>
        <v/>
      </c>
      <c r="E400" s="476"/>
      <c r="F400" s="476"/>
      <c r="G400" s="476"/>
      <c r="I400" s="571"/>
      <c r="J400" s="570"/>
      <c r="K400" s="476"/>
      <c r="L400" s="477"/>
      <c r="M400" s="729"/>
      <c r="N400" s="800"/>
      <c r="O400" s="800"/>
      <c r="P400" s="800"/>
      <c r="Q400" s="800"/>
    </row>
    <row r="401" spans="1:17">
      <c r="A401" s="882"/>
      <c r="C401" s="727" t="str">
        <f t="shared" si="12"/>
        <v/>
      </c>
      <c r="D401" t="str">
        <f t="shared" si="13"/>
        <v/>
      </c>
      <c r="F401" s="476"/>
      <c r="J401" s="570"/>
      <c r="K401" s="476"/>
      <c r="L401" s="477"/>
      <c r="M401" s="729"/>
      <c r="N401" s="800"/>
      <c r="O401" s="800"/>
      <c r="P401" s="800"/>
      <c r="Q401" s="800"/>
    </row>
    <row r="402" spans="1:17">
      <c r="A402" s="882"/>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2"/>
      <c r="B403" s="570"/>
      <c r="C403" s="727" t="str">
        <f t="shared" si="12"/>
        <v/>
      </c>
      <c r="D403" s="479" t="str">
        <f t="shared" si="13"/>
        <v/>
      </c>
      <c r="E403" s="476"/>
      <c r="F403" s="476"/>
      <c r="G403" s="476"/>
      <c r="I403" s="571"/>
      <c r="J403" s="570"/>
      <c r="K403" s="476"/>
      <c r="L403" s="477"/>
      <c r="M403" s="729"/>
      <c r="N403" s="800"/>
      <c r="O403" s="800"/>
      <c r="P403" s="800"/>
      <c r="Q403" s="800"/>
    </row>
    <row r="404" spans="1:17">
      <c r="A404" s="882"/>
      <c r="C404" s="727" t="str">
        <f t="shared" si="12"/>
        <v/>
      </c>
      <c r="D404" t="str">
        <f t="shared" si="13"/>
        <v/>
      </c>
      <c r="J404" s="570"/>
      <c r="K404" s="476"/>
      <c r="L404" s="477"/>
      <c r="M404" s="729"/>
      <c r="N404" s="800"/>
      <c r="O404" s="800"/>
      <c r="P404" s="800"/>
      <c r="Q404" s="800"/>
    </row>
    <row r="405" spans="1:17">
      <c r="A405" s="882"/>
      <c r="B405" s="570"/>
      <c r="C405" s="727" t="str">
        <f t="shared" si="12"/>
        <v/>
      </c>
      <c r="D405" s="479" t="str">
        <f t="shared" si="13"/>
        <v/>
      </c>
      <c r="E405" s="476"/>
      <c r="F405" s="476"/>
      <c r="G405" s="476"/>
      <c r="J405" s="570"/>
      <c r="K405" s="476"/>
      <c r="L405" s="477"/>
      <c r="M405" s="729"/>
      <c r="N405" s="800"/>
      <c r="O405" s="800"/>
      <c r="P405" s="800"/>
      <c r="Q405" s="800"/>
    </row>
    <row r="406" spans="1:17">
      <c r="A406" s="882"/>
      <c r="B406" s="570"/>
      <c r="C406" s="727" t="str">
        <f t="shared" si="12"/>
        <v/>
      </c>
      <c r="D406" s="479" t="str">
        <f t="shared" si="13"/>
        <v/>
      </c>
      <c r="E406" s="476"/>
      <c r="F406" s="476"/>
      <c r="G406" s="476"/>
      <c r="J406" s="570"/>
      <c r="K406" s="476"/>
      <c r="L406" s="477"/>
      <c r="M406" s="729"/>
      <c r="N406" s="800"/>
      <c r="O406" s="800"/>
      <c r="P406" s="800"/>
      <c r="Q406" s="800"/>
    </row>
    <row r="407" spans="1:17">
      <c r="A407" s="882"/>
      <c r="C407" s="727" t="str">
        <f t="shared" si="12"/>
        <v/>
      </c>
      <c r="D407" t="str">
        <f t="shared" si="13"/>
        <v/>
      </c>
      <c r="H407" s="570"/>
      <c r="J407" s="570"/>
      <c r="K407" s="476"/>
      <c r="L407" s="477"/>
      <c r="M407" s="729"/>
      <c r="N407" s="800"/>
      <c r="O407" s="800"/>
      <c r="P407" s="800"/>
      <c r="Q407" s="800"/>
    </row>
    <row r="408" spans="1:17">
      <c r="A408" s="882"/>
      <c r="C408" s="727" t="str">
        <f t="shared" si="12"/>
        <v/>
      </c>
      <c r="D408" t="str">
        <f t="shared" si="13"/>
        <v/>
      </c>
      <c r="J408" s="570"/>
      <c r="K408" s="476"/>
      <c r="L408" s="477"/>
      <c r="M408" s="729"/>
      <c r="N408" s="800"/>
      <c r="O408" s="800"/>
      <c r="P408" s="800"/>
      <c r="Q408" s="800"/>
    </row>
    <row r="409" spans="1:17">
      <c r="A409" s="882"/>
      <c r="B409" s="570"/>
      <c r="C409" s="727" t="str">
        <f t="shared" si="12"/>
        <v/>
      </c>
      <c r="D409" s="479" t="str">
        <f t="shared" si="13"/>
        <v/>
      </c>
      <c r="E409" s="476"/>
      <c r="F409" s="476"/>
      <c r="G409" s="476"/>
      <c r="I409" s="572"/>
      <c r="J409" s="570"/>
      <c r="K409" s="476"/>
      <c r="L409" s="477"/>
      <c r="M409" s="729"/>
      <c r="N409" s="800"/>
      <c r="O409" s="800"/>
      <c r="P409" s="800"/>
      <c r="Q409" s="800"/>
    </row>
    <row r="410" spans="1:17">
      <c r="A410" s="882"/>
      <c r="C410" s="727" t="str">
        <f t="shared" si="12"/>
        <v/>
      </c>
      <c r="D410" t="str">
        <f t="shared" si="13"/>
        <v/>
      </c>
      <c r="J410" s="570"/>
      <c r="K410" s="476"/>
      <c r="L410" s="477"/>
      <c r="M410" s="729"/>
      <c r="N410" s="800"/>
      <c r="O410" s="800"/>
      <c r="P410" s="800"/>
      <c r="Q410" s="800"/>
    </row>
    <row r="411" spans="1:17">
      <c r="A411" s="882"/>
      <c r="C411" s="727" t="str">
        <f t="shared" si="12"/>
        <v/>
      </c>
      <c r="D411" t="str">
        <f t="shared" si="13"/>
        <v/>
      </c>
      <c r="J411" s="570"/>
      <c r="K411" s="476"/>
      <c r="L411" s="477"/>
      <c r="M411" s="729"/>
      <c r="N411" s="800"/>
      <c r="O411" s="800"/>
      <c r="P411" s="800"/>
      <c r="Q411" s="800"/>
    </row>
    <row r="412" spans="1:17">
      <c r="A412" s="882"/>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2"/>
      <c r="B413" s="570"/>
      <c r="C413" s="727" t="str">
        <f t="shared" si="12"/>
        <v/>
      </c>
      <c r="D413" s="479" t="str">
        <f t="shared" si="13"/>
        <v/>
      </c>
      <c r="E413" s="476"/>
      <c r="F413" s="476"/>
      <c r="G413" s="476"/>
      <c r="I413" s="570"/>
      <c r="J413" s="570"/>
      <c r="K413" s="476"/>
      <c r="L413" s="477"/>
      <c r="M413" s="729"/>
      <c r="N413" s="800"/>
      <c r="O413" s="800"/>
      <c r="P413" s="800"/>
      <c r="Q413" s="800"/>
    </row>
    <row r="414" spans="1:17">
      <c r="A414" s="882"/>
      <c r="C414" s="727" t="str">
        <f t="shared" si="12"/>
        <v/>
      </c>
      <c r="D414" t="str">
        <f t="shared" si="13"/>
        <v/>
      </c>
      <c r="E414" s="476"/>
      <c r="F414" s="476"/>
      <c r="J414" s="570"/>
      <c r="K414" s="476"/>
      <c r="L414" s="477"/>
      <c r="M414" s="729"/>
      <c r="N414" s="800"/>
      <c r="O414" s="800"/>
      <c r="P414" s="800"/>
      <c r="Q414" s="800"/>
    </row>
    <row r="415" spans="1:17">
      <c r="A415" s="882"/>
      <c r="C415" s="727" t="str">
        <f t="shared" si="12"/>
        <v/>
      </c>
      <c r="D415" t="str">
        <f t="shared" si="13"/>
        <v/>
      </c>
      <c r="F415" s="476"/>
      <c r="J415" s="570"/>
      <c r="K415" s="476"/>
      <c r="L415" s="477"/>
      <c r="M415" s="729"/>
      <c r="N415" s="800"/>
      <c r="O415" s="800"/>
      <c r="P415" s="800"/>
      <c r="Q415" s="800"/>
    </row>
    <row r="416" spans="1:17">
      <c r="A416" s="882"/>
      <c r="C416" s="727" t="str">
        <f t="shared" si="12"/>
        <v/>
      </c>
      <c r="D416" t="str">
        <f t="shared" si="13"/>
        <v/>
      </c>
      <c r="J416" s="570"/>
      <c r="K416" s="476"/>
      <c r="L416" s="477"/>
      <c r="M416" s="729"/>
      <c r="N416" s="800"/>
      <c r="O416" s="800"/>
      <c r="P416" s="800"/>
      <c r="Q416" s="800"/>
    </row>
    <row r="417" spans="1:17">
      <c r="A417" s="882"/>
      <c r="C417" s="727" t="str">
        <f t="shared" si="12"/>
        <v/>
      </c>
      <c r="D417" t="str">
        <f t="shared" si="13"/>
        <v/>
      </c>
      <c r="J417" s="570"/>
      <c r="K417" s="476"/>
      <c r="L417" s="477"/>
      <c r="M417" s="729"/>
      <c r="N417" s="800"/>
      <c r="O417" s="800"/>
      <c r="P417" s="800"/>
      <c r="Q417" s="800"/>
    </row>
    <row r="418" spans="1:17">
      <c r="A418" s="882"/>
      <c r="B418" s="570"/>
      <c r="C418" s="727" t="str">
        <f t="shared" si="12"/>
        <v/>
      </c>
      <c r="D418" s="479" t="str">
        <f t="shared" si="13"/>
        <v/>
      </c>
      <c r="E418" s="476"/>
      <c r="F418" s="476"/>
      <c r="G418" s="476"/>
      <c r="J418" s="570"/>
      <c r="K418" s="476"/>
      <c r="L418" s="477"/>
      <c r="M418" s="729"/>
      <c r="N418" s="800"/>
      <c r="O418" s="800"/>
      <c r="P418" s="800"/>
      <c r="Q418" s="800"/>
    </row>
    <row r="419" spans="1:17">
      <c r="A419" s="882"/>
      <c r="C419" s="727" t="str">
        <f t="shared" si="12"/>
        <v/>
      </c>
      <c r="D419" t="str">
        <f t="shared" si="13"/>
        <v/>
      </c>
      <c r="J419" s="570"/>
      <c r="K419" s="476"/>
      <c r="L419" s="477"/>
      <c r="M419" s="729"/>
      <c r="N419" s="800"/>
      <c r="O419" s="800"/>
      <c r="P419" s="800"/>
      <c r="Q419" s="800"/>
    </row>
    <row r="420" spans="1:17">
      <c r="A420" s="882"/>
      <c r="C420" s="727" t="str">
        <f t="shared" si="12"/>
        <v/>
      </c>
      <c r="D420" t="str">
        <f t="shared" si="13"/>
        <v/>
      </c>
      <c r="J420" s="570"/>
      <c r="K420" s="476"/>
      <c r="L420" s="477"/>
      <c r="M420" s="729"/>
      <c r="N420" s="800"/>
      <c r="O420" s="800"/>
      <c r="P420" s="800"/>
      <c r="Q420" s="800"/>
    </row>
    <row r="421" spans="1:17">
      <c r="A421" s="882"/>
      <c r="C421" s="727" t="str">
        <f t="shared" si="12"/>
        <v/>
      </c>
      <c r="D421" t="str">
        <f t="shared" si="13"/>
        <v/>
      </c>
      <c r="J421" s="570"/>
      <c r="K421" s="476"/>
      <c r="L421" s="477"/>
      <c r="M421" s="729"/>
      <c r="N421" s="800"/>
      <c r="O421" s="800"/>
      <c r="P421" s="800"/>
      <c r="Q421" s="800"/>
    </row>
    <row r="422" spans="1:17">
      <c r="A422" s="882"/>
      <c r="C422" s="727" t="str">
        <f t="shared" si="12"/>
        <v/>
      </c>
      <c r="D422" t="str">
        <f t="shared" si="13"/>
        <v/>
      </c>
      <c r="J422" s="570"/>
      <c r="K422" s="476"/>
      <c r="L422" s="477"/>
      <c r="M422" s="729"/>
      <c r="N422" s="800"/>
      <c r="O422" s="800"/>
      <c r="P422" s="800"/>
      <c r="Q422" s="800"/>
    </row>
    <row r="423" spans="1:17">
      <c r="A423" s="882"/>
      <c r="C423" s="727" t="str">
        <f t="shared" si="12"/>
        <v/>
      </c>
      <c r="D423" t="str">
        <f t="shared" si="13"/>
        <v/>
      </c>
      <c r="J423" s="570"/>
      <c r="K423" s="476"/>
      <c r="L423" s="477"/>
      <c r="M423" s="729"/>
      <c r="N423" s="800"/>
      <c r="O423" s="800"/>
      <c r="P423" s="800"/>
      <c r="Q423" s="800"/>
    </row>
    <row r="424" spans="1:17">
      <c r="A424" s="882"/>
      <c r="C424" s="727" t="str">
        <f t="shared" si="12"/>
        <v/>
      </c>
      <c r="D424" t="str">
        <f t="shared" si="13"/>
        <v/>
      </c>
      <c r="F424" s="476"/>
      <c r="J424" s="570"/>
      <c r="K424" s="476"/>
      <c r="L424" s="477"/>
      <c r="M424" s="729"/>
      <c r="N424" s="800"/>
      <c r="O424" s="800"/>
      <c r="P424" s="800"/>
      <c r="Q424" s="800"/>
    </row>
    <row r="425" spans="1:17">
      <c r="A425" s="882"/>
      <c r="B425" s="570"/>
      <c r="C425" s="727" t="str">
        <f t="shared" si="12"/>
        <v/>
      </c>
      <c r="D425" s="479" t="str">
        <f t="shared" si="13"/>
        <v/>
      </c>
      <c r="E425" s="476"/>
      <c r="F425" s="476"/>
      <c r="G425" s="476"/>
      <c r="I425" s="570"/>
      <c r="J425" s="570"/>
      <c r="K425" s="476"/>
      <c r="L425" s="477"/>
      <c r="M425" s="729"/>
      <c r="N425" s="800"/>
      <c r="O425" s="800"/>
      <c r="P425" s="800"/>
      <c r="Q425" s="800"/>
    </row>
    <row r="426" spans="1:17">
      <c r="A426" s="882"/>
      <c r="B426" s="570"/>
      <c r="C426" s="727" t="str">
        <f t="shared" si="12"/>
        <v/>
      </c>
      <c r="D426" s="479" t="str">
        <f t="shared" si="13"/>
        <v/>
      </c>
      <c r="E426" s="476"/>
      <c r="F426" s="476"/>
      <c r="G426" s="476"/>
      <c r="I426" s="572"/>
      <c r="J426" s="570"/>
      <c r="K426" s="476"/>
      <c r="L426" s="477"/>
      <c r="M426" s="729"/>
      <c r="N426" s="800"/>
      <c r="O426" s="800"/>
      <c r="P426" s="800"/>
      <c r="Q426" s="800"/>
    </row>
    <row r="427" spans="1:17">
      <c r="A427" s="882"/>
      <c r="C427" s="727" t="str">
        <f t="shared" si="12"/>
        <v/>
      </c>
      <c r="D427" t="str">
        <f t="shared" si="13"/>
        <v/>
      </c>
      <c r="J427" s="570"/>
      <c r="K427" s="476"/>
      <c r="L427" s="477"/>
      <c r="M427" s="729"/>
      <c r="N427" s="800"/>
      <c r="O427" s="800"/>
      <c r="P427" s="800"/>
      <c r="Q427" s="800"/>
    </row>
    <row r="428" spans="1:17">
      <c r="A428" s="882"/>
      <c r="B428" s="570"/>
      <c r="C428" s="727" t="str">
        <f t="shared" si="12"/>
        <v/>
      </c>
      <c r="D428" s="479" t="str">
        <f t="shared" si="13"/>
        <v/>
      </c>
      <c r="E428" s="476"/>
      <c r="F428" s="476"/>
      <c r="G428" s="476"/>
      <c r="I428" s="572"/>
      <c r="J428" s="570"/>
      <c r="K428" s="476"/>
      <c r="L428" s="477"/>
      <c r="M428" s="729"/>
      <c r="N428" s="800"/>
      <c r="O428" s="800"/>
      <c r="P428" s="800"/>
      <c r="Q428" s="800"/>
    </row>
    <row r="429" spans="1:17">
      <c r="A429" s="882"/>
      <c r="C429" s="727" t="str">
        <f t="shared" si="12"/>
        <v/>
      </c>
      <c r="D429" t="str">
        <f t="shared" si="13"/>
        <v/>
      </c>
      <c r="F429" s="476"/>
      <c r="J429" s="570"/>
      <c r="K429" s="476"/>
      <c r="L429" s="477"/>
      <c r="M429" s="729"/>
      <c r="N429" s="800"/>
      <c r="O429" s="800"/>
      <c r="P429" s="800"/>
      <c r="Q429" s="800"/>
    </row>
    <row r="430" spans="1:17">
      <c r="A430" s="882"/>
      <c r="C430" s="727" t="str">
        <f t="shared" si="12"/>
        <v/>
      </c>
      <c r="D430" t="str">
        <f t="shared" si="13"/>
        <v/>
      </c>
      <c r="J430" s="570"/>
      <c r="K430" s="476"/>
      <c r="L430" s="477"/>
      <c r="M430" s="729"/>
      <c r="N430" s="800"/>
      <c r="O430" s="800"/>
      <c r="P430" s="800"/>
      <c r="Q430" s="800"/>
    </row>
    <row r="431" spans="1:17">
      <c r="A431" s="882"/>
      <c r="B431" s="570"/>
      <c r="C431" s="727" t="str">
        <f t="shared" si="12"/>
        <v/>
      </c>
      <c r="D431" s="479" t="str">
        <f t="shared" si="13"/>
        <v/>
      </c>
      <c r="E431" s="476"/>
      <c r="F431" s="476"/>
      <c r="G431" s="476"/>
      <c r="I431" s="572"/>
      <c r="J431" s="570"/>
      <c r="K431" s="476"/>
      <c r="L431" s="477"/>
      <c r="M431" s="729"/>
      <c r="N431" s="800"/>
      <c r="O431" s="800"/>
      <c r="P431" s="800"/>
      <c r="Q431" s="800"/>
    </row>
    <row r="432" spans="1:17">
      <c r="A432" s="882"/>
      <c r="B432" s="570"/>
      <c r="C432" s="727" t="str">
        <f t="shared" si="12"/>
        <v/>
      </c>
      <c r="D432" s="479" t="str">
        <f t="shared" si="13"/>
        <v/>
      </c>
      <c r="E432" s="476"/>
      <c r="F432" s="476"/>
      <c r="G432" s="476"/>
      <c r="I432" s="572"/>
      <c r="J432" s="570"/>
      <c r="K432" s="476"/>
      <c r="L432" s="477"/>
      <c r="M432" s="729"/>
      <c r="N432" s="800"/>
      <c r="O432" s="800"/>
      <c r="P432" s="800"/>
      <c r="Q432" s="800"/>
    </row>
    <row r="433" spans="1:17">
      <c r="A433" s="882"/>
      <c r="B433" s="570"/>
      <c r="C433" s="727" t="str">
        <f t="shared" si="12"/>
        <v/>
      </c>
      <c r="D433" s="479" t="str">
        <f t="shared" si="13"/>
        <v/>
      </c>
      <c r="E433" s="476"/>
      <c r="F433" s="476"/>
      <c r="G433" s="476"/>
      <c r="J433" s="570"/>
      <c r="K433" s="476"/>
      <c r="L433" s="477"/>
      <c r="M433" s="729"/>
      <c r="N433" s="800"/>
      <c r="O433" s="800"/>
      <c r="P433" s="800"/>
      <c r="Q433" s="800"/>
    </row>
    <row r="434" spans="1:17">
      <c r="A434" s="882"/>
      <c r="C434" s="727" t="str">
        <f t="shared" si="12"/>
        <v/>
      </c>
      <c r="D434" t="str">
        <f t="shared" si="13"/>
        <v/>
      </c>
      <c r="J434" s="570"/>
      <c r="K434" s="476"/>
      <c r="L434" s="477"/>
      <c r="M434" s="729"/>
      <c r="N434" s="800"/>
      <c r="O434" s="800"/>
      <c r="P434" s="800"/>
      <c r="Q434" s="800"/>
    </row>
    <row r="435" spans="1:17">
      <c r="A435" s="882"/>
      <c r="C435" s="727" t="str">
        <f t="shared" si="12"/>
        <v/>
      </c>
      <c r="D435" t="str">
        <f t="shared" si="13"/>
        <v/>
      </c>
      <c r="K435" s="476"/>
      <c r="L435" s="477"/>
      <c r="M435" s="729"/>
      <c r="N435" s="800"/>
      <c r="O435" s="800"/>
      <c r="P435" s="800"/>
      <c r="Q435" s="800"/>
    </row>
    <row r="436" spans="1:17">
      <c r="A436" s="882"/>
      <c r="C436" s="727" t="str">
        <f t="shared" si="12"/>
        <v/>
      </c>
      <c r="D436" t="str">
        <f t="shared" si="13"/>
        <v/>
      </c>
      <c r="J436" s="570"/>
      <c r="K436" s="476"/>
      <c r="L436" s="477"/>
      <c r="M436" s="729"/>
      <c r="N436" s="800"/>
      <c r="O436" s="800"/>
      <c r="P436" s="800"/>
      <c r="Q436" s="800"/>
    </row>
    <row r="437" spans="1:17">
      <c r="A437" s="882"/>
      <c r="B437" s="570"/>
      <c r="C437" s="727" t="str">
        <f t="shared" si="12"/>
        <v/>
      </c>
      <c r="D437" s="479" t="str">
        <f t="shared" si="13"/>
        <v/>
      </c>
      <c r="E437" s="476"/>
      <c r="F437" s="476"/>
      <c r="G437" s="476"/>
      <c r="H437" s="570"/>
      <c r="J437" s="570"/>
      <c r="K437" s="476"/>
      <c r="L437" s="477"/>
      <c r="M437" s="729"/>
      <c r="N437" s="800"/>
      <c r="O437" s="800"/>
      <c r="P437" s="800"/>
      <c r="Q437" s="800"/>
    </row>
    <row r="438" spans="1:17">
      <c r="A438" s="882"/>
      <c r="C438" s="727" t="str">
        <f t="shared" si="12"/>
        <v/>
      </c>
      <c r="D438" t="str">
        <f t="shared" si="13"/>
        <v/>
      </c>
      <c r="F438" s="476"/>
      <c r="J438" s="570"/>
      <c r="K438" s="476"/>
      <c r="L438" s="477"/>
      <c r="M438" s="729"/>
      <c r="N438" s="800"/>
      <c r="O438" s="800"/>
      <c r="P438" s="800"/>
      <c r="Q438" s="800"/>
    </row>
    <row r="439" spans="1:17">
      <c r="A439" s="882"/>
      <c r="C439" s="727" t="str">
        <f t="shared" si="12"/>
        <v/>
      </c>
      <c r="D439" t="str">
        <f t="shared" si="13"/>
        <v/>
      </c>
      <c r="F439" s="476"/>
      <c r="J439" s="570"/>
      <c r="K439" s="476"/>
      <c r="L439" s="477"/>
      <c r="M439" s="729"/>
      <c r="N439" s="800"/>
      <c r="O439" s="800"/>
      <c r="P439" s="800"/>
      <c r="Q439" s="800"/>
    </row>
    <row r="440" spans="1:17">
      <c r="A440" s="882"/>
      <c r="B440" s="570"/>
      <c r="C440" s="727" t="str">
        <f t="shared" si="12"/>
        <v/>
      </c>
      <c r="D440" s="479" t="str">
        <f t="shared" si="13"/>
        <v/>
      </c>
      <c r="E440" s="476"/>
      <c r="F440" s="476"/>
      <c r="G440" s="476"/>
      <c r="I440" s="572"/>
      <c r="J440" s="570"/>
      <c r="K440" s="476"/>
      <c r="L440" s="477"/>
      <c r="M440" s="729"/>
      <c r="N440" s="800"/>
      <c r="O440" s="800"/>
      <c r="P440" s="800"/>
      <c r="Q440" s="800"/>
    </row>
    <row r="441" spans="1:17">
      <c r="A441" s="882"/>
      <c r="B441" s="570"/>
      <c r="C441" s="727" t="str">
        <f t="shared" si="12"/>
        <v/>
      </c>
      <c r="D441" s="479" t="str">
        <f t="shared" si="13"/>
        <v/>
      </c>
      <c r="E441" s="476"/>
      <c r="F441" s="476"/>
      <c r="G441" s="476"/>
      <c r="J441" s="570"/>
      <c r="K441" s="476"/>
      <c r="L441" s="477"/>
      <c r="M441" s="729"/>
      <c r="N441" s="800"/>
      <c r="O441" s="800"/>
      <c r="P441" s="800"/>
      <c r="Q441" s="800"/>
    </row>
    <row r="442" spans="1:17">
      <c r="A442" s="882"/>
      <c r="C442" s="727" t="str">
        <f t="shared" si="12"/>
        <v/>
      </c>
      <c r="D442" t="str">
        <f t="shared" si="13"/>
        <v/>
      </c>
      <c r="J442" s="570"/>
      <c r="K442" s="476"/>
      <c r="L442" s="477"/>
      <c r="M442" s="729"/>
      <c r="N442" s="800"/>
      <c r="O442" s="800"/>
      <c r="P442" s="800"/>
      <c r="Q442" s="800"/>
    </row>
    <row r="443" spans="1:17">
      <c r="A443" s="882"/>
      <c r="C443" s="727" t="str">
        <f t="shared" si="12"/>
        <v/>
      </c>
      <c r="D443" t="str">
        <f t="shared" si="13"/>
        <v/>
      </c>
      <c r="J443" s="570"/>
      <c r="K443" s="476"/>
      <c r="L443" s="477"/>
      <c r="M443" s="729"/>
      <c r="N443" s="800"/>
      <c r="O443" s="800"/>
      <c r="P443" s="800"/>
      <c r="Q443" s="800"/>
    </row>
    <row r="444" spans="1:17">
      <c r="A444" s="882"/>
      <c r="C444" s="727" t="str">
        <f t="shared" si="12"/>
        <v/>
      </c>
      <c r="D444" t="str">
        <f t="shared" si="13"/>
        <v/>
      </c>
      <c r="J444" s="570"/>
      <c r="K444" s="476"/>
      <c r="L444" s="477"/>
      <c r="M444" s="729"/>
      <c r="N444" s="800"/>
      <c r="O444" s="800"/>
      <c r="P444" s="800"/>
      <c r="Q444" s="800"/>
    </row>
    <row r="445" spans="1:17">
      <c r="A445" s="882"/>
      <c r="B445" s="570"/>
      <c r="C445" s="727" t="str">
        <f t="shared" si="12"/>
        <v/>
      </c>
      <c r="D445" s="479" t="str">
        <f t="shared" si="13"/>
        <v/>
      </c>
      <c r="E445" s="476"/>
      <c r="F445" s="476"/>
      <c r="G445" s="476"/>
      <c r="J445" s="570"/>
      <c r="K445" s="476"/>
      <c r="L445" s="477"/>
      <c r="M445" s="729"/>
      <c r="N445" s="800"/>
      <c r="O445" s="800"/>
      <c r="P445" s="800"/>
      <c r="Q445" s="800"/>
    </row>
    <row r="446" spans="1:17">
      <c r="A446" s="882"/>
      <c r="B446" s="570"/>
      <c r="C446" s="727" t="str">
        <f t="shared" si="12"/>
        <v/>
      </c>
      <c r="D446" s="479" t="str">
        <f t="shared" si="13"/>
        <v/>
      </c>
      <c r="E446" s="476"/>
      <c r="F446" s="476"/>
      <c r="G446" s="476"/>
      <c r="J446" s="570"/>
      <c r="K446" s="476"/>
      <c r="L446" s="477"/>
      <c r="M446" s="729"/>
      <c r="N446" s="800"/>
      <c r="O446" s="800"/>
      <c r="P446" s="800"/>
      <c r="Q446" s="800"/>
    </row>
    <row r="447" spans="1:17">
      <c r="A447" s="882"/>
      <c r="C447" s="727" t="str">
        <f t="shared" si="12"/>
        <v/>
      </c>
      <c r="D447" t="str">
        <f t="shared" si="13"/>
        <v/>
      </c>
      <c r="F447" s="476"/>
      <c r="J447" s="570"/>
      <c r="K447" s="476"/>
      <c r="L447" s="477"/>
      <c r="M447" s="729"/>
      <c r="N447" s="800"/>
      <c r="O447" s="800"/>
      <c r="P447" s="800"/>
      <c r="Q447" s="800"/>
    </row>
    <row r="448" spans="1:17">
      <c r="A448" s="882"/>
      <c r="C448" s="727" t="str">
        <f t="shared" si="12"/>
        <v/>
      </c>
      <c r="D448" t="str">
        <f t="shared" si="13"/>
        <v/>
      </c>
      <c r="J448" s="570"/>
      <c r="K448" s="476"/>
      <c r="L448" s="477"/>
      <c r="M448" s="729"/>
      <c r="N448" s="800"/>
      <c r="O448" s="800"/>
      <c r="P448" s="800"/>
      <c r="Q448" s="800"/>
    </row>
    <row r="449" spans="1:17">
      <c r="A449" s="882"/>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2"/>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2"/>
      <c r="C451" s="727" t="str">
        <f t="shared" si="14"/>
        <v/>
      </c>
      <c r="D451" t="str">
        <f t="shared" si="15"/>
        <v/>
      </c>
      <c r="J451" s="570"/>
      <c r="K451" s="476"/>
      <c r="L451" s="477"/>
      <c r="M451" s="729"/>
      <c r="N451" s="800"/>
      <c r="O451" s="800"/>
      <c r="P451" s="800"/>
      <c r="Q451" s="800"/>
    </row>
    <row r="452" spans="1:17">
      <c r="A452" s="882"/>
      <c r="C452" s="727" t="str">
        <f t="shared" si="14"/>
        <v/>
      </c>
      <c r="D452" t="str">
        <f t="shared" si="15"/>
        <v/>
      </c>
      <c r="J452" s="570"/>
      <c r="K452" s="476"/>
      <c r="L452" s="477"/>
      <c r="M452" s="729"/>
      <c r="N452" s="800"/>
      <c r="O452" s="800"/>
      <c r="P452" s="800"/>
      <c r="Q452" s="800"/>
    </row>
    <row r="453" spans="1:17">
      <c r="A453" s="882"/>
      <c r="B453" s="570"/>
      <c r="C453" s="727" t="str">
        <f t="shared" si="14"/>
        <v/>
      </c>
      <c r="D453" s="479" t="str">
        <f t="shared" si="15"/>
        <v/>
      </c>
      <c r="E453" s="476"/>
      <c r="F453" s="476"/>
      <c r="G453" s="476"/>
      <c r="I453" s="570"/>
      <c r="J453" s="570"/>
      <c r="K453" s="476"/>
      <c r="L453" s="477"/>
      <c r="M453" s="729"/>
      <c r="N453" s="800"/>
      <c r="O453" s="800"/>
      <c r="P453" s="800"/>
      <c r="Q453" s="800"/>
    </row>
    <row r="454" spans="1:17">
      <c r="A454" s="882"/>
      <c r="C454" s="727" t="str">
        <f t="shared" si="14"/>
        <v/>
      </c>
      <c r="D454" t="str">
        <f t="shared" si="15"/>
        <v/>
      </c>
      <c r="F454" s="476"/>
      <c r="J454" s="570"/>
      <c r="K454" s="476"/>
      <c r="L454" s="477"/>
      <c r="M454" s="729"/>
      <c r="N454" s="800"/>
      <c r="O454" s="800"/>
      <c r="P454" s="800"/>
      <c r="Q454" s="800"/>
    </row>
    <row r="455" spans="1:17">
      <c r="A455" s="882"/>
      <c r="C455" s="727" t="str">
        <f t="shared" si="14"/>
        <v/>
      </c>
      <c r="D455" t="str">
        <f t="shared" si="15"/>
        <v/>
      </c>
      <c r="J455" s="570"/>
      <c r="K455" s="476"/>
      <c r="L455" s="477"/>
      <c r="M455" s="729"/>
      <c r="N455" s="800"/>
      <c r="O455" s="800"/>
      <c r="P455" s="800"/>
      <c r="Q455" s="800"/>
    </row>
    <row r="456" spans="1:17">
      <c r="A456" s="882"/>
      <c r="C456" s="727" t="str">
        <f t="shared" si="14"/>
        <v/>
      </c>
      <c r="D456" t="str">
        <f t="shared" si="15"/>
        <v/>
      </c>
      <c r="J456" s="570"/>
      <c r="K456" s="476"/>
      <c r="L456" s="477"/>
      <c r="M456" s="729"/>
      <c r="N456" s="800"/>
      <c r="O456" s="800"/>
      <c r="P456" s="800"/>
      <c r="Q456" s="800"/>
    </row>
    <row r="457" spans="1:17">
      <c r="A457" s="882"/>
      <c r="C457" s="727" t="str">
        <f t="shared" si="14"/>
        <v/>
      </c>
      <c r="D457" t="str">
        <f t="shared" si="15"/>
        <v/>
      </c>
      <c r="J457" s="570"/>
      <c r="K457" s="476"/>
      <c r="L457" s="477"/>
      <c r="M457" s="729"/>
      <c r="N457" s="800"/>
      <c r="O457" s="800"/>
      <c r="P457" s="800"/>
      <c r="Q457" s="800"/>
    </row>
    <row r="458" spans="1:17">
      <c r="A458" s="882"/>
      <c r="C458" s="727" t="str">
        <f t="shared" si="14"/>
        <v/>
      </c>
      <c r="D458" t="str">
        <f t="shared" si="15"/>
        <v/>
      </c>
      <c r="J458" s="570"/>
      <c r="K458" s="476"/>
      <c r="L458" s="477"/>
      <c r="M458" s="729"/>
      <c r="N458" s="800"/>
      <c r="O458" s="800"/>
      <c r="P458" s="800"/>
      <c r="Q458" s="800"/>
    </row>
    <row r="459" spans="1:17">
      <c r="A459" s="882"/>
      <c r="C459" s="727" t="str">
        <f t="shared" si="14"/>
        <v/>
      </c>
      <c r="D459" t="str">
        <f t="shared" si="15"/>
        <v/>
      </c>
      <c r="J459" s="570"/>
      <c r="K459" s="476"/>
      <c r="L459" s="477"/>
      <c r="M459" s="729"/>
      <c r="N459" s="800"/>
      <c r="O459" s="800"/>
      <c r="P459" s="800"/>
      <c r="Q459" s="800"/>
    </row>
    <row r="460" spans="1:17">
      <c r="A460" s="882"/>
      <c r="C460" s="727" t="str">
        <f t="shared" si="14"/>
        <v/>
      </c>
      <c r="D460" t="str">
        <f t="shared" si="15"/>
        <v/>
      </c>
      <c r="J460" s="570"/>
      <c r="K460" s="476"/>
      <c r="L460" s="477"/>
      <c r="M460" s="729"/>
      <c r="N460" s="800"/>
      <c r="O460" s="800"/>
      <c r="P460" s="800"/>
      <c r="Q460" s="800"/>
    </row>
    <row r="461" spans="1:17">
      <c r="A461" s="882"/>
      <c r="C461" s="727" t="str">
        <f t="shared" si="14"/>
        <v/>
      </c>
      <c r="D461" t="str">
        <f t="shared" si="15"/>
        <v/>
      </c>
      <c r="J461" s="570"/>
      <c r="K461" s="476"/>
      <c r="L461" s="477"/>
      <c r="M461" s="729"/>
      <c r="N461" s="800"/>
      <c r="O461" s="800"/>
      <c r="P461" s="800"/>
      <c r="Q461" s="800"/>
    </row>
    <row r="462" spans="1:17">
      <c r="A462" s="882"/>
      <c r="B462" s="570"/>
      <c r="C462" s="727" t="str">
        <f t="shared" si="14"/>
        <v/>
      </c>
      <c r="D462" s="479" t="str">
        <f t="shared" si="15"/>
        <v/>
      </c>
      <c r="E462" s="476"/>
      <c r="G462" s="476"/>
      <c r="I462" s="572"/>
      <c r="J462" s="570"/>
      <c r="K462" s="476"/>
      <c r="L462" s="477"/>
      <c r="M462" s="729"/>
      <c r="N462" s="800"/>
      <c r="O462" s="800"/>
      <c r="P462" s="800"/>
      <c r="Q462" s="800"/>
    </row>
    <row r="463" spans="1:17">
      <c r="A463" s="882"/>
      <c r="C463" s="727" t="str">
        <f t="shared" si="14"/>
        <v/>
      </c>
      <c r="D463" t="str">
        <f t="shared" si="15"/>
        <v/>
      </c>
      <c r="H463" s="570"/>
      <c r="J463" s="570"/>
      <c r="K463" s="476"/>
      <c r="L463" s="477"/>
      <c r="M463" s="729"/>
      <c r="N463" s="800"/>
      <c r="O463" s="800"/>
      <c r="P463" s="800"/>
      <c r="Q463" s="800"/>
    </row>
    <row r="464" spans="1:17">
      <c r="A464" s="882"/>
      <c r="B464" s="570"/>
      <c r="C464" s="727" t="str">
        <f t="shared" si="14"/>
        <v/>
      </c>
      <c r="D464" s="479" t="str">
        <f t="shared" si="15"/>
        <v/>
      </c>
      <c r="E464" s="476"/>
      <c r="F464" s="476"/>
      <c r="G464" s="476"/>
      <c r="J464" s="570"/>
      <c r="K464" s="476"/>
      <c r="L464" s="477"/>
      <c r="M464" s="729"/>
      <c r="N464" s="800"/>
      <c r="O464" s="800"/>
      <c r="P464" s="800"/>
      <c r="Q464" s="800"/>
    </row>
    <row r="465" spans="1:17">
      <c r="A465" s="882"/>
      <c r="C465" s="727" t="str">
        <f t="shared" si="14"/>
        <v/>
      </c>
      <c r="D465" t="str">
        <f t="shared" si="15"/>
        <v/>
      </c>
      <c r="J465" s="570"/>
      <c r="K465" s="476"/>
      <c r="L465" s="477"/>
      <c r="M465" s="729"/>
      <c r="N465" s="800"/>
      <c r="O465" s="800"/>
      <c r="P465" s="800"/>
      <c r="Q465" s="800"/>
    </row>
    <row r="466" spans="1:17">
      <c r="A466" s="882"/>
      <c r="B466" s="570"/>
      <c r="C466" s="727" t="str">
        <f t="shared" si="14"/>
        <v/>
      </c>
      <c r="D466" s="479" t="str">
        <f t="shared" si="15"/>
        <v/>
      </c>
      <c r="E466" s="476"/>
      <c r="F466" s="476"/>
      <c r="G466" s="476"/>
      <c r="I466" s="572"/>
      <c r="J466" s="570"/>
      <c r="K466" s="476"/>
      <c r="L466" s="477"/>
      <c r="M466" s="729"/>
      <c r="N466" s="800"/>
      <c r="O466" s="800"/>
      <c r="P466" s="800"/>
      <c r="Q466" s="800"/>
    </row>
    <row r="467" spans="1:17">
      <c r="A467" s="882"/>
      <c r="C467" s="727" t="str">
        <f t="shared" si="14"/>
        <v/>
      </c>
      <c r="D467" t="str">
        <f t="shared" si="15"/>
        <v/>
      </c>
      <c r="J467" s="570"/>
      <c r="K467" s="476"/>
      <c r="L467" s="477"/>
      <c r="M467" s="729"/>
      <c r="N467" s="800"/>
      <c r="O467" s="800"/>
      <c r="P467" s="800"/>
      <c r="Q467" s="800"/>
    </row>
    <row r="468" spans="1:17">
      <c r="A468" s="882"/>
      <c r="C468" s="727" t="str">
        <f t="shared" si="14"/>
        <v/>
      </c>
      <c r="D468" t="str">
        <f t="shared" si="15"/>
        <v/>
      </c>
      <c r="F468" s="476"/>
      <c r="J468" s="570"/>
      <c r="K468" s="476"/>
      <c r="L468" s="477"/>
      <c r="M468" s="729"/>
      <c r="N468" s="800"/>
      <c r="O468" s="800"/>
      <c r="P468" s="800"/>
      <c r="Q468" s="800"/>
    </row>
    <row r="469" spans="1:17">
      <c r="A469" s="882"/>
      <c r="B469" s="570"/>
      <c r="C469" s="727" t="str">
        <f t="shared" si="14"/>
        <v/>
      </c>
      <c r="D469" s="479" t="str">
        <f t="shared" si="15"/>
        <v/>
      </c>
      <c r="E469" s="476"/>
      <c r="F469" s="476"/>
      <c r="G469" s="476"/>
      <c r="J469" s="570"/>
      <c r="K469" s="476"/>
      <c r="L469" s="477"/>
      <c r="M469" s="729"/>
      <c r="N469" s="800"/>
      <c r="O469" s="800"/>
      <c r="P469" s="800"/>
      <c r="Q469" s="800"/>
    </row>
    <row r="470" spans="1:17">
      <c r="A470" s="882"/>
      <c r="C470" s="727" t="str">
        <f t="shared" si="14"/>
        <v/>
      </c>
      <c r="D470" t="str">
        <f t="shared" si="15"/>
        <v/>
      </c>
      <c r="J470" s="570"/>
      <c r="K470" s="476"/>
      <c r="L470" s="477"/>
      <c r="M470" s="729"/>
      <c r="N470" s="800"/>
      <c r="O470" s="800"/>
      <c r="P470" s="800"/>
      <c r="Q470" s="800"/>
    </row>
    <row r="471" spans="1:17">
      <c r="A471" s="882"/>
      <c r="B471" s="570"/>
      <c r="C471" s="727" t="str">
        <f t="shared" si="14"/>
        <v/>
      </c>
      <c r="D471" s="479" t="str">
        <f t="shared" si="15"/>
        <v/>
      </c>
      <c r="E471" s="476"/>
      <c r="F471" s="476"/>
      <c r="G471" s="476"/>
      <c r="J471" s="570"/>
      <c r="K471" s="476"/>
      <c r="L471" s="477"/>
      <c r="M471" s="729"/>
      <c r="N471" s="800"/>
      <c r="O471" s="800"/>
      <c r="P471" s="800"/>
      <c r="Q471" s="800"/>
    </row>
    <row r="472" spans="1:17">
      <c r="A472" s="882"/>
      <c r="C472" s="727" t="str">
        <f t="shared" si="14"/>
        <v/>
      </c>
      <c r="D472" s="479" t="str">
        <f t="shared" si="15"/>
        <v/>
      </c>
      <c r="J472" s="570"/>
      <c r="K472" s="476"/>
      <c r="L472" s="477"/>
      <c r="M472" s="729"/>
      <c r="N472" s="800"/>
      <c r="O472" s="800"/>
      <c r="P472" s="800"/>
      <c r="Q472" s="800"/>
    </row>
    <row r="473" spans="1:17">
      <c r="A473" s="882"/>
      <c r="B473" s="570"/>
      <c r="C473" s="727" t="str">
        <f t="shared" si="14"/>
        <v/>
      </c>
      <c r="D473" s="479" t="str">
        <f t="shared" si="15"/>
        <v/>
      </c>
      <c r="E473" s="476"/>
      <c r="F473" s="476"/>
      <c r="G473" s="476"/>
      <c r="I473" s="572"/>
      <c r="J473" s="570"/>
      <c r="K473" s="476"/>
      <c r="L473" s="477"/>
      <c r="M473" s="729"/>
      <c r="N473" s="800"/>
      <c r="O473" s="800"/>
      <c r="P473" s="800"/>
      <c r="Q473" s="800"/>
    </row>
    <row r="474" spans="1:17">
      <c r="A474" s="882"/>
      <c r="C474" s="727" t="str">
        <f t="shared" si="14"/>
        <v/>
      </c>
      <c r="D474" t="str">
        <f t="shared" si="15"/>
        <v/>
      </c>
      <c r="H474" s="570"/>
      <c r="J474" s="570"/>
      <c r="K474" s="476"/>
      <c r="L474" s="477"/>
      <c r="M474" s="729"/>
      <c r="N474" s="800"/>
      <c r="O474" s="800"/>
      <c r="P474" s="800"/>
      <c r="Q474" s="800"/>
    </row>
    <row r="475" spans="1:17">
      <c r="A475" s="882"/>
      <c r="C475" s="727" t="str">
        <f t="shared" si="14"/>
        <v/>
      </c>
      <c r="D475" t="str">
        <f t="shared" si="15"/>
        <v/>
      </c>
      <c r="J475" s="570"/>
      <c r="K475" s="476"/>
      <c r="L475" s="477"/>
      <c r="M475" s="729"/>
      <c r="N475" s="800"/>
      <c r="O475" s="800"/>
      <c r="P475" s="800"/>
      <c r="Q475" s="800"/>
    </row>
    <row r="476" spans="1:17">
      <c r="A476" s="882"/>
      <c r="C476" s="727" t="str">
        <f t="shared" si="14"/>
        <v/>
      </c>
      <c r="D476" t="str">
        <f t="shared" si="15"/>
        <v/>
      </c>
      <c r="J476" s="570"/>
      <c r="K476" s="476"/>
      <c r="L476" s="477"/>
      <c r="M476" s="729"/>
      <c r="N476" s="800"/>
      <c r="O476" s="800"/>
      <c r="P476" s="800"/>
      <c r="Q476" s="800"/>
    </row>
    <row r="477" spans="1:17">
      <c r="A477" s="882"/>
      <c r="C477" s="727" t="str">
        <f t="shared" si="14"/>
        <v/>
      </c>
      <c r="D477" s="479" t="str">
        <f t="shared" si="15"/>
        <v/>
      </c>
      <c r="J477" s="570"/>
      <c r="K477" s="476"/>
      <c r="L477" s="477"/>
      <c r="M477" s="729"/>
      <c r="N477" s="800"/>
      <c r="O477" s="800"/>
      <c r="P477" s="800"/>
      <c r="Q477" s="800"/>
    </row>
    <row r="478" spans="1:17">
      <c r="A478" s="882"/>
      <c r="C478" s="727" t="str">
        <f t="shared" si="14"/>
        <v/>
      </c>
      <c r="D478" t="str">
        <f t="shared" si="15"/>
        <v/>
      </c>
      <c r="H478" s="570"/>
      <c r="J478" s="570"/>
      <c r="K478" s="476"/>
      <c r="L478" s="477"/>
      <c r="M478" s="729"/>
      <c r="N478" s="800"/>
      <c r="O478" s="800"/>
      <c r="P478" s="800"/>
      <c r="Q478" s="800"/>
    </row>
    <row r="479" spans="1:17">
      <c r="A479" s="882"/>
      <c r="B479" s="570"/>
      <c r="C479" s="727" t="str">
        <f t="shared" si="14"/>
        <v/>
      </c>
      <c r="D479" s="479" t="str">
        <f t="shared" si="15"/>
        <v/>
      </c>
      <c r="E479" s="476"/>
      <c r="G479" s="476"/>
      <c r="I479" s="570"/>
      <c r="J479" s="570"/>
      <c r="K479" s="476"/>
      <c r="L479" s="477"/>
      <c r="M479" s="729"/>
      <c r="N479" s="800"/>
      <c r="O479" s="800"/>
      <c r="P479" s="800"/>
      <c r="Q479" s="800"/>
    </row>
    <row r="480" spans="1:17">
      <c r="A480" s="882"/>
      <c r="C480" s="727" t="str">
        <f t="shared" si="14"/>
        <v/>
      </c>
      <c r="D480" t="str">
        <f t="shared" si="15"/>
        <v/>
      </c>
      <c r="E480" s="476"/>
      <c r="F480" s="476"/>
      <c r="G480" s="476"/>
      <c r="H480" s="570"/>
      <c r="I480" s="570"/>
      <c r="J480" s="570"/>
      <c r="K480" s="476"/>
      <c r="L480" s="477"/>
      <c r="M480" s="729"/>
      <c r="N480" s="800"/>
      <c r="O480" s="800"/>
      <c r="P480" s="800"/>
      <c r="Q480" s="800"/>
    </row>
    <row r="481" spans="1:17">
      <c r="A481" s="882"/>
      <c r="C481" s="727" t="str">
        <f t="shared" si="14"/>
        <v/>
      </c>
      <c r="D481" t="str">
        <f t="shared" si="15"/>
        <v/>
      </c>
      <c r="F481" s="476"/>
      <c r="J481" s="570"/>
      <c r="K481" s="476"/>
      <c r="L481" s="477"/>
      <c r="M481" s="729"/>
      <c r="N481" s="800"/>
      <c r="O481" s="800"/>
      <c r="P481" s="800"/>
      <c r="Q481" s="800"/>
    </row>
    <row r="482" spans="1:17">
      <c r="A482" s="882"/>
      <c r="C482" s="727" t="str">
        <f t="shared" si="14"/>
        <v/>
      </c>
      <c r="D482" t="str">
        <f t="shared" si="15"/>
        <v/>
      </c>
      <c r="J482" s="570"/>
      <c r="K482" s="476"/>
      <c r="L482" s="477"/>
      <c r="M482" s="729"/>
      <c r="N482" s="800"/>
      <c r="O482" s="800"/>
      <c r="P482" s="800"/>
      <c r="Q482" s="800"/>
    </row>
    <row r="483" spans="1:17">
      <c r="A483" s="882"/>
      <c r="C483" s="727" t="str">
        <f t="shared" si="14"/>
        <v/>
      </c>
      <c r="D483" t="str">
        <f t="shared" si="15"/>
        <v/>
      </c>
      <c r="J483" s="570"/>
      <c r="K483" s="476"/>
      <c r="L483" s="477"/>
      <c r="M483" s="729"/>
      <c r="N483" s="800"/>
      <c r="O483" s="800"/>
      <c r="P483" s="800"/>
      <c r="Q483" s="800"/>
    </row>
    <row r="484" spans="1:17">
      <c r="A484" s="882"/>
      <c r="C484" s="727" t="str">
        <f t="shared" si="14"/>
        <v/>
      </c>
      <c r="D484" t="str">
        <f t="shared" si="15"/>
        <v/>
      </c>
      <c r="J484" s="570"/>
      <c r="K484" s="476"/>
      <c r="L484" s="477"/>
      <c r="M484" s="729"/>
      <c r="N484" s="800"/>
      <c r="O484" s="800"/>
      <c r="P484" s="800"/>
      <c r="Q484" s="800"/>
    </row>
    <row r="485" spans="1:17">
      <c r="A485" s="882"/>
      <c r="C485" s="727" t="str">
        <f t="shared" si="14"/>
        <v/>
      </c>
      <c r="D485" t="str">
        <f t="shared" si="15"/>
        <v/>
      </c>
      <c r="J485" s="570"/>
      <c r="K485" s="476"/>
      <c r="L485" s="477"/>
      <c r="M485" s="729"/>
      <c r="N485" s="800"/>
      <c r="O485" s="800"/>
      <c r="P485" s="800"/>
      <c r="Q485" s="800"/>
    </row>
    <row r="486" spans="1:17">
      <c r="A486" s="882"/>
      <c r="C486" s="727" t="str">
        <f t="shared" si="14"/>
        <v/>
      </c>
      <c r="D486" t="str">
        <f t="shared" si="15"/>
        <v/>
      </c>
      <c r="J486" s="570"/>
      <c r="K486" s="476"/>
      <c r="L486" s="477"/>
      <c r="M486" s="729"/>
      <c r="N486" s="800"/>
      <c r="O486" s="800"/>
      <c r="P486" s="800"/>
      <c r="Q486" s="800"/>
    </row>
    <row r="487" spans="1:17">
      <c r="A487" s="882"/>
      <c r="C487" s="727" t="str">
        <f t="shared" si="14"/>
        <v/>
      </c>
      <c r="D487" t="str">
        <f t="shared" si="15"/>
        <v/>
      </c>
      <c r="J487" s="570"/>
      <c r="K487" s="476"/>
      <c r="L487" s="477"/>
      <c r="M487" s="729"/>
      <c r="N487" s="800"/>
      <c r="O487" s="800"/>
      <c r="P487" s="800"/>
      <c r="Q487" s="800"/>
    </row>
    <row r="488" spans="1:17">
      <c r="A488" s="882"/>
      <c r="B488" s="570"/>
      <c r="C488" s="727" t="str">
        <f t="shared" si="14"/>
        <v/>
      </c>
      <c r="D488" s="479" t="str">
        <f t="shared" si="15"/>
        <v/>
      </c>
      <c r="E488" s="476"/>
      <c r="F488" s="476"/>
      <c r="G488" s="476"/>
      <c r="J488" s="570"/>
      <c r="K488" s="476"/>
      <c r="L488" s="477"/>
      <c r="M488" s="729"/>
      <c r="N488" s="800"/>
      <c r="O488" s="800"/>
      <c r="P488" s="800"/>
      <c r="Q488" s="800"/>
    </row>
    <row r="489" spans="1:17">
      <c r="A489" s="882"/>
      <c r="B489" s="570"/>
      <c r="C489" s="727" t="str">
        <f t="shared" si="14"/>
        <v/>
      </c>
      <c r="D489" s="479" t="str">
        <f t="shared" si="15"/>
        <v/>
      </c>
      <c r="E489" s="476"/>
      <c r="F489" s="476"/>
      <c r="G489" s="476"/>
      <c r="I489" s="572"/>
      <c r="J489" s="570"/>
      <c r="K489" s="476"/>
      <c r="L489" s="477"/>
      <c r="M489" s="729"/>
      <c r="N489" s="800"/>
      <c r="O489" s="800"/>
      <c r="P489" s="800"/>
      <c r="Q489" s="800"/>
    </row>
    <row r="490" spans="1:17">
      <c r="A490" s="882"/>
      <c r="C490" s="727" t="str">
        <f t="shared" si="14"/>
        <v/>
      </c>
      <c r="D490" t="str">
        <f t="shared" si="15"/>
        <v/>
      </c>
      <c r="F490" s="476"/>
      <c r="H490" s="570"/>
      <c r="J490" s="570"/>
      <c r="K490" s="476"/>
      <c r="L490" s="477"/>
      <c r="M490" s="729"/>
      <c r="N490" s="800"/>
      <c r="O490" s="800"/>
      <c r="P490" s="800"/>
      <c r="Q490" s="800"/>
    </row>
    <row r="491" spans="1:17">
      <c r="A491" s="882"/>
      <c r="B491" s="570"/>
      <c r="C491" s="727" t="str">
        <f t="shared" si="14"/>
        <v/>
      </c>
      <c r="D491" s="479" t="str">
        <f t="shared" si="15"/>
        <v/>
      </c>
      <c r="E491" s="476"/>
      <c r="F491" s="476"/>
      <c r="G491" s="476"/>
      <c r="J491" s="570"/>
      <c r="K491" s="476"/>
      <c r="L491" s="477"/>
      <c r="M491" s="729"/>
      <c r="N491" s="800"/>
      <c r="O491" s="800"/>
      <c r="P491" s="800"/>
      <c r="Q491" s="800"/>
    </row>
    <row r="492" spans="1:17">
      <c r="A492" s="882"/>
      <c r="C492" s="727" t="str">
        <f t="shared" si="14"/>
        <v/>
      </c>
      <c r="D492" t="str">
        <f t="shared" si="15"/>
        <v/>
      </c>
      <c r="J492" s="570"/>
      <c r="K492" s="476"/>
      <c r="L492" s="477"/>
      <c r="M492" s="729"/>
      <c r="N492" s="800"/>
      <c r="O492" s="800"/>
      <c r="P492" s="800"/>
      <c r="Q492" s="800"/>
    </row>
    <row r="493" spans="1:17">
      <c r="A493" s="882"/>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2"/>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2"/>
      <c r="C495" s="727" t="str">
        <f t="shared" si="14"/>
        <v/>
      </c>
      <c r="D495" t="str">
        <f t="shared" si="15"/>
        <v/>
      </c>
      <c r="J495" s="570"/>
      <c r="K495" s="476"/>
      <c r="L495" s="477"/>
      <c r="M495" s="729"/>
      <c r="N495" s="800"/>
      <c r="O495" s="800"/>
      <c r="P495" s="800"/>
      <c r="Q495" s="800"/>
    </row>
    <row r="496" spans="1:17">
      <c r="A496" s="882"/>
      <c r="B496" s="570"/>
      <c r="C496" s="727" t="str">
        <f t="shared" si="14"/>
        <v/>
      </c>
      <c r="D496" s="479" t="str">
        <f t="shared" si="15"/>
        <v/>
      </c>
      <c r="E496" s="476"/>
      <c r="F496" s="476"/>
      <c r="G496" s="476"/>
      <c r="J496" s="570"/>
      <c r="K496" s="476"/>
      <c r="L496" s="477"/>
      <c r="M496" s="729"/>
      <c r="N496" s="800"/>
      <c r="O496" s="800"/>
      <c r="P496" s="800"/>
      <c r="Q496" s="800"/>
    </row>
    <row r="497" spans="1:17">
      <c r="A497" s="882"/>
      <c r="C497" s="727" t="str">
        <f t="shared" si="14"/>
        <v/>
      </c>
      <c r="D497" t="str">
        <f t="shared" si="15"/>
        <v/>
      </c>
      <c r="F497" s="476"/>
      <c r="H497" s="570"/>
      <c r="I497" s="570"/>
      <c r="J497" s="570"/>
      <c r="K497" s="476"/>
      <c r="L497" s="477"/>
      <c r="M497" s="729"/>
      <c r="N497" s="800"/>
      <c r="O497" s="800"/>
      <c r="P497" s="800"/>
      <c r="Q497" s="800"/>
    </row>
    <row r="498" spans="1:17">
      <c r="A498" s="882"/>
      <c r="B498" s="570"/>
      <c r="C498" s="727" t="str">
        <f t="shared" si="14"/>
        <v/>
      </c>
      <c r="D498" s="479" t="str">
        <f t="shared" si="15"/>
        <v/>
      </c>
      <c r="E498" s="476"/>
      <c r="F498" s="476"/>
      <c r="G498" s="476"/>
      <c r="J498" s="570"/>
      <c r="K498" s="476"/>
      <c r="L498" s="477"/>
      <c r="M498" s="729"/>
      <c r="N498" s="800"/>
      <c r="O498" s="800"/>
      <c r="P498" s="800"/>
      <c r="Q498" s="800"/>
    </row>
    <row r="499" spans="1:17">
      <c r="A499" s="882"/>
      <c r="B499" s="570"/>
      <c r="C499" s="727" t="str">
        <f t="shared" si="14"/>
        <v/>
      </c>
      <c r="D499" s="479" t="str">
        <f t="shared" si="15"/>
        <v/>
      </c>
      <c r="E499" s="476"/>
      <c r="F499" s="476"/>
      <c r="G499" s="476"/>
      <c r="I499" s="570"/>
      <c r="J499" s="570"/>
      <c r="K499" s="476"/>
      <c r="L499" s="477"/>
      <c r="M499" s="729"/>
      <c r="N499" s="800"/>
      <c r="O499" s="800"/>
      <c r="P499" s="800"/>
      <c r="Q499" s="800"/>
    </row>
    <row r="500" spans="1:17">
      <c r="A500" s="882"/>
      <c r="C500" s="727" t="str">
        <f t="shared" si="14"/>
        <v/>
      </c>
      <c r="D500" t="str">
        <f t="shared" si="15"/>
        <v/>
      </c>
      <c r="J500" s="570"/>
      <c r="K500" s="476"/>
      <c r="L500" s="477"/>
      <c r="M500" s="729"/>
      <c r="N500" s="800"/>
      <c r="O500" s="800"/>
      <c r="P500" s="800"/>
      <c r="Q500" s="800"/>
    </row>
    <row r="501" spans="1:17">
      <c r="A501" s="882"/>
      <c r="B501" s="570"/>
      <c r="C501" s="727" t="str">
        <f t="shared" si="14"/>
        <v/>
      </c>
      <c r="D501" s="479" t="str">
        <f t="shared" si="15"/>
        <v/>
      </c>
      <c r="E501" s="476"/>
      <c r="F501" s="476"/>
      <c r="G501" s="476"/>
      <c r="I501" s="572"/>
      <c r="J501" s="570"/>
      <c r="K501" s="476"/>
      <c r="L501" s="477"/>
      <c r="M501" s="729"/>
      <c r="N501" s="800"/>
      <c r="O501" s="800"/>
      <c r="P501" s="800"/>
      <c r="Q501" s="800"/>
    </row>
    <row r="502" spans="1:17">
      <c r="A502" s="882"/>
      <c r="C502" s="727" t="str">
        <f t="shared" si="14"/>
        <v/>
      </c>
      <c r="D502" t="str">
        <f t="shared" si="15"/>
        <v/>
      </c>
      <c r="J502" s="570"/>
      <c r="K502" s="476"/>
      <c r="L502" s="477"/>
      <c r="M502" s="729"/>
      <c r="N502" s="800"/>
      <c r="O502" s="800"/>
      <c r="P502" s="800"/>
      <c r="Q502" s="800"/>
    </row>
    <row r="503" spans="1:17">
      <c r="A503" s="882"/>
      <c r="C503" s="727" t="str">
        <f t="shared" si="14"/>
        <v/>
      </c>
      <c r="D503" t="str">
        <f t="shared" si="15"/>
        <v/>
      </c>
      <c r="J503" s="570"/>
      <c r="K503" s="476"/>
      <c r="L503" s="477"/>
      <c r="M503" s="729"/>
      <c r="N503" s="800"/>
      <c r="O503" s="800"/>
      <c r="P503" s="800"/>
      <c r="Q503" s="800"/>
    </row>
    <row r="504" spans="1:17">
      <c r="A504" s="882"/>
      <c r="C504" s="727" t="str">
        <f t="shared" si="14"/>
        <v/>
      </c>
      <c r="D504" t="str">
        <f t="shared" si="15"/>
        <v/>
      </c>
      <c r="J504" s="570"/>
      <c r="K504" s="476"/>
      <c r="L504" s="477"/>
      <c r="M504" s="729"/>
      <c r="N504" s="800"/>
      <c r="O504" s="800"/>
      <c r="P504" s="800"/>
      <c r="Q504" s="800"/>
    </row>
    <row r="505" spans="1:17">
      <c r="A505" s="882"/>
      <c r="B505" s="570"/>
      <c r="C505" s="727" t="str">
        <f t="shared" si="14"/>
        <v/>
      </c>
      <c r="D505" s="479" t="str">
        <f t="shared" si="15"/>
        <v/>
      </c>
      <c r="E505" s="476"/>
      <c r="F505" s="476"/>
      <c r="G505" s="476"/>
      <c r="I505" s="572"/>
      <c r="J505" s="570"/>
      <c r="K505" s="476"/>
      <c r="L505" s="477"/>
      <c r="M505" s="729"/>
      <c r="N505" s="800"/>
      <c r="O505" s="800"/>
      <c r="P505" s="800"/>
      <c r="Q505" s="800"/>
    </row>
    <row r="506" spans="1:17">
      <c r="A506" s="882"/>
      <c r="B506" s="570"/>
      <c r="C506" s="727" t="str">
        <f t="shared" si="14"/>
        <v/>
      </c>
      <c r="D506" s="479" t="str">
        <f t="shared" si="15"/>
        <v/>
      </c>
      <c r="E506" s="476"/>
      <c r="F506" s="476"/>
      <c r="G506" s="476"/>
      <c r="I506" s="572"/>
      <c r="J506" s="570"/>
      <c r="K506" s="476"/>
      <c r="L506" s="477"/>
      <c r="M506" s="729"/>
      <c r="N506" s="800"/>
      <c r="O506" s="800"/>
      <c r="P506" s="800"/>
      <c r="Q506" s="800"/>
    </row>
    <row r="507" spans="1:17">
      <c r="A507" s="882"/>
      <c r="C507" s="727" t="str">
        <f t="shared" si="14"/>
        <v/>
      </c>
      <c r="D507" t="str">
        <f t="shared" si="15"/>
        <v/>
      </c>
      <c r="J507" s="570"/>
      <c r="K507" s="476"/>
      <c r="L507" s="477"/>
      <c r="M507" s="729"/>
      <c r="N507" s="800"/>
      <c r="O507" s="800"/>
      <c r="P507" s="800"/>
      <c r="Q507" s="800"/>
    </row>
    <row r="508" spans="1:17">
      <c r="A508" s="882"/>
      <c r="B508" s="570"/>
      <c r="C508" s="727" t="str">
        <f t="shared" si="14"/>
        <v/>
      </c>
      <c r="D508" s="479" t="str">
        <f t="shared" si="15"/>
        <v/>
      </c>
      <c r="E508" s="476"/>
      <c r="G508" s="476"/>
      <c r="J508" s="570"/>
      <c r="K508" s="476"/>
      <c r="L508" s="477"/>
      <c r="M508" s="729"/>
      <c r="N508" s="800"/>
      <c r="O508" s="800"/>
      <c r="P508" s="800"/>
      <c r="Q508" s="800"/>
    </row>
    <row r="509" spans="1:17">
      <c r="A509" s="882"/>
      <c r="B509" s="570"/>
      <c r="C509" s="727" t="str">
        <f t="shared" si="14"/>
        <v/>
      </c>
      <c r="D509" s="479" t="str">
        <f t="shared" si="15"/>
        <v/>
      </c>
      <c r="E509" s="476"/>
      <c r="G509" s="476"/>
      <c r="J509" s="570"/>
      <c r="K509" s="476"/>
      <c r="L509" s="477"/>
      <c r="M509" s="729"/>
      <c r="N509" s="800"/>
      <c r="O509" s="800"/>
      <c r="P509" s="800"/>
      <c r="Q509" s="800"/>
    </row>
    <row r="510" spans="1:17">
      <c r="A510" s="882"/>
      <c r="C510" s="727" t="str">
        <f t="shared" si="14"/>
        <v/>
      </c>
      <c r="D510" t="str">
        <f t="shared" si="15"/>
        <v/>
      </c>
      <c r="J510" s="570"/>
      <c r="K510" s="476"/>
      <c r="L510" s="477"/>
      <c r="M510" s="729"/>
      <c r="N510" s="800"/>
      <c r="O510" s="800"/>
      <c r="P510" s="800"/>
      <c r="Q510" s="800"/>
    </row>
    <row r="511" spans="1:17">
      <c r="A511" s="882"/>
      <c r="C511" s="727" t="str">
        <f t="shared" si="14"/>
        <v/>
      </c>
      <c r="D511" t="str">
        <f t="shared" si="15"/>
        <v/>
      </c>
      <c r="F511" s="476"/>
      <c r="H511" s="570"/>
      <c r="J511" s="570"/>
      <c r="K511" s="476"/>
      <c r="L511" s="477"/>
      <c r="M511" s="729"/>
      <c r="N511" s="800"/>
      <c r="O511" s="800"/>
      <c r="P511" s="800"/>
      <c r="Q511" s="800"/>
    </row>
    <row r="512" spans="1:17">
      <c r="A512" s="882"/>
      <c r="C512" s="727" t="str">
        <f t="shared" si="14"/>
        <v/>
      </c>
      <c r="D512" t="str">
        <f t="shared" si="15"/>
        <v/>
      </c>
      <c r="J512" s="570"/>
      <c r="K512" s="476"/>
      <c r="L512" s="477"/>
      <c r="M512" s="729"/>
      <c r="N512" s="800"/>
      <c r="O512" s="800"/>
      <c r="P512" s="800"/>
      <c r="Q512" s="800"/>
    </row>
    <row r="513" spans="1:17">
      <c r="A513" s="882"/>
      <c r="B513" s="570"/>
      <c r="C513" s="727" t="str">
        <f t="shared" si="14"/>
        <v/>
      </c>
      <c r="D513" s="479" t="str">
        <f t="shared" si="15"/>
        <v/>
      </c>
      <c r="G513" s="476"/>
      <c r="J513" s="570"/>
      <c r="K513" s="476"/>
      <c r="L513" s="477"/>
      <c r="M513" s="729"/>
      <c r="N513" s="800"/>
      <c r="O513" s="800"/>
      <c r="P513" s="800"/>
      <c r="Q513" s="800"/>
    </row>
    <row r="514" spans="1:17">
      <c r="A514" s="882"/>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2"/>
      <c r="C515" s="727" t="str">
        <f t="shared" si="16"/>
        <v/>
      </c>
      <c r="D515" t="str">
        <f t="shared" si="17"/>
        <v/>
      </c>
      <c r="J515" s="570"/>
      <c r="K515" s="476"/>
      <c r="L515" s="477"/>
      <c r="M515" s="729"/>
      <c r="N515" s="800"/>
      <c r="O515" s="800"/>
      <c r="P515" s="800"/>
      <c r="Q515" s="800"/>
    </row>
    <row r="516" spans="1:17">
      <c r="A516" s="882"/>
      <c r="B516" s="570"/>
      <c r="C516" s="727" t="str">
        <f t="shared" si="16"/>
        <v/>
      </c>
      <c r="D516" s="479" t="str">
        <f t="shared" si="17"/>
        <v/>
      </c>
      <c r="F516" s="476"/>
      <c r="G516" s="476"/>
      <c r="I516" s="572"/>
      <c r="J516" s="570"/>
      <c r="K516" s="476"/>
      <c r="L516" s="477"/>
      <c r="M516" s="729"/>
      <c r="N516" s="800"/>
      <c r="O516" s="800"/>
      <c r="P516" s="800"/>
      <c r="Q516" s="800"/>
    </row>
    <row r="517" spans="1:17">
      <c r="A517" s="882"/>
      <c r="B517" s="570"/>
      <c r="C517" s="727" t="str">
        <f t="shared" si="16"/>
        <v/>
      </c>
      <c r="D517" s="479" t="str">
        <f t="shared" si="17"/>
        <v/>
      </c>
      <c r="E517" s="476"/>
      <c r="F517" s="476"/>
      <c r="G517" s="476"/>
      <c r="J517" s="570"/>
      <c r="K517" s="476"/>
      <c r="L517" s="477"/>
      <c r="M517" s="729"/>
      <c r="N517" s="800"/>
      <c r="O517" s="800"/>
      <c r="P517" s="800"/>
      <c r="Q517" s="800"/>
    </row>
    <row r="518" spans="1:17">
      <c r="A518" s="882"/>
      <c r="C518" s="727" t="str">
        <f t="shared" si="16"/>
        <v/>
      </c>
      <c r="D518" t="str">
        <f t="shared" si="17"/>
        <v/>
      </c>
      <c r="J518" s="570"/>
      <c r="K518" s="476"/>
      <c r="L518" s="477"/>
      <c r="M518" s="729"/>
      <c r="N518" s="800"/>
      <c r="O518" s="800"/>
      <c r="P518" s="800"/>
      <c r="Q518" s="800"/>
    </row>
    <row r="519" spans="1:17">
      <c r="A519" s="882"/>
      <c r="C519" s="727" t="str">
        <f t="shared" si="16"/>
        <v/>
      </c>
      <c r="D519" t="str">
        <f t="shared" si="17"/>
        <v/>
      </c>
      <c r="J519" s="570"/>
      <c r="K519" s="476"/>
      <c r="L519" s="477"/>
      <c r="M519" s="729"/>
      <c r="N519" s="800"/>
      <c r="O519" s="800"/>
      <c r="P519" s="800"/>
      <c r="Q519" s="800"/>
    </row>
    <row r="520" spans="1:17">
      <c r="A520" s="882"/>
      <c r="C520" s="727" t="str">
        <f t="shared" si="16"/>
        <v/>
      </c>
      <c r="D520" t="str">
        <f t="shared" si="17"/>
        <v/>
      </c>
      <c r="J520" s="570"/>
      <c r="K520" s="476"/>
      <c r="L520" s="477"/>
      <c r="M520" s="729"/>
      <c r="N520" s="800"/>
      <c r="O520" s="800"/>
      <c r="P520" s="800"/>
      <c r="Q520" s="800"/>
    </row>
    <row r="521" spans="1:17">
      <c r="A521" s="882"/>
      <c r="C521" s="727" t="str">
        <f t="shared" si="16"/>
        <v/>
      </c>
      <c r="D521" t="str">
        <f t="shared" si="17"/>
        <v/>
      </c>
      <c r="J521" s="570"/>
      <c r="K521" s="476"/>
      <c r="L521" s="477"/>
      <c r="M521" s="729"/>
      <c r="N521" s="800"/>
      <c r="O521" s="800"/>
      <c r="P521" s="800"/>
      <c r="Q521" s="800"/>
    </row>
    <row r="522" spans="1:17">
      <c r="A522" s="882"/>
      <c r="B522" s="570"/>
      <c r="C522" s="727" t="str">
        <f t="shared" si="16"/>
        <v/>
      </c>
      <c r="D522" s="479" t="str">
        <f t="shared" si="17"/>
        <v/>
      </c>
      <c r="E522" s="476"/>
      <c r="F522" s="476"/>
      <c r="G522" s="476"/>
      <c r="I522" s="572"/>
      <c r="J522" s="570"/>
      <c r="K522" s="476"/>
      <c r="L522" s="477"/>
      <c r="M522" s="729"/>
      <c r="N522" s="800"/>
      <c r="O522" s="800"/>
      <c r="P522" s="800"/>
      <c r="Q522" s="800"/>
    </row>
    <row r="523" spans="1:17">
      <c r="A523" s="882"/>
      <c r="C523" s="727" t="str">
        <f t="shared" si="16"/>
        <v/>
      </c>
      <c r="D523" t="str">
        <f t="shared" si="17"/>
        <v/>
      </c>
      <c r="F523" s="476"/>
      <c r="J523" s="570"/>
      <c r="K523" s="476"/>
      <c r="L523" s="477"/>
      <c r="M523" s="729"/>
      <c r="N523" s="800"/>
      <c r="O523" s="800"/>
      <c r="P523" s="800"/>
      <c r="Q523" s="800"/>
    </row>
    <row r="524" spans="1:17">
      <c r="A524" s="882"/>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2"/>
      <c r="B525" s="570"/>
      <c r="C525" s="727" t="str">
        <f t="shared" si="16"/>
        <v/>
      </c>
      <c r="D525" s="479" t="str">
        <f t="shared" si="17"/>
        <v/>
      </c>
      <c r="E525" s="476"/>
      <c r="G525" s="476"/>
      <c r="J525" s="570"/>
      <c r="K525" s="476"/>
      <c r="L525" s="477"/>
      <c r="M525" s="729"/>
      <c r="N525" s="800"/>
      <c r="O525" s="800"/>
      <c r="P525" s="800"/>
      <c r="Q525" s="800"/>
    </row>
    <row r="526" spans="1:17">
      <c r="A526" s="882"/>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2"/>
      <c r="B527" s="570"/>
      <c r="C527" s="727" t="str">
        <f t="shared" si="16"/>
        <v/>
      </c>
      <c r="D527" s="479" t="str">
        <f t="shared" si="17"/>
        <v/>
      </c>
      <c r="E527" s="476"/>
      <c r="F527" s="476"/>
      <c r="G527" s="476"/>
      <c r="J527" s="570"/>
      <c r="K527" s="476"/>
      <c r="L527" s="477"/>
      <c r="M527" s="729"/>
      <c r="N527" s="800"/>
      <c r="O527" s="800"/>
      <c r="P527" s="800"/>
      <c r="Q527" s="800"/>
    </row>
    <row r="528" spans="1:17">
      <c r="A528" s="882"/>
      <c r="B528" s="570"/>
      <c r="C528" s="727" t="str">
        <f t="shared" si="16"/>
        <v/>
      </c>
      <c r="D528" s="479" t="str">
        <f t="shared" si="17"/>
        <v/>
      </c>
      <c r="E528" s="476"/>
      <c r="F528" s="476"/>
      <c r="G528" s="476"/>
      <c r="H528" s="570"/>
      <c r="J528" s="570"/>
      <c r="K528" s="476"/>
      <c r="L528" s="477"/>
      <c r="M528" s="729"/>
      <c r="N528" s="800"/>
      <c r="O528" s="800"/>
      <c r="P528" s="800"/>
      <c r="Q528" s="800"/>
    </row>
    <row r="529" spans="1:17">
      <c r="A529" s="882"/>
      <c r="B529" s="570"/>
      <c r="C529" s="727" t="str">
        <f t="shared" si="16"/>
        <v/>
      </c>
      <c r="D529" s="479" t="str">
        <f t="shared" si="17"/>
        <v/>
      </c>
      <c r="E529" s="476"/>
      <c r="F529" s="476"/>
      <c r="G529" s="476"/>
      <c r="I529" s="572"/>
      <c r="J529" s="570"/>
      <c r="K529" s="476"/>
      <c r="L529" s="477"/>
      <c r="M529" s="729"/>
      <c r="N529" s="800"/>
      <c r="O529" s="800"/>
      <c r="P529" s="800"/>
      <c r="Q529" s="800"/>
    </row>
    <row r="530" spans="1:17">
      <c r="A530" s="882"/>
      <c r="B530" s="570"/>
      <c r="C530" s="727" t="str">
        <f t="shared" si="16"/>
        <v/>
      </c>
      <c r="D530" s="479" t="str">
        <f t="shared" si="17"/>
        <v/>
      </c>
      <c r="E530" s="476"/>
      <c r="F530" s="476"/>
      <c r="G530" s="476"/>
      <c r="J530" s="570"/>
      <c r="K530" s="476"/>
      <c r="L530" s="477"/>
      <c r="M530" s="729"/>
      <c r="N530" s="800"/>
      <c r="O530" s="800"/>
      <c r="P530" s="800"/>
      <c r="Q530" s="800"/>
    </row>
    <row r="531" spans="1:17">
      <c r="A531" s="882"/>
      <c r="C531" s="727" t="str">
        <f t="shared" si="16"/>
        <v/>
      </c>
      <c r="D531" t="str">
        <f t="shared" si="17"/>
        <v/>
      </c>
      <c r="F531" s="476"/>
      <c r="J531" s="570"/>
      <c r="K531" s="476"/>
      <c r="L531" s="477"/>
      <c r="M531" s="729"/>
      <c r="N531" s="800"/>
      <c r="O531" s="800"/>
      <c r="P531" s="800"/>
      <c r="Q531" s="800"/>
    </row>
    <row r="532" spans="1:17">
      <c r="A532" s="882"/>
      <c r="C532" s="727" t="str">
        <f t="shared" si="16"/>
        <v/>
      </c>
      <c r="D532" t="str">
        <f t="shared" si="17"/>
        <v/>
      </c>
      <c r="J532" s="570"/>
      <c r="K532" s="476"/>
      <c r="L532" s="477"/>
      <c r="M532" s="729"/>
      <c r="N532" s="800"/>
      <c r="O532" s="800"/>
      <c r="P532" s="800"/>
      <c r="Q532" s="800"/>
    </row>
    <row r="533" spans="1:17">
      <c r="A533" s="882"/>
      <c r="C533" s="727" t="str">
        <f t="shared" si="16"/>
        <v/>
      </c>
      <c r="D533" t="str">
        <f t="shared" si="17"/>
        <v/>
      </c>
      <c r="J533" s="570"/>
      <c r="K533" s="476"/>
      <c r="L533" s="477"/>
      <c r="M533" s="729"/>
      <c r="N533" s="800"/>
      <c r="O533" s="800"/>
      <c r="P533" s="800"/>
      <c r="Q533" s="800"/>
    </row>
    <row r="534" spans="1:17">
      <c r="A534" s="882"/>
      <c r="C534" s="727" t="str">
        <f t="shared" si="16"/>
        <v/>
      </c>
      <c r="D534" t="str">
        <f t="shared" si="17"/>
        <v/>
      </c>
      <c r="J534" s="570"/>
      <c r="K534" s="476"/>
      <c r="L534" s="477"/>
      <c r="M534" s="729"/>
      <c r="N534" s="800"/>
      <c r="O534" s="800"/>
      <c r="P534" s="800"/>
      <c r="Q534" s="800"/>
    </row>
    <row r="535" spans="1:17">
      <c r="A535" s="882"/>
      <c r="B535" s="570"/>
      <c r="C535" s="727" t="str">
        <f t="shared" si="16"/>
        <v/>
      </c>
      <c r="D535" s="479" t="str">
        <f t="shared" si="17"/>
        <v/>
      </c>
      <c r="E535" s="476"/>
      <c r="F535" s="476"/>
      <c r="G535" s="476"/>
      <c r="I535" s="572"/>
      <c r="J535" s="570"/>
      <c r="K535" s="476"/>
      <c r="L535" s="477"/>
      <c r="M535" s="729"/>
      <c r="N535" s="800"/>
      <c r="O535" s="800"/>
      <c r="P535" s="800"/>
      <c r="Q535" s="800"/>
    </row>
    <row r="536" spans="1:17">
      <c r="A536" s="882"/>
      <c r="C536" s="727" t="str">
        <f t="shared" si="16"/>
        <v/>
      </c>
      <c r="D536" t="str">
        <f t="shared" si="17"/>
        <v/>
      </c>
      <c r="F536" s="476"/>
      <c r="J536" s="570"/>
      <c r="K536" s="476"/>
      <c r="L536" s="477"/>
      <c r="M536" s="729"/>
      <c r="N536" s="800"/>
      <c r="O536" s="800"/>
      <c r="P536" s="800"/>
      <c r="Q536" s="800"/>
    </row>
    <row r="537" spans="1:17">
      <c r="A537" s="882"/>
      <c r="B537" s="570"/>
      <c r="C537" s="727" t="str">
        <f t="shared" si="16"/>
        <v/>
      </c>
      <c r="D537" s="479" t="str">
        <f t="shared" si="17"/>
        <v/>
      </c>
      <c r="E537" s="476"/>
      <c r="F537" s="476"/>
      <c r="G537" s="476"/>
      <c r="J537" s="570"/>
      <c r="K537" s="476"/>
      <c r="L537" s="477"/>
      <c r="M537" s="729"/>
      <c r="N537" s="800"/>
      <c r="O537" s="800"/>
      <c r="P537" s="800"/>
      <c r="Q537" s="800"/>
    </row>
    <row r="538" spans="1:17">
      <c r="A538" s="882"/>
      <c r="B538" s="570"/>
      <c r="C538" s="727" t="str">
        <f t="shared" si="16"/>
        <v/>
      </c>
      <c r="D538" s="479" t="str">
        <f t="shared" si="17"/>
        <v/>
      </c>
      <c r="E538" s="476"/>
      <c r="F538" s="476"/>
      <c r="G538" s="476"/>
      <c r="I538" s="572"/>
      <c r="J538" s="570"/>
      <c r="K538" s="476"/>
      <c r="L538" s="477"/>
      <c r="M538" s="729"/>
      <c r="N538" s="800"/>
      <c r="O538" s="800"/>
      <c r="P538" s="800"/>
      <c r="Q538" s="800"/>
    </row>
    <row r="539" spans="1:17">
      <c r="A539" s="882"/>
      <c r="C539" s="727" t="str">
        <f t="shared" si="16"/>
        <v/>
      </c>
      <c r="D539" t="str">
        <f t="shared" si="17"/>
        <v/>
      </c>
      <c r="J539" s="570"/>
      <c r="K539" s="476"/>
      <c r="L539" s="477"/>
      <c r="M539" s="729"/>
      <c r="N539" s="800"/>
      <c r="O539" s="800"/>
      <c r="P539" s="800"/>
      <c r="Q539" s="800"/>
    </row>
    <row r="540" spans="1:17">
      <c r="A540" s="882"/>
      <c r="B540" s="570"/>
      <c r="C540" s="727" t="str">
        <f t="shared" si="16"/>
        <v/>
      </c>
      <c r="D540" s="479" t="str">
        <f t="shared" si="17"/>
        <v/>
      </c>
      <c r="E540" s="476"/>
      <c r="F540" s="476"/>
      <c r="G540" s="476"/>
      <c r="J540" s="570"/>
      <c r="K540" s="476"/>
      <c r="L540" s="477"/>
      <c r="M540" s="729"/>
      <c r="N540" s="800"/>
      <c r="O540" s="800"/>
      <c r="P540" s="800"/>
      <c r="Q540" s="800"/>
    </row>
    <row r="541" spans="1:17">
      <c r="A541" s="882"/>
      <c r="C541" s="727" t="str">
        <f t="shared" si="16"/>
        <v/>
      </c>
      <c r="D541" t="str">
        <f t="shared" si="17"/>
        <v/>
      </c>
      <c r="J541" s="570"/>
      <c r="K541" s="476"/>
      <c r="L541" s="477"/>
      <c r="M541" s="729"/>
      <c r="N541" s="800"/>
      <c r="O541" s="800"/>
      <c r="P541" s="800"/>
      <c r="Q541" s="800"/>
    </row>
    <row r="542" spans="1:17">
      <c r="A542" s="882"/>
      <c r="B542" s="570"/>
      <c r="C542" s="727" t="str">
        <f t="shared" si="16"/>
        <v/>
      </c>
      <c r="D542" s="479" t="str">
        <f t="shared" si="17"/>
        <v/>
      </c>
      <c r="E542" s="476"/>
      <c r="G542" s="476"/>
      <c r="J542" s="570"/>
      <c r="K542" s="476"/>
      <c r="L542" s="477"/>
      <c r="M542" s="729"/>
      <c r="N542" s="800"/>
      <c r="O542" s="800"/>
      <c r="P542" s="800"/>
      <c r="Q542" s="800"/>
    </row>
    <row r="543" spans="1:17">
      <c r="A543" s="882"/>
      <c r="C543" s="727" t="str">
        <f t="shared" si="16"/>
        <v/>
      </c>
      <c r="D543" t="str">
        <f t="shared" si="17"/>
        <v/>
      </c>
      <c r="J543" s="570"/>
      <c r="K543" s="476"/>
      <c r="L543" s="477"/>
      <c r="M543" s="729"/>
      <c r="N543" s="800"/>
      <c r="O543" s="800"/>
      <c r="P543" s="800"/>
      <c r="Q543" s="800"/>
    </row>
    <row r="544" spans="1:17">
      <c r="A544" s="882"/>
      <c r="C544" s="727" t="str">
        <f t="shared" si="16"/>
        <v/>
      </c>
      <c r="D544" t="str">
        <f t="shared" si="17"/>
        <v/>
      </c>
      <c r="J544" s="570"/>
      <c r="K544" s="476"/>
      <c r="L544" s="477"/>
      <c r="M544" s="729"/>
      <c r="N544" s="800"/>
      <c r="O544" s="800"/>
      <c r="P544" s="800"/>
      <c r="Q544" s="800"/>
    </row>
    <row r="545" spans="1:17">
      <c r="A545" s="882"/>
      <c r="B545" s="570"/>
      <c r="C545" s="727" t="str">
        <f t="shared" si="16"/>
        <v/>
      </c>
      <c r="D545" s="479" t="str">
        <f t="shared" si="17"/>
        <v/>
      </c>
      <c r="E545" s="476"/>
      <c r="F545" s="476"/>
      <c r="G545" s="476"/>
      <c r="I545" s="572"/>
      <c r="J545" s="570"/>
      <c r="K545" s="476"/>
      <c r="L545" s="477"/>
      <c r="M545" s="729"/>
      <c r="N545" s="800"/>
      <c r="O545" s="800"/>
      <c r="P545" s="800"/>
      <c r="Q545" s="800"/>
    </row>
    <row r="546" spans="1:17">
      <c r="A546" s="882"/>
      <c r="B546" s="570"/>
      <c r="C546" s="727" t="str">
        <f t="shared" si="16"/>
        <v/>
      </c>
      <c r="D546" s="479" t="str">
        <f t="shared" si="17"/>
        <v/>
      </c>
      <c r="E546" s="476"/>
      <c r="F546" s="476"/>
      <c r="G546" s="476"/>
      <c r="J546" s="570"/>
      <c r="K546" s="476"/>
      <c r="L546" s="477"/>
      <c r="M546" s="729"/>
      <c r="N546" s="800"/>
      <c r="O546" s="800"/>
      <c r="P546" s="800"/>
      <c r="Q546" s="800"/>
    </row>
    <row r="547" spans="1:17">
      <c r="A547" s="882"/>
      <c r="B547" s="570"/>
      <c r="C547" s="727" t="str">
        <f t="shared" si="16"/>
        <v/>
      </c>
      <c r="D547" s="479" t="str">
        <f t="shared" si="17"/>
        <v/>
      </c>
      <c r="E547" s="476"/>
      <c r="F547" s="476"/>
      <c r="G547" s="476"/>
      <c r="I547" s="572"/>
      <c r="J547" s="570"/>
      <c r="K547" s="476"/>
      <c r="L547" s="477"/>
      <c r="M547" s="729"/>
      <c r="N547" s="800"/>
      <c r="O547" s="800"/>
      <c r="P547" s="800"/>
      <c r="Q547" s="800"/>
    </row>
    <row r="548" spans="1:17">
      <c r="A548" s="882"/>
      <c r="B548" s="570"/>
      <c r="C548" s="727" t="str">
        <f t="shared" si="16"/>
        <v/>
      </c>
      <c r="D548" s="479" t="str">
        <f t="shared" si="17"/>
        <v/>
      </c>
      <c r="E548" s="476"/>
      <c r="F548" s="476"/>
      <c r="G548" s="476"/>
      <c r="J548" s="570"/>
      <c r="K548" s="476"/>
      <c r="L548" s="477"/>
      <c r="M548" s="729"/>
      <c r="N548" s="800"/>
      <c r="O548" s="800"/>
      <c r="P548" s="800"/>
      <c r="Q548" s="800"/>
    </row>
    <row r="549" spans="1:17">
      <c r="A549" s="882"/>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2"/>
      <c r="C550" s="727" t="str">
        <f t="shared" si="16"/>
        <v/>
      </c>
      <c r="D550" t="str">
        <f t="shared" si="17"/>
        <v/>
      </c>
      <c r="J550" s="570"/>
      <c r="K550" s="476"/>
      <c r="L550" s="477"/>
      <c r="M550" s="729"/>
      <c r="N550" s="800"/>
      <c r="O550" s="800"/>
      <c r="P550" s="800"/>
      <c r="Q550" s="800"/>
    </row>
    <row r="551" spans="1:17">
      <c r="A551" s="882"/>
      <c r="C551" s="727" t="str">
        <f t="shared" si="16"/>
        <v/>
      </c>
      <c r="D551" t="str">
        <f t="shared" si="17"/>
        <v/>
      </c>
      <c r="J551" s="570"/>
      <c r="K551" s="476"/>
      <c r="L551" s="477"/>
      <c r="M551" s="729"/>
      <c r="N551" s="800"/>
      <c r="O551" s="800"/>
      <c r="P551" s="800"/>
      <c r="Q551" s="800"/>
    </row>
    <row r="552" spans="1:17">
      <c r="A552" s="882"/>
      <c r="B552" s="570"/>
      <c r="C552" s="727" t="str">
        <f t="shared" si="16"/>
        <v/>
      </c>
      <c r="D552" s="479" t="str">
        <f t="shared" si="17"/>
        <v/>
      </c>
      <c r="E552" s="476"/>
      <c r="F552" s="476"/>
      <c r="G552" s="476"/>
      <c r="J552" s="570"/>
      <c r="K552" s="476"/>
      <c r="L552" s="477"/>
      <c r="M552" s="729"/>
      <c r="N552" s="800"/>
      <c r="O552" s="800"/>
      <c r="P552" s="800"/>
      <c r="Q552" s="800"/>
    </row>
    <row r="553" spans="1:17">
      <c r="A553" s="882"/>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2"/>
      <c r="B554" s="570"/>
      <c r="C554" s="727" t="str">
        <f t="shared" si="16"/>
        <v/>
      </c>
      <c r="D554" s="479" t="str">
        <f t="shared" si="17"/>
        <v/>
      </c>
      <c r="E554" s="476"/>
      <c r="F554" s="476"/>
      <c r="G554" s="476"/>
      <c r="I554" s="571"/>
      <c r="J554" s="570"/>
      <c r="K554" s="476"/>
      <c r="L554" s="477"/>
      <c r="M554" s="729"/>
      <c r="N554" s="800"/>
      <c r="O554" s="800"/>
      <c r="P554" s="800"/>
      <c r="Q554" s="800"/>
    </row>
    <row r="555" spans="1:17">
      <c r="A555" s="882"/>
      <c r="B555" s="570"/>
      <c r="C555" s="727" t="str">
        <f t="shared" si="16"/>
        <v/>
      </c>
      <c r="D555" s="479" t="str">
        <f t="shared" si="17"/>
        <v/>
      </c>
      <c r="E555" s="476"/>
      <c r="F555" s="476"/>
      <c r="G555" s="476"/>
      <c r="J555" s="570"/>
      <c r="K555" s="476"/>
      <c r="L555" s="477"/>
      <c r="M555" s="729"/>
      <c r="N555" s="800"/>
      <c r="O555" s="800"/>
      <c r="P555" s="800"/>
      <c r="Q555" s="800"/>
    </row>
    <row r="556" spans="1:17">
      <c r="A556" s="882"/>
      <c r="C556" s="727" t="str">
        <f t="shared" si="16"/>
        <v/>
      </c>
      <c r="D556" t="str">
        <f t="shared" si="17"/>
        <v/>
      </c>
      <c r="J556" s="570"/>
      <c r="K556" s="476"/>
      <c r="L556" s="477"/>
      <c r="M556" s="729"/>
      <c r="N556" s="800"/>
      <c r="O556" s="800"/>
      <c r="P556" s="800"/>
      <c r="Q556" s="800"/>
    </row>
    <row r="557" spans="1:17">
      <c r="A557" s="882"/>
      <c r="C557" s="727" t="str">
        <f t="shared" si="16"/>
        <v/>
      </c>
      <c r="D557" t="str">
        <f t="shared" si="17"/>
        <v/>
      </c>
      <c r="J557" s="570"/>
      <c r="K557" s="476"/>
      <c r="L557" s="477"/>
      <c r="M557" s="729"/>
      <c r="N557" s="800"/>
      <c r="O557" s="800"/>
      <c r="P557" s="800"/>
      <c r="Q557" s="800"/>
    </row>
    <row r="558" spans="1:17">
      <c r="A558" s="882"/>
      <c r="B558" s="570"/>
      <c r="C558" s="727" t="str">
        <f t="shared" si="16"/>
        <v/>
      </c>
      <c r="D558" s="479" t="str">
        <f t="shared" si="17"/>
        <v/>
      </c>
      <c r="E558" s="476"/>
      <c r="F558" s="476"/>
      <c r="G558" s="476"/>
      <c r="J558" s="570"/>
      <c r="K558" s="476"/>
      <c r="L558" s="477"/>
      <c r="M558" s="729"/>
      <c r="N558" s="800"/>
      <c r="O558" s="800"/>
      <c r="P558" s="800"/>
      <c r="Q558" s="800"/>
    </row>
    <row r="559" spans="1:17">
      <c r="A559" s="882"/>
      <c r="C559" s="727" t="str">
        <f t="shared" si="16"/>
        <v/>
      </c>
      <c r="D559" t="str">
        <f t="shared" si="17"/>
        <v/>
      </c>
      <c r="H559" s="570"/>
      <c r="J559" s="570"/>
      <c r="K559" s="476"/>
      <c r="L559" s="477"/>
      <c r="M559" s="729"/>
      <c r="N559" s="800"/>
      <c r="O559" s="800"/>
      <c r="P559" s="800"/>
      <c r="Q559" s="800"/>
    </row>
    <row r="560" spans="1:17">
      <c r="A560" s="882"/>
      <c r="B560" s="570"/>
      <c r="C560" s="727" t="str">
        <f t="shared" si="16"/>
        <v/>
      </c>
      <c r="D560" s="479" t="str">
        <f t="shared" si="17"/>
        <v/>
      </c>
      <c r="E560" s="476"/>
      <c r="F560" s="476"/>
      <c r="G560" s="476"/>
      <c r="I560" s="572"/>
      <c r="J560" s="570"/>
      <c r="K560" s="476"/>
      <c r="L560" s="477"/>
      <c r="M560" s="729"/>
      <c r="N560" s="800"/>
      <c r="O560" s="800"/>
      <c r="P560" s="800"/>
      <c r="Q560" s="800"/>
    </row>
    <row r="561" spans="1:17">
      <c r="A561" s="882"/>
      <c r="B561" s="570"/>
      <c r="C561" s="727" t="str">
        <f t="shared" si="16"/>
        <v/>
      </c>
      <c r="D561" s="479" t="str">
        <f t="shared" si="17"/>
        <v/>
      </c>
      <c r="E561" s="476"/>
      <c r="F561" s="476"/>
      <c r="G561" s="476"/>
      <c r="J561" s="570"/>
      <c r="K561" s="476"/>
      <c r="L561" s="477"/>
      <c r="M561" s="729"/>
      <c r="N561" s="800"/>
      <c r="O561" s="800"/>
      <c r="P561" s="800"/>
      <c r="Q561" s="800"/>
    </row>
    <row r="562" spans="1:17">
      <c r="A562" s="882"/>
      <c r="C562" s="727" t="str">
        <f t="shared" si="16"/>
        <v/>
      </c>
      <c r="D562" t="str">
        <f t="shared" si="17"/>
        <v/>
      </c>
      <c r="J562" s="570"/>
      <c r="K562" s="476"/>
      <c r="L562" s="477"/>
      <c r="M562" s="729"/>
      <c r="N562" s="800"/>
      <c r="O562" s="800"/>
      <c r="P562" s="800"/>
      <c r="Q562" s="800"/>
    </row>
    <row r="563" spans="1:17">
      <c r="A563" s="882"/>
      <c r="B563" s="570"/>
      <c r="C563" s="727" t="str">
        <f t="shared" si="16"/>
        <v/>
      </c>
      <c r="D563" s="479" t="str">
        <f t="shared" si="17"/>
        <v/>
      </c>
      <c r="E563" s="476"/>
      <c r="F563" s="476"/>
      <c r="G563" s="476"/>
      <c r="J563" s="570"/>
      <c r="K563" s="476"/>
      <c r="L563" s="477"/>
      <c r="M563" s="729"/>
      <c r="N563" s="800"/>
      <c r="O563" s="800"/>
      <c r="P563" s="800"/>
      <c r="Q563" s="800"/>
    </row>
    <row r="564" spans="1:17">
      <c r="A564" s="882"/>
      <c r="C564" s="727" t="str">
        <f t="shared" si="16"/>
        <v/>
      </c>
      <c r="D564" t="str">
        <f t="shared" si="17"/>
        <v/>
      </c>
      <c r="J564" s="570"/>
      <c r="K564" s="476"/>
      <c r="L564" s="477"/>
      <c r="M564" s="729"/>
      <c r="N564" s="800"/>
      <c r="O564" s="800"/>
      <c r="P564" s="800"/>
      <c r="Q564" s="800"/>
    </row>
    <row r="565" spans="1:17">
      <c r="A565" s="882"/>
      <c r="C565" s="727" t="str">
        <f t="shared" si="16"/>
        <v/>
      </c>
      <c r="D565" t="str">
        <f t="shared" si="17"/>
        <v/>
      </c>
      <c r="J565" s="570"/>
      <c r="K565" s="476"/>
      <c r="L565" s="477"/>
      <c r="M565" s="729"/>
      <c r="N565" s="800"/>
      <c r="O565" s="800"/>
      <c r="P565" s="800"/>
      <c r="Q565" s="800"/>
    </row>
    <row r="566" spans="1:17">
      <c r="A566" s="882"/>
      <c r="C566" s="727" t="str">
        <f t="shared" si="16"/>
        <v/>
      </c>
      <c r="D566" t="str">
        <f t="shared" si="17"/>
        <v/>
      </c>
      <c r="K566" s="476"/>
      <c r="L566" s="477"/>
      <c r="M566" s="729"/>
      <c r="N566" s="800"/>
      <c r="O566" s="800"/>
      <c r="P566" s="800"/>
      <c r="Q566" s="800"/>
    </row>
    <row r="567" spans="1:17">
      <c r="A567" s="882"/>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2"/>
      <c r="C568" s="727" t="str">
        <f t="shared" si="16"/>
        <v/>
      </c>
      <c r="D568" t="str">
        <f t="shared" si="17"/>
        <v/>
      </c>
      <c r="H568" s="570"/>
      <c r="J568" s="570"/>
      <c r="K568" s="476"/>
      <c r="L568" s="477"/>
      <c r="M568" s="729"/>
      <c r="N568" s="800"/>
      <c r="O568" s="800"/>
      <c r="P568" s="800"/>
      <c r="Q568" s="800"/>
    </row>
    <row r="569" spans="1:17">
      <c r="A569" s="882"/>
      <c r="C569" s="727" t="str">
        <f t="shared" si="16"/>
        <v/>
      </c>
      <c r="D569" t="str">
        <f t="shared" si="17"/>
        <v/>
      </c>
      <c r="J569" s="570"/>
      <c r="K569" s="476"/>
      <c r="L569" s="477"/>
      <c r="M569" s="729"/>
      <c r="N569" s="800"/>
      <c r="O569" s="800"/>
      <c r="P569" s="800"/>
      <c r="Q569" s="800"/>
    </row>
    <row r="570" spans="1:17">
      <c r="A570" s="882"/>
      <c r="B570" s="570"/>
      <c r="C570" s="727" t="str">
        <f t="shared" si="16"/>
        <v/>
      </c>
      <c r="D570" s="479" t="str">
        <f t="shared" si="17"/>
        <v/>
      </c>
      <c r="E570" s="476"/>
      <c r="F570" s="476"/>
      <c r="G570" s="476"/>
      <c r="J570" s="570"/>
      <c r="K570" s="476"/>
      <c r="L570" s="477"/>
      <c r="M570" s="729"/>
      <c r="N570" s="800"/>
      <c r="O570" s="800"/>
      <c r="P570" s="800"/>
      <c r="Q570" s="800"/>
    </row>
    <row r="571" spans="1:17">
      <c r="A571" s="882"/>
      <c r="C571" s="727" t="str">
        <f t="shared" si="16"/>
        <v/>
      </c>
      <c r="D571" t="str">
        <f t="shared" si="17"/>
        <v/>
      </c>
      <c r="J571" s="570"/>
      <c r="K571" s="476"/>
      <c r="L571" s="477"/>
      <c r="M571" s="729"/>
      <c r="N571" s="800"/>
      <c r="O571" s="800"/>
      <c r="P571" s="800"/>
      <c r="Q571" s="800"/>
    </row>
    <row r="572" spans="1:17">
      <c r="A572" s="882"/>
      <c r="C572" s="727" t="str">
        <f t="shared" si="16"/>
        <v/>
      </c>
      <c r="D572" t="str">
        <f t="shared" si="17"/>
        <v/>
      </c>
      <c r="J572" s="570"/>
      <c r="K572" s="476"/>
      <c r="L572" s="477"/>
      <c r="M572" s="729"/>
      <c r="N572" s="800"/>
      <c r="O572" s="800"/>
      <c r="P572" s="800"/>
      <c r="Q572" s="800"/>
    </row>
    <row r="573" spans="1:17">
      <c r="A573" s="882"/>
      <c r="B573" s="570"/>
      <c r="C573" s="727" t="str">
        <f t="shared" si="16"/>
        <v/>
      </c>
      <c r="D573" s="479" t="str">
        <f t="shared" si="17"/>
        <v/>
      </c>
      <c r="E573" s="476"/>
      <c r="F573" s="476"/>
      <c r="G573" s="476"/>
      <c r="I573" s="572"/>
      <c r="J573" s="570"/>
      <c r="K573" s="476"/>
      <c r="L573" s="477"/>
      <c r="M573" s="729"/>
      <c r="N573" s="800"/>
      <c r="O573" s="800"/>
      <c r="P573" s="800"/>
      <c r="Q573" s="800"/>
    </row>
    <row r="574" spans="1:17">
      <c r="A574" s="882"/>
      <c r="B574" s="570"/>
      <c r="C574" s="727" t="str">
        <f t="shared" si="16"/>
        <v/>
      </c>
      <c r="D574" s="479" t="str">
        <f t="shared" si="17"/>
        <v/>
      </c>
      <c r="E574" s="476"/>
      <c r="F574" s="476"/>
      <c r="G574" s="476"/>
      <c r="J574" s="570"/>
      <c r="K574" s="476"/>
      <c r="L574" s="477"/>
      <c r="M574" s="729"/>
      <c r="N574" s="800"/>
      <c r="O574" s="800"/>
      <c r="P574" s="800"/>
      <c r="Q574" s="800"/>
    </row>
    <row r="575" spans="1:17">
      <c r="A575" s="882"/>
      <c r="B575" s="570"/>
      <c r="C575" s="727" t="str">
        <f t="shared" si="16"/>
        <v/>
      </c>
      <c r="D575" s="479" t="str">
        <f t="shared" si="17"/>
        <v/>
      </c>
      <c r="E575" s="476"/>
      <c r="F575" s="476"/>
      <c r="G575" s="476"/>
      <c r="I575" s="572"/>
      <c r="J575" s="570"/>
      <c r="K575" s="476"/>
      <c r="L575" s="477"/>
      <c r="M575" s="729"/>
      <c r="N575" s="800"/>
      <c r="O575" s="800"/>
      <c r="P575" s="800"/>
      <c r="Q575" s="800"/>
    </row>
    <row r="576" spans="1:17">
      <c r="A576" s="882"/>
      <c r="C576" s="727" t="str">
        <f t="shared" si="16"/>
        <v/>
      </c>
      <c r="D576" t="str">
        <f t="shared" si="17"/>
        <v/>
      </c>
      <c r="J576" s="570"/>
      <c r="K576" s="476"/>
      <c r="L576" s="477"/>
      <c r="M576" s="729"/>
      <c r="N576" s="800"/>
      <c r="O576" s="800"/>
      <c r="P576" s="800"/>
      <c r="Q576" s="800"/>
    </row>
    <row r="577" spans="1:17">
      <c r="A577" s="882"/>
      <c r="B577" s="570"/>
      <c r="C577" s="727" t="str">
        <f t="shared" si="16"/>
        <v/>
      </c>
      <c r="D577" s="479" t="str">
        <f t="shared" si="17"/>
        <v/>
      </c>
      <c r="E577" s="476"/>
      <c r="G577" s="476"/>
      <c r="J577" s="570"/>
      <c r="K577" s="476"/>
      <c r="L577" s="477"/>
      <c r="M577" s="729"/>
      <c r="N577" s="800"/>
      <c r="O577" s="800"/>
      <c r="P577" s="800"/>
      <c r="Q577" s="800"/>
    </row>
    <row r="578" spans="1:17">
      <c r="A578" s="882"/>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2"/>
      <c r="B579" s="570"/>
      <c r="C579" s="727" t="str">
        <f t="shared" si="18"/>
        <v/>
      </c>
      <c r="D579" s="479" t="str">
        <f t="shared" si="19"/>
        <v/>
      </c>
      <c r="E579" s="476"/>
      <c r="F579" s="476"/>
      <c r="G579" s="476"/>
      <c r="I579" s="572"/>
      <c r="J579" s="570"/>
      <c r="K579" s="476"/>
      <c r="L579" s="477"/>
      <c r="M579" s="729"/>
      <c r="N579" s="800"/>
      <c r="O579" s="800"/>
      <c r="P579" s="800"/>
      <c r="Q579" s="800"/>
    </row>
    <row r="580" spans="1:17">
      <c r="A580" s="882"/>
      <c r="B580" s="570"/>
      <c r="C580" s="727" t="str">
        <f t="shared" si="18"/>
        <v/>
      </c>
      <c r="D580" s="479" t="str">
        <f t="shared" si="19"/>
        <v/>
      </c>
      <c r="E580" s="476"/>
      <c r="F580" s="476"/>
      <c r="G580" s="476"/>
      <c r="J580" s="570"/>
      <c r="K580" s="476"/>
      <c r="L580" s="477"/>
      <c r="M580" s="729"/>
      <c r="N580" s="800"/>
      <c r="O580" s="800"/>
      <c r="P580" s="800"/>
      <c r="Q580" s="800"/>
    </row>
    <row r="581" spans="1:17">
      <c r="A581" s="882"/>
      <c r="B581" s="570"/>
      <c r="C581" s="727" t="str">
        <f t="shared" si="18"/>
        <v/>
      </c>
      <c r="D581" s="479" t="str">
        <f t="shared" si="19"/>
        <v/>
      </c>
      <c r="E581" s="476"/>
      <c r="F581" s="476"/>
      <c r="G581" s="476"/>
      <c r="J581" s="570"/>
      <c r="K581" s="476"/>
      <c r="L581" s="477"/>
      <c r="M581" s="729"/>
      <c r="N581" s="800"/>
      <c r="O581" s="800"/>
      <c r="P581" s="800"/>
      <c r="Q581" s="800"/>
    </row>
    <row r="582" spans="1:17">
      <c r="A582" s="882"/>
      <c r="C582" s="727" t="str">
        <f t="shared" si="18"/>
        <v/>
      </c>
      <c r="D582" t="str">
        <f t="shared" si="19"/>
        <v/>
      </c>
      <c r="E582" s="476"/>
      <c r="F582" s="476"/>
      <c r="G582" s="476"/>
      <c r="H582" s="570"/>
      <c r="I582" s="571"/>
      <c r="J582" s="570"/>
      <c r="K582" s="476"/>
      <c r="L582" s="477"/>
      <c r="M582" s="729"/>
      <c r="N582" s="800"/>
      <c r="O582" s="800"/>
      <c r="P582" s="800"/>
      <c r="Q582" s="800"/>
    </row>
    <row r="583" spans="1:17">
      <c r="A583" s="882"/>
      <c r="C583" s="727" t="str">
        <f t="shared" si="18"/>
        <v/>
      </c>
      <c r="D583" t="str">
        <f t="shared" si="19"/>
        <v/>
      </c>
      <c r="F583" s="476"/>
      <c r="J583" s="570"/>
      <c r="K583" s="476"/>
      <c r="L583" s="477"/>
      <c r="M583" s="729"/>
      <c r="N583" s="800"/>
      <c r="O583" s="800"/>
      <c r="P583" s="800"/>
      <c r="Q583" s="800"/>
    </row>
    <row r="584" spans="1:17">
      <c r="A584" s="882"/>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2"/>
      <c r="C585" s="727" t="str">
        <f t="shared" si="18"/>
        <v/>
      </c>
      <c r="D585" t="str">
        <f t="shared" si="19"/>
        <v/>
      </c>
      <c r="J585" s="570"/>
      <c r="K585" s="476"/>
      <c r="L585" s="477"/>
      <c r="M585" s="729"/>
      <c r="N585" s="800"/>
      <c r="O585" s="800"/>
      <c r="P585" s="800"/>
      <c r="Q585" s="800"/>
    </row>
    <row r="586" spans="1:17">
      <c r="A586" s="882"/>
      <c r="B586" s="570"/>
      <c r="C586" s="727" t="str">
        <f t="shared" si="18"/>
        <v/>
      </c>
      <c r="D586" s="479" t="str">
        <f t="shared" si="19"/>
        <v/>
      </c>
      <c r="E586" s="476"/>
      <c r="F586" s="476"/>
      <c r="G586" s="476"/>
      <c r="I586" s="572"/>
      <c r="J586" s="570"/>
      <c r="K586" s="476"/>
      <c r="L586" s="477"/>
      <c r="M586" s="729"/>
      <c r="N586" s="800"/>
      <c r="O586" s="800"/>
      <c r="P586" s="800"/>
      <c r="Q586" s="800"/>
    </row>
    <row r="587" spans="1:17">
      <c r="A587" s="882"/>
      <c r="B587" s="570"/>
      <c r="C587" s="727" t="str">
        <f t="shared" si="18"/>
        <v/>
      </c>
      <c r="D587" s="479" t="str">
        <f t="shared" si="19"/>
        <v/>
      </c>
      <c r="E587" s="476"/>
      <c r="F587" s="476"/>
      <c r="G587" s="476"/>
      <c r="I587" s="572"/>
      <c r="J587" s="570"/>
      <c r="K587" s="476"/>
      <c r="L587" s="477"/>
      <c r="M587" s="729"/>
      <c r="N587" s="800"/>
      <c r="O587" s="800"/>
      <c r="P587" s="800"/>
      <c r="Q587" s="800"/>
    </row>
    <row r="588" spans="1:17">
      <c r="A588" s="882"/>
      <c r="C588" s="727" t="str">
        <f t="shared" si="18"/>
        <v/>
      </c>
      <c r="D588" t="str">
        <f t="shared" si="19"/>
        <v/>
      </c>
      <c r="H588" s="570"/>
      <c r="J588" s="570"/>
      <c r="K588" s="476"/>
      <c r="L588" s="477"/>
      <c r="M588" s="729"/>
      <c r="N588" s="800"/>
      <c r="O588" s="800"/>
      <c r="P588" s="800"/>
      <c r="Q588" s="800"/>
    </row>
    <row r="589" spans="1:17">
      <c r="A589" s="882"/>
      <c r="B589" s="570"/>
      <c r="C589" s="727" t="str">
        <f t="shared" si="18"/>
        <v/>
      </c>
      <c r="D589" s="479" t="str">
        <f t="shared" si="19"/>
        <v/>
      </c>
      <c r="E589" s="476"/>
      <c r="F589" s="476"/>
      <c r="G589" s="476"/>
      <c r="I589" s="572"/>
      <c r="J589" s="570"/>
      <c r="K589" s="476"/>
      <c r="L589" s="477"/>
      <c r="M589" s="729"/>
      <c r="N589" s="800"/>
      <c r="O589" s="800"/>
      <c r="P589" s="800"/>
      <c r="Q589" s="800"/>
    </row>
    <row r="590" spans="1:17">
      <c r="A590" s="882"/>
      <c r="B590" s="570"/>
      <c r="C590" s="727" t="str">
        <f t="shared" si="18"/>
        <v/>
      </c>
      <c r="D590" s="479" t="str">
        <f t="shared" si="19"/>
        <v/>
      </c>
      <c r="H590" s="570"/>
      <c r="I590" s="571"/>
      <c r="J590" s="570"/>
      <c r="K590" s="476"/>
      <c r="L590" s="477"/>
      <c r="M590" s="729"/>
      <c r="N590" s="800"/>
      <c r="O590" s="800"/>
      <c r="P590" s="800"/>
      <c r="Q590" s="800"/>
    </row>
    <row r="591" spans="1:17">
      <c r="A591" s="882"/>
      <c r="B591" s="570"/>
      <c r="C591" s="727" t="str">
        <f t="shared" si="18"/>
        <v/>
      </c>
      <c r="D591" s="479" t="str">
        <f t="shared" si="19"/>
        <v/>
      </c>
      <c r="E591" s="476"/>
      <c r="F591" s="476"/>
      <c r="G591" s="476"/>
      <c r="I591" s="572"/>
      <c r="J591" s="570"/>
      <c r="K591" s="476"/>
      <c r="L591" s="477"/>
      <c r="M591" s="729"/>
      <c r="N591" s="800"/>
      <c r="O591" s="800"/>
      <c r="P591" s="800"/>
      <c r="Q591" s="800"/>
    </row>
    <row r="592" spans="1:17">
      <c r="A592" s="882"/>
      <c r="C592" s="727" t="str">
        <f t="shared" si="18"/>
        <v/>
      </c>
      <c r="D592" t="str">
        <f t="shared" si="19"/>
        <v/>
      </c>
      <c r="J592" s="570"/>
      <c r="K592" s="476"/>
      <c r="L592" s="477"/>
      <c r="M592" s="729"/>
      <c r="N592" s="800"/>
      <c r="O592" s="800"/>
      <c r="P592" s="800"/>
      <c r="Q592" s="800"/>
    </row>
    <row r="593" spans="1:17">
      <c r="A593" s="882"/>
      <c r="B593" s="570"/>
      <c r="C593" s="727" t="str">
        <f t="shared" si="18"/>
        <v/>
      </c>
      <c r="D593" s="479" t="str">
        <f t="shared" si="19"/>
        <v/>
      </c>
      <c r="E593" s="476"/>
      <c r="F593" s="476"/>
      <c r="G593" s="476"/>
      <c r="H593" s="570"/>
      <c r="J593" s="570"/>
      <c r="K593" s="476"/>
      <c r="L593" s="477"/>
      <c r="M593" s="729"/>
      <c r="N593" s="800"/>
      <c r="O593" s="800"/>
      <c r="P593" s="800"/>
      <c r="Q593" s="800"/>
    </row>
    <row r="594" spans="1:17">
      <c r="A594" s="882"/>
      <c r="C594" s="727" t="str">
        <f t="shared" si="18"/>
        <v/>
      </c>
      <c r="D594" t="str">
        <f t="shared" si="19"/>
        <v/>
      </c>
      <c r="F594" s="476"/>
      <c r="J594" s="570"/>
      <c r="K594" s="476"/>
      <c r="L594" s="477"/>
      <c r="M594" s="729"/>
      <c r="N594" s="800"/>
      <c r="O594" s="800"/>
      <c r="P594" s="800"/>
      <c r="Q594" s="800"/>
    </row>
    <row r="595" spans="1:17">
      <c r="A595" s="882"/>
      <c r="B595" s="570"/>
      <c r="C595" s="727" t="str">
        <f t="shared" si="18"/>
        <v/>
      </c>
      <c r="D595" s="479" t="str">
        <f t="shared" si="19"/>
        <v/>
      </c>
      <c r="E595" s="476"/>
      <c r="F595" s="476"/>
      <c r="G595" s="476"/>
      <c r="I595" s="572"/>
      <c r="J595" s="570"/>
      <c r="K595" s="476"/>
      <c r="L595" s="477"/>
      <c r="M595" s="729"/>
      <c r="N595" s="800"/>
      <c r="O595" s="800"/>
      <c r="P595" s="800"/>
      <c r="Q595" s="800"/>
    </row>
    <row r="596" spans="1:17">
      <c r="A596" s="882"/>
      <c r="C596" s="727" t="str">
        <f t="shared" si="18"/>
        <v/>
      </c>
      <c r="D596" t="str">
        <f t="shared" si="19"/>
        <v/>
      </c>
      <c r="J596" s="570"/>
      <c r="K596" s="476"/>
      <c r="L596" s="477"/>
      <c r="M596" s="729"/>
      <c r="N596" s="800"/>
      <c r="O596" s="800"/>
      <c r="P596" s="800"/>
      <c r="Q596" s="800"/>
    </row>
    <row r="597" spans="1:17">
      <c r="A597" s="882"/>
      <c r="C597" s="727" t="str">
        <f t="shared" si="18"/>
        <v/>
      </c>
      <c r="D597" t="str">
        <f t="shared" si="19"/>
        <v/>
      </c>
      <c r="F597" s="476"/>
      <c r="J597" s="570"/>
      <c r="K597" s="476"/>
      <c r="L597" s="477"/>
      <c r="M597" s="729"/>
      <c r="N597" s="800"/>
      <c r="O597" s="800"/>
      <c r="P597" s="800"/>
      <c r="Q597" s="800"/>
    </row>
    <row r="598" spans="1:17">
      <c r="A598" s="882"/>
      <c r="B598" s="570"/>
      <c r="C598" s="727" t="str">
        <f t="shared" si="18"/>
        <v/>
      </c>
      <c r="D598" s="479" t="str">
        <f t="shared" si="19"/>
        <v/>
      </c>
      <c r="E598" s="476"/>
      <c r="G598" s="476"/>
      <c r="I598" s="572"/>
      <c r="J598" s="570"/>
      <c r="K598" s="476"/>
      <c r="L598" s="477"/>
      <c r="M598" s="729"/>
      <c r="N598" s="800"/>
      <c r="O598" s="800"/>
      <c r="P598" s="800"/>
      <c r="Q598" s="800"/>
    </row>
    <row r="599" spans="1:17">
      <c r="A599" s="882"/>
      <c r="C599" s="727" t="str">
        <f t="shared" si="18"/>
        <v/>
      </c>
      <c r="D599" t="str">
        <f t="shared" si="19"/>
        <v/>
      </c>
      <c r="J599" s="570"/>
      <c r="K599" s="476"/>
      <c r="L599" s="477"/>
      <c r="M599" s="729"/>
      <c r="N599" s="800"/>
      <c r="O599" s="800"/>
      <c r="P599" s="800"/>
      <c r="Q599" s="800"/>
    </row>
    <row r="600" spans="1:17">
      <c r="A600" s="882"/>
      <c r="C600" s="727" t="str">
        <f t="shared" si="18"/>
        <v/>
      </c>
      <c r="D600" t="str">
        <f t="shared" si="19"/>
        <v/>
      </c>
      <c r="J600" s="570"/>
      <c r="K600" s="476"/>
      <c r="L600" s="477"/>
      <c r="M600" s="729"/>
      <c r="N600" s="800"/>
      <c r="O600" s="800"/>
      <c r="P600" s="800"/>
      <c r="Q600" s="800"/>
    </row>
    <row r="601" spans="1:17">
      <c r="A601" s="882"/>
      <c r="C601" s="727" t="str">
        <f t="shared" si="18"/>
        <v/>
      </c>
      <c r="D601" t="str">
        <f t="shared" si="19"/>
        <v/>
      </c>
      <c r="J601" s="570"/>
      <c r="K601" s="476"/>
      <c r="L601" s="477"/>
      <c r="M601" s="729"/>
      <c r="N601" s="800"/>
      <c r="O601" s="800"/>
      <c r="P601" s="800"/>
      <c r="Q601" s="800"/>
    </row>
    <row r="602" spans="1:17">
      <c r="A602" s="882"/>
      <c r="C602" s="727" t="str">
        <f t="shared" si="18"/>
        <v/>
      </c>
      <c r="D602" t="str">
        <f t="shared" si="19"/>
        <v/>
      </c>
      <c r="J602" s="570"/>
      <c r="K602" s="476"/>
      <c r="L602" s="477"/>
      <c r="M602" s="729"/>
      <c r="N602" s="800"/>
      <c r="O602" s="800"/>
      <c r="P602" s="800"/>
      <c r="Q602" s="800"/>
    </row>
    <row r="603" spans="1:17">
      <c r="A603" s="882"/>
      <c r="C603" s="727" t="str">
        <f t="shared" si="18"/>
        <v/>
      </c>
      <c r="D603" t="str">
        <f t="shared" si="19"/>
        <v/>
      </c>
      <c r="J603" s="570"/>
      <c r="K603" s="476"/>
      <c r="L603" s="477"/>
      <c r="M603" s="729"/>
      <c r="N603" s="800"/>
      <c r="O603" s="800"/>
      <c r="P603" s="800"/>
      <c r="Q603" s="800"/>
    </row>
    <row r="604" spans="1:17">
      <c r="A604" s="882"/>
      <c r="C604" s="727" t="str">
        <f t="shared" si="18"/>
        <v/>
      </c>
      <c r="D604" t="str">
        <f t="shared" si="19"/>
        <v/>
      </c>
      <c r="J604" s="570"/>
      <c r="K604" s="476"/>
      <c r="L604" s="477"/>
      <c r="M604" s="729"/>
      <c r="N604" s="800"/>
      <c r="O604" s="800"/>
      <c r="P604" s="800"/>
      <c r="Q604" s="800"/>
    </row>
    <row r="605" spans="1:17">
      <c r="A605" s="882"/>
      <c r="B605" s="570"/>
      <c r="C605" s="727" t="str">
        <f t="shared" si="18"/>
        <v/>
      </c>
      <c r="D605" s="479" t="str">
        <f t="shared" si="19"/>
        <v/>
      </c>
      <c r="E605" s="476"/>
      <c r="F605" s="476"/>
      <c r="G605" s="476"/>
      <c r="I605" s="572"/>
      <c r="J605" s="570"/>
      <c r="K605" s="476"/>
      <c r="L605" s="477"/>
      <c r="M605" s="729"/>
      <c r="N605" s="800"/>
      <c r="O605" s="800"/>
      <c r="P605" s="800"/>
      <c r="Q605" s="800"/>
    </row>
    <row r="606" spans="1:17">
      <c r="A606" s="882"/>
      <c r="B606" s="570"/>
      <c r="C606" s="727" t="str">
        <f t="shared" si="18"/>
        <v/>
      </c>
      <c r="D606" s="479" t="str">
        <f t="shared" si="19"/>
        <v/>
      </c>
      <c r="E606" s="476"/>
      <c r="G606" s="476"/>
      <c r="J606" s="570"/>
      <c r="K606" s="476"/>
      <c r="L606" s="477"/>
      <c r="M606" s="729"/>
      <c r="N606" s="800"/>
      <c r="O606" s="800"/>
      <c r="P606" s="800"/>
      <c r="Q606" s="800"/>
    </row>
    <row r="607" spans="1:17">
      <c r="A607" s="882"/>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2"/>
      <c r="C608" s="727" t="str">
        <f t="shared" si="18"/>
        <v/>
      </c>
      <c r="D608" t="str">
        <f t="shared" si="19"/>
        <v/>
      </c>
      <c r="F608" s="476"/>
      <c r="J608" s="570"/>
      <c r="K608" s="476"/>
      <c r="L608" s="477"/>
      <c r="M608" s="729"/>
      <c r="N608" s="800"/>
      <c r="O608" s="800"/>
      <c r="P608" s="800"/>
      <c r="Q608" s="800"/>
    </row>
    <row r="609" spans="1:17">
      <c r="A609" s="882"/>
      <c r="B609" s="570"/>
      <c r="C609" s="727" t="str">
        <f t="shared" si="18"/>
        <v/>
      </c>
      <c r="D609" s="479" t="str">
        <f t="shared" si="19"/>
        <v/>
      </c>
      <c r="E609" s="476"/>
      <c r="F609" s="476"/>
      <c r="G609" s="476"/>
      <c r="J609" s="570"/>
      <c r="K609" s="476"/>
      <c r="L609" s="477"/>
      <c r="M609" s="729"/>
      <c r="N609" s="800"/>
      <c r="O609" s="800"/>
      <c r="P609" s="800"/>
      <c r="Q609" s="800"/>
    </row>
    <row r="610" spans="1:17">
      <c r="A610" s="882"/>
      <c r="B610" s="570"/>
      <c r="C610" s="727" t="str">
        <f t="shared" si="18"/>
        <v/>
      </c>
      <c r="D610" s="479" t="str">
        <f t="shared" si="19"/>
        <v/>
      </c>
      <c r="E610" s="476"/>
      <c r="F610" s="476"/>
      <c r="G610" s="476"/>
      <c r="I610" s="572"/>
      <c r="J610" s="570"/>
      <c r="K610" s="476"/>
      <c r="L610" s="477"/>
      <c r="M610" s="729"/>
      <c r="N610" s="800"/>
      <c r="O610" s="800"/>
      <c r="P610" s="800"/>
      <c r="Q610" s="800"/>
    </row>
    <row r="611" spans="1:17">
      <c r="A611" s="882"/>
      <c r="B611" s="570"/>
      <c r="C611" s="727" t="str">
        <f t="shared" si="18"/>
        <v/>
      </c>
      <c r="D611" s="479" t="str">
        <f t="shared" si="19"/>
        <v/>
      </c>
      <c r="E611" s="476"/>
      <c r="F611" s="476"/>
      <c r="G611" s="476"/>
      <c r="I611" s="572"/>
      <c r="J611" s="570"/>
      <c r="K611" s="476"/>
      <c r="L611" s="477"/>
      <c r="M611" s="729"/>
      <c r="N611" s="800"/>
      <c r="O611" s="800"/>
      <c r="P611" s="800"/>
      <c r="Q611" s="800"/>
    </row>
    <row r="612" spans="1:17">
      <c r="A612" s="882"/>
      <c r="B612" s="570"/>
      <c r="C612" s="727" t="str">
        <f t="shared" si="18"/>
        <v/>
      </c>
      <c r="D612" s="479" t="str">
        <f t="shared" si="19"/>
        <v/>
      </c>
      <c r="E612" s="476"/>
      <c r="G612" s="476"/>
      <c r="J612" s="570"/>
      <c r="K612" s="476"/>
      <c r="L612" s="477"/>
      <c r="M612" s="729"/>
      <c r="N612" s="800"/>
      <c r="O612" s="800"/>
      <c r="P612" s="800"/>
      <c r="Q612" s="800"/>
    </row>
    <row r="613" spans="1:17">
      <c r="A613" s="882"/>
      <c r="B613" s="570"/>
      <c r="C613" s="727" t="str">
        <f t="shared" si="18"/>
        <v/>
      </c>
      <c r="D613" s="479" t="str">
        <f t="shared" si="19"/>
        <v/>
      </c>
      <c r="E613" s="476"/>
      <c r="F613" s="476"/>
      <c r="G613" s="476"/>
      <c r="I613" s="572"/>
      <c r="J613" s="570"/>
      <c r="K613" s="476"/>
      <c r="L613" s="477"/>
      <c r="M613" s="729"/>
      <c r="N613" s="800"/>
      <c r="O613" s="800"/>
      <c r="P613" s="800"/>
      <c r="Q613" s="800"/>
    </row>
    <row r="614" spans="1:17">
      <c r="A614" s="882"/>
      <c r="C614" s="727" t="str">
        <f t="shared" si="18"/>
        <v/>
      </c>
      <c r="D614" t="str">
        <f t="shared" si="19"/>
        <v/>
      </c>
      <c r="J614" s="570"/>
      <c r="K614" s="476"/>
      <c r="L614" s="477"/>
      <c r="M614" s="729"/>
      <c r="N614" s="800"/>
      <c r="O614" s="800"/>
      <c r="P614" s="800"/>
      <c r="Q614" s="800"/>
    </row>
    <row r="615" spans="1:17">
      <c r="A615" s="882"/>
      <c r="B615" s="570"/>
      <c r="C615" s="727" t="str">
        <f t="shared" si="18"/>
        <v/>
      </c>
      <c r="D615" s="479" t="str">
        <f t="shared" si="19"/>
        <v/>
      </c>
      <c r="E615" s="476"/>
      <c r="F615" s="476"/>
      <c r="G615" s="476"/>
      <c r="I615" s="572"/>
      <c r="J615" s="570"/>
      <c r="K615" s="476"/>
      <c r="L615" s="477"/>
      <c r="M615" s="729"/>
      <c r="N615" s="800"/>
      <c r="O615" s="800"/>
      <c r="P615" s="800"/>
      <c r="Q615" s="800"/>
    </row>
    <row r="616" spans="1:17">
      <c r="A616" s="882"/>
      <c r="B616" s="570"/>
      <c r="C616" s="727" t="str">
        <f t="shared" si="18"/>
        <v/>
      </c>
      <c r="D616" s="479" t="str">
        <f t="shared" si="19"/>
        <v/>
      </c>
      <c r="E616" s="476"/>
      <c r="F616" s="476"/>
      <c r="G616" s="476"/>
      <c r="I616" s="572"/>
      <c r="J616" s="570"/>
      <c r="K616" s="476"/>
      <c r="L616" s="477"/>
      <c r="M616" s="729"/>
      <c r="N616" s="800"/>
      <c r="O616" s="800"/>
      <c r="P616" s="800"/>
      <c r="Q616" s="800"/>
    </row>
    <row r="617" spans="1:17">
      <c r="A617" s="882"/>
      <c r="C617" s="727" t="str">
        <f t="shared" si="18"/>
        <v/>
      </c>
      <c r="D617" t="str">
        <f t="shared" si="19"/>
        <v/>
      </c>
      <c r="J617" s="570"/>
      <c r="K617" s="476"/>
      <c r="L617" s="477"/>
      <c r="M617" s="729"/>
      <c r="N617" s="800"/>
      <c r="O617" s="800"/>
      <c r="P617" s="800"/>
      <c r="Q617" s="800"/>
    </row>
    <row r="618" spans="1:17">
      <c r="A618" s="882"/>
      <c r="B618" s="570"/>
      <c r="C618" s="727" t="str">
        <f t="shared" si="18"/>
        <v/>
      </c>
      <c r="D618" s="479" t="str">
        <f t="shared" si="19"/>
        <v/>
      </c>
      <c r="E618" s="476"/>
      <c r="F618" s="476"/>
      <c r="G618" s="476"/>
      <c r="J618" s="570"/>
      <c r="K618" s="476"/>
      <c r="L618" s="477"/>
      <c r="M618" s="729"/>
      <c r="N618" s="800"/>
      <c r="O618" s="800"/>
      <c r="P618" s="800"/>
      <c r="Q618" s="800"/>
    </row>
    <row r="619" spans="1:17">
      <c r="A619" s="882"/>
      <c r="C619" s="727" t="str">
        <f t="shared" si="18"/>
        <v/>
      </c>
      <c r="D619" t="str">
        <f t="shared" si="19"/>
        <v/>
      </c>
      <c r="J619" s="570"/>
      <c r="K619" s="476"/>
      <c r="L619" s="477"/>
      <c r="M619" s="729"/>
      <c r="N619" s="800"/>
      <c r="O619" s="800"/>
      <c r="P619" s="800"/>
      <c r="Q619" s="800"/>
    </row>
    <row r="620" spans="1:17">
      <c r="A620" s="882"/>
      <c r="B620" s="570"/>
      <c r="C620" s="727" t="str">
        <f t="shared" si="18"/>
        <v/>
      </c>
      <c r="D620" s="479" t="str">
        <f t="shared" si="19"/>
        <v/>
      </c>
      <c r="E620" s="476"/>
      <c r="G620" s="476"/>
      <c r="J620" s="570"/>
      <c r="K620" s="476"/>
      <c r="L620" s="477"/>
      <c r="M620" s="729"/>
      <c r="N620" s="800"/>
      <c r="O620" s="800"/>
      <c r="P620" s="800"/>
      <c r="Q620" s="800"/>
    </row>
    <row r="621" spans="1:17">
      <c r="A621" s="882"/>
      <c r="B621" s="570"/>
      <c r="C621" s="727" t="str">
        <f t="shared" si="18"/>
        <v/>
      </c>
      <c r="D621" s="479" t="str">
        <f t="shared" si="19"/>
        <v/>
      </c>
      <c r="E621" s="476"/>
      <c r="F621" s="476"/>
      <c r="G621" s="476"/>
      <c r="H621" s="570"/>
      <c r="J621" s="570"/>
      <c r="K621" s="476"/>
      <c r="L621" s="477"/>
      <c r="M621" s="729"/>
      <c r="N621" s="800"/>
      <c r="O621" s="800"/>
      <c r="P621" s="800"/>
      <c r="Q621" s="800"/>
    </row>
    <row r="622" spans="1:17">
      <c r="A622" s="882"/>
      <c r="B622" s="570"/>
      <c r="C622" s="727" t="str">
        <f t="shared" si="18"/>
        <v/>
      </c>
      <c r="D622" s="479" t="str">
        <f t="shared" si="19"/>
        <v/>
      </c>
      <c r="E622" s="476"/>
      <c r="F622" s="476"/>
      <c r="G622" s="476"/>
      <c r="J622" s="570"/>
      <c r="K622" s="476"/>
      <c r="L622" s="477"/>
      <c r="M622" s="729"/>
      <c r="N622" s="800"/>
      <c r="O622" s="800"/>
      <c r="P622" s="800"/>
      <c r="Q622" s="800"/>
    </row>
    <row r="623" spans="1:17">
      <c r="A623" s="882"/>
      <c r="C623" s="727" t="str">
        <f t="shared" si="18"/>
        <v/>
      </c>
      <c r="D623" t="str">
        <f t="shared" si="19"/>
        <v/>
      </c>
      <c r="J623" s="570"/>
      <c r="K623" s="476"/>
      <c r="L623" s="477"/>
      <c r="M623" s="729"/>
      <c r="N623" s="800"/>
      <c r="O623" s="800"/>
      <c r="P623" s="800"/>
      <c r="Q623" s="800"/>
    </row>
    <row r="624" spans="1:17">
      <c r="A624" s="882"/>
      <c r="C624" s="727" t="str">
        <f t="shared" si="18"/>
        <v/>
      </c>
      <c r="D624" t="str">
        <f t="shared" si="19"/>
        <v/>
      </c>
      <c r="J624" s="570"/>
      <c r="K624" s="476"/>
      <c r="L624" s="477"/>
      <c r="M624" s="729"/>
      <c r="N624" s="800"/>
      <c r="O624" s="800"/>
      <c r="P624" s="800"/>
      <c r="Q624" s="800"/>
    </row>
    <row r="625" spans="1:17">
      <c r="A625" s="882"/>
      <c r="C625" s="727" t="str">
        <f t="shared" si="18"/>
        <v/>
      </c>
      <c r="D625" t="str">
        <f t="shared" si="19"/>
        <v/>
      </c>
      <c r="J625" s="570"/>
      <c r="K625" s="476"/>
      <c r="L625" s="477"/>
      <c r="M625" s="729"/>
      <c r="N625" s="800"/>
      <c r="O625" s="800"/>
      <c r="P625" s="800"/>
      <c r="Q625" s="800"/>
    </row>
    <row r="626" spans="1:17">
      <c r="A626" s="882"/>
      <c r="C626" s="727" t="str">
        <f t="shared" si="18"/>
        <v/>
      </c>
      <c r="D626" t="str">
        <f t="shared" si="19"/>
        <v/>
      </c>
      <c r="J626" s="570"/>
      <c r="K626" s="476"/>
      <c r="L626" s="477"/>
      <c r="M626" s="729"/>
      <c r="N626" s="800"/>
      <c r="O626" s="800"/>
      <c r="P626" s="800"/>
      <c r="Q626" s="800"/>
    </row>
    <row r="627" spans="1:17">
      <c r="A627" s="882"/>
      <c r="C627" s="727" t="str">
        <f t="shared" si="18"/>
        <v/>
      </c>
      <c r="D627" t="str">
        <f t="shared" si="19"/>
        <v/>
      </c>
      <c r="F627" s="476"/>
      <c r="J627" s="570"/>
      <c r="K627" s="476"/>
      <c r="L627" s="477"/>
      <c r="M627" s="729"/>
      <c r="N627" s="800"/>
      <c r="O627" s="800"/>
      <c r="P627" s="800"/>
      <c r="Q627" s="800"/>
    </row>
    <row r="628" spans="1:17">
      <c r="A628" s="882"/>
      <c r="C628" s="727" t="str">
        <f t="shared" si="18"/>
        <v/>
      </c>
      <c r="D628" t="str">
        <f t="shared" si="19"/>
        <v/>
      </c>
      <c r="J628" s="570"/>
      <c r="K628" s="476"/>
      <c r="L628" s="477"/>
      <c r="M628" s="729"/>
      <c r="N628" s="800"/>
      <c r="O628" s="800"/>
      <c r="P628" s="800"/>
      <c r="Q628" s="800"/>
    </row>
    <row r="629" spans="1:17">
      <c r="A629" s="882"/>
      <c r="B629" s="570"/>
      <c r="C629" s="727" t="str">
        <f t="shared" si="18"/>
        <v/>
      </c>
      <c r="D629" s="479" t="str">
        <f t="shared" si="19"/>
        <v/>
      </c>
      <c r="E629" s="476"/>
      <c r="F629" s="476"/>
      <c r="G629" s="476"/>
      <c r="I629" s="572"/>
      <c r="J629" s="570"/>
      <c r="K629" s="476"/>
      <c r="L629" s="477"/>
      <c r="M629" s="729"/>
      <c r="N629" s="800"/>
      <c r="O629" s="800"/>
      <c r="P629" s="800"/>
      <c r="Q629" s="800"/>
    </row>
    <row r="630" spans="1:17">
      <c r="A630" s="882"/>
      <c r="C630" s="727" t="str">
        <f t="shared" si="18"/>
        <v/>
      </c>
      <c r="D630" t="str">
        <f t="shared" si="19"/>
        <v/>
      </c>
      <c r="J630" s="570"/>
      <c r="K630" s="476"/>
      <c r="L630" s="477"/>
      <c r="M630" s="729"/>
      <c r="N630" s="800"/>
      <c r="O630" s="800"/>
      <c r="P630" s="800"/>
      <c r="Q630" s="800"/>
    </row>
    <row r="631" spans="1:17">
      <c r="A631" s="882"/>
      <c r="C631" s="727" t="str">
        <f t="shared" si="18"/>
        <v/>
      </c>
      <c r="D631" t="str">
        <f t="shared" si="19"/>
        <v/>
      </c>
      <c r="J631" s="570"/>
      <c r="K631" s="476"/>
      <c r="L631" s="477"/>
      <c r="M631" s="729"/>
      <c r="N631" s="800"/>
      <c r="O631" s="800"/>
      <c r="P631" s="800"/>
      <c r="Q631" s="800"/>
    </row>
    <row r="632" spans="1:17">
      <c r="A632" s="882"/>
      <c r="C632" s="727" t="str">
        <f t="shared" si="18"/>
        <v/>
      </c>
      <c r="D632" t="str">
        <f t="shared" si="19"/>
        <v/>
      </c>
      <c r="J632" s="570"/>
      <c r="K632" s="476"/>
      <c r="L632" s="477"/>
      <c r="M632" s="729"/>
      <c r="N632" s="800"/>
      <c r="O632" s="800"/>
      <c r="P632" s="800"/>
      <c r="Q632" s="800"/>
    </row>
    <row r="633" spans="1:17">
      <c r="A633" s="882"/>
      <c r="B633" s="570"/>
      <c r="C633" s="727" t="str">
        <f t="shared" si="18"/>
        <v/>
      </c>
      <c r="D633" s="479" t="str">
        <f t="shared" si="19"/>
        <v/>
      </c>
      <c r="E633" s="476"/>
      <c r="G633" s="476"/>
      <c r="J633" s="570"/>
      <c r="K633" s="476"/>
      <c r="L633" s="477"/>
      <c r="M633" s="729"/>
      <c r="N633" s="800"/>
      <c r="O633" s="800"/>
      <c r="P633" s="800"/>
      <c r="Q633" s="800"/>
    </row>
    <row r="634" spans="1:17">
      <c r="A634" s="882"/>
      <c r="B634" s="570"/>
      <c r="C634" s="727" t="str">
        <f t="shared" si="18"/>
        <v/>
      </c>
      <c r="D634" s="479" t="str">
        <f t="shared" si="19"/>
        <v/>
      </c>
      <c r="E634" s="476"/>
      <c r="F634" s="476"/>
      <c r="G634" s="476"/>
      <c r="J634" s="570"/>
      <c r="K634" s="476"/>
      <c r="L634" s="477"/>
      <c r="M634" s="729"/>
      <c r="N634" s="800"/>
      <c r="O634" s="800"/>
      <c r="P634" s="800"/>
      <c r="Q634" s="800"/>
    </row>
    <row r="635" spans="1:17">
      <c r="A635" s="882"/>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2"/>
      <c r="C636" s="727" t="str">
        <f t="shared" si="18"/>
        <v/>
      </c>
      <c r="D636" t="str">
        <f t="shared" si="19"/>
        <v/>
      </c>
      <c r="J636" s="570"/>
      <c r="K636" s="476"/>
      <c r="L636" s="477"/>
      <c r="M636" s="729"/>
      <c r="N636" s="800"/>
      <c r="O636" s="800"/>
      <c r="P636" s="800"/>
      <c r="Q636" s="800"/>
    </row>
    <row r="637" spans="1:17">
      <c r="A637" s="882"/>
      <c r="B637" s="570"/>
      <c r="C637" s="727" t="str">
        <f t="shared" si="18"/>
        <v/>
      </c>
      <c r="D637" s="479" t="str">
        <f t="shared" si="19"/>
        <v/>
      </c>
      <c r="E637" s="476"/>
      <c r="F637" s="476"/>
      <c r="G637" s="476"/>
      <c r="I637" s="572"/>
      <c r="J637" s="570"/>
      <c r="K637" s="476"/>
      <c r="L637" s="477"/>
      <c r="M637" s="729"/>
      <c r="N637" s="800"/>
      <c r="O637" s="800"/>
      <c r="P637" s="800"/>
      <c r="Q637" s="800"/>
    </row>
    <row r="638" spans="1:17">
      <c r="A638" s="882"/>
      <c r="B638" s="570"/>
      <c r="C638" s="727" t="str">
        <f t="shared" si="18"/>
        <v/>
      </c>
      <c r="D638" s="479" t="str">
        <f t="shared" si="19"/>
        <v/>
      </c>
      <c r="E638" s="476"/>
      <c r="F638" s="476"/>
      <c r="G638" s="476"/>
      <c r="J638" s="570"/>
      <c r="K638" s="476"/>
      <c r="L638" s="477"/>
      <c r="M638" s="729"/>
      <c r="N638" s="800"/>
      <c r="O638" s="800"/>
      <c r="P638" s="800"/>
      <c r="Q638" s="800"/>
    </row>
    <row r="639" spans="1:17">
      <c r="A639" s="882"/>
      <c r="C639" s="727" t="str">
        <f t="shared" si="18"/>
        <v/>
      </c>
      <c r="D639" t="str">
        <f t="shared" si="19"/>
        <v/>
      </c>
      <c r="J639" s="570"/>
      <c r="K639" s="476"/>
      <c r="L639" s="477"/>
      <c r="M639" s="729"/>
      <c r="N639" s="800"/>
      <c r="O639" s="800"/>
      <c r="P639" s="800"/>
      <c r="Q639" s="800"/>
    </row>
    <row r="640" spans="1:17">
      <c r="A640" s="882"/>
      <c r="C640" s="727" t="str">
        <f t="shared" si="18"/>
        <v/>
      </c>
      <c r="D640" t="str">
        <f t="shared" si="19"/>
        <v/>
      </c>
      <c r="J640" s="570"/>
      <c r="K640" s="476"/>
      <c r="L640" s="477"/>
      <c r="M640" s="729"/>
      <c r="N640" s="800"/>
      <c r="O640" s="800"/>
      <c r="P640" s="800"/>
      <c r="Q640" s="800"/>
    </row>
    <row r="641" spans="1:17">
      <c r="A641" s="882"/>
      <c r="C641" s="727" t="str">
        <f t="shared" si="18"/>
        <v/>
      </c>
      <c r="D641" t="str">
        <f t="shared" si="19"/>
        <v/>
      </c>
      <c r="J641" s="570"/>
      <c r="K641" s="476"/>
      <c r="L641" s="477"/>
      <c r="M641" s="729"/>
      <c r="N641" s="800"/>
      <c r="O641" s="800"/>
      <c r="P641" s="800"/>
      <c r="Q641" s="800"/>
    </row>
    <row r="642" spans="1:17">
      <c r="A642" s="882"/>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2"/>
      <c r="B643" s="570"/>
      <c r="C643" s="727" t="str">
        <f t="shared" si="20"/>
        <v/>
      </c>
      <c r="D643" s="479" t="str">
        <f t="shared" si="21"/>
        <v/>
      </c>
      <c r="E643" s="476"/>
      <c r="F643" s="476"/>
      <c r="G643" s="476"/>
      <c r="J643" s="570"/>
      <c r="K643" s="476"/>
      <c r="L643" s="477"/>
      <c r="M643" s="729"/>
      <c r="N643" s="800"/>
      <c r="O643" s="800"/>
      <c r="P643" s="800"/>
      <c r="Q643" s="800"/>
    </row>
    <row r="644" spans="1:17">
      <c r="A644" s="882"/>
      <c r="B644" s="570"/>
      <c r="C644" s="727" t="str">
        <f t="shared" si="20"/>
        <v/>
      </c>
      <c r="D644" s="479" t="str">
        <f t="shared" si="21"/>
        <v/>
      </c>
      <c r="E644" s="476"/>
      <c r="F644" s="476"/>
      <c r="G644" s="476"/>
      <c r="I644" s="572"/>
      <c r="J644" s="570"/>
      <c r="K644" s="476"/>
      <c r="L644" s="477"/>
      <c r="M644" s="729"/>
      <c r="N644" s="800"/>
      <c r="O644" s="800"/>
      <c r="P644" s="800"/>
      <c r="Q644" s="800"/>
    </row>
    <row r="645" spans="1:17">
      <c r="A645" s="882"/>
      <c r="B645" s="570"/>
      <c r="C645" s="727" t="str">
        <f t="shared" si="20"/>
        <v/>
      </c>
      <c r="D645" s="479" t="str">
        <f t="shared" si="21"/>
        <v/>
      </c>
      <c r="E645" s="476"/>
      <c r="F645" s="476"/>
      <c r="G645" s="476"/>
      <c r="I645" s="572"/>
      <c r="J645" s="570"/>
      <c r="K645" s="476"/>
      <c r="L645" s="477"/>
      <c r="M645" s="729"/>
      <c r="N645" s="800"/>
      <c r="O645" s="800"/>
      <c r="P645" s="800"/>
      <c r="Q645" s="800"/>
    </row>
    <row r="646" spans="1:17">
      <c r="A646" s="882"/>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2"/>
      <c r="C647" s="727" t="str">
        <f t="shared" si="20"/>
        <v/>
      </c>
      <c r="D647" t="str">
        <f t="shared" si="21"/>
        <v/>
      </c>
      <c r="J647" s="570"/>
      <c r="K647" s="476"/>
      <c r="L647" s="477"/>
      <c r="M647" s="729"/>
      <c r="N647" s="800"/>
      <c r="O647" s="800"/>
      <c r="P647" s="800"/>
      <c r="Q647" s="800"/>
    </row>
    <row r="648" spans="1:17">
      <c r="A648" s="882"/>
      <c r="B648" s="570"/>
      <c r="C648" s="727" t="str">
        <f t="shared" si="20"/>
        <v/>
      </c>
      <c r="D648" s="479" t="str">
        <f t="shared" si="21"/>
        <v/>
      </c>
      <c r="E648" s="476"/>
      <c r="F648" s="476"/>
      <c r="G648" s="476"/>
      <c r="J648" s="570"/>
      <c r="K648" s="476"/>
      <c r="L648" s="477"/>
      <c r="M648" s="729"/>
      <c r="N648" s="800"/>
      <c r="O648" s="800"/>
      <c r="P648" s="800"/>
      <c r="Q648" s="800"/>
    </row>
    <row r="649" spans="1:17">
      <c r="A649" s="882"/>
      <c r="C649" s="727" t="str">
        <f t="shared" si="20"/>
        <v/>
      </c>
      <c r="D649" t="str">
        <f t="shared" si="21"/>
        <v/>
      </c>
      <c r="J649" s="570"/>
      <c r="K649" s="476"/>
      <c r="L649" s="477"/>
      <c r="M649" s="729"/>
      <c r="N649" s="800"/>
      <c r="O649" s="800"/>
      <c r="P649" s="800"/>
      <c r="Q649" s="800"/>
    </row>
    <row r="650" spans="1:17">
      <c r="A650" s="882"/>
      <c r="C650" s="727" t="str">
        <f t="shared" si="20"/>
        <v/>
      </c>
      <c r="D650" t="str">
        <f t="shared" si="21"/>
        <v/>
      </c>
      <c r="J650" s="570"/>
      <c r="K650" s="476"/>
      <c r="L650" s="477"/>
      <c r="M650" s="729"/>
      <c r="N650" s="800"/>
      <c r="O650" s="800"/>
      <c r="P650" s="800"/>
      <c r="Q650" s="800"/>
    </row>
    <row r="651" spans="1:17">
      <c r="A651" s="882"/>
      <c r="C651" s="727" t="str">
        <f t="shared" si="20"/>
        <v/>
      </c>
      <c r="D651" t="str">
        <f t="shared" si="21"/>
        <v/>
      </c>
      <c r="K651" s="476"/>
      <c r="L651" s="477"/>
      <c r="M651" s="729"/>
      <c r="N651" s="800"/>
      <c r="O651" s="800"/>
      <c r="P651" s="800"/>
      <c r="Q651" s="800"/>
    </row>
    <row r="652" spans="1:17">
      <c r="A652" s="882"/>
      <c r="C652" s="727" t="str">
        <f t="shared" si="20"/>
        <v/>
      </c>
      <c r="D652" t="str">
        <f t="shared" si="21"/>
        <v/>
      </c>
      <c r="K652" s="476"/>
      <c r="L652" s="477"/>
      <c r="M652" s="729"/>
      <c r="N652" s="800"/>
      <c r="O652" s="800"/>
      <c r="P652" s="800"/>
      <c r="Q652" s="800"/>
    </row>
    <row r="653" spans="1:17">
      <c r="A653" s="882"/>
      <c r="C653" s="727" t="str">
        <f t="shared" si="20"/>
        <v/>
      </c>
      <c r="D653" t="str">
        <f t="shared" si="21"/>
        <v/>
      </c>
      <c r="K653" s="476"/>
      <c r="L653" s="477"/>
      <c r="M653" s="729"/>
      <c r="N653" s="800"/>
      <c r="O653" s="800"/>
      <c r="P653" s="800"/>
      <c r="Q653" s="800"/>
    </row>
    <row r="654" spans="1:17">
      <c r="A654" s="882"/>
      <c r="C654" s="727" t="str">
        <f t="shared" si="20"/>
        <v/>
      </c>
      <c r="D654" t="str">
        <f t="shared" si="21"/>
        <v/>
      </c>
      <c r="K654" s="476"/>
      <c r="L654" s="477"/>
      <c r="M654" s="729"/>
      <c r="N654" s="800"/>
      <c r="O654" s="800"/>
      <c r="P654" s="800"/>
      <c r="Q654" s="800"/>
    </row>
    <row r="655" spans="1:17">
      <c r="A655" s="882"/>
      <c r="C655" s="727" t="str">
        <f t="shared" si="20"/>
        <v/>
      </c>
      <c r="D655" t="str">
        <f t="shared" si="21"/>
        <v/>
      </c>
      <c r="K655" s="476"/>
      <c r="L655" s="477"/>
      <c r="M655" s="729"/>
      <c r="N655" s="800"/>
      <c r="O655" s="800"/>
      <c r="P655" s="800"/>
      <c r="Q655" s="800"/>
    </row>
    <row r="656" spans="1:17">
      <c r="A656" s="882"/>
      <c r="C656" s="727" t="str">
        <f t="shared" si="20"/>
        <v/>
      </c>
      <c r="D656" t="str">
        <f t="shared" si="21"/>
        <v/>
      </c>
      <c r="K656" s="476"/>
      <c r="L656" s="477"/>
      <c r="M656" s="729"/>
      <c r="N656" s="800"/>
      <c r="O656" s="800"/>
      <c r="P656" s="800"/>
      <c r="Q656" s="800"/>
    </row>
    <row r="657" spans="1:17">
      <c r="A657" s="882"/>
      <c r="C657" s="727" t="str">
        <f t="shared" si="20"/>
        <v/>
      </c>
      <c r="D657" t="str">
        <f t="shared" si="21"/>
        <v/>
      </c>
      <c r="K657" s="476"/>
      <c r="L657" s="477"/>
      <c r="M657" s="729"/>
      <c r="N657" s="800"/>
      <c r="O657" s="800"/>
      <c r="P657" s="800"/>
      <c r="Q657" s="800"/>
    </row>
    <row r="658" spans="1:17">
      <c r="A658" s="882"/>
      <c r="C658" s="727" t="str">
        <f t="shared" si="20"/>
        <v/>
      </c>
      <c r="D658" t="str">
        <f t="shared" si="21"/>
        <v/>
      </c>
      <c r="K658" s="476"/>
      <c r="L658" s="477"/>
      <c r="M658" s="729"/>
      <c r="N658" s="800"/>
      <c r="O658" s="800"/>
      <c r="P658" s="800"/>
      <c r="Q658" s="800"/>
    </row>
    <row r="659" spans="1:17">
      <c r="A659" s="882"/>
      <c r="C659" s="727" t="str">
        <f t="shared" si="20"/>
        <v/>
      </c>
      <c r="D659" t="str">
        <f t="shared" si="21"/>
        <v/>
      </c>
      <c r="K659" s="476"/>
      <c r="L659" s="477"/>
      <c r="M659" s="729"/>
      <c r="N659" s="800"/>
      <c r="O659" s="800"/>
      <c r="P659" s="800"/>
      <c r="Q659" s="800"/>
    </row>
    <row r="660" spans="1:17">
      <c r="A660" s="882"/>
      <c r="C660" s="727" t="str">
        <f t="shared" si="20"/>
        <v/>
      </c>
      <c r="D660" t="str">
        <f t="shared" si="21"/>
        <v/>
      </c>
      <c r="K660" s="476"/>
      <c r="L660" s="477"/>
      <c r="M660" s="729"/>
      <c r="N660" s="800"/>
      <c r="O660" s="800"/>
      <c r="P660" s="800"/>
      <c r="Q660" s="800"/>
    </row>
    <row r="661" spans="1:17">
      <c r="A661" s="882"/>
      <c r="C661" s="727" t="str">
        <f t="shared" si="20"/>
        <v/>
      </c>
      <c r="D661" t="str">
        <f t="shared" si="21"/>
        <v/>
      </c>
      <c r="K661" s="476"/>
      <c r="L661" s="477"/>
      <c r="M661" s="729"/>
      <c r="N661" s="800"/>
      <c r="O661" s="800"/>
      <c r="P661" s="800"/>
      <c r="Q661" s="800"/>
    </row>
    <row r="662" spans="1:17">
      <c r="A662" s="882"/>
      <c r="C662" s="727" t="str">
        <f t="shared" si="20"/>
        <v/>
      </c>
      <c r="D662" t="str">
        <f t="shared" si="21"/>
        <v/>
      </c>
      <c r="K662" s="476"/>
      <c r="L662" s="477"/>
      <c r="M662" s="729"/>
      <c r="N662" s="800"/>
      <c r="O662" s="800"/>
      <c r="P662" s="800"/>
      <c r="Q662" s="800"/>
    </row>
    <row r="663" spans="1:17">
      <c r="A663" s="882"/>
      <c r="C663" s="727" t="str">
        <f t="shared" si="20"/>
        <v/>
      </c>
      <c r="D663" t="str">
        <f t="shared" si="21"/>
        <v/>
      </c>
      <c r="K663" s="476"/>
      <c r="L663" s="477"/>
      <c r="M663" s="729"/>
      <c r="N663" s="800"/>
      <c r="O663" s="800"/>
      <c r="P663" s="800"/>
      <c r="Q663" s="800"/>
    </row>
    <row r="664" spans="1:17">
      <c r="A664" s="882"/>
      <c r="C664" s="727" t="str">
        <f t="shared" si="20"/>
        <v/>
      </c>
      <c r="D664" t="str">
        <f t="shared" si="21"/>
        <v/>
      </c>
      <c r="K664" s="476"/>
      <c r="L664" s="477"/>
      <c r="M664" s="729"/>
      <c r="N664" s="800"/>
      <c r="O664" s="800"/>
      <c r="P664" s="800"/>
      <c r="Q664" s="800"/>
    </row>
    <row r="665" spans="1:17">
      <c r="A665" s="882"/>
      <c r="C665" s="727" t="str">
        <f t="shared" si="20"/>
        <v/>
      </c>
      <c r="D665" t="str">
        <f t="shared" si="21"/>
        <v/>
      </c>
      <c r="K665" s="476"/>
      <c r="L665" s="477"/>
      <c r="M665" s="729"/>
      <c r="N665" s="800"/>
      <c r="O665" s="800"/>
      <c r="P665" s="800"/>
      <c r="Q665" s="800"/>
    </row>
    <row r="666" spans="1:17">
      <c r="A666" s="882"/>
      <c r="C666" s="727" t="str">
        <f t="shared" si="20"/>
        <v/>
      </c>
      <c r="D666" t="str">
        <f t="shared" si="21"/>
        <v/>
      </c>
      <c r="K666" s="476"/>
      <c r="L666" s="477"/>
      <c r="M666" s="729"/>
      <c r="N666" s="800"/>
      <c r="O666" s="800"/>
      <c r="P666" s="800"/>
      <c r="Q666" s="800"/>
    </row>
    <row r="667" spans="1:17">
      <c r="A667" s="882"/>
      <c r="C667" s="727" t="str">
        <f t="shared" si="20"/>
        <v/>
      </c>
      <c r="D667" t="str">
        <f t="shared" si="21"/>
        <v/>
      </c>
      <c r="K667" s="476"/>
      <c r="L667" s="477"/>
      <c r="M667" s="729"/>
      <c r="N667" s="800"/>
      <c r="O667" s="800"/>
      <c r="P667" s="800"/>
      <c r="Q667" s="800"/>
    </row>
    <row r="668" spans="1:17">
      <c r="A668" s="882"/>
      <c r="C668" s="727" t="str">
        <f t="shared" si="20"/>
        <v/>
      </c>
      <c r="D668" t="str">
        <f t="shared" si="21"/>
        <v/>
      </c>
      <c r="K668" s="476"/>
      <c r="L668" s="477"/>
      <c r="M668" s="729"/>
      <c r="N668" s="800"/>
      <c r="O668" s="800"/>
      <c r="P668" s="800"/>
      <c r="Q668" s="800"/>
    </row>
    <row r="669" spans="1:17">
      <c r="A669" s="882"/>
      <c r="C669" s="727" t="str">
        <f t="shared" si="20"/>
        <v/>
      </c>
      <c r="D669" t="str">
        <f t="shared" si="21"/>
        <v/>
      </c>
      <c r="K669" s="476"/>
      <c r="L669" s="477"/>
      <c r="M669" s="729"/>
      <c r="N669" s="800"/>
      <c r="O669" s="800"/>
      <c r="P669" s="800"/>
      <c r="Q669" s="800"/>
    </row>
    <row r="670" spans="1:17">
      <c r="A670" s="882"/>
      <c r="C670" s="727" t="str">
        <f t="shared" si="20"/>
        <v/>
      </c>
      <c r="D670" t="str">
        <f t="shared" si="21"/>
        <v/>
      </c>
      <c r="K670" s="476"/>
      <c r="M670" s="729"/>
      <c r="N670" s="800"/>
      <c r="O670" s="800"/>
      <c r="P670" s="800"/>
      <c r="Q670" s="800"/>
    </row>
    <row r="671" spans="1:17">
      <c r="A671" s="882"/>
      <c r="C671" s="727" t="str">
        <f t="shared" si="20"/>
        <v/>
      </c>
      <c r="D671" t="str">
        <f t="shared" si="21"/>
        <v/>
      </c>
      <c r="K671" s="476"/>
      <c r="M671" s="729"/>
      <c r="N671" s="800"/>
      <c r="O671" s="800"/>
      <c r="P671" s="800"/>
      <c r="Q671" s="800"/>
    </row>
    <row r="672" spans="1:17">
      <c r="A672" s="882"/>
      <c r="C672" s="727" t="str">
        <f t="shared" si="20"/>
        <v/>
      </c>
      <c r="D672" t="str">
        <f t="shared" si="21"/>
        <v/>
      </c>
      <c r="K672" s="476"/>
      <c r="M672" s="729"/>
      <c r="N672" s="800"/>
      <c r="O672" s="800"/>
      <c r="P672" s="800"/>
      <c r="Q672" s="800"/>
    </row>
    <row r="673" spans="1:17">
      <c r="A673" s="882"/>
      <c r="C673" s="727" t="str">
        <f t="shared" si="20"/>
        <v/>
      </c>
      <c r="D673" t="str">
        <f t="shared" si="21"/>
        <v/>
      </c>
      <c r="K673" s="476"/>
      <c r="M673" s="729"/>
      <c r="N673" s="800"/>
      <c r="O673" s="800"/>
      <c r="P673" s="800"/>
      <c r="Q673" s="800"/>
    </row>
    <row r="674" spans="1:17">
      <c r="A674" s="882"/>
      <c r="C674" s="727" t="str">
        <f t="shared" si="20"/>
        <v/>
      </c>
      <c r="D674" t="str">
        <f t="shared" si="21"/>
        <v/>
      </c>
      <c r="K674" s="476"/>
      <c r="M674" s="729"/>
      <c r="N674" s="800"/>
      <c r="O674" s="800"/>
      <c r="P674" s="800"/>
      <c r="Q674" s="800"/>
    </row>
    <row r="675" spans="1:17">
      <c r="A675" s="882"/>
      <c r="C675" s="727" t="str">
        <f t="shared" si="20"/>
        <v/>
      </c>
      <c r="D675" t="str">
        <f t="shared" si="21"/>
        <v/>
      </c>
      <c r="K675" s="476"/>
      <c r="M675" s="729"/>
      <c r="N675" s="800"/>
      <c r="O675" s="800"/>
      <c r="P675" s="800"/>
      <c r="Q675" s="800"/>
    </row>
    <row r="676" spans="1:17">
      <c r="A676" s="882"/>
      <c r="C676" s="727" t="str">
        <f t="shared" si="20"/>
        <v/>
      </c>
      <c r="D676" t="str">
        <f t="shared" si="21"/>
        <v/>
      </c>
      <c r="K676" s="476"/>
      <c r="M676" s="729"/>
      <c r="N676" s="800"/>
      <c r="O676" s="800"/>
      <c r="P676" s="800"/>
      <c r="Q676" s="800"/>
    </row>
    <row r="677" spans="1:17">
      <c r="A677" s="882"/>
      <c r="C677" s="727" t="str">
        <f t="shared" si="20"/>
        <v/>
      </c>
      <c r="D677" t="str">
        <f t="shared" si="21"/>
        <v/>
      </c>
      <c r="K677" s="476"/>
      <c r="M677" s="729"/>
      <c r="N677" s="800"/>
      <c r="O677" s="800"/>
      <c r="P677" s="800"/>
      <c r="Q677" s="800"/>
    </row>
    <row r="678" spans="1:17">
      <c r="A678" s="882"/>
      <c r="C678" s="727" t="str">
        <f t="shared" si="20"/>
        <v/>
      </c>
      <c r="D678" t="str">
        <f t="shared" si="21"/>
        <v/>
      </c>
      <c r="K678" s="476"/>
      <c r="M678" s="729"/>
      <c r="N678" s="800"/>
      <c r="O678" s="800"/>
      <c r="P678" s="800"/>
      <c r="Q678" s="800"/>
    </row>
    <row r="679" spans="1:17">
      <c r="A679" s="882"/>
      <c r="C679" s="727" t="str">
        <f t="shared" si="20"/>
        <v/>
      </c>
      <c r="D679" t="str">
        <f t="shared" si="21"/>
        <v/>
      </c>
      <c r="K679" s="476"/>
      <c r="M679" s="729"/>
      <c r="N679" s="800"/>
      <c r="O679" s="800"/>
      <c r="P679" s="800"/>
      <c r="Q679" s="800"/>
    </row>
    <row r="680" spans="1:17">
      <c r="A680" s="882"/>
      <c r="C680" s="727" t="str">
        <f t="shared" si="20"/>
        <v/>
      </c>
      <c r="D680" t="str">
        <f t="shared" si="21"/>
        <v/>
      </c>
      <c r="K680" s="476"/>
      <c r="M680" s="729"/>
      <c r="N680" s="800"/>
      <c r="O680" s="800"/>
      <c r="P680" s="800"/>
      <c r="Q680" s="800"/>
    </row>
    <row r="681" spans="1:17">
      <c r="A681" s="882"/>
      <c r="C681" s="727" t="str">
        <f t="shared" si="20"/>
        <v/>
      </c>
      <c r="D681" t="str">
        <f t="shared" si="21"/>
        <v/>
      </c>
      <c r="K681" s="476"/>
      <c r="M681" s="729"/>
      <c r="N681" s="800"/>
      <c r="O681" s="800"/>
      <c r="P681" s="800"/>
      <c r="Q681" s="800"/>
    </row>
    <row r="682" spans="1:17">
      <c r="A682" s="882"/>
      <c r="C682" s="727" t="str">
        <f t="shared" si="20"/>
        <v/>
      </c>
      <c r="D682" t="str">
        <f t="shared" si="21"/>
        <v/>
      </c>
      <c r="K682" s="476"/>
      <c r="M682" s="729"/>
      <c r="N682" s="800"/>
      <c r="O682" s="800"/>
      <c r="P682" s="800"/>
      <c r="Q682" s="800"/>
    </row>
    <row r="683" spans="1:17">
      <c r="A683" s="882"/>
      <c r="C683" s="727" t="str">
        <f t="shared" si="20"/>
        <v/>
      </c>
      <c r="D683" t="str">
        <f t="shared" si="21"/>
        <v/>
      </c>
      <c r="K683" s="476"/>
      <c r="M683" s="729"/>
      <c r="N683" s="800"/>
      <c r="O683" s="800"/>
      <c r="P683" s="800"/>
      <c r="Q683" s="800"/>
    </row>
    <row r="684" spans="1:17">
      <c r="A684" s="882"/>
      <c r="C684" s="727" t="str">
        <f t="shared" si="20"/>
        <v/>
      </c>
      <c r="D684" t="str">
        <f t="shared" si="21"/>
        <v/>
      </c>
      <c r="K684" s="476"/>
      <c r="M684" s="729"/>
      <c r="N684" s="800"/>
      <c r="O684" s="800"/>
      <c r="P684" s="800"/>
      <c r="Q684" s="800"/>
    </row>
    <row r="685" spans="1:17">
      <c r="A685" s="882"/>
      <c r="C685" s="727" t="str">
        <f t="shared" si="20"/>
        <v/>
      </c>
      <c r="D685" t="str">
        <f t="shared" si="21"/>
        <v/>
      </c>
      <c r="K685" s="476"/>
      <c r="M685" s="729"/>
      <c r="N685" s="800"/>
      <c r="O685" s="800"/>
      <c r="P685" s="800"/>
      <c r="Q685" s="800"/>
    </row>
    <row r="686" spans="1:17">
      <c r="A686" s="882"/>
      <c r="C686" s="727" t="str">
        <f t="shared" si="20"/>
        <v/>
      </c>
      <c r="D686" t="str">
        <f t="shared" si="21"/>
        <v/>
      </c>
      <c r="K686" s="476"/>
      <c r="M686" s="729"/>
      <c r="N686" s="800"/>
      <c r="O686" s="800"/>
      <c r="P686" s="800"/>
      <c r="Q686" s="800"/>
    </row>
    <row r="687" spans="1:17">
      <c r="A687" s="882"/>
      <c r="C687" s="727" t="str">
        <f t="shared" si="20"/>
        <v/>
      </c>
      <c r="D687" t="str">
        <f t="shared" si="21"/>
        <v/>
      </c>
      <c r="K687" s="476"/>
      <c r="M687" s="729"/>
      <c r="N687" s="800"/>
      <c r="O687" s="800"/>
      <c r="P687" s="800"/>
      <c r="Q687" s="800"/>
    </row>
    <row r="688" spans="1:17">
      <c r="A688" s="882"/>
      <c r="C688" s="727" t="str">
        <f t="shared" si="20"/>
        <v/>
      </c>
      <c r="D688" t="str">
        <f t="shared" si="21"/>
        <v/>
      </c>
      <c r="K688" s="476"/>
      <c r="M688" s="729"/>
      <c r="N688" s="800"/>
      <c r="O688" s="800"/>
      <c r="P688" s="800"/>
      <c r="Q688" s="800"/>
    </row>
    <row r="689" spans="1:17">
      <c r="A689" s="882"/>
      <c r="C689" s="727" t="str">
        <f t="shared" si="20"/>
        <v/>
      </c>
      <c r="D689" t="str">
        <f t="shared" si="21"/>
        <v/>
      </c>
      <c r="K689" s="476"/>
      <c r="M689" s="729"/>
      <c r="N689" s="800"/>
      <c r="O689" s="800"/>
      <c r="P689" s="800"/>
      <c r="Q689" s="800"/>
    </row>
    <row r="690" spans="1:17">
      <c r="A690" s="882"/>
      <c r="C690" s="727" t="str">
        <f t="shared" si="20"/>
        <v/>
      </c>
      <c r="D690" t="str">
        <f t="shared" si="21"/>
        <v/>
      </c>
      <c r="K690" s="476"/>
      <c r="M690" s="729"/>
      <c r="N690" s="800"/>
      <c r="O690" s="800"/>
      <c r="P690" s="800"/>
      <c r="Q690" s="800"/>
    </row>
    <row r="691" spans="1:17">
      <c r="A691" s="882"/>
      <c r="C691" s="727" t="str">
        <f t="shared" si="20"/>
        <v/>
      </c>
      <c r="D691" t="str">
        <f t="shared" si="21"/>
        <v/>
      </c>
      <c r="K691" s="476"/>
      <c r="M691" s="729"/>
      <c r="N691" s="800"/>
      <c r="O691" s="800"/>
      <c r="P691" s="800"/>
      <c r="Q691" s="800"/>
    </row>
    <row r="692" spans="1:17">
      <c r="A692" s="882"/>
      <c r="C692" s="727" t="str">
        <f t="shared" si="20"/>
        <v/>
      </c>
      <c r="D692" t="str">
        <f t="shared" si="21"/>
        <v/>
      </c>
      <c r="K692" s="476"/>
      <c r="M692" s="729"/>
      <c r="N692" s="800"/>
      <c r="O692" s="800"/>
      <c r="P692" s="800"/>
      <c r="Q692" s="800"/>
    </row>
    <row r="693" spans="1:17">
      <c r="A693" s="882"/>
      <c r="C693" s="727" t="str">
        <f t="shared" si="20"/>
        <v/>
      </c>
      <c r="D693" t="str">
        <f t="shared" si="21"/>
        <v/>
      </c>
      <c r="K693" s="476"/>
      <c r="M693" s="729"/>
      <c r="N693" s="800"/>
      <c r="O693" s="800"/>
      <c r="P693" s="800"/>
      <c r="Q693" s="800"/>
    </row>
    <row r="694" spans="1:17">
      <c r="A694" s="882"/>
      <c r="C694" s="727" t="str">
        <f t="shared" si="20"/>
        <v/>
      </c>
      <c r="D694" t="str">
        <f t="shared" si="21"/>
        <v/>
      </c>
      <c r="K694" s="476"/>
      <c r="M694" s="729"/>
      <c r="N694" s="800"/>
      <c r="O694" s="800"/>
      <c r="P694" s="800"/>
      <c r="Q694" s="800"/>
    </row>
    <row r="695" spans="1:17">
      <c r="A695" s="882"/>
      <c r="C695" s="727" t="str">
        <f t="shared" si="20"/>
        <v/>
      </c>
      <c r="D695" t="str">
        <f t="shared" si="21"/>
        <v/>
      </c>
      <c r="K695" s="476"/>
      <c r="M695" s="729"/>
      <c r="N695" s="800"/>
      <c r="O695" s="800"/>
      <c r="P695" s="800"/>
      <c r="Q695" s="800"/>
    </row>
    <row r="696" spans="1:17">
      <c r="A696" s="882"/>
      <c r="C696" s="727" t="str">
        <f t="shared" si="20"/>
        <v/>
      </c>
      <c r="D696" t="str">
        <f t="shared" si="21"/>
        <v/>
      </c>
      <c r="K696" s="476"/>
      <c r="M696" s="729"/>
      <c r="N696" s="800"/>
      <c r="O696" s="800"/>
      <c r="P696" s="800"/>
      <c r="Q696" s="800"/>
    </row>
    <row r="697" spans="1:17">
      <c r="A697" s="882"/>
      <c r="C697" s="727" t="str">
        <f t="shared" si="20"/>
        <v/>
      </c>
      <c r="D697" t="str">
        <f t="shared" si="21"/>
        <v/>
      </c>
      <c r="K697" s="476"/>
      <c r="M697" s="729"/>
      <c r="N697" s="800"/>
      <c r="O697" s="800"/>
      <c r="P697" s="800"/>
      <c r="Q697" s="800"/>
    </row>
    <row r="698" spans="1:17">
      <c r="A698" s="882"/>
      <c r="C698" s="727" t="str">
        <f t="shared" si="20"/>
        <v/>
      </c>
      <c r="D698" t="str">
        <f t="shared" si="21"/>
        <v/>
      </c>
      <c r="K698" s="476"/>
      <c r="M698" s="729"/>
      <c r="N698" s="800"/>
      <c r="O698" s="800"/>
      <c r="P698" s="800"/>
      <c r="Q698" s="800"/>
    </row>
    <row r="699" spans="1:17">
      <c r="A699" s="882"/>
      <c r="C699" s="727" t="str">
        <f t="shared" si="20"/>
        <v/>
      </c>
      <c r="D699" t="str">
        <f t="shared" si="21"/>
        <v/>
      </c>
      <c r="K699" s="476"/>
      <c r="M699" s="729"/>
      <c r="N699" s="800"/>
      <c r="O699" s="800"/>
      <c r="P699" s="800"/>
      <c r="Q699" s="800"/>
    </row>
    <row r="700" spans="1:17">
      <c r="A700" s="882"/>
      <c r="C700" s="727" t="str">
        <f t="shared" si="20"/>
        <v/>
      </c>
      <c r="D700" t="str">
        <f t="shared" si="21"/>
        <v/>
      </c>
      <c r="K700" s="476"/>
      <c r="M700" s="729"/>
      <c r="N700" s="800"/>
      <c r="O700" s="800"/>
      <c r="P700" s="800"/>
      <c r="Q700" s="800"/>
    </row>
    <row r="701" spans="1:17">
      <c r="A701" s="882"/>
      <c r="C701" s="727" t="str">
        <f t="shared" si="20"/>
        <v/>
      </c>
      <c r="D701" t="str">
        <f t="shared" si="21"/>
        <v/>
      </c>
      <c r="K701" s="476"/>
      <c r="M701" s="729"/>
      <c r="N701" s="800"/>
      <c r="O701" s="800"/>
      <c r="P701" s="800"/>
      <c r="Q701" s="800"/>
    </row>
    <row r="702" spans="1:17">
      <c r="A702" s="882"/>
      <c r="C702" s="727" t="str">
        <f t="shared" si="20"/>
        <v/>
      </c>
      <c r="D702" t="str">
        <f t="shared" si="21"/>
        <v/>
      </c>
      <c r="K702" s="476"/>
      <c r="M702" s="729"/>
      <c r="N702" s="800"/>
      <c r="O702" s="800"/>
      <c r="P702" s="800"/>
      <c r="Q702" s="800"/>
    </row>
    <row r="703" spans="1:17">
      <c r="A703" s="882"/>
      <c r="C703" s="727" t="str">
        <f t="shared" si="20"/>
        <v/>
      </c>
      <c r="D703" t="str">
        <f t="shared" si="21"/>
        <v/>
      </c>
      <c r="K703" s="476"/>
      <c r="M703" s="729"/>
      <c r="N703" s="800"/>
      <c r="O703" s="800"/>
      <c r="P703" s="800"/>
      <c r="Q703" s="800"/>
    </row>
    <row r="704" spans="1:17">
      <c r="A704" s="882"/>
      <c r="C704" s="727" t="str">
        <f t="shared" si="20"/>
        <v/>
      </c>
      <c r="D704" t="str">
        <f t="shared" si="21"/>
        <v/>
      </c>
      <c r="K704" s="476"/>
      <c r="M704" s="729"/>
      <c r="N704" s="800"/>
      <c r="O704" s="800"/>
      <c r="P704" s="800"/>
      <c r="Q704" s="800"/>
    </row>
    <row r="705" spans="1:17">
      <c r="A705" s="882"/>
      <c r="C705" s="727" t="str">
        <f t="shared" si="20"/>
        <v/>
      </c>
      <c r="D705" t="str">
        <f t="shared" si="21"/>
        <v/>
      </c>
      <c r="K705" s="476"/>
      <c r="M705" s="729"/>
      <c r="N705" s="800"/>
      <c r="O705" s="800"/>
      <c r="P705" s="800"/>
      <c r="Q705" s="800"/>
    </row>
    <row r="706" spans="1:17">
      <c r="A706" s="882"/>
      <c r="C706" s="727" t="str">
        <f t="shared" ref="C706:C769" si="22">IFERROR(1440/D706, "")</f>
        <v/>
      </c>
      <c r="D706" t="str">
        <f t="shared" ref="D706:D769" si="23">IF(B706="", "", IF(B706&lt;1, B706*1440, B706))</f>
        <v/>
      </c>
      <c r="K706" s="476"/>
      <c r="M706" s="729"/>
      <c r="N706" s="800"/>
      <c r="O706" s="800"/>
      <c r="P706" s="800"/>
      <c r="Q706" s="800"/>
    </row>
    <row r="707" spans="1:17">
      <c r="A707" s="882"/>
      <c r="C707" s="727" t="str">
        <f t="shared" si="22"/>
        <v/>
      </c>
      <c r="D707" t="str">
        <f t="shared" si="23"/>
        <v/>
      </c>
      <c r="K707" s="476"/>
      <c r="M707" s="729"/>
      <c r="N707" s="800"/>
      <c r="O707" s="800"/>
      <c r="P707" s="800"/>
      <c r="Q707" s="800"/>
    </row>
    <row r="708" spans="1:17">
      <c r="A708" s="882"/>
      <c r="C708" s="727" t="str">
        <f t="shared" si="22"/>
        <v/>
      </c>
      <c r="D708" t="str">
        <f t="shared" si="23"/>
        <v/>
      </c>
      <c r="K708" s="476"/>
      <c r="M708" s="729"/>
      <c r="N708" s="800"/>
      <c r="O708" s="800"/>
      <c r="P708" s="800"/>
      <c r="Q708" s="800"/>
    </row>
    <row r="709" spans="1:17">
      <c r="A709" s="882"/>
      <c r="C709" s="727" t="str">
        <f t="shared" si="22"/>
        <v/>
      </c>
      <c r="D709" t="str">
        <f t="shared" si="23"/>
        <v/>
      </c>
      <c r="K709" s="476"/>
      <c r="M709" s="729"/>
      <c r="N709" s="800"/>
      <c r="O709" s="800"/>
      <c r="P709" s="800"/>
      <c r="Q709" s="800"/>
    </row>
    <row r="710" spans="1:17">
      <c r="A710" s="882"/>
      <c r="C710" s="727" t="str">
        <f t="shared" si="22"/>
        <v/>
      </c>
      <c r="D710" t="str">
        <f t="shared" si="23"/>
        <v/>
      </c>
      <c r="K710" s="476"/>
      <c r="M710" s="729"/>
      <c r="N710" s="800"/>
      <c r="O710" s="800"/>
      <c r="P710" s="800"/>
      <c r="Q710" s="800"/>
    </row>
    <row r="711" spans="1:17">
      <c r="A711" s="882"/>
      <c r="C711" s="727" t="str">
        <f t="shared" si="22"/>
        <v/>
      </c>
      <c r="D711" t="str">
        <f t="shared" si="23"/>
        <v/>
      </c>
      <c r="K711" s="476"/>
      <c r="M711" s="729"/>
      <c r="N711" s="800"/>
      <c r="O711" s="800"/>
      <c r="P711" s="800"/>
      <c r="Q711" s="800"/>
    </row>
    <row r="712" spans="1:17">
      <c r="A712" s="882"/>
      <c r="C712" s="727" t="str">
        <f t="shared" si="22"/>
        <v/>
      </c>
      <c r="D712" t="str">
        <f t="shared" si="23"/>
        <v/>
      </c>
      <c r="K712" s="476"/>
      <c r="M712" s="729"/>
      <c r="N712" s="800"/>
      <c r="O712" s="800"/>
      <c r="P712" s="800"/>
      <c r="Q712" s="800"/>
    </row>
    <row r="713" spans="1:17">
      <c r="A713" s="882"/>
      <c r="C713" s="727" t="str">
        <f t="shared" si="22"/>
        <v/>
      </c>
      <c r="D713" t="str">
        <f t="shared" si="23"/>
        <v/>
      </c>
      <c r="K713" s="476"/>
      <c r="M713" s="729"/>
      <c r="N713" s="800"/>
      <c r="O713" s="800"/>
      <c r="P713" s="800"/>
      <c r="Q713" s="800"/>
    </row>
    <row r="714" spans="1:17">
      <c r="A714" s="882"/>
      <c r="C714" s="727" t="str">
        <f t="shared" si="22"/>
        <v/>
      </c>
      <c r="D714" t="str">
        <f t="shared" si="23"/>
        <v/>
      </c>
      <c r="K714" s="476"/>
      <c r="M714" s="729"/>
      <c r="N714" s="800"/>
      <c r="O714" s="800"/>
      <c r="P714" s="800"/>
      <c r="Q714" s="800"/>
    </row>
    <row r="715" spans="1:17">
      <c r="A715" s="882"/>
      <c r="C715" s="727" t="str">
        <f t="shared" si="22"/>
        <v/>
      </c>
      <c r="D715" t="str">
        <f t="shared" si="23"/>
        <v/>
      </c>
      <c r="K715" s="476"/>
      <c r="M715" s="729"/>
      <c r="N715" s="800"/>
      <c r="O715" s="800"/>
      <c r="P715" s="800"/>
      <c r="Q715" s="800"/>
    </row>
    <row r="716" spans="1:17">
      <c r="A716" s="882"/>
      <c r="C716" s="727" t="str">
        <f t="shared" si="22"/>
        <v/>
      </c>
      <c r="D716" t="str">
        <f t="shared" si="23"/>
        <v/>
      </c>
      <c r="K716" s="476"/>
      <c r="M716" s="729"/>
      <c r="N716" s="800"/>
      <c r="O716" s="800"/>
      <c r="P716" s="800"/>
      <c r="Q716" s="800"/>
    </row>
    <row r="717" spans="1:17">
      <c r="A717" s="882"/>
      <c r="C717" s="727" t="str">
        <f t="shared" si="22"/>
        <v/>
      </c>
      <c r="D717" t="str">
        <f t="shared" si="23"/>
        <v/>
      </c>
      <c r="K717" s="476"/>
      <c r="M717" s="729"/>
      <c r="N717" s="800"/>
      <c r="O717" s="800"/>
      <c r="P717" s="800"/>
      <c r="Q717" s="800"/>
    </row>
    <row r="718" spans="1:17">
      <c r="A718" s="882"/>
      <c r="C718" s="727" t="str">
        <f t="shared" si="22"/>
        <v/>
      </c>
      <c r="D718" t="str">
        <f t="shared" si="23"/>
        <v/>
      </c>
      <c r="K718" s="476"/>
      <c r="M718" s="729"/>
      <c r="N718" s="800"/>
      <c r="O718" s="800"/>
      <c r="P718" s="800"/>
      <c r="Q718" s="800"/>
    </row>
    <row r="719" spans="1:17">
      <c r="A719" s="882"/>
      <c r="C719" s="727" t="str">
        <f t="shared" si="22"/>
        <v/>
      </c>
      <c r="D719" t="str">
        <f t="shared" si="23"/>
        <v/>
      </c>
      <c r="K719" s="476"/>
      <c r="M719" s="729"/>
      <c r="N719" s="800"/>
      <c r="O719" s="800"/>
      <c r="P719" s="800"/>
      <c r="Q719" s="800"/>
    </row>
    <row r="720" spans="1:17">
      <c r="A720" s="882"/>
      <c r="C720" s="727" t="str">
        <f t="shared" si="22"/>
        <v/>
      </c>
      <c r="D720" t="str">
        <f t="shared" si="23"/>
        <v/>
      </c>
      <c r="K720" s="476"/>
      <c r="M720" s="729"/>
      <c r="N720" s="800"/>
      <c r="O720" s="800"/>
      <c r="P720" s="800"/>
      <c r="Q720" s="800"/>
    </row>
    <row r="721" spans="1:17">
      <c r="A721" s="882"/>
      <c r="C721" s="727" t="str">
        <f t="shared" si="22"/>
        <v/>
      </c>
      <c r="D721" t="str">
        <f t="shared" si="23"/>
        <v/>
      </c>
      <c r="K721" s="476"/>
      <c r="M721" s="729"/>
      <c r="N721" s="800"/>
      <c r="O721" s="800"/>
      <c r="P721" s="800"/>
      <c r="Q721" s="800"/>
    </row>
    <row r="722" spans="1:17">
      <c r="A722" s="882"/>
      <c r="C722" s="727" t="str">
        <f t="shared" si="22"/>
        <v/>
      </c>
      <c r="D722" t="str">
        <f t="shared" si="23"/>
        <v/>
      </c>
      <c r="K722" s="476"/>
      <c r="M722" s="729"/>
      <c r="N722" s="800"/>
      <c r="O722" s="800"/>
      <c r="P722" s="800"/>
      <c r="Q722" s="800"/>
    </row>
    <row r="723" spans="1:17">
      <c r="A723" s="882"/>
      <c r="C723" s="727" t="str">
        <f t="shared" si="22"/>
        <v/>
      </c>
      <c r="D723" t="str">
        <f t="shared" si="23"/>
        <v/>
      </c>
      <c r="K723" s="476"/>
      <c r="M723" s="729"/>
      <c r="N723" s="800"/>
      <c r="O723" s="800"/>
      <c r="P723" s="800"/>
      <c r="Q723" s="800"/>
    </row>
    <row r="724" spans="1:17">
      <c r="A724" s="882"/>
      <c r="C724" s="727" t="str">
        <f t="shared" si="22"/>
        <v/>
      </c>
      <c r="D724" t="str">
        <f t="shared" si="23"/>
        <v/>
      </c>
      <c r="K724" s="476"/>
      <c r="M724" s="729"/>
      <c r="N724" s="800"/>
      <c r="O724" s="800"/>
      <c r="P724" s="800"/>
      <c r="Q724" s="800"/>
    </row>
    <row r="725" spans="1:17">
      <c r="A725" s="882"/>
      <c r="C725" s="727" t="str">
        <f t="shared" si="22"/>
        <v/>
      </c>
      <c r="D725" t="str">
        <f t="shared" si="23"/>
        <v/>
      </c>
      <c r="K725" s="476"/>
      <c r="M725" s="729"/>
      <c r="N725" s="800"/>
      <c r="O725" s="800"/>
      <c r="P725" s="800"/>
      <c r="Q725" s="800"/>
    </row>
    <row r="726" spans="1:17">
      <c r="A726" s="882"/>
      <c r="C726" s="727" t="str">
        <f t="shared" si="22"/>
        <v/>
      </c>
      <c r="D726" t="str">
        <f t="shared" si="23"/>
        <v/>
      </c>
      <c r="K726" s="476"/>
      <c r="M726" s="729"/>
      <c r="N726" s="800"/>
      <c r="O726" s="800"/>
      <c r="P726" s="800"/>
      <c r="Q726" s="800"/>
    </row>
    <row r="727" spans="1:17">
      <c r="A727" s="882"/>
      <c r="C727" s="727" t="str">
        <f t="shared" si="22"/>
        <v/>
      </c>
      <c r="D727" t="str">
        <f t="shared" si="23"/>
        <v/>
      </c>
      <c r="K727" s="476"/>
      <c r="M727" s="729"/>
      <c r="N727" s="800"/>
      <c r="O727" s="800"/>
      <c r="P727" s="800"/>
      <c r="Q727" s="800"/>
    </row>
    <row r="728" spans="1:17">
      <c r="A728" s="882"/>
      <c r="C728" s="727" t="str">
        <f t="shared" si="22"/>
        <v/>
      </c>
      <c r="D728" t="str">
        <f t="shared" si="23"/>
        <v/>
      </c>
      <c r="K728" s="476"/>
      <c r="M728" s="729"/>
      <c r="N728" s="800"/>
      <c r="O728" s="800"/>
      <c r="P728" s="800"/>
      <c r="Q728" s="800"/>
    </row>
    <row r="729" spans="1:17">
      <c r="A729" s="882"/>
      <c r="C729" s="727" t="str">
        <f t="shared" si="22"/>
        <v/>
      </c>
      <c r="D729" t="str">
        <f t="shared" si="23"/>
        <v/>
      </c>
      <c r="K729" s="476"/>
      <c r="M729" s="729"/>
      <c r="N729" s="800"/>
      <c r="O729" s="800"/>
      <c r="P729" s="800"/>
      <c r="Q729" s="800"/>
    </row>
    <row r="730" spans="1:17">
      <c r="A730" s="882"/>
      <c r="C730" s="727" t="str">
        <f t="shared" si="22"/>
        <v/>
      </c>
      <c r="D730" t="str">
        <f t="shared" si="23"/>
        <v/>
      </c>
      <c r="K730" s="476"/>
      <c r="M730" s="729"/>
      <c r="N730" s="800"/>
      <c r="O730" s="800"/>
      <c r="P730" s="800"/>
      <c r="Q730" s="800"/>
    </row>
    <row r="731" spans="1:17">
      <c r="A731" s="882"/>
      <c r="C731" s="727" t="str">
        <f t="shared" si="22"/>
        <v/>
      </c>
      <c r="D731" t="str">
        <f t="shared" si="23"/>
        <v/>
      </c>
      <c r="K731" s="476"/>
      <c r="M731" s="729"/>
      <c r="N731" s="800"/>
      <c r="O731" s="800"/>
      <c r="P731" s="800"/>
      <c r="Q731" s="800"/>
    </row>
    <row r="732" spans="1:17">
      <c r="A732" s="882"/>
      <c r="C732" s="727" t="str">
        <f t="shared" si="22"/>
        <v/>
      </c>
      <c r="D732" t="str">
        <f t="shared" si="23"/>
        <v/>
      </c>
      <c r="K732" s="476"/>
      <c r="M732" s="729"/>
      <c r="N732" s="800"/>
      <c r="O732" s="800"/>
      <c r="P732" s="800"/>
      <c r="Q732" s="800"/>
    </row>
    <row r="733" spans="1:17">
      <c r="A733" s="882"/>
      <c r="C733" s="727" t="str">
        <f t="shared" si="22"/>
        <v/>
      </c>
      <c r="D733" t="str">
        <f t="shared" si="23"/>
        <v/>
      </c>
      <c r="K733" s="476"/>
      <c r="M733" s="729"/>
      <c r="N733" s="800"/>
      <c r="O733" s="800"/>
      <c r="P733" s="800"/>
      <c r="Q733" s="800"/>
    </row>
    <row r="734" spans="1:17">
      <c r="A734" s="882"/>
      <c r="C734" s="727" t="str">
        <f t="shared" si="22"/>
        <v/>
      </c>
      <c r="D734" t="str">
        <f t="shared" si="23"/>
        <v/>
      </c>
      <c r="K734" s="476"/>
      <c r="M734" s="729"/>
      <c r="N734" s="800"/>
      <c r="O734" s="800"/>
      <c r="P734" s="800"/>
      <c r="Q734" s="800"/>
    </row>
    <row r="735" spans="1:17">
      <c r="A735" s="882"/>
      <c r="C735" s="727" t="str">
        <f t="shared" si="22"/>
        <v/>
      </c>
      <c r="D735" t="str">
        <f t="shared" si="23"/>
        <v/>
      </c>
      <c r="K735" s="476"/>
      <c r="M735" s="729"/>
      <c r="N735" s="800"/>
      <c r="O735" s="800"/>
      <c r="P735" s="800"/>
      <c r="Q735" s="800"/>
    </row>
    <row r="736" spans="1:17">
      <c r="A736" s="882"/>
      <c r="C736" s="727" t="str">
        <f t="shared" si="22"/>
        <v/>
      </c>
      <c r="D736" t="str">
        <f t="shared" si="23"/>
        <v/>
      </c>
      <c r="K736" s="476"/>
      <c r="M736" s="729"/>
      <c r="N736" s="800"/>
      <c r="O736" s="800"/>
      <c r="P736" s="800"/>
      <c r="Q736" s="800"/>
    </row>
    <row r="737" spans="1:17">
      <c r="A737" s="882"/>
      <c r="C737" s="727" t="str">
        <f t="shared" si="22"/>
        <v/>
      </c>
      <c r="D737" t="str">
        <f t="shared" si="23"/>
        <v/>
      </c>
      <c r="K737" s="476"/>
      <c r="M737" s="729"/>
      <c r="N737" s="800"/>
      <c r="O737" s="800"/>
      <c r="P737" s="800"/>
      <c r="Q737" s="800"/>
    </row>
    <row r="738" spans="1:17">
      <c r="A738" s="882"/>
      <c r="C738" s="727" t="str">
        <f t="shared" si="22"/>
        <v/>
      </c>
      <c r="D738" t="str">
        <f t="shared" si="23"/>
        <v/>
      </c>
      <c r="K738" s="476"/>
      <c r="M738" s="729"/>
      <c r="N738" s="800"/>
      <c r="O738" s="800"/>
      <c r="P738" s="800"/>
      <c r="Q738" s="800"/>
    </row>
    <row r="739" spans="1:17">
      <c r="A739" s="882"/>
      <c r="C739" s="727" t="str">
        <f t="shared" si="22"/>
        <v/>
      </c>
      <c r="D739" t="str">
        <f t="shared" si="23"/>
        <v/>
      </c>
      <c r="K739" s="476"/>
      <c r="M739" s="729"/>
      <c r="N739" s="800"/>
      <c r="O739" s="800"/>
      <c r="P739" s="800"/>
      <c r="Q739" s="800"/>
    </row>
    <row r="740" spans="1:17">
      <c r="A740" s="882"/>
      <c r="C740" s="727" t="str">
        <f t="shared" si="22"/>
        <v/>
      </c>
      <c r="D740" t="str">
        <f t="shared" si="23"/>
        <v/>
      </c>
      <c r="K740" s="476"/>
      <c r="M740" s="729"/>
      <c r="N740" s="800"/>
      <c r="O740" s="800"/>
      <c r="P740" s="800"/>
      <c r="Q740" s="800"/>
    </row>
    <row r="741" spans="1:17">
      <c r="A741" s="882"/>
      <c r="C741" s="727" t="str">
        <f t="shared" si="22"/>
        <v/>
      </c>
      <c r="D741" t="str">
        <f t="shared" si="23"/>
        <v/>
      </c>
      <c r="K741" s="476"/>
      <c r="M741" s="729"/>
      <c r="N741" s="800"/>
      <c r="O741" s="800"/>
      <c r="P741" s="800"/>
      <c r="Q741" s="800"/>
    </row>
    <row r="742" spans="1:17">
      <c r="A742" s="882"/>
      <c r="C742" s="727" t="str">
        <f t="shared" si="22"/>
        <v/>
      </c>
      <c r="D742" t="str">
        <f t="shared" si="23"/>
        <v/>
      </c>
      <c r="K742" s="476"/>
      <c r="M742" s="729"/>
      <c r="N742" s="800"/>
      <c r="O742" s="800"/>
      <c r="P742" s="800"/>
      <c r="Q742" s="800"/>
    </row>
    <row r="743" spans="1:17">
      <c r="A743" s="882"/>
      <c r="C743" s="727" t="str">
        <f t="shared" si="22"/>
        <v/>
      </c>
      <c r="D743" t="str">
        <f t="shared" si="23"/>
        <v/>
      </c>
      <c r="K743" s="476"/>
      <c r="M743" s="729"/>
      <c r="N743" s="800"/>
      <c r="O743" s="800"/>
      <c r="P743" s="800"/>
      <c r="Q743" s="800"/>
    </row>
    <row r="744" spans="1:17">
      <c r="A744" s="882"/>
      <c r="C744" s="727" t="str">
        <f t="shared" si="22"/>
        <v/>
      </c>
      <c r="D744" t="str">
        <f t="shared" si="23"/>
        <v/>
      </c>
      <c r="K744" s="476"/>
      <c r="M744" s="729"/>
      <c r="N744" s="800"/>
      <c r="O744" s="800"/>
      <c r="P744" s="800"/>
      <c r="Q744" s="800"/>
    </row>
    <row r="745" spans="1:17">
      <c r="A745" s="882"/>
      <c r="C745" s="727" t="str">
        <f t="shared" si="22"/>
        <v/>
      </c>
      <c r="D745" t="str">
        <f t="shared" si="23"/>
        <v/>
      </c>
      <c r="K745" s="476"/>
      <c r="M745" s="729"/>
      <c r="N745" s="800"/>
      <c r="O745" s="800"/>
      <c r="P745" s="800"/>
      <c r="Q745" s="800"/>
    </row>
    <row r="746" spans="1:17">
      <c r="A746" s="882"/>
      <c r="C746" s="727" t="str">
        <f t="shared" si="22"/>
        <v/>
      </c>
      <c r="D746" t="str">
        <f t="shared" si="23"/>
        <v/>
      </c>
      <c r="K746" s="476"/>
      <c r="M746" s="729"/>
      <c r="N746" s="800"/>
      <c r="O746" s="800"/>
      <c r="P746" s="800"/>
      <c r="Q746" s="800"/>
    </row>
    <row r="747" spans="1:17">
      <c r="A747" s="882"/>
      <c r="C747" s="727" t="str">
        <f t="shared" si="22"/>
        <v/>
      </c>
      <c r="D747" t="str">
        <f t="shared" si="23"/>
        <v/>
      </c>
      <c r="K747" s="476"/>
      <c r="M747" s="729"/>
      <c r="N747" s="800"/>
      <c r="O747" s="800"/>
      <c r="P747" s="800"/>
      <c r="Q747" s="800"/>
    </row>
    <row r="748" spans="1:17">
      <c r="A748" s="882"/>
      <c r="C748" s="727" t="str">
        <f t="shared" si="22"/>
        <v/>
      </c>
      <c r="D748" t="str">
        <f t="shared" si="23"/>
        <v/>
      </c>
      <c r="K748" s="476"/>
      <c r="M748" s="729"/>
      <c r="N748" s="800"/>
      <c r="O748" s="800"/>
      <c r="P748" s="800"/>
      <c r="Q748" s="800"/>
    </row>
    <row r="749" spans="1:17">
      <c r="A749" s="882"/>
      <c r="C749" s="727" t="str">
        <f t="shared" si="22"/>
        <v/>
      </c>
      <c r="D749" t="str">
        <f t="shared" si="23"/>
        <v/>
      </c>
      <c r="K749" s="476"/>
      <c r="M749" s="729"/>
      <c r="N749" s="800"/>
      <c r="O749" s="800"/>
      <c r="P749" s="800"/>
      <c r="Q749" s="800"/>
    </row>
    <row r="750" spans="1:17">
      <c r="A750" s="882"/>
      <c r="C750" s="727" t="str">
        <f t="shared" si="22"/>
        <v/>
      </c>
      <c r="D750" t="str">
        <f t="shared" si="23"/>
        <v/>
      </c>
      <c r="K750" s="476"/>
      <c r="M750" s="729"/>
      <c r="N750" s="800"/>
      <c r="O750" s="800"/>
      <c r="P750" s="800"/>
      <c r="Q750" s="800"/>
    </row>
    <row r="751" spans="1:17">
      <c r="A751" s="882"/>
      <c r="C751" s="727" t="str">
        <f t="shared" si="22"/>
        <v/>
      </c>
      <c r="D751" t="str">
        <f t="shared" si="23"/>
        <v/>
      </c>
      <c r="K751" s="476"/>
      <c r="M751" s="729"/>
      <c r="N751" s="800"/>
      <c r="O751" s="800"/>
      <c r="P751" s="800"/>
      <c r="Q751" s="800"/>
    </row>
    <row r="752" spans="1:17">
      <c r="A752" s="882"/>
      <c r="C752" s="727" t="str">
        <f t="shared" si="22"/>
        <v/>
      </c>
      <c r="D752" t="str">
        <f t="shared" si="23"/>
        <v/>
      </c>
      <c r="K752" s="476"/>
      <c r="M752" s="729"/>
      <c r="N752" s="800"/>
      <c r="O752" s="800"/>
      <c r="P752" s="800"/>
      <c r="Q752" s="800"/>
    </row>
    <row r="753" spans="1:17">
      <c r="A753" s="882"/>
      <c r="C753" s="727" t="str">
        <f t="shared" si="22"/>
        <v/>
      </c>
      <c r="D753" t="str">
        <f t="shared" si="23"/>
        <v/>
      </c>
      <c r="K753" s="476"/>
      <c r="M753" s="729"/>
      <c r="N753" s="800"/>
      <c r="O753" s="800"/>
      <c r="P753" s="800"/>
      <c r="Q753" s="800"/>
    </row>
    <row r="754" spans="1:17">
      <c r="A754" s="882"/>
      <c r="C754" s="727" t="str">
        <f t="shared" si="22"/>
        <v/>
      </c>
      <c r="D754" t="str">
        <f t="shared" si="23"/>
        <v/>
      </c>
      <c r="K754" s="476"/>
      <c r="M754" s="729"/>
      <c r="N754" s="800"/>
      <c r="O754" s="800"/>
      <c r="P754" s="800"/>
      <c r="Q754" s="800"/>
    </row>
    <row r="755" spans="1:17">
      <c r="A755" s="882"/>
      <c r="C755" s="727" t="str">
        <f t="shared" si="22"/>
        <v/>
      </c>
      <c r="D755" t="str">
        <f t="shared" si="23"/>
        <v/>
      </c>
      <c r="K755" s="476"/>
      <c r="M755" s="729"/>
      <c r="N755" s="800"/>
      <c r="O755" s="800"/>
      <c r="P755" s="800"/>
      <c r="Q755" s="800"/>
    </row>
    <row r="756" spans="1:17">
      <c r="A756" s="882"/>
      <c r="C756" s="727" t="str">
        <f t="shared" si="22"/>
        <v/>
      </c>
      <c r="D756" t="str">
        <f t="shared" si="23"/>
        <v/>
      </c>
      <c r="K756" s="476"/>
      <c r="M756" s="729"/>
      <c r="N756" s="800"/>
      <c r="O756" s="800"/>
      <c r="P756" s="800"/>
      <c r="Q756" s="800"/>
    </row>
    <row r="757" spans="1:17">
      <c r="A757" s="882"/>
      <c r="C757" s="727" t="str">
        <f t="shared" si="22"/>
        <v/>
      </c>
      <c r="D757" t="str">
        <f t="shared" si="23"/>
        <v/>
      </c>
      <c r="K757" s="476"/>
      <c r="M757" s="729"/>
      <c r="N757" s="800"/>
      <c r="O757" s="800"/>
      <c r="P757" s="800"/>
      <c r="Q757" s="800"/>
    </row>
    <row r="758" spans="1:17">
      <c r="A758" s="882"/>
      <c r="C758" s="727" t="str">
        <f t="shared" si="22"/>
        <v/>
      </c>
      <c r="D758" t="str">
        <f t="shared" si="23"/>
        <v/>
      </c>
      <c r="K758" s="476"/>
      <c r="M758" s="729"/>
      <c r="N758" s="800"/>
      <c r="O758" s="800"/>
      <c r="P758" s="800"/>
      <c r="Q758" s="800"/>
    </row>
    <row r="759" spans="1:17">
      <c r="A759" s="882"/>
      <c r="C759" s="727" t="str">
        <f t="shared" si="22"/>
        <v/>
      </c>
      <c r="D759" t="str">
        <f t="shared" si="23"/>
        <v/>
      </c>
      <c r="K759" s="476"/>
      <c r="M759" s="729"/>
      <c r="N759" s="800"/>
      <c r="O759" s="800"/>
      <c r="P759" s="800"/>
      <c r="Q759" s="800"/>
    </row>
    <row r="760" spans="1:17">
      <c r="A760" s="882"/>
      <c r="C760" s="727" t="str">
        <f t="shared" si="22"/>
        <v/>
      </c>
      <c r="D760" t="str">
        <f t="shared" si="23"/>
        <v/>
      </c>
      <c r="K760" s="476"/>
      <c r="M760" s="729"/>
      <c r="N760" s="800"/>
      <c r="O760" s="800"/>
      <c r="P760" s="800"/>
      <c r="Q760" s="800"/>
    </row>
    <row r="761" spans="1:17">
      <c r="A761" s="882"/>
      <c r="C761" s="727" t="str">
        <f t="shared" si="22"/>
        <v/>
      </c>
      <c r="D761" t="str">
        <f t="shared" si="23"/>
        <v/>
      </c>
      <c r="K761" s="476"/>
      <c r="M761" s="729"/>
      <c r="N761" s="800"/>
      <c r="O761" s="800"/>
      <c r="P761" s="800"/>
      <c r="Q761" s="800"/>
    </row>
    <row r="762" spans="1:17">
      <c r="A762" s="882"/>
      <c r="C762" s="727" t="str">
        <f t="shared" si="22"/>
        <v/>
      </c>
      <c r="D762" t="str">
        <f t="shared" si="23"/>
        <v/>
      </c>
      <c r="K762" s="476"/>
      <c r="M762" s="729"/>
      <c r="N762" s="800"/>
      <c r="O762" s="800"/>
      <c r="P762" s="800"/>
      <c r="Q762" s="800"/>
    </row>
    <row r="763" spans="1:17">
      <c r="A763" s="882"/>
      <c r="C763" s="727" t="str">
        <f t="shared" si="22"/>
        <v/>
      </c>
      <c r="D763" t="str">
        <f t="shared" si="23"/>
        <v/>
      </c>
      <c r="K763" s="476"/>
      <c r="M763" s="729"/>
      <c r="N763" s="800"/>
      <c r="O763" s="800"/>
      <c r="P763" s="800"/>
      <c r="Q763" s="800"/>
    </row>
    <row r="764" spans="1:17">
      <c r="A764" s="882"/>
      <c r="C764" s="727" t="str">
        <f t="shared" si="22"/>
        <v/>
      </c>
      <c r="D764" t="str">
        <f t="shared" si="23"/>
        <v/>
      </c>
      <c r="K764" s="476"/>
      <c r="M764" s="729"/>
      <c r="N764" s="800"/>
      <c r="O764" s="800"/>
      <c r="P764" s="800"/>
      <c r="Q764" s="800"/>
    </row>
    <row r="765" spans="1:17">
      <c r="A765" s="882"/>
      <c r="C765" s="727" t="str">
        <f t="shared" si="22"/>
        <v/>
      </c>
      <c r="D765" t="str">
        <f t="shared" si="23"/>
        <v/>
      </c>
      <c r="K765" s="476"/>
      <c r="M765" s="729"/>
      <c r="N765" s="800"/>
      <c r="O765" s="800"/>
      <c r="P765" s="800"/>
      <c r="Q765" s="800"/>
    </row>
    <row r="766" spans="1:17">
      <c r="A766" s="882"/>
      <c r="C766" s="727" t="str">
        <f t="shared" si="22"/>
        <v/>
      </c>
      <c r="D766" t="str">
        <f t="shared" si="23"/>
        <v/>
      </c>
      <c r="K766" s="476"/>
      <c r="M766" s="729"/>
      <c r="N766" s="800"/>
      <c r="O766" s="800"/>
      <c r="P766" s="800"/>
      <c r="Q766" s="800"/>
    </row>
    <row r="767" spans="1:17">
      <c r="A767" s="882"/>
      <c r="C767" s="727" t="str">
        <f t="shared" si="22"/>
        <v/>
      </c>
      <c r="D767" t="str">
        <f t="shared" si="23"/>
        <v/>
      </c>
      <c r="K767" s="476"/>
      <c r="M767" s="729"/>
      <c r="N767" s="800"/>
      <c r="O767" s="800"/>
      <c r="P767" s="800"/>
      <c r="Q767" s="800"/>
    </row>
    <row r="768" spans="1:17">
      <c r="A768" s="882"/>
      <c r="C768" s="727" t="str">
        <f t="shared" si="22"/>
        <v/>
      </c>
      <c r="D768" t="str">
        <f t="shared" si="23"/>
        <v/>
      </c>
      <c r="K768" s="476"/>
      <c r="M768" s="729"/>
      <c r="N768" s="800"/>
      <c r="O768" s="800"/>
      <c r="P768" s="800"/>
      <c r="Q768" s="800"/>
    </row>
    <row r="769" spans="1:17">
      <c r="A769" s="882"/>
      <c r="C769" s="727" t="str">
        <f t="shared" si="22"/>
        <v/>
      </c>
      <c r="D769" t="str">
        <f t="shared" si="23"/>
        <v/>
      </c>
      <c r="K769" s="476"/>
      <c r="M769" s="729"/>
      <c r="N769" s="800"/>
      <c r="O769" s="800"/>
      <c r="P769" s="800"/>
      <c r="Q769" s="800"/>
    </row>
    <row r="770" spans="1:17">
      <c r="A770" s="882"/>
      <c r="C770" s="727" t="str">
        <f t="shared" ref="C770:C833" si="24">IFERROR(1440/D770, "")</f>
        <v/>
      </c>
      <c r="D770" t="str">
        <f t="shared" ref="D770:D833" si="25">IF(B770="", "", IF(B770&lt;1, B770*1440, B770))</f>
        <v/>
      </c>
      <c r="K770" s="476"/>
      <c r="M770" s="729"/>
      <c r="N770" s="800"/>
      <c r="O770" s="800"/>
      <c r="P770" s="800"/>
      <c r="Q770" s="800"/>
    </row>
    <row r="771" spans="1:17">
      <c r="A771" s="882"/>
      <c r="C771" s="727" t="str">
        <f t="shared" si="24"/>
        <v/>
      </c>
      <c r="D771" t="str">
        <f t="shared" si="25"/>
        <v/>
      </c>
      <c r="K771" s="476"/>
      <c r="M771" s="729"/>
      <c r="N771" s="800"/>
      <c r="O771" s="800"/>
      <c r="P771" s="800"/>
      <c r="Q771" s="800"/>
    </row>
    <row r="772" spans="1:17">
      <c r="A772" s="882"/>
      <c r="C772" s="727" t="str">
        <f t="shared" si="24"/>
        <v/>
      </c>
      <c r="D772" t="str">
        <f t="shared" si="25"/>
        <v/>
      </c>
      <c r="K772" s="476"/>
      <c r="M772" s="729"/>
      <c r="N772" s="800"/>
      <c r="O772" s="800"/>
      <c r="P772" s="800"/>
      <c r="Q772" s="800"/>
    </row>
    <row r="773" spans="1:17">
      <c r="A773" s="882"/>
      <c r="C773" s="727" t="str">
        <f t="shared" si="24"/>
        <v/>
      </c>
      <c r="D773" t="str">
        <f t="shared" si="25"/>
        <v/>
      </c>
      <c r="K773" s="476"/>
      <c r="M773" s="729"/>
      <c r="N773" s="800"/>
      <c r="O773" s="800"/>
      <c r="P773" s="800"/>
      <c r="Q773" s="800"/>
    </row>
    <row r="774" spans="1:17">
      <c r="A774" s="882"/>
      <c r="C774" s="727" t="str">
        <f t="shared" si="24"/>
        <v/>
      </c>
      <c r="D774" t="str">
        <f t="shared" si="25"/>
        <v/>
      </c>
      <c r="K774" s="476"/>
      <c r="M774" s="729"/>
      <c r="N774" s="800"/>
      <c r="O774" s="800"/>
      <c r="P774" s="800"/>
      <c r="Q774" s="800"/>
    </row>
    <row r="775" spans="1:17">
      <c r="A775" s="882"/>
      <c r="C775" s="727" t="str">
        <f t="shared" si="24"/>
        <v/>
      </c>
      <c r="D775" t="str">
        <f t="shared" si="25"/>
        <v/>
      </c>
      <c r="K775" s="476"/>
      <c r="M775" s="729"/>
      <c r="N775" s="800"/>
      <c r="O775" s="800"/>
      <c r="P775" s="800"/>
      <c r="Q775" s="800"/>
    </row>
    <row r="776" spans="1:17">
      <c r="A776" s="882"/>
      <c r="C776" s="727" t="str">
        <f t="shared" si="24"/>
        <v/>
      </c>
      <c r="D776" t="str">
        <f t="shared" si="25"/>
        <v/>
      </c>
      <c r="K776" s="476"/>
      <c r="M776" s="729"/>
      <c r="N776" s="800"/>
      <c r="O776" s="800"/>
      <c r="P776" s="800"/>
      <c r="Q776" s="800"/>
    </row>
    <row r="777" spans="1:17">
      <c r="A777" s="882"/>
      <c r="C777" s="727" t="str">
        <f t="shared" si="24"/>
        <v/>
      </c>
      <c r="D777" t="str">
        <f t="shared" si="25"/>
        <v/>
      </c>
      <c r="K777" s="476"/>
      <c r="M777" s="729"/>
      <c r="N777" s="800"/>
      <c r="O777" s="800"/>
      <c r="P777" s="800"/>
      <c r="Q777" s="800"/>
    </row>
    <row r="778" spans="1:17">
      <c r="A778" s="882"/>
      <c r="C778" s="727" t="str">
        <f t="shared" si="24"/>
        <v/>
      </c>
      <c r="D778" t="str">
        <f t="shared" si="25"/>
        <v/>
      </c>
      <c r="K778" s="476"/>
      <c r="M778" s="729"/>
      <c r="N778" s="800"/>
      <c r="O778" s="800"/>
      <c r="P778" s="800"/>
      <c r="Q778" s="800"/>
    </row>
    <row r="779" spans="1:17">
      <c r="A779" s="882"/>
      <c r="C779" s="727" t="str">
        <f t="shared" si="24"/>
        <v/>
      </c>
      <c r="D779" t="str">
        <f t="shared" si="25"/>
        <v/>
      </c>
      <c r="K779" s="476"/>
      <c r="M779" s="729"/>
      <c r="N779" s="800"/>
      <c r="O779" s="800"/>
      <c r="P779" s="800"/>
      <c r="Q779" s="800"/>
    </row>
    <row r="780" spans="1:17">
      <c r="A780" s="882"/>
      <c r="C780" s="727" t="str">
        <f t="shared" si="24"/>
        <v/>
      </c>
      <c r="D780" t="str">
        <f t="shared" si="25"/>
        <v/>
      </c>
      <c r="K780" s="476"/>
      <c r="M780" s="729"/>
      <c r="N780" s="800"/>
      <c r="O780" s="800"/>
      <c r="P780" s="800"/>
      <c r="Q780" s="800"/>
    </row>
    <row r="781" spans="1:17">
      <c r="A781" s="882"/>
      <c r="C781" s="727" t="str">
        <f t="shared" si="24"/>
        <v/>
      </c>
      <c r="D781" t="str">
        <f t="shared" si="25"/>
        <v/>
      </c>
      <c r="K781" s="476"/>
      <c r="M781" s="729"/>
      <c r="N781" s="800"/>
      <c r="O781" s="800"/>
      <c r="P781" s="800"/>
      <c r="Q781" s="800"/>
    </row>
    <row r="782" spans="1:17">
      <c r="A782" s="882"/>
      <c r="C782" s="727" t="str">
        <f t="shared" si="24"/>
        <v/>
      </c>
      <c r="D782" t="str">
        <f t="shared" si="25"/>
        <v/>
      </c>
      <c r="K782" s="476"/>
      <c r="M782" s="729"/>
      <c r="N782" s="800"/>
      <c r="O782" s="800"/>
      <c r="P782" s="800"/>
      <c r="Q782" s="800"/>
    </row>
    <row r="783" spans="1:17">
      <c r="A783" s="882"/>
      <c r="C783" s="727" t="str">
        <f t="shared" si="24"/>
        <v/>
      </c>
      <c r="D783" t="str">
        <f t="shared" si="25"/>
        <v/>
      </c>
      <c r="K783" s="476"/>
      <c r="M783" s="729"/>
      <c r="N783" s="800"/>
      <c r="O783" s="800"/>
      <c r="P783" s="800"/>
      <c r="Q783" s="800"/>
    </row>
    <row r="784" spans="1:17">
      <c r="A784" s="882"/>
      <c r="C784" s="727" t="str">
        <f t="shared" si="24"/>
        <v/>
      </c>
      <c r="D784" t="str">
        <f t="shared" si="25"/>
        <v/>
      </c>
      <c r="K784" s="476"/>
      <c r="M784" s="729"/>
      <c r="N784" s="800"/>
      <c r="O784" s="800"/>
      <c r="P784" s="800"/>
      <c r="Q784" s="800"/>
    </row>
    <row r="785" spans="1:17">
      <c r="A785" s="882"/>
      <c r="C785" s="727" t="str">
        <f t="shared" si="24"/>
        <v/>
      </c>
      <c r="D785" t="str">
        <f t="shared" si="25"/>
        <v/>
      </c>
      <c r="K785" s="476"/>
      <c r="M785" s="729"/>
      <c r="N785" s="800"/>
      <c r="O785" s="800"/>
      <c r="P785" s="800"/>
      <c r="Q785" s="800"/>
    </row>
    <row r="786" spans="1:17">
      <c r="A786" s="882"/>
      <c r="C786" s="727" t="str">
        <f t="shared" si="24"/>
        <v/>
      </c>
      <c r="D786" t="str">
        <f t="shared" si="25"/>
        <v/>
      </c>
      <c r="K786" s="476"/>
      <c r="M786" s="729"/>
      <c r="N786" s="800"/>
      <c r="O786" s="800"/>
      <c r="P786" s="800"/>
      <c r="Q786" s="800"/>
    </row>
    <row r="787" spans="1:17">
      <c r="A787" s="882"/>
      <c r="C787" s="727" t="str">
        <f t="shared" si="24"/>
        <v/>
      </c>
      <c r="D787" t="str">
        <f t="shared" si="25"/>
        <v/>
      </c>
      <c r="K787" s="476"/>
      <c r="M787" s="729"/>
      <c r="N787" s="800"/>
      <c r="O787" s="800"/>
      <c r="P787" s="800"/>
      <c r="Q787" s="800"/>
    </row>
    <row r="788" spans="1:17">
      <c r="A788" s="882"/>
      <c r="C788" s="727" t="str">
        <f t="shared" si="24"/>
        <v/>
      </c>
      <c r="D788" t="str">
        <f t="shared" si="25"/>
        <v/>
      </c>
      <c r="K788" s="476"/>
      <c r="M788" s="729"/>
      <c r="N788" s="800"/>
      <c r="O788" s="800"/>
      <c r="P788" s="800"/>
      <c r="Q788" s="800"/>
    </row>
    <row r="789" spans="1:17">
      <c r="A789" s="882"/>
      <c r="C789" s="727" t="str">
        <f t="shared" si="24"/>
        <v/>
      </c>
      <c r="D789" t="str">
        <f t="shared" si="25"/>
        <v/>
      </c>
      <c r="K789" s="476"/>
      <c r="M789" s="729"/>
      <c r="N789" s="800"/>
      <c r="O789" s="800"/>
      <c r="P789" s="800"/>
      <c r="Q789" s="800"/>
    </row>
    <row r="790" spans="1:17">
      <c r="A790" s="882"/>
      <c r="C790" s="727" t="str">
        <f t="shared" si="24"/>
        <v/>
      </c>
      <c r="D790" t="str">
        <f t="shared" si="25"/>
        <v/>
      </c>
      <c r="K790" s="476"/>
      <c r="M790" s="729"/>
      <c r="N790" s="800"/>
      <c r="O790" s="800"/>
      <c r="P790" s="800"/>
      <c r="Q790" s="800"/>
    </row>
    <row r="791" spans="1:17">
      <c r="A791" s="882"/>
      <c r="C791" s="727" t="str">
        <f t="shared" si="24"/>
        <v/>
      </c>
      <c r="D791" t="str">
        <f t="shared" si="25"/>
        <v/>
      </c>
      <c r="K791" s="476"/>
      <c r="M791" s="729"/>
      <c r="N791" s="800"/>
      <c r="O791" s="800"/>
      <c r="P791" s="800"/>
      <c r="Q791" s="800"/>
    </row>
    <row r="792" spans="1:17">
      <c r="A792" s="882"/>
      <c r="C792" s="727" t="str">
        <f t="shared" si="24"/>
        <v/>
      </c>
      <c r="D792" t="str">
        <f t="shared" si="25"/>
        <v/>
      </c>
      <c r="K792" s="476"/>
      <c r="M792" s="729"/>
      <c r="N792" s="800"/>
      <c r="O792" s="800"/>
      <c r="P792" s="800"/>
      <c r="Q792" s="800"/>
    </row>
    <row r="793" spans="1:17">
      <c r="A793" s="882"/>
      <c r="C793" s="727" t="str">
        <f t="shared" si="24"/>
        <v/>
      </c>
      <c r="D793" t="str">
        <f t="shared" si="25"/>
        <v/>
      </c>
      <c r="K793" s="476"/>
      <c r="M793" s="729"/>
      <c r="N793" s="800"/>
      <c r="O793" s="800"/>
      <c r="P793" s="800"/>
      <c r="Q793" s="800"/>
    </row>
    <row r="794" spans="1:17">
      <c r="A794" s="882"/>
      <c r="C794" s="727" t="str">
        <f t="shared" si="24"/>
        <v/>
      </c>
      <c r="D794" t="str">
        <f t="shared" si="25"/>
        <v/>
      </c>
      <c r="K794" s="476"/>
      <c r="M794" s="729"/>
      <c r="N794" s="800"/>
      <c r="O794" s="800"/>
      <c r="P794" s="800"/>
      <c r="Q794" s="800"/>
    </row>
    <row r="795" spans="1:17">
      <c r="A795" s="882"/>
      <c r="C795" s="727" t="str">
        <f t="shared" si="24"/>
        <v/>
      </c>
      <c r="D795" t="str">
        <f t="shared" si="25"/>
        <v/>
      </c>
      <c r="K795" s="476"/>
      <c r="M795" s="729"/>
      <c r="N795" s="800"/>
      <c r="O795" s="800"/>
      <c r="P795" s="800"/>
      <c r="Q795" s="800"/>
    </row>
    <row r="796" spans="1:17">
      <c r="A796" s="882"/>
      <c r="C796" s="727" t="str">
        <f t="shared" si="24"/>
        <v/>
      </c>
      <c r="D796" t="str">
        <f t="shared" si="25"/>
        <v/>
      </c>
      <c r="K796" s="476"/>
      <c r="M796" s="729"/>
      <c r="N796" s="800"/>
      <c r="O796" s="800"/>
      <c r="P796" s="800"/>
      <c r="Q796" s="800"/>
    </row>
    <row r="797" spans="1:17">
      <c r="A797" s="882"/>
      <c r="C797" s="727" t="str">
        <f t="shared" si="24"/>
        <v/>
      </c>
      <c r="D797" t="str">
        <f t="shared" si="25"/>
        <v/>
      </c>
      <c r="K797" s="476"/>
      <c r="M797" s="729"/>
      <c r="N797" s="800"/>
      <c r="O797" s="800"/>
      <c r="P797" s="800"/>
      <c r="Q797" s="800"/>
    </row>
    <row r="798" spans="1:17">
      <c r="A798" s="882"/>
      <c r="C798" s="727" t="str">
        <f t="shared" si="24"/>
        <v/>
      </c>
      <c r="D798" t="str">
        <f t="shared" si="25"/>
        <v/>
      </c>
      <c r="K798" s="476"/>
      <c r="M798" s="729"/>
      <c r="N798" s="800"/>
      <c r="O798" s="800"/>
      <c r="P798" s="800"/>
      <c r="Q798" s="800"/>
    </row>
    <row r="799" spans="1:17">
      <c r="A799" s="882"/>
      <c r="C799" s="727" t="str">
        <f t="shared" si="24"/>
        <v/>
      </c>
      <c r="D799" t="str">
        <f t="shared" si="25"/>
        <v/>
      </c>
      <c r="K799" s="476"/>
      <c r="M799" s="729"/>
      <c r="N799" s="800"/>
      <c r="O799" s="800"/>
      <c r="P799" s="800"/>
      <c r="Q799" s="800"/>
    </row>
    <row r="800" spans="1:17">
      <c r="A800" s="882"/>
      <c r="C800" s="727" t="str">
        <f t="shared" si="24"/>
        <v/>
      </c>
      <c r="D800" t="str">
        <f t="shared" si="25"/>
        <v/>
      </c>
      <c r="K800" s="476"/>
      <c r="M800" s="729"/>
      <c r="N800" s="800"/>
      <c r="O800" s="800"/>
      <c r="P800" s="800"/>
      <c r="Q800" s="800"/>
    </row>
    <row r="801" spans="1:17">
      <c r="A801" s="882"/>
      <c r="C801" s="727" t="str">
        <f t="shared" si="24"/>
        <v/>
      </c>
      <c r="D801" t="str">
        <f t="shared" si="25"/>
        <v/>
      </c>
      <c r="K801" s="476"/>
      <c r="M801" s="729"/>
      <c r="N801" s="800"/>
      <c r="O801" s="800"/>
      <c r="P801" s="800"/>
      <c r="Q801" s="800"/>
    </row>
    <row r="802" spans="1:17">
      <c r="A802" s="882"/>
      <c r="C802" s="727" t="str">
        <f t="shared" si="24"/>
        <v/>
      </c>
      <c r="D802" t="str">
        <f t="shared" si="25"/>
        <v/>
      </c>
      <c r="K802" s="476"/>
      <c r="M802" s="729"/>
      <c r="N802" s="800"/>
      <c r="O802" s="800"/>
      <c r="P802" s="800"/>
      <c r="Q802" s="800"/>
    </row>
    <row r="803" spans="1:17">
      <c r="A803" s="882"/>
      <c r="C803" s="727" t="str">
        <f t="shared" si="24"/>
        <v/>
      </c>
      <c r="D803" t="str">
        <f t="shared" si="25"/>
        <v/>
      </c>
      <c r="K803" s="476"/>
      <c r="M803" s="729"/>
      <c r="N803" s="800"/>
      <c r="O803" s="800"/>
      <c r="P803" s="800"/>
      <c r="Q803" s="800"/>
    </row>
    <row r="804" spans="1:17">
      <c r="A804" s="882"/>
      <c r="C804" s="727" t="str">
        <f t="shared" si="24"/>
        <v/>
      </c>
      <c r="D804" t="str">
        <f t="shared" si="25"/>
        <v/>
      </c>
      <c r="K804" s="476"/>
      <c r="M804" s="729"/>
      <c r="N804" s="800"/>
      <c r="O804" s="800"/>
      <c r="P804" s="800"/>
      <c r="Q804" s="800"/>
    </row>
    <row r="805" spans="1:17">
      <c r="A805" s="882"/>
      <c r="C805" s="727" t="str">
        <f t="shared" si="24"/>
        <v/>
      </c>
      <c r="D805" t="str">
        <f t="shared" si="25"/>
        <v/>
      </c>
      <c r="K805" s="476"/>
      <c r="M805" s="729"/>
      <c r="N805" s="800"/>
      <c r="O805" s="800"/>
      <c r="P805" s="800"/>
      <c r="Q805" s="800"/>
    </row>
    <row r="806" spans="1:17">
      <c r="A806" s="882"/>
      <c r="C806" s="727" t="str">
        <f t="shared" si="24"/>
        <v/>
      </c>
      <c r="D806" t="str">
        <f t="shared" si="25"/>
        <v/>
      </c>
      <c r="K806" s="476"/>
      <c r="M806" s="729"/>
      <c r="N806" s="800"/>
      <c r="O806" s="800"/>
      <c r="P806" s="800"/>
      <c r="Q806" s="800"/>
    </row>
    <row r="807" spans="1:17">
      <c r="A807" s="882"/>
      <c r="C807" s="727" t="str">
        <f t="shared" si="24"/>
        <v/>
      </c>
      <c r="D807" t="str">
        <f t="shared" si="25"/>
        <v/>
      </c>
      <c r="K807" s="476"/>
      <c r="M807" s="729"/>
      <c r="N807" s="800"/>
      <c r="O807" s="800"/>
      <c r="P807" s="800"/>
      <c r="Q807" s="800"/>
    </row>
    <row r="808" spans="1:17">
      <c r="A808" s="882"/>
      <c r="C808" s="727" t="str">
        <f t="shared" si="24"/>
        <v/>
      </c>
      <c r="D808" t="str">
        <f t="shared" si="25"/>
        <v/>
      </c>
      <c r="K808" s="476"/>
      <c r="M808" s="729"/>
      <c r="N808" s="800"/>
      <c r="O808" s="800"/>
      <c r="P808" s="800"/>
      <c r="Q808" s="800"/>
    </row>
    <row r="809" spans="1:17">
      <c r="A809" s="882"/>
      <c r="C809" s="727" t="str">
        <f t="shared" si="24"/>
        <v/>
      </c>
      <c r="D809" t="str">
        <f t="shared" si="25"/>
        <v/>
      </c>
      <c r="K809" s="476"/>
      <c r="M809" s="729"/>
      <c r="N809" s="800"/>
      <c r="O809" s="800"/>
      <c r="P809" s="800"/>
      <c r="Q809" s="800"/>
    </row>
    <row r="810" spans="1:17">
      <c r="A810" s="882"/>
      <c r="C810" s="727" t="str">
        <f t="shared" si="24"/>
        <v/>
      </c>
      <c r="D810" t="str">
        <f t="shared" si="25"/>
        <v/>
      </c>
      <c r="K810" s="476"/>
      <c r="M810" s="729"/>
      <c r="N810" s="800"/>
      <c r="O810" s="800"/>
      <c r="P810" s="800"/>
      <c r="Q810" s="800"/>
    </row>
    <row r="811" spans="1:17">
      <c r="A811" s="882"/>
      <c r="C811" s="727" t="str">
        <f t="shared" si="24"/>
        <v/>
      </c>
      <c r="D811" t="str">
        <f t="shared" si="25"/>
        <v/>
      </c>
      <c r="K811" s="476"/>
      <c r="M811" s="729"/>
      <c r="N811" s="800"/>
      <c r="O811" s="800"/>
      <c r="P811" s="800"/>
      <c r="Q811" s="800"/>
    </row>
    <row r="812" spans="1:17">
      <c r="A812" s="882"/>
      <c r="C812" s="727" t="str">
        <f t="shared" si="24"/>
        <v/>
      </c>
      <c r="D812" t="str">
        <f t="shared" si="25"/>
        <v/>
      </c>
      <c r="K812" s="476"/>
      <c r="M812" s="729"/>
      <c r="N812" s="800"/>
      <c r="O812" s="800"/>
      <c r="P812" s="800"/>
      <c r="Q812" s="800"/>
    </row>
    <row r="813" spans="1:17">
      <c r="A813" s="882"/>
      <c r="C813" s="727" t="str">
        <f t="shared" si="24"/>
        <v/>
      </c>
      <c r="D813" t="str">
        <f t="shared" si="25"/>
        <v/>
      </c>
      <c r="K813" s="476"/>
      <c r="M813" s="729"/>
      <c r="N813" s="800"/>
      <c r="O813" s="800"/>
      <c r="P813" s="800"/>
      <c r="Q813" s="800"/>
    </row>
    <row r="814" spans="1:17">
      <c r="A814" s="882"/>
      <c r="C814" s="727" t="str">
        <f t="shared" si="24"/>
        <v/>
      </c>
      <c r="D814" t="str">
        <f t="shared" si="25"/>
        <v/>
      </c>
      <c r="K814" s="476"/>
      <c r="M814" s="729"/>
      <c r="N814" s="800"/>
      <c r="O814" s="800"/>
      <c r="P814" s="800"/>
      <c r="Q814" s="800"/>
    </row>
    <row r="815" spans="1:17">
      <c r="A815" s="882"/>
      <c r="C815" s="727" t="str">
        <f t="shared" si="24"/>
        <v/>
      </c>
      <c r="D815" t="str">
        <f t="shared" si="25"/>
        <v/>
      </c>
      <c r="K815" s="476"/>
      <c r="M815" s="729"/>
      <c r="N815" s="800"/>
      <c r="O815" s="800"/>
      <c r="P815" s="800"/>
      <c r="Q815" s="800"/>
    </row>
    <row r="816" spans="1:17">
      <c r="A816" s="882"/>
      <c r="C816" s="727" t="str">
        <f t="shared" si="24"/>
        <v/>
      </c>
      <c r="D816" t="str">
        <f t="shared" si="25"/>
        <v/>
      </c>
      <c r="K816" s="476"/>
      <c r="M816" s="729"/>
      <c r="N816" s="800"/>
      <c r="O816" s="800"/>
      <c r="P816" s="800"/>
      <c r="Q816" s="800"/>
    </row>
    <row r="817" spans="1:17">
      <c r="A817" s="882"/>
      <c r="C817" s="727" t="str">
        <f t="shared" si="24"/>
        <v/>
      </c>
      <c r="D817" t="str">
        <f t="shared" si="25"/>
        <v/>
      </c>
      <c r="K817" s="476"/>
      <c r="M817" s="729"/>
      <c r="N817" s="800"/>
      <c r="O817" s="800"/>
      <c r="P817" s="800"/>
      <c r="Q817" s="800"/>
    </row>
    <row r="818" spans="1:17">
      <c r="A818" s="882"/>
      <c r="C818" s="727" t="str">
        <f t="shared" si="24"/>
        <v/>
      </c>
      <c r="D818" t="str">
        <f t="shared" si="25"/>
        <v/>
      </c>
      <c r="K818" s="476"/>
      <c r="M818" s="729"/>
      <c r="N818" s="800"/>
      <c r="O818" s="800"/>
      <c r="P818" s="800"/>
      <c r="Q818" s="800"/>
    </row>
    <row r="819" spans="1:17">
      <c r="A819" s="882"/>
      <c r="C819" s="727" t="str">
        <f t="shared" si="24"/>
        <v/>
      </c>
      <c r="D819" t="str">
        <f t="shared" si="25"/>
        <v/>
      </c>
      <c r="K819" s="476"/>
      <c r="M819" s="729"/>
      <c r="N819" s="800"/>
      <c r="O819" s="800"/>
      <c r="P819" s="800"/>
      <c r="Q819" s="800"/>
    </row>
    <row r="820" spans="1:17">
      <c r="A820" s="882"/>
      <c r="C820" s="727" t="str">
        <f t="shared" si="24"/>
        <v/>
      </c>
      <c r="D820" t="str">
        <f t="shared" si="25"/>
        <v/>
      </c>
      <c r="K820" s="476"/>
      <c r="M820" s="729"/>
      <c r="N820" s="800"/>
      <c r="O820" s="800"/>
      <c r="P820" s="800"/>
      <c r="Q820" s="800"/>
    </row>
    <row r="821" spans="1:17">
      <c r="A821" s="882"/>
      <c r="C821" s="727" t="str">
        <f t="shared" si="24"/>
        <v/>
      </c>
      <c r="D821" t="str">
        <f t="shared" si="25"/>
        <v/>
      </c>
      <c r="K821" s="476"/>
      <c r="M821" s="729"/>
      <c r="N821" s="800"/>
      <c r="O821" s="800"/>
      <c r="P821" s="800"/>
      <c r="Q821" s="800"/>
    </row>
    <row r="822" spans="1:17">
      <c r="A822" s="882"/>
      <c r="C822" s="727" t="str">
        <f t="shared" si="24"/>
        <v/>
      </c>
      <c r="D822" t="str">
        <f t="shared" si="25"/>
        <v/>
      </c>
      <c r="K822" s="476"/>
      <c r="M822" s="729"/>
      <c r="N822" s="800"/>
      <c r="O822" s="800"/>
      <c r="P822" s="800"/>
      <c r="Q822" s="800"/>
    </row>
    <row r="823" spans="1:17">
      <c r="A823" s="882"/>
      <c r="C823" s="727" t="str">
        <f t="shared" si="24"/>
        <v/>
      </c>
      <c r="D823" t="str">
        <f t="shared" si="25"/>
        <v/>
      </c>
      <c r="K823" s="476"/>
      <c r="M823" s="729"/>
      <c r="N823" s="800"/>
      <c r="O823" s="800"/>
      <c r="P823" s="800"/>
      <c r="Q823" s="800"/>
    </row>
    <row r="824" spans="1:17">
      <c r="A824" s="882"/>
      <c r="C824" s="727" t="str">
        <f t="shared" si="24"/>
        <v/>
      </c>
      <c r="D824" t="str">
        <f t="shared" si="25"/>
        <v/>
      </c>
      <c r="K824" s="476"/>
      <c r="M824" s="729"/>
      <c r="N824" s="800"/>
      <c r="O824" s="800"/>
      <c r="P824" s="800"/>
      <c r="Q824" s="800"/>
    </row>
    <row r="825" spans="1:17">
      <c r="A825" s="882"/>
      <c r="C825" s="727" t="str">
        <f t="shared" si="24"/>
        <v/>
      </c>
      <c r="D825" t="str">
        <f t="shared" si="25"/>
        <v/>
      </c>
      <c r="K825" s="476"/>
      <c r="M825" s="729"/>
      <c r="N825" s="800"/>
      <c r="O825" s="800"/>
      <c r="P825" s="800"/>
      <c r="Q825" s="800"/>
    </row>
    <row r="826" spans="1:17">
      <c r="A826" s="882"/>
      <c r="C826" s="727" t="str">
        <f t="shared" si="24"/>
        <v/>
      </c>
      <c r="D826" t="str">
        <f t="shared" si="25"/>
        <v/>
      </c>
      <c r="K826" s="476"/>
      <c r="M826" s="729"/>
      <c r="N826" s="800"/>
      <c r="O826" s="800"/>
      <c r="P826" s="800"/>
      <c r="Q826" s="800"/>
    </row>
    <row r="827" spans="1:17">
      <c r="A827" s="882"/>
      <c r="C827" s="727" t="str">
        <f t="shared" si="24"/>
        <v/>
      </c>
      <c r="D827" t="str">
        <f t="shared" si="25"/>
        <v/>
      </c>
      <c r="K827" s="476"/>
      <c r="M827" s="729"/>
      <c r="N827" s="800"/>
      <c r="O827" s="800"/>
      <c r="P827" s="800"/>
      <c r="Q827" s="800"/>
    </row>
    <row r="828" spans="1:17">
      <c r="A828" s="882"/>
      <c r="C828" s="727" t="str">
        <f t="shared" si="24"/>
        <v/>
      </c>
      <c r="D828" t="str">
        <f t="shared" si="25"/>
        <v/>
      </c>
      <c r="K828" s="476"/>
      <c r="M828" s="729"/>
      <c r="N828" s="800"/>
      <c r="O828" s="800"/>
      <c r="P828" s="800"/>
      <c r="Q828" s="800"/>
    </row>
    <row r="829" spans="1:17">
      <c r="A829" s="882"/>
      <c r="C829" s="727" t="str">
        <f t="shared" si="24"/>
        <v/>
      </c>
      <c r="D829" t="str">
        <f t="shared" si="25"/>
        <v/>
      </c>
      <c r="K829" s="476"/>
      <c r="M829" s="729"/>
      <c r="N829" s="800"/>
      <c r="O829" s="800"/>
      <c r="P829" s="800"/>
      <c r="Q829" s="800"/>
    </row>
    <row r="830" spans="1:17">
      <c r="A830" s="882"/>
      <c r="C830" s="727" t="str">
        <f t="shared" si="24"/>
        <v/>
      </c>
      <c r="D830" t="str">
        <f t="shared" si="25"/>
        <v/>
      </c>
      <c r="K830" s="476"/>
      <c r="M830" s="729"/>
      <c r="N830" s="800"/>
      <c r="O830" s="800"/>
      <c r="P830" s="800"/>
      <c r="Q830" s="800"/>
    </row>
    <row r="831" spans="1:17">
      <c r="A831" s="882"/>
      <c r="C831" s="727" t="str">
        <f t="shared" si="24"/>
        <v/>
      </c>
      <c r="D831" t="str">
        <f t="shared" si="25"/>
        <v/>
      </c>
      <c r="K831" s="476"/>
      <c r="M831" s="729"/>
      <c r="N831" s="800"/>
      <c r="O831" s="800"/>
      <c r="P831" s="800"/>
      <c r="Q831" s="800"/>
    </row>
    <row r="832" spans="1:17">
      <c r="A832" s="882"/>
      <c r="C832" s="727" t="str">
        <f t="shared" si="24"/>
        <v/>
      </c>
      <c r="D832" t="str">
        <f t="shared" si="25"/>
        <v/>
      </c>
      <c r="K832" s="476"/>
      <c r="M832" s="729"/>
      <c r="N832" s="800"/>
      <c r="O832" s="800"/>
      <c r="P832" s="800"/>
      <c r="Q832" s="800"/>
    </row>
    <row r="833" spans="1:17">
      <c r="A833" s="882"/>
      <c r="C833" s="727" t="str">
        <f t="shared" si="24"/>
        <v/>
      </c>
      <c r="D833" t="str">
        <f t="shared" si="25"/>
        <v/>
      </c>
      <c r="K833" s="476"/>
      <c r="M833" s="729"/>
      <c r="N833" s="800"/>
      <c r="O833" s="800"/>
      <c r="P833" s="800"/>
      <c r="Q833" s="800"/>
    </row>
    <row r="834" spans="1:17">
      <c r="A834" s="882"/>
      <c r="C834" s="727" t="str">
        <f t="shared" ref="C834:C897" si="26">IFERROR(1440/D834, "")</f>
        <v/>
      </c>
      <c r="D834" t="str">
        <f t="shared" ref="D834:D897" si="27">IF(B834="", "", IF(B834&lt;1, B834*1440, B834))</f>
        <v/>
      </c>
      <c r="K834" s="476"/>
      <c r="M834" s="729"/>
      <c r="N834" s="800"/>
      <c r="O834" s="800"/>
      <c r="P834" s="800"/>
      <c r="Q834" s="800"/>
    </row>
    <row r="835" spans="1:17">
      <c r="A835" s="882"/>
      <c r="C835" s="727" t="str">
        <f t="shared" si="26"/>
        <v/>
      </c>
      <c r="D835" t="str">
        <f t="shared" si="27"/>
        <v/>
      </c>
      <c r="K835" s="476"/>
      <c r="M835" s="729"/>
      <c r="N835" s="800"/>
      <c r="O835" s="800"/>
      <c r="P835" s="800"/>
      <c r="Q835" s="800"/>
    </row>
    <row r="836" spans="1:17">
      <c r="A836" s="882"/>
      <c r="C836" s="727" t="str">
        <f t="shared" si="26"/>
        <v/>
      </c>
      <c r="D836" t="str">
        <f t="shared" si="27"/>
        <v/>
      </c>
      <c r="K836" s="476"/>
      <c r="M836" s="729"/>
      <c r="N836" s="800"/>
      <c r="O836" s="800"/>
      <c r="P836" s="800"/>
      <c r="Q836" s="800"/>
    </row>
    <row r="837" spans="1:17">
      <c r="A837" s="882"/>
      <c r="C837" s="727" t="str">
        <f t="shared" si="26"/>
        <v/>
      </c>
      <c r="D837" t="str">
        <f t="shared" si="27"/>
        <v/>
      </c>
      <c r="K837" s="476"/>
      <c r="M837" s="729"/>
      <c r="N837" s="800"/>
      <c r="O837" s="800"/>
      <c r="P837" s="800"/>
      <c r="Q837" s="800"/>
    </row>
    <row r="838" spans="1:17">
      <c r="A838" s="882"/>
      <c r="C838" s="727" t="str">
        <f t="shared" si="26"/>
        <v/>
      </c>
      <c r="D838" t="str">
        <f t="shared" si="27"/>
        <v/>
      </c>
      <c r="K838" s="476"/>
      <c r="M838" s="729"/>
      <c r="N838" s="800"/>
      <c r="O838" s="800"/>
      <c r="P838" s="800"/>
      <c r="Q838" s="800"/>
    </row>
    <row r="839" spans="1:17">
      <c r="A839" s="882"/>
      <c r="C839" s="727" t="str">
        <f t="shared" si="26"/>
        <v/>
      </c>
      <c r="D839" t="str">
        <f t="shared" si="27"/>
        <v/>
      </c>
      <c r="K839" s="476"/>
      <c r="M839" s="729"/>
      <c r="N839" s="800"/>
      <c r="O839" s="800"/>
      <c r="P839" s="800"/>
      <c r="Q839" s="800"/>
    </row>
    <row r="840" spans="1:17">
      <c r="A840" s="882"/>
      <c r="C840" s="727" t="str">
        <f t="shared" si="26"/>
        <v/>
      </c>
      <c r="D840" t="str">
        <f t="shared" si="27"/>
        <v/>
      </c>
      <c r="K840" s="476"/>
      <c r="M840" s="729"/>
      <c r="N840" s="800"/>
      <c r="O840" s="800"/>
      <c r="P840" s="800"/>
      <c r="Q840" s="800"/>
    </row>
    <row r="841" spans="1:17">
      <c r="A841" s="882"/>
      <c r="C841" s="727" t="str">
        <f t="shared" si="26"/>
        <v/>
      </c>
      <c r="D841" t="str">
        <f t="shared" si="27"/>
        <v/>
      </c>
      <c r="K841" s="476"/>
      <c r="M841" s="729"/>
      <c r="N841" s="800"/>
      <c r="O841" s="800"/>
      <c r="P841" s="800"/>
      <c r="Q841" s="800"/>
    </row>
    <row r="842" spans="1:17">
      <c r="A842" s="882"/>
      <c r="C842" s="727" t="str">
        <f t="shared" si="26"/>
        <v/>
      </c>
      <c r="D842" t="str">
        <f t="shared" si="27"/>
        <v/>
      </c>
      <c r="K842" s="476"/>
      <c r="M842" s="729"/>
      <c r="N842" s="800"/>
      <c r="O842" s="800"/>
      <c r="P842" s="800"/>
      <c r="Q842" s="800"/>
    </row>
    <row r="843" spans="1:17">
      <c r="A843" s="882"/>
      <c r="C843" s="727" t="str">
        <f t="shared" si="26"/>
        <v/>
      </c>
      <c r="D843" t="str">
        <f t="shared" si="27"/>
        <v/>
      </c>
      <c r="K843" s="476"/>
      <c r="M843" s="729"/>
      <c r="N843" s="800"/>
      <c r="O843" s="800"/>
      <c r="P843" s="800"/>
      <c r="Q843" s="800"/>
    </row>
    <row r="844" spans="1:17">
      <c r="A844" s="882"/>
      <c r="C844" s="727" t="str">
        <f t="shared" si="26"/>
        <v/>
      </c>
      <c r="D844" t="str">
        <f t="shared" si="27"/>
        <v/>
      </c>
      <c r="K844" s="476"/>
      <c r="M844" s="729"/>
      <c r="N844" s="800"/>
      <c r="O844" s="800"/>
      <c r="P844" s="800"/>
      <c r="Q844" s="800"/>
    </row>
    <row r="845" spans="1:17">
      <c r="A845" s="882"/>
      <c r="C845" s="727" t="str">
        <f t="shared" si="26"/>
        <v/>
      </c>
      <c r="D845" t="str">
        <f t="shared" si="27"/>
        <v/>
      </c>
      <c r="K845" s="476"/>
      <c r="M845" s="729"/>
      <c r="N845" s="800"/>
      <c r="O845" s="800"/>
      <c r="P845" s="800"/>
      <c r="Q845" s="800"/>
    </row>
    <row r="846" spans="1:17">
      <c r="A846" s="882"/>
      <c r="C846" s="727" t="str">
        <f t="shared" si="26"/>
        <v/>
      </c>
      <c r="D846" t="str">
        <f t="shared" si="27"/>
        <v/>
      </c>
      <c r="K846" s="476"/>
      <c r="M846" s="729"/>
      <c r="N846" s="800"/>
      <c r="O846" s="800"/>
      <c r="P846" s="800"/>
      <c r="Q846" s="800"/>
    </row>
    <row r="847" spans="1:17">
      <c r="A847" s="882"/>
      <c r="C847" s="727" t="str">
        <f t="shared" si="26"/>
        <v/>
      </c>
      <c r="D847" t="str">
        <f t="shared" si="27"/>
        <v/>
      </c>
      <c r="K847" s="476"/>
      <c r="M847" s="729"/>
      <c r="N847" s="800"/>
      <c r="O847" s="800"/>
      <c r="P847" s="800"/>
      <c r="Q847" s="800"/>
    </row>
    <row r="848" spans="1:17">
      <c r="A848" s="882"/>
      <c r="C848" s="727" t="str">
        <f t="shared" si="26"/>
        <v/>
      </c>
      <c r="D848" t="str">
        <f t="shared" si="27"/>
        <v/>
      </c>
      <c r="K848" s="476"/>
      <c r="M848" s="729"/>
      <c r="N848" s="800"/>
      <c r="O848" s="800"/>
      <c r="P848" s="800"/>
      <c r="Q848" s="800"/>
    </row>
    <row r="849" spans="1:17">
      <c r="A849" s="882"/>
      <c r="C849" s="727" t="str">
        <f t="shared" si="26"/>
        <v/>
      </c>
      <c r="D849" t="str">
        <f t="shared" si="27"/>
        <v/>
      </c>
      <c r="K849" s="476"/>
      <c r="M849" s="729"/>
      <c r="N849" s="800"/>
      <c r="O849" s="800"/>
      <c r="P849" s="800"/>
      <c r="Q849" s="800"/>
    </row>
    <row r="850" spans="1:17">
      <c r="A850" s="882"/>
      <c r="C850" s="727" t="str">
        <f t="shared" si="26"/>
        <v/>
      </c>
      <c r="D850" t="str">
        <f t="shared" si="27"/>
        <v/>
      </c>
      <c r="K850" s="476"/>
      <c r="M850" s="729"/>
      <c r="N850" s="800"/>
      <c r="O850" s="800"/>
      <c r="P850" s="800"/>
      <c r="Q850" s="800"/>
    </row>
    <row r="851" spans="1:17">
      <c r="A851" s="882"/>
      <c r="C851" s="727" t="str">
        <f t="shared" si="26"/>
        <v/>
      </c>
      <c r="D851" t="str">
        <f t="shared" si="27"/>
        <v/>
      </c>
      <c r="K851" s="476"/>
      <c r="M851" s="729"/>
      <c r="N851" s="800"/>
      <c r="O851" s="800"/>
      <c r="P851" s="800"/>
      <c r="Q851" s="800"/>
    </row>
    <row r="852" spans="1:17">
      <c r="A852" s="882"/>
      <c r="C852" s="727" t="str">
        <f t="shared" si="26"/>
        <v/>
      </c>
      <c r="D852" t="str">
        <f t="shared" si="27"/>
        <v/>
      </c>
      <c r="K852" s="476"/>
      <c r="M852" s="729"/>
      <c r="N852" s="800"/>
      <c r="O852" s="800"/>
      <c r="P852" s="800"/>
      <c r="Q852" s="800"/>
    </row>
    <row r="853" spans="1:17">
      <c r="A853" s="882"/>
      <c r="C853" s="727" t="str">
        <f t="shared" si="26"/>
        <v/>
      </c>
      <c r="D853" t="str">
        <f t="shared" si="27"/>
        <v/>
      </c>
      <c r="K853" s="476"/>
      <c r="M853" s="729"/>
      <c r="N853" s="800"/>
      <c r="O853" s="800"/>
      <c r="P853" s="800"/>
      <c r="Q853" s="800"/>
    </row>
    <row r="854" spans="1:17">
      <c r="A854" s="882"/>
      <c r="C854" s="727" t="str">
        <f t="shared" si="26"/>
        <v/>
      </c>
      <c r="D854" t="str">
        <f t="shared" si="27"/>
        <v/>
      </c>
      <c r="K854" s="476"/>
      <c r="M854" s="729"/>
      <c r="N854" s="800"/>
      <c r="O854" s="800"/>
      <c r="P854" s="800"/>
      <c r="Q854" s="800"/>
    </row>
    <row r="855" spans="1:17">
      <c r="A855" s="882"/>
      <c r="C855" s="727" t="str">
        <f t="shared" si="26"/>
        <v/>
      </c>
      <c r="D855" t="str">
        <f t="shared" si="27"/>
        <v/>
      </c>
      <c r="K855" s="476"/>
      <c r="M855" s="729"/>
      <c r="N855" s="800"/>
      <c r="O855" s="800"/>
      <c r="P855" s="800"/>
      <c r="Q855" s="800"/>
    </row>
    <row r="856" spans="1:17">
      <c r="A856" s="882"/>
      <c r="C856" s="727" t="str">
        <f t="shared" si="26"/>
        <v/>
      </c>
      <c r="D856" t="str">
        <f t="shared" si="27"/>
        <v/>
      </c>
      <c r="K856" s="476"/>
      <c r="M856" s="729"/>
      <c r="N856" s="800"/>
      <c r="O856" s="800"/>
      <c r="P856" s="800"/>
      <c r="Q856" s="800"/>
    </row>
    <row r="857" spans="1:17">
      <c r="A857" s="882"/>
      <c r="C857" s="727" t="str">
        <f t="shared" si="26"/>
        <v/>
      </c>
      <c r="D857" t="str">
        <f t="shared" si="27"/>
        <v/>
      </c>
      <c r="K857" s="476"/>
      <c r="M857" s="729"/>
      <c r="N857" s="800"/>
      <c r="O857" s="800"/>
      <c r="P857" s="800"/>
      <c r="Q857" s="800"/>
    </row>
    <row r="858" spans="1:17">
      <c r="A858" s="882"/>
      <c r="C858" s="727" t="str">
        <f t="shared" si="26"/>
        <v/>
      </c>
      <c r="D858" t="str">
        <f t="shared" si="27"/>
        <v/>
      </c>
      <c r="K858" s="476"/>
      <c r="M858" s="729"/>
      <c r="N858" s="800"/>
      <c r="O858" s="800"/>
      <c r="P858" s="800"/>
      <c r="Q858" s="800"/>
    </row>
    <row r="859" spans="1:17">
      <c r="A859" s="882"/>
      <c r="C859" s="727" t="str">
        <f t="shared" si="26"/>
        <v/>
      </c>
      <c r="D859" t="str">
        <f t="shared" si="27"/>
        <v/>
      </c>
      <c r="K859" s="476"/>
      <c r="M859" s="729"/>
      <c r="N859" s="800"/>
      <c r="O859" s="800"/>
      <c r="P859" s="800"/>
      <c r="Q859" s="800"/>
    </row>
    <row r="860" spans="1:17">
      <c r="A860" s="882"/>
      <c r="C860" s="727" t="str">
        <f t="shared" si="26"/>
        <v/>
      </c>
      <c r="D860" t="str">
        <f t="shared" si="27"/>
        <v/>
      </c>
      <c r="K860" s="476"/>
      <c r="M860" s="729"/>
      <c r="N860" s="800"/>
      <c r="O860" s="800"/>
      <c r="P860" s="800"/>
      <c r="Q860" s="800"/>
    </row>
    <row r="861" spans="1:17">
      <c r="A861" s="882"/>
      <c r="C861" s="727" t="str">
        <f t="shared" si="26"/>
        <v/>
      </c>
      <c r="D861" t="str">
        <f t="shared" si="27"/>
        <v/>
      </c>
      <c r="K861" s="476"/>
      <c r="M861" s="729"/>
      <c r="N861" s="800"/>
      <c r="O861" s="800"/>
      <c r="P861" s="800"/>
      <c r="Q861" s="800"/>
    </row>
    <row r="862" spans="1:17">
      <c r="A862" s="882"/>
      <c r="C862" s="727" t="str">
        <f t="shared" si="26"/>
        <v/>
      </c>
      <c r="D862" t="str">
        <f t="shared" si="27"/>
        <v/>
      </c>
      <c r="K862" s="476"/>
      <c r="M862" s="729"/>
      <c r="N862" s="800"/>
      <c r="O862" s="800"/>
      <c r="P862" s="800"/>
      <c r="Q862" s="800"/>
    </row>
    <row r="863" spans="1:17">
      <c r="A863" s="882"/>
      <c r="C863" s="727" t="str">
        <f t="shared" si="26"/>
        <v/>
      </c>
      <c r="D863" t="str">
        <f t="shared" si="27"/>
        <v/>
      </c>
      <c r="K863" s="476"/>
      <c r="M863" s="729"/>
      <c r="N863" s="800"/>
      <c r="O863" s="800"/>
      <c r="P863" s="800"/>
      <c r="Q863" s="800"/>
    </row>
    <row r="864" spans="1:17">
      <c r="A864" s="882"/>
      <c r="C864" s="727" t="str">
        <f t="shared" si="26"/>
        <v/>
      </c>
      <c r="D864" t="str">
        <f t="shared" si="27"/>
        <v/>
      </c>
      <c r="K864" s="476"/>
      <c r="M864" s="729"/>
      <c r="N864" s="800"/>
      <c r="O864" s="800"/>
      <c r="P864" s="800"/>
      <c r="Q864" s="800"/>
    </row>
    <row r="865" spans="1:17">
      <c r="A865" s="882"/>
      <c r="C865" s="727" t="str">
        <f t="shared" si="26"/>
        <v/>
      </c>
      <c r="D865" t="str">
        <f t="shared" si="27"/>
        <v/>
      </c>
      <c r="K865" s="476"/>
      <c r="M865" s="729"/>
      <c r="N865" s="800"/>
      <c r="O865" s="800"/>
      <c r="P865" s="800"/>
      <c r="Q865" s="800"/>
    </row>
    <row r="866" spans="1:17">
      <c r="A866" s="882"/>
      <c r="C866" s="727" t="str">
        <f t="shared" si="26"/>
        <v/>
      </c>
      <c r="D866" t="str">
        <f t="shared" si="27"/>
        <v/>
      </c>
      <c r="K866" s="476"/>
      <c r="M866" s="729"/>
      <c r="N866" s="800"/>
      <c r="O866" s="800"/>
      <c r="P866" s="800"/>
      <c r="Q866" s="800"/>
    </row>
    <row r="867" spans="1:17">
      <c r="A867" s="882"/>
      <c r="C867" s="727" t="str">
        <f t="shared" si="26"/>
        <v/>
      </c>
      <c r="D867" t="str">
        <f t="shared" si="27"/>
        <v/>
      </c>
      <c r="K867" s="476"/>
      <c r="M867" s="729"/>
      <c r="N867" s="800"/>
      <c r="O867" s="800"/>
      <c r="P867" s="800"/>
      <c r="Q867" s="800"/>
    </row>
    <row r="868" spans="1:17">
      <c r="A868" s="882"/>
      <c r="C868" s="727" t="str">
        <f t="shared" si="26"/>
        <v/>
      </c>
      <c r="D868" t="str">
        <f t="shared" si="27"/>
        <v/>
      </c>
      <c r="K868" s="476"/>
      <c r="M868" s="729"/>
      <c r="N868" s="800"/>
      <c r="O868" s="800"/>
      <c r="P868" s="800"/>
      <c r="Q868" s="800"/>
    </row>
    <row r="869" spans="1:17">
      <c r="A869" s="882"/>
      <c r="C869" s="727" t="str">
        <f t="shared" si="26"/>
        <v/>
      </c>
      <c r="D869" t="str">
        <f t="shared" si="27"/>
        <v/>
      </c>
      <c r="K869" s="476"/>
      <c r="M869" s="729"/>
      <c r="N869" s="800"/>
      <c r="O869" s="800"/>
      <c r="P869" s="800"/>
      <c r="Q869" s="800"/>
    </row>
    <row r="870" spans="1:17">
      <c r="A870" s="882"/>
      <c r="C870" s="727" t="str">
        <f t="shared" si="26"/>
        <v/>
      </c>
      <c r="D870" t="str">
        <f t="shared" si="27"/>
        <v/>
      </c>
      <c r="K870" s="476"/>
      <c r="M870" s="729"/>
      <c r="N870" s="800"/>
      <c r="O870" s="800"/>
      <c r="P870" s="800"/>
      <c r="Q870" s="800"/>
    </row>
    <row r="871" spans="1:17">
      <c r="A871" s="882"/>
      <c r="C871" s="727" t="str">
        <f t="shared" si="26"/>
        <v/>
      </c>
      <c r="D871" t="str">
        <f t="shared" si="27"/>
        <v/>
      </c>
      <c r="K871" s="476"/>
      <c r="M871" s="729"/>
      <c r="N871" s="800"/>
      <c r="O871" s="800"/>
      <c r="P871" s="800"/>
      <c r="Q871" s="800"/>
    </row>
    <row r="872" spans="1:17">
      <c r="A872" s="882"/>
      <c r="C872" s="727" t="str">
        <f t="shared" si="26"/>
        <v/>
      </c>
      <c r="D872" t="str">
        <f t="shared" si="27"/>
        <v/>
      </c>
      <c r="K872" s="476"/>
      <c r="M872" s="729"/>
      <c r="N872" s="800"/>
      <c r="O872" s="800"/>
      <c r="P872" s="800"/>
      <c r="Q872" s="800"/>
    </row>
    <row r="873" spans="1:17">
      <c r="A873" s="882"/>
      <c r="C873" s="727" t="str">
        <f t="shared" si="26"/>
        <v/>
      </c>
      <c r="D873" t="str">
        <f t="shared" si="27"/>
        <v/>
      </c>
      <c r="K873" s="476"/>
      <c r="M873" s="729"/>
      <c r="N873" s="800"/>
      <c r="O873" s="800"/>
      <c r="P873" s="800"/>
      <c r="Q873" s="800"/>
    </row>
    <row r="874" spans="1:17">
      <c r="A874" s="882"/>
      <c r="C874" s="727" t="str">
        <f t="shared" si="26"/>
        <v/>
      </c>
      <c r="D874" t="str">
        <f t="shared" si="27"/>
        <v/>
      </c>
      <c r="K874" s="476"/>
      <c r="M874" s="729"/>
      <c r="N874" s="800"/>
      <c r="O874" s="800"/>
      <c r="P874" s="800"/>
      <c r="Q874" s="800"/>
    </row>
    <row r="875" spans="1:17">
      <c r="A875" s="882"/>
      <c r="C875" s="727" t="str">
        <f t="shared" si="26"/>
        <v/>
      </c>
      <c r="D875" t="str">
        <f t="shared" si="27"/>
        <v/>
      </c>
      <c r="K875" s="476"/>
      <c r="M875" s="729"/>
      <c r="N875" s="800"/>
      <c r="O875" s="800"/>
      <c r="P875" s="800"/>
      <c r="Q875" s="800"/>
    </row>
    <row r="876" spans="1:17">
      <c r="A876" s="882"/>
      <c r="C876" s="727" t="str">
        <f t="shared" si="26"/>
        <v/>
      </c>
      <c r="D876" t="str">
        <f t="shared" si="27"/>
        <v/>
      </c>
      <c r="K876" s="476"/>
      <c r="M876" s="729"/>
      <c r="N876" s="800"/>
      <c r="O876" s="800"/>
      <c r="P876" s="800"/>
      <c r="Q876" s="800"/>
    </row>
    <row r="877" spans="1:17">
      <c r="A877" s="882"/>
      <c r="C877" s="727" t="str">
        <f t="shared" si="26"/>
        <v/>
      </c>
      <c r="D877" t="str">
        <f t="shared" si="27"/>
        <v/>
      </c>
      <c r="K877" s="476"/>
      <c r="M877" s="729"/>
      <c r="N877" s="800"/>
      <c r="O877" s="800"/>
      <c r="P877" s="800"/>
      <c r="Q877" s="800"/>
    </row>
    <row r="878" spans="1:17">
      <c r="A878" s="882"/>
      <c r="C878" s="727" t="str">
        <f t="shared" si="26"/>
        <v/>
      </c>
      <c r="D878" t="str">
        <f t="shared" si="27"/>
        <v/>
      </c>
      <c r="K878" s="476"/>
      <c r="M878" s="729"/>
      <c r="N878" s="800"/>
      <c r="O878" s="800"/>
      <c r="P878" s="800"/>
      <c r="Q878" s="800"/>
    </row>
    <row r="879" spans="1:17">
      <c r="A879" s="882"/>
      <c r="C879" s="727" t="str">
        <f t="shared" si="26"/>
        <v/>
      </c>
      <c r="D879" t="str">
        <f t="shared" si="27"/>
        <v/>
      </c>
      <c r="K879" s="476"/>
      <c r="M879" s="729"/>
      <c r="N879" s="800"/>
      <c r="O879" s="800"/>
      <c r="P879" s="800"/>
      <c r="Q879" s="800"/>
    </row>
    <row r="880" spans="1:17">
      <c r="A880" s="882"/>
      <c r="C880" s="727" t="str">
        <f t="shared" si="26"/>
        <v/>
      </c>
      <c r="D880" t="str">
        <f t="shared" si="27"/>
        <v/>
      </c>
      <c r="K880" s="476"/>
      <c r="M880" s="729"/>
      <c r="N880" s="800"/>
      <c r="O880" s="800"/>
      <c r="P880" s="800"/>
      <c r="Q880" s="800"/>
    </row>
    <row r="881" spans="1:17">
      <c r="A881" s="882"/>
      <c r="C881" s="727" t="str">
        <f t="shared" si="26"/>
        <v/>
      </c>
      <c r="D881" t="str">
        <f t="shared" si="27"/>
        <v/>
      </c>
      <c r="K881" s="476"/>
      <c r="M881" s="729"/>
      <c r="N881" s="800"/>
      <c r="O881" s="800"/>
      <c r="P881" s="800"/>
      <c r="Q881" s="800"/>
    </row>
    <row r="882" spans="1:17">
      <c r="A882" s="882"/>
      <c r="C882" s="727" t="str">
        <f t="shared" si="26"/>
        <v/>
      </c>
      <c r="D882" t="str">
        <f t="shared" si="27"/>
        <v/>
      </c>
      <c r="K882" s="476"/>
      <c r="M882" s="729"/>
      <c r="N882" s="800"/>
      <c r="O882" s="800"/>
      <c r="P882" s="800"/>
      <c r="Q882" s="800"/>
    </row>
    <row r="883" spans="1:17">
      <c r="A883" s="882"/>
      <c r="C883" s="727" t="str">
        <f t="shared" si="26"/>
        <v/>
      </c>
      <c r="D883" t="str">
        <f t="shared" si="27"/>
        <v/>
      </c>
      <c r="K883" s="476"/>
      <c r="M883" s="729"/>
      <c r="N883" s="800"/>
      <c r="O883" s="800"/>
      <c r="P883" s="800"/>
      <c r="Q883" s="800"/>
    </row>
    <row r="884" spans="1:17">
      <c r="A884" s="882"/>
      <c r="C884" s="727" t="str">
        <f t="shared" si="26"/>
        <v/>
      </c>
      <c r="D884" t="str">
        <f t="shared" si="27"/>
        <v/>
      </c>
      <c r="K884" s="476"/>
      <c r="M884" s="729"/>
      <c r="N884" s="800"/>
      <c r="O884" s="800"/>
      <c r="P884" s="800"/>
      <c r="Q884" s="800"/>
    </row>
    <row r="885" spans="1:17">
      <c r="A885" s="882"/>
      <c r="C885" s="727" t="str">
        <f t="shared" si="26"/>
        <v/>
      </c>
      <c r="D885" t="str">
        <f t="shared" si="27"/>
        <v/>
      </c>
      <c r="K885" s="476"/>
      <c r="M885" s="729"/>
      <c r="N885" s="800"/>
      <c r="O885" s="800"/>
      <c r="P885" s="800"/>
      <c r="Q885" s="800"/>
    </row>
    <row r="886" spans="1:17">
      <c r="A886" s="882"/>
      <c r="C886" s="727" t="str">
        <f t="shared" si="26"/>
        <v/>
      </c>
      <c r="D886" t="str">
        <f t="shared" si="27"/>
        <v/>
      </c>
      <c r="K886" s="476"/>
      <c r="M886" s="729"/>
      <c r="N886" s="800"/>
      <c r="O886" s="800"/>
      <c r="P886" s="800"/>
      <c r="Q886" s="800"/>
    </row>
    <row r="887" spans="1:17">
      <c r="A887" s="882"/>
      <c r="C887" s="727" t="str">
        <f t="shared" si="26"/>
        <v/>
      </c>
      <c r="D887" t="str">
        <f t="shared" si="27"/>
        <v/>
      </c>
      <c r="K887" s="476"/>
      <c r="M887" s="729"/>
      <c r="N887" s="800"/>
      <c r="O887" s="800"/>
      <c r="P887" s="800"/>
      <c r="Q887" s="800"/>
    </row>
    <row r="888" spans="1:17">
      <c r="A888" s="882"/>
      <c r="C888" s="727" t="str">
        <f t="shared" si="26"/>
        <v/>
      </c>
      <c r="D888" t="str">
        <f t="shared" si="27"/>
        <v/>
      </c>
      <c r="K888" s="476"/>
      <c r="M888" s="729"/>
      <c r="N888" s="800"/>
      <c r="O888" s="800"/>
      <c r="P888" s="800"/>
      <c r="Q888" s="800"/>
    </row>
    <row r="889" spans="1:17">
      <c r="A889" s="882"/>
      <c r="C889" s="727" t="str">
        <f t="shared" si="26"/>
        <v/>
      </c>
      <c r="D889" t="str">
        <f t="shared" si="27"/>
        <v/>
      </c>
      <c r="K889" s="476"/>
      <c r="M889" s="729"/>
      <c r="N889" s="800"/>
      <c r="O889" s="800"/>
      <c r="P889" s="800"/>
      <c r="Q889" s="800"/>
    </row>
    <row r="890" spans="1:17">
      <c r="A890" s="882"/>
      <c r="C890" s="727" t="str">
        <f t="shared" si="26"/>
        <v/>
      </c>
      <c r="D890" t="str">
        <f t="shared" si="27"/>
        <v/>
      </c>
      <c r="K890" s="476"/>
      <c r="M890" s="729"/>
      <c r="N890" s="800"/>
      <c r="O890" s="800"/>
      <c r="P890" s="800"/>
      <c r="Q890" s="800"/>
    </row>
    <row r="891" spans="1:17">
      <c r="A891" s="882"/>
      <c r="C891" s="727" t="str">
        <f t="shared" si="26"/>
        <v/>
      </c>
      <c r="D891" t="str">
        <f t="shared" si="27"/>
        <v/>
      </c>
      <c r="K891" s="476"/>
      <c r="M891" s="729"/>
      <c r="N891" s="800"/>
      <c r="O891" s="800"/>
      <c r="P891" s="800"/>
      <c r="Q891" s="800"/>
    </row>
    <row r="892" spans="1:17">
      <c r="A892" s="882"/>
      <c r="C892" s="727" t="str">
        <f t="shared" si="26"/>
        <v/>
      </c>
      <c r="D892" t="str">
        <f t="shared" si="27"/>
        <v/>
      </c>
      <c r="K892" s="476"/>
      <c r="M892" s="729"/>
      <c r="N892" s="800"/>
      <c r="O892" s="800"/>
      <c r="P892" s="800"/>
      <c r="Q892" s="800"/>
    </row>
    <row r="893" spans="1:17">
      <c r="A893" s="882"/>
      <c r="C893" s="727" t="str">
        <f t="shared" si="26"/>
        <v/>
      </c>
      <c r="D893" t="str">
        <f t="shared" si="27"/>
        <v/>
      </c>
      <c r="K893" s="476"/>
      <c r="M893" s="729"/>
      <c r="N893" s="800"/>
      <c r="O893" s="800"/>
      <c r="P893" s="800"/>
      <c r="Q893" s="800"/>
    </row>
    <row r="894" spans="1:17">
      <c r="A894" s="882"/>
      <c r="C894" s="727" t="str">
        <f t="shared" si="26"/>
        <v/>
      </c>
      <c r="D894" t="str">
        <f t="shared" si="27"/>
        <v/>
      </c>
      <c r="K894" s="476"/>
      <c r="M894" s="729"/>
      <c r="N894" s="800"/>
      <c r="O894" s="800"/>
      <c r="P894" s="800"/>
      <c r="Q894" s="800"/>
    </row>
    <row r="895" spans="1:17">
      <c r="A895" s="882"/>
      <c r="C895" s="727" t="str">
        <f t="shared" si="26"/>
        <v/>
      </c>
      <c r="D895" t="str">
        <f t="shared" si="27"/>
        <v/>
      </c>
      <c r="K895" s="476"/>
      <c r="M895" s="729"/>
      <c r="N895" s="800"/>
      <c r="O895" s="800"/>
      <c r="P895" s="800"/>
      <c r="Q895" s="800"/>
    </row>
    <row r="896" spans="1:17">
      <c r="A896" s="882"/>
      <c r="C896" s="727" t="str">
        <f t="shared" si="26"/>
        <v/>
      </c>
      <c r="D896" t="str">
        <f t="shared" si="27"/>
        <v/>
      </c>
      <c r="K896" s="476"/>
      <c r="M896" s="729"/>
      <c r="N896" s="800"/>
      <c r="O896" s="800"/>
      <c r="P896" s="800"/>
      <c r="Q896" s="800"/>
    </row>
    <row r="897" spans="1:17">
      <c r="A897" s="882"/>
      <c r="C897" s="727" t="str">
        <f t="shared" si="26"/>
        <v/>
      </c>
      <c r="D897" t="str">
        <f t="shared" si="27"/>
        <v/>
      </c>
      <c r="K897" s="476"/>
      <c r="M897" s="729"/>
      <c r="N897" s="800"/>
      <c r="O897" s="800"/>
      <c r="P897" s="800"/>
      <c r="Q897" s="800"/>
    </row>
    <row r="898" spans="1:17">
      <c r="A898" s="882"/>
      <c r="C898" s="727" t="str">
        <f t="shared" ref="C898:C961" si="28">IFERROR(1440/D898, "")</f>
        <v/>
      </c>
      <c r="D898" t="str">
        <f t="shared" ref="D898:D961" si="29">IF(B898="", "", IF(B898&lt;1, B898*1440, B898))</f>
        <v/>
      </c>
      <c r="K898" s="476"/>
      <c r="M898" s="729"/>
      <c r="N898" s="800"/>
      <c r="O898" s="800"/>
      <c r="P898" s="800"/>
      <c r="Q898" s="800"/>
    </row>
    <row r="899" spans="1:17">
      <c r="A899" s="882"/>
      <c r="C899" s="727" t="str">
        <f t="shared" si="28"/>
        <v/>
      </c>
      <c r="D899" t="str">
        <f t="shared" si="29"/>
        <v/>
      </c>
      <c r="K899" s="476"/>
      <c r="M899" s="729"/>
      <c r="N899" s="800"/>
      <c r="O899" s="800"/>
      <c r="P899" s="800"/>
      <c r="Q899" s="800"/>
    </row>
    <row r="900" spans="1:17">
      <c r="A900" s="882"/>
      <c r="C900" s="727" t="str">
        <f t="shared" si="28"/>
        <v/>
      </c>
      <c r="D900" t="str">
        <f t="shared" si="29"/>
        <v/>
      </c>
      <c r="K900" s="476"/>
      <c r="M900" s="729"/>
      <c r="N900" s="800"/>
      <c r="O900" s="800"/>
      <c r="P900" s="800"/>
      <c r="Q900" s="800"/>
    </row>
    <row r="901" spans="1:17">
      <c r="A901" s="882"/>
      <c r="C901" s="727" t="str">
        <f t="shared" si="28"/>
        <v/>
      </c>
      <c r="D901" t="str">
        <f t="shared" si="29"/>
        <v/>
      </c>
      <c r="K901" s="476"/>
      <c r="M901" s="729"/>
      <c r="N901" s="800"/>
      <c r="O901" s="800"/>
      <c r="P901" s="800"/>
      <c r="Q901" s="800"/>
    </row>
    <row r="902" spans="1:17">
      <c r="A902" s="882"/>
      <c r="C902" s="727" t="str">
        <f t="shared" si="28"/>
        <v/>
      </c>
      <c r="D902" t="str">
        <f t="shared" si="29"/>
        <v/>
      </c>
      <c r="K902" s="476"/>
      <c r="M902" s="729"/>
      <c r="N902" s="800"/>
      <c r="O902" s="800"/>
      <c r="P902" s="800"/>
      <c r="Q902" s="800"/>
    </row>
    <row r="903" spans="1:17">
      <c r="A903" s="882"/>
      <c r="C903" s="727" t="str">
        <f t="shared" si="28"/>
        <v/>
      </c>
      <c r="D903" t="str">
        <f t="shared" si="29"/>
        <v/>
      </c>
      <c r="K903" s="476"/>
      <c r="M903" s="729"/>
      <c r="N903" s="800"/>
      <c r="O903" s="800"/>
      <c r="P903" s="800"/>
      <c r="Q903" s="800"/>
    </row>
    <row r="904" spans="1:17">
      <c r="A904" s="882"/>
      <c r="C904" s="727" t="str">
        <f t="shared" si="28"/>
        <v/>
      </c>
      <c r="D904" t="str">
        <f t="shared" si="29"/>
        <v/>
      </c>
      <c r="K904" s="476"/>
      <c r="M904" s="729"/>
      <c r="N904" s="800"/>
      <c r="O904" s="800"/>
      <c r="P904" s="800"/>
      <c r="Q904" s="800"/>
    </row>
    <row r="905" spans="1:17">
      <c r="A905" s="882"/>
      <c r="C905" s="727" t="str">
        <f t="shared" si="28"/>
        <v/>
      </c>
      <c r="D905" t="str">
        <f t="shared" si="29"/>
        <v/>
      </c>
      <c r="K905" s="476"/>
      <c r="M905" s="729"/>
      <c r="N905" s="800"/>
      <c r="O905" s="800"/>
      <c r="P905" s="800"/>
      <c r="Q905" s="800"/>
    </row>
    <row r="906" spans="1:17">
      <c r="A906" s="882"/>
      <c r="C906" s="727" t="str">
        <f t="shared" si="28"/>
        <v/>
      </c>
      <c r="D906" t="str">
        <f t="shared" si="29"/>
        <v/>
      </c>
      <c r="K906" s="476"/>
      <c r="M906" s="729"/>
      <c r="N906" s="800"/>
      <c r="O906" s="800"/>
      <c r="P906" s="800"/>
      <c r="Q906" s="800"/>
    </row>
    <row r="907" spans="1:17">
      <c r="A907" s="882"/>
      <c r="C907" s="727" t="str">
        <f t="shared" si="28"/>
        <v/>
      </c>
      <c r="D907" t="str">
        <f t="shared" si="29"/>
        <v/>
      </c>
      <c r="K907" s="476"/>
      <c r="M907" s="729"/>
      <c r="N907" s="800"/>
      <c r="O907" s="800"/>
      <c r="P907" s="800"/>
      <c r="Q907" s="800"/>
    </row>
    <row r="908" spans="1:17">
      <c r="A908" s="882"/>
      <c r="C908" s="727" t="str">
        <f t="shared" si="28"/>
        <v/>
      </c>
      <c r="D908" t="str">
        <f t="shared" si="29"/>
        <v/>
      </c>
      <c r="K908" s="476"/>
      <c r="M908" s="729"/>
      <c r="N908" s="800"/>
      <c r="O908" s="800"/>
      <c r="P908" s="800"/>
      <c r="Q908" s="800"/>
    </row>
    <row r="909" spans="1:17">
      <c r="A909" s="882"/>
      <c r="C909" s="727" t="str">
        <f t="shared" si="28"/>
        <v/>
      </c>
      <c r="D909" t="str">
        <f t="shared" si="29"/>
        <v/>
      </c>
      <c r="K909" s="476"/>
      <c r="M909" s="729"/>
      <c r="N909" s="800"/>
      <c r="O909" s="800"/>
      <c r="P909" s="800"/>
      <c r="Q909" s="800"/>
    </row>
    <row r="910" spans="1:17">
      <c r="A910" s="882"/>
      <c r="C910" s="727" t="str">
        <f t="shared" si="28"/>
        <v/>
      </c>
      <c r="D910" t="str">
        <f t="shared" si="29"/>
        <v/>
      </c>
      <c r="K910" s="476"/>
      <c r="M910" s="729"/>
      <c r="N910" s="800"/>
      <c r="O910" s="800"/>
      <c r="P910" s="800"/>
      <c r="Q910" s="800"/>
    </row>
    <row r="911" spans="1:17">
      <c r="A911" s="882"/>
      <c r="C911" s="727" t="str">
        <f t="shared" si="28"/>
        <v/>
      </c>
      <c r="D911" t="str">
        <f t="shared" si="29"/>
        <v/>
      </c>
      <c r="K911" s="476"/>
      <c r="M911" s="729"/>
      <c r="N911" s="800"/>
      <c r="O911" s="800"/>
      <c r="P911" s="800"/>
      <c r="Q911" s="800"/>
    </row>
    <row r="912" spans="1:17">
      <c r="A912" s="882"/>
      <c r="C912" s="727" t="str">
        <f t="shared" si="28"/>
        <v/>
      </c>
      <c r="D912" t="str">
        <f t="shared" si="29"/>
        <v/>
      </c>
      <c r="K912" s="476"/>
      <c r="M912" s="729"/>
      <c r="N912" s="800"/>
      <c r="O912" s="800"/>
      <c r="P912" s="800"/>
      <c r="Q912" s="800"/>
    </row>
    <row r="913" spans="1:17">
      <c r="A913" s="882"/>
      <c r="C913" s="727" t="str">
        <f t="shared" si="28"/>
        <v/>
      </c>
      <c r="D913" t="str">
        <f t="shared" si="29"/>
        <v/>
      </c>
      <c r="K913" s="476"/>
      <c r="M913" s="729"/>
      <c r="N913" s="800"/>
      <c r="O913" s="800"/>
      <c r="P913" s="800"/>
      <c r="Q913" s="800"/>
    </row>
    <row r="914" spans="1:17">
      <c r="A914" s="882"/>
      <c r="C914" s="727" t="str">
        <f t="shared" si="28"/>
        <v/>
      </c>
      <c r="D914" t="str">
        <f t="shared" si="29"/>
        <v/>
      </c>
      <c r="K914" s="476"/>
      <c r="M914" s="729"/>
      <c r="N914" s="800"/>
      <c r="O914" s="800"/>
      <c r="P914" s="800"/>
      <c r="Q914" s="800"/>
    </row>
    <row r="915" spans="1:17">
      <c r="A915" s="882"/>
      <c r="C915" s="727" t="str">
        <f t="shared" si="28"/>
        <v/>
      </c>
      <c r="D915" t="str">
        <f t="shared" si="29"/>
        <v/>
      </c>
      <c r="K915" s="476"/>
      <c r="M915" s="729"/>
      <c r="N915" s="800"/>
      <c r="O915" s="800"/>
      <c r="P915" s="800"/>
      <c r="Q915" s="800"/>
    </row>
    <row r="916" spans="1:17">
      <c r="A916" s="882"/>
      <c r="C916" s="727" t="str">
        <f t="shared" si="28"/>
        <v/>
      </c>
      <c r="D916" t="str">
        <f t="shared" si="29"/>
        <v/>
      </c>
      <c r="K916" s="476"/>
      <c r="M916" s="729"/>
      <c r="N916" s="800"/>
      <c r="O916" s="800"/>
      <c r="P916" s="800"/>
      <c r="Q916" s="800"/>
    </row>
    <row r="917" spans="1:17">
      <c r="A917" s="882"/>
      <c r="C917" s="727" t="str">
        <f t="shared" si="28"/>
        <v/>
      </c>
      <c r="D917" t="str">
        <f t="shared" si="29"/>
        <v/>
      </c>
      <c r="K917" s="476"/>
      <c r="M917" s="729"/>
      <c r="N917" s="800"/>
      <c r="O917" s="800"/>
      <c r="P917" s="800"/>
      <c r="Q917" s="800"/>
    </row>
    <row r="918" spans="1:17">
      <c r="A918" s="882"/>
      <c r="C918" s="727" t="str">
        <f t="shared" si="28"/>
        <v/>
      </c>
      <c r="D918" t="str">
        <f t="shared" si="29"/>
        <v/>
      </c>
      <c r="K918" s="476"/>
      <c r="M918" s="729"/>
      <c r="N918" s="800"/>
      <c r="O918" s="800"/>
      <c r="P918" s="800"/>
      <c r="Q918" s="800"/>
    </row>
    <row r="919" spans="1:17">
      <c r="A919" s="882"/>
      <c r="C919" s="727" t="str">
        <f t="shared" si="28"/>
        <v/>
      </c>
      <c r="D919" t="str">
        <f t="shared" si="29"/>
        <v/>
      </c>
      <c r="K919" s="476"/>
      <c r="M919" s="729"/>
      <c r="N919" s="800"/>
      <c r="O919" s="800"/>
      <c r="P919" s="800"/>
      <c r="Q919" s="800"/>
    </row>
    <row r="920" spans="1:17">
      <c r="A920" s="882"/>
      <c r="C920" s="727" t="str">
        <f t="shared" si="28"/>
        <v/>
      </c>
      <c r="D920" t="str">
        <f t="shared" si="29"/>
        <v/>
      </c>
      <c r="K920" s="476"/>
      <c r="M920" s="729"/>
      <c r="N920" s="800"/>
      <c r="O920" s="800"/>
      <c r="P920" s="800"/>
      <c r="Q920" s="800"/>
    </row>
    <row r="921" spans="1:17">
      <c r="A921" s="882"/>
      <c r="C921" s="727" t="str">
        <f t="shared" si="28"/>
        <v/>
      </c>
      <c r="D921" t="str">
        <f t="shared" si="29"/>
        <v/>
      </c>
      <c r="K921" s="476"/>
      <c r="M921" s="729"/>
      <c r="N921" s="800"/>
      <c r="O921" s="800"/>
      <c r="P921" s="800"/>
      <c r="Q921" s="800"/>
    </row>
    <row r="922" spans="1:17">
      <c r="A922" s="882"/>
      <c r="C922" s="727" t="str">
        <f t="shared" si="28"/>
        <v/>
      </c>
      <c r="D922" t="str">
        <f t="shared" si="29"/>
        <v/>
      </c>
      <c r="K922" s="476"/>
      <c r="M922" s="729"/>
      <c r="N922" s="800"/>
      <c r="O922" s="800"/>
      <c r="P922" s="800"/>
      <c r="Q922" s="800"/>
    </row>
    <row r="923" spans="1:17">
      <c r="A923" s="882"/>
      <c r="C923" s="727" t="str">
        <f t="shared" si="28"/>
        <v/>
      </c>
      <c r="D923" t="str">
        <f t="shared" si="29"/>
        <v/>
      </c>
      <c r="K923" s="476"/>
      <c r="M923" s="729"/>
      <c r="N923" s="800"/>
      <c r="O923" s="800"/>
      <c r="P923" s="800"/>
      <c r="Q923" s="800"/>
    </row>
    <row r="924" spans="1:17">
      <c r="A924" s="882"/>
      <c r="C924" s="727" t="str">
        <f t="shared" si="28"/>
        <v/>
      </c>
      <c r="D924" t="str">
        <f t="shared" si="29"/>
        <v/>
      </c>
      <c r="K924" s="476"/>
      <c r="M924" s="729"/>
      <c r="N924" s="800"/>
      <c r="O924" s="800"/>
      <c r="P924" s="800"/>
      <c r="Q924" s="800"/>
    </row>
    <row r="925" spans="1:17">
      <c r="A925" s="882"/>
      <c r="C925" s="727" t="str">
        <f t="shared" si="28"/>
        <v/>
      </c>
      <c r="D925" t="str">
        <f t="shared" si="29"/>
        <v/>
      </c>
      <c r="K925" s="476"/>
      <c r="M925" s="729"/>
      <c r="N925" s="800"/>
      <c r="O925" s="800"/>
      <c r="P925" s="800"/>
      <c r="Q925" s="800"/>
    </row>
    <row r="926" spans="1:17">
      <c r="A926" s="882"/>
      <c r="C926" s="727" t="str">
        <f t="shared" si="28"/>
        <v/>
      </c>
      <c r="D926" t="str">
        <f t="shared" si="29"/>
        <v/>
      </c>
      <c r="K926" s="476"/>
      <c r="M926" s="729"/>
      <c r="N926" s="800"/>
      <c r="O926" s="800"/>
      <c r="P926" s="800"/>
      <c r="Q926" s="800"/>
    </row>
    <row r="927" spans="1:17">
      <c r="A927" s="882"/>
      <c r="C927" s="727" t="str">
        <f t="shared" si="28"/>
        <v/>
      </c>
      <c r="D927" t="str">
        <f t="shared" si="29"/>
        <v/>
      </c>
      <c r="K927" s="476"/>
      <c r="M927" s="729"/>
      <c r="N927" s="800"/>
      <c r="O927" s="800"/>
      <c r="P927" s="800"/>
      <c r="Q927" s="800"/>
    </row>
    <row r="928" spans="1:17">
      <c r="A928" s="882"/>
      <c r="C928" s="727" t="str">
        <f t="shared" si="28"/>
        <v/>
      </c>
      <c r="D928" t="str">
        <f t="shared" si="29"/>
        <v/>
      </c>
      <c r="K928" s="476"/>
      <c r="M928" s="729"/>
      <c r="N928" s="800"/>
      <c r="O928" s="800"/>
      <c r="P928" s="800"/>
      <c r="Q928" s="800"/>
    </row>
    <row r="929" spans="1:17">
      <c r="A929" s="882"/>
      <c r="C929" s="727" t="str">
        <f t="shared" si="28"/>
        <v/>
      </c>
      <c r="D929" t="str">
        <f t="shared" si="29"/>
        <v/>
      </c>
      <c r="K929" s="476"/>
      <c r="M929" s="729"/>
      <c r="N929" s="800"/>
      <c r="O929" s="800"/>
      <c r="P929" s="800"/>
      <c r="Q929" s="800"/>
    </row>
    <row r="930" spans="1:17">
      <c r="A930" s="882"/>
      <c r="C930" s="727" t="str">
        <f t="shared" si="28"/>
        <v/>
      </c>
      <c r="D930" t="str">
        <f t="shared" si="29"/>
        <v/>
      </c>
      <c r="K930" s="476"/>
      <c r="M930" s="729"/>
      <c r="N930" s="800"/>
      <c r="O930" s="800"/>
      <c r="P930" s="800"/>
      <c r="Q930" s="800"/>
    </row>
    <row r="931" spans="1:17">
      <c r="A931" s="882"/>
      <c r="C931" s="727" t="str">
        <f t="shared" si="28"/>
        <v/>
      </c>
      <c r="D931" t="str">
        <f t="shared" si="29"/>
        <v/>
      </c>
      <c r="K931" s="476"/>
      <c r="M931" s="729"/>
      <c r="N931" s="800"/>
      <c r="O931" s="800"/>
      <c r="P931" s="800"/>
      <c r="Q931" s="800"/>
    </row>
    <row r="932" spans="1:17">
      <c r="A932" s="882"/>
      <c r="C932" s="727" t="str">
        <f t="shared" si="28"/>
        <v/>
      </c>
      <c r="D932" t="str">
        <f t="shared" si="29"/>
        <v/>
      </c>
      <c r="K932" s="476"/>
      <c r="M932" s="729"/>
      <c r="N932" s="800"/>
      <c r="O932" s="800"/>
      <c r="P932" s="800"/>
      <c r="Q932" s="800"/>
    </row>
    <row r="933" spans="1:17">
      <c r="A933" s="882"/>
      <c r="C933" s="727" t="str">
        <f t="shared" si="28"/>
        <v/>
      </c>
      <c r="D933" t="str">
        <f t="shared" si="29"/>
        <v/>
      </c>
      <c r="K933" s="476"/>
      <c r="M933" s="729"/>
      <c r="N933" s="800"/>
      <c r="O933" s="800"/>
      <c r="P933" s="800"/>
      <c r="Q933" s="800"/>
    </row>
    <row r="934" spans="1:17">
      <c r="A934" s="882"/>
      <c r="C934" s="727" t="str">
        <f t="shared" si="28"/>
        <v/>
      </c>
      <c r="D934" t="str">
        <f t="shared" si="29"/>
        <v/>
      </c>
      <c r="K934" s="476"/>
      <c r="M934" s="729"/>
      <c r="N934" s="800"/>
      <c r="O934" s="800"/>
      <c r="P934" s="800"/>
      <c r="Q934" s="800"/>
    </row>
    <row r="935" spans="1:17">
      <c r="A935" s="882"/>
      <c r="C935" s="727" t="str">
        <f t="shared" si="28"/>
        <v/>
      </c>
      <c r="D935" t="str">
        <f t="shared" si="29"/>
        <v/>
      </c>
      <c r="K935" s="476"/>
      <c r="M935" s="729"/>
      <c r="N935" s="800"/>
      <c r="O935" s="800"/>
      <c r="P935" s="800"/>
      <c r="Q935" s="800"/>
    </row>
    <row r="936" spans="1:17">
      <c r="A936" s="882"/>
      <c r="C936" s="727" t="str">
        <f t="shared" si="28"/>
        <v/>
      </c>
      <c r="D936" t="str">
        <f t="shared" si="29"/>
        <v/>
      </c>
      <c r="K936" s="476"/>
      <c r="M936" s="729"/>
      <c r="N936" s="800"/>
      <c r="O936" s="800"/>
      <c r="P936" s="800"/>
      <c r="Q936" s="800"/>
    </row>
    <row r="937" spans="1:17">
      <c r="A937" s="882"/>
      <c r="C937" s="727" t="str">
        <f t="shared" si="28"/>
        <v/>
      </c>
      <c r="D937" t="str">
        <f t="shared" si="29"/>
        <v/>
      </c>
      <c r="K937" s="476"/>
      <c r="M937" s="729"/>
      <c r="N937" s="800"/>
      <c r="O937" s="800"/>
      <c r="P937" s="800"/>
      <c r="Q937" s="800"/>
    </row>
    <row r="938" spans="1:17">
      <c r="A938" s="882"/>
      <c r="C938" s="727" t="str">
        <f t="shared" si="28"/>
        <v/>
      </c>
      <c r="D938" t="str">
        <f t="shared" si="29"/>
        <v/>
      </c>
      <c r="K938" s="476"/>
      <c r="M938" s="729"/>
      <c r="N938" s="800"/>
      <c r="O938" s="800"/>
      <c r="P938" s="800"/>
      <c r="Q938" s="800"/>
    </row>
    <row r="939" spans="1:17">
      <c r="A939" s="882"/>
      <c r="C939" s="727" t="str">
        <f t="shared" si="28"/>
        <v/>
      </c>
      <c r="D939" t="str">
        <f t="shared" si="29"/>
        <v/>
      </c>
      <c r="K939" s="476"/>
      <c r="M939" s="729"/>
      <c r="N939" s="800"/>
      <c r="O939" s="800"/>
      <c r="P939" s="800"/>
      <c r="Q939" s="800"/>
    </row>
    <row r="940" spans="1:17">
      <c r="A940" s="882"/>
      <c r="C940" s="727" t="str">
        <f t="shared" si="28"/>
        <v/>
      </c>
      <c r="D940" t="str">
        <f t="shared" si="29"/>
        <v/>
      </c>
      <c r="K940" s="476"/>
      <c r="M940" s="729"/>
      <c r="N940" s="800"/>
      <c r="O940" s="800"/>
      <c r="P940" s="800"/>
      <c r="Q940" s="800"/>
    </row>
    <row r="941" spans="1:17">
      <c r="A941" s="882"/>
      <c r="C941" s="727" t="str">
        <f t="shared" si="28"/>
        <v/>
      </c>
      <c r="D941" t="str">
        <f t="shared" si="29"/>
        <v/>
      </c>
      <c r="K941" s="476"/>
      <c r="M941" s="729"/>
      <c r="N941" s="800"/>
      <c r="O941" s="800"/>
      <c r="P941" s="800"/>
      <c r="Q941" s="800"/>
    </row>
    <row r="942" spans="1:17">
      <c r="A942" s="882"/>
      <c r="C942" s="727" t="str">
        <f t="shared" si="28"/>
        <v/>
      </c>
      <c r="D942" t="str">
        <f t="shared" si="29"/>
        <v/>
      </c>
      <c r="K942" s="476"/>
      <c r="M942" s="729"/>
      <c r="N942" s="800"/>
      <c r="O942" s="800"/>
      <c r="P942" s="800"/>
      <c r="Q942" s="800"/>
    </row>
    <row r="943" spans="1:17">
      <c r="A943" s="882"/>
      <c r="C943" s="727" t="str">
        <f t="shared" si="28"/>
        <v/>
      </c>
      <c r="D943" t="str">
        <f t="shared" si="29"/>
        <v/>
      </c>
      <c r="K943" s="476"/>
      <c r="M943" s="729"/>
      <c r="N943" s="800"/>
      <c r="O943" s="800"/>
      <c r="P943" s="800"/>
      <c r="Q943" s="800"/>
    </row>
    <row r="944" spans="1:17">
      <c r="A944" s="882"/>
      <c r="C944" s="727" t="str">
        <f t="shared" si="28"/>
        <v/>
      </c>
      <c r="D944" t="str">
        <f t="shared" si="29"/>
        <v/>
      </c>
      <c r="K944" s="476"/>
      <c r="M944" s="729"/>
      <c r="N944" s="800"/>
      <c r="O944" s="800"/>
      <c r="P944" s="800"/>
      <c r="Q944" s="800"/>
    </row>
    <row r="945" spans="1:17">
      <c r="A945" s="882"/>
      <c r="C945" s="727" t="str">
        <f t="shared" si="28"/>
        <v/>
      </c>
      <c r="D945" t="str">
        <f t="shared" si="29"/>
        <v/>
      </c>
      <c r="K945" s="476"/>
      <c r="M945" s="729"/>
      <c r="N945" s="800"/>
      <c r="O945" s="800"/>
      <c r="P945" s="800"/>
      <c r="Q945" s="800"/>
    </row>
    <row r="946" spans="1:17">
      <c r="A946" s="882"/>
      <c r="C946" s="727" t="str">
        <f t="shared" si="28"/>
        <v/>
      </c>
      <c r="D946" t="str">
        <f t="shared" si="29"/>
        <v/>
      </c>
      <c r="K946" s="476"/>
      <c r="M946" s="729"/>
      <c r="N946" s="800"/>
      <c r="O946" s="800"/>
      <c r="P946" s="800"/>
      <c r="Q946" s="800"/>
    </row>
    <row r="947" spans="1:17">
      <c r="A947" s="882"/>
      <c r="C947" s="727" t="str">
        <f t="shared" si="28"/>
        <v/>
      </c>
      <c r="D947" t="str">
        <f t="shared" si="29"/>
        <v/>
      </c>
      <c r="K947" s="476"/>
      <c r="M947" s="729"/>
      <c r="N947" s="800"/>
      <c r="O947" s="800"/>
      <c r="P947" s="800"/>
      <c r="Q947" s="800"/>
    </row>
    <row r="948" spans="1:17">
      <c r="A948" s="882"/>
      <c r="C948" s="727" t="str">
        <f t="shared" si="28"/>
        <v/>
      </c>
      <c r="D948" t="str">
        <f t="shared" si="29"/>
        <v/>
      </c>
      <c r="K948" s="476"/>
      <c r="M948" s="729"/>
      <c r="N948" s="800"/>
      <c r="O948" s="800"/>
      <c r="P948" s="800"/>
      <c r="Q948" s="800"/>
    </row>
    <row r="949" spans="1:17">
      <c r="A949" s="882"/>
      <c r="C949" s="727" t="str">
        <f t="shared" si="28"/>
        <v/>
      </c>
      <c r="D949" t="str">
        <f t="shared" si="29"/>
        <v/>
      </c>
      <c r="K949" s="476"/>
      <c r="M949" s="729"/>
      <c r="N949" s="800"/>
      <c r="O949" s="800"/>
      <c r="P949" s="800"/>
      <c r="Q949" s="800"/>
    </row>
    <row r="950" spans="1:17">
      <c r="A950" s="882"/>
      <c r="C950" s="727" t="str">
        <f t="shared" si="28"/>
        <v/>
      </c>
      <c r="D950" t="str">
        <f t="shared" si="29"/>
        <v/>
      </c>
      <c r="K950" s="476"/>
      <c r="M950" s="729"/>
      <c r="N950" s="800"/>
      <c r="O950" s="800"/>
      <c r="P950" s="800"/>
      <c r="Q950" s="800"/>
    </row>
    <row r="951" spans="1:17">
      <c r="A951" s="882"/>
      <c r="C951" s="727" t="str">
        <f t="shared" si="28"/>
        <v/>
      </c>
      <c r="D951" t="str">
        <f t="shared" si="29"/>
        <v/>
      </c>
      <c r="K951" s="476"/>
      <c r="M951" s="729"/>
      <c r="N951" s="800"/>
      <c r="O951" s="800"/>
      <c r="P951" s="800"/>
      <c r="Q951" s="800"/>
    </row>
    <row r="952" spans="1:17">
      <c r="A952" s="882"/>
      <c r="C952" s="727" t="str">
        <f t="shared" si="28"/>
        <v/>
      </c>
      <c r="D952" t="str">
        <f t="shared" si="29"/>
        <v/>
      </c>
      <c r="K952" s="476"/>
      <c r="M952" s="729"/>
      <c r="N952" s="800"/>
      <c r="O952" s="800"/>
      <c r="P952" s="800"/>
      <c r="Q952" s="800"/>
    </row>
    <row r="953" spans="1:17">
      <c r="A953" s="882"/>
      <c r="C953" s="727" t="str">
        <f t="shared" si="28"/>
        <v/>
      </c>
      <c r="D953" t="str">
        <f t="shared" si="29"/>
        <v/>
      </c>
      <c r="K953" s="476"/>
      <c r="M953" s="729"/>
      <c r="N953" s="800"/>
      <c r="O953" s="800"/>
      <c r="P953" s="800"/>
      <c r="Q953" s="800"/>
    </row>
    <row r="954" spans="1:17">
      <c r="A954" s="882"/>
      <c r="C954" s="727" t="str">
        <f t="shared" si="28"/>
        <v/>
      </c>
      <c r="D954" t="str">
        <f t="shared" si="29"/>
        <v/>
      </c>
      <c r="K954" s="476"/>
      <c r="M954" s="729"/>
      <c r="N954" s="800"/>
      <c r="O954" s="800"/>
      <c r="P954" s="800"/>
      <c r="Q954" s="800"/>
    </row>
    <row r="955" spans="1:17">
      <c r="A955" s="882"/>
      <c r="C955" s="727" t="str">
        <f t="shared" si="28"/>
        <v/>
      </c>
      <c r="D955" t="str">
        <f t="shared" si="29"/>
        <v/>
      </c>
      <c r="K955" s="476"/>
      <c r="M955" s="729"/>
      <c r="N955" s="800"/>
      <c r="O955" s="800"/>
      <c r="P955" s="800"/>
      <c r="Q955" s="800"/>
    </row>
    <row r="956" spans="1:17">
      <c r="A956" s="882"/>
      <c r="C956" s="727" t="str">
        <f t="shared" si="28"/>
        <v/>
      </c>
      <c r="D956" t="str">
        <f t="shared" si="29"/>
        <v/>
      </c>
      <c r="K956" s="476"/>
      <c r="M956" s="729"/>
      <c r="N956" s="800"/>
      <c r="O956" s="800"/>
      <c r="P956" s="800"/>
      <c r="Q956" s="800"/>
    </row>
    <row r="957" spans="1:17">
      <c r="A957" s="882"/>
      <c r="C957" s="727" t="str">
        <f t="shared" si="28"/>
        <v/>
      </c>
      <c r="D957" t="str">
        <f t="shared" si="29"/>
        <v/>
      </c>
      <c r="K957" s="476"/>
      <c r="M957" s="729"/>
      <c r="N957" s="800"/>
      <c r="O957" s="800"/>
      <c r="P957" s="800"/>
      <c r="Q957" s="800"/>
    </row>
    <row r="958" spans="1:17">
      <c r="A958" s="882"/>
      <c r="C958" s="727" t="str">
        <f t="shared" si="28"/>
        <v/>
      </c>
      <c r="D958" t="str">
        <f t="shared" si="29"/>
        <v/>
      </c>
      <c r="K958" s="476"/>
      <c r="M958" s="729"/>
      <c r="N958" s="800"/>
      <c r="O958" s="800"/>
      <c r="P958" s="800"/>
      <c r="Q958" s="800"/>
    </row>
    <row r="959" spans="1:17">
      <c r="A959" s="882"/>
      <c r="C959" s="727" t="str">
        <f t="shared" si="28"/>
        <v/>
      </c>
      <c r="D959" t="str">
        <f t="shared" si="29"/>
        <v/>
      </c>
      <c r="K959" s="476"/>
      <c r="M959" s="729"/>
      <c r="N959" s="800"/>
      <c r="O959" s="800"/>
      <c r="P959" s="800"/>
      <c r="Q959" s="800"/>
    </row>
    <row r="960" spans="1:17">
      <c r="A960" s="882"/>
      <c r="C960" s="727" t="str">
        <f t="shared" si="28"/>
        <v/>
      </c>
      <c r="D960" t="str">
        <f t="shared" si="29"/>
        <v/>
      </c>
      <c r="K960" s="476"/>
      <c r="M960" s="729"/>
      <c r="N960" s="800"/>
      <c r="O960" s="800"/>
      <c r="P960" s="800"/>
      <c r="Q960" s="800"/>
    </row>
    <row r="961" spans="1:17">
      <c r="A961" s="882"/>
      <c r="C961" s="727" t="str">
        <f t="shared" si="28"/>
        <v/>
      </c>
      <c r="D961" t="str">
        <f t="shared" si="29"/>
        <v/>
      </c>
      <c r="K961" s="476"/>
      <c r="M961" s="729"/>
      <c r="N961" s="800"/>
      <c r="O961" s="800"/>
      <c r="P961" s="800"/>
      <c r="Q961" s="800"/>
    </row>
    <row r="962" spans="1:17">
      <c r="A962" s="882"/>
      <c r="C962" s="727" t="str">
        <f t="shared" ref="C962:C1025" si="30">IFERROR(1440/D962, "")</f>
        <v/>
      </c>
      <c r="D962" t="str">
        <f t="shared" ref="D962:D1025" si="31">IF(B962="", "", IF(B962&lt;1, B962*1440, B962))</f>
        <v/>
      </c>
      <c r="K962" s="476"/>
      <c r="M962" s="729"/>
      <c r="N962" s="800"/>
      <c r="O962" s="800"/>
      <c r="P962" s="800"/>
      <c r="Q962" s="800"/>
    </row>
    <row r="963" spans="1:17">
      <c r="A963" s="882"/>
      <c r="C963" s="727" t="str">
        <f t="shared" si="30"/>
        <v/>
      </c>
      <c r="D963" t="str">
        <f t="shared" si="31"/>
        <v/>
      </c>
      <c r="K963" s="476"/>
      <c r="M963" s="729"/>
      <c r="N963" s="800"/>
      <c r="O963" s="800"/>
      <c r="P963" s="800"/>
      <c r="Q963" s="800"/>
    </row>
    <row r="964" spans="1:17">
      <c r="A964" s="882"/>
      <c r="C964" s="727" t="str">
        <f t="shared" si="30"/>
        <v/>
      </c>
      <c r="D964" t="str">
        <f t="shared" si="31"/>
        <v/>
      </c>
      <c r="K964" s="476"/>
      <c r="M964" s="729"/>
      <c r="N964" s="800"/>
      <c r="O964" s="800"/>
      <c r="P964" s="800"/>
      <c r="Q964" s="800"/>
    </row>
    <row r="965" spans="1:17">
      <c r="A965" s="882"/>
      <c r="C965" s="727" t="str">
        <f t="shared" si="30"/>
        <v/>
      </c>
      <c r="D965" t="str">
        <f t="shared" si="31"/>
        <v/>
      </c>
      <c r="K965" s="476"/>
      <c r="M965" s="729"/>
      <c r="N965" s="800"/>
      <c r="O965" s="800"/>
      <c r="P965" s="800"/>
      <c r="Q965" s="800"/>
    </row>
    <row r="966" spans="1:17">
      <c r="A966" s="882"/>
      <c r="C966" s="727" t="str">
        <f t="shared" si="30"/>
        <v/>
      </c>
      <c r="D966" t="str">
        <f t="shared" si="31"/>
        <v/>
      </c>
      <c r="K966" s="476"/>
      <c r="M966" s="729"/>
      <c r="N966" s="800"/>
      <c r="O966" s="800"/>
      <c r="P966" s="800"/>
      <c r="Q966" s="800"/>
    </row>
    <row r="967" spans="1:17">
      <c r="A967" s="882"/>
      <c r="C967" s="727" t="str">
        <f t="shared" si="30"/>
        <v/>
      </c>
      <c r="D967" t="str">
        <f t="shared" si="31"/>
        <v/>
      </c>
      <c r="K967" s="476"/>
      <c r="M967" s="729"/>
      <c r="N967" s="800"/>
      <c r="O967" s="800"/>
      <c r="P967" s="800"/>
      <c r="Q967" s="800"/>
    </row>
    <row r="968" spans="1:17">
      <c r="A968" s="882"/>
      <c r="C968" s="727" t="str">
        <f t="shared" si="30"/>
        <v/>
      </c>
      <c r="D968" t="str">
        <f t="shared" si="31"/>
        <v/>
      </c>
      <c r="K968" s="476"/>
      <c r="M968" s="729"/>
      <c r="N968" s="800"/>
      <c r="O968" s="800"/>
      <c r="P968" s="800"/>
      <c r="Q968" s="800"/>
    </row>
    <row r="969" spans="1:17">
      <c r="A969" s="882"/>
      <c r="C969" s="727" t="str">
        <f t="shared" si="30"/>
        <v/>
      </c>
      <c r="D969" t="str">
        <f t="shared" si="31"/>
        <v/>
      </c>
      <c r="K969" s="476"/>
      <c r="M969" s="729"/>
      <c r="N969" s="800"/>
      <c r="O969" s="800"/>
      <c r="P969" s="800"/>
      <c r="Q969" s="800"/>
    </row>
    <row r="970" spans="1:17">
      <c r="A970" s="882"/>
      <c r="C970" s="727" t="str">
        <f t="shared" si="30"/>
        <v/>
      </c>
      <c r="D970" t="str">
        <f t="shared" si="31"/>
        <v/>
      </c>
      <c r="K970" s="476"/>
      <c r="M970" s="729"/>
      <c r="N970" s="800"/>
      <c r="O970" s="800"/>
      <c r="P970" s="800"/>
      <c r="Q970" s="800"/>
    </row>
    <row r="971" spans="1:17">
      <c r="A971" s="882"/>
      <c r="C971" s="727" t="str">
        <f t="shared" si="30"/>
        <v/>
      </c>
      <c r="D971" t="str">
        <f t="shared" si="31"/>
        <v/>
      </c>
      <c r="K971" s="476"/>
      <c r="M971" s="729"/>
      <c r="N971" s="800"/>
      <c r="O971" s="800"/>
      <c r="P971" s="800"/>
      <c r="Q971" s="800"/>
    </row>
    <row r="972" spans="1:17">
      <c r="A972" s="882"/>
      <c r="C972" s="727" t="str">
        <f t="shared" si="30"/>
        <v/>
      </c>
      <c r="D972" t="str">
        <f t="shared" si="31"/>
        <v/>
      </c>
      <c r="K972" s="476"/>
      <c r="M972" s="729"/>
      <c r="N972" s="800"/>
      <c r="O972" s="800"/>
      <c r="P972" s="800"/>
      <c r="Q972" s="800"/>
    </row>
    <row r="973" spans="1:17">
      <c r="A973" s="882"/>
      <c r="C973" s="727" t="str">
        <f t="shared" si="30"/>
        <v/>
      </c>
      <c r="D973" t="str">
        <f t="shared" si="31"/>
        <v/>
      </c>
      <c r="K973" s="476"/>
      <c r="M973" s="729"/>
      <c r="N973" s="800"/>
      <c r="O973" s="800"/>
      <c r="P973" s="800"/>
      <c r="Q973" s="800"/>
    </row>
    <row r="974" spans="1:17">
      <c r="A974" s="882"/>
      <c r="C974" s="727" t="str">
        <f t="shared" si="30"/>
        <v/>
      </c>
      <c r="D974" t="str">
        <f t="shared" si="31"/>
        <v/>
      </c>
      <c r="K974" s="476"/>
      <c r="M974" s="729"/>
      <c r="N974" s="800"/>
      <c r="O974" s="800"/>
      <c r="P974" s="800"/>
      <c r="Q974" s="800"/>
    </row>
    <row r="975" spans="1:17">
      <c r="A975" s="882"/>
      <c r="C975" s="727" t="str">
        <f t="shared" si="30"/>
        <v/>
      </c>
      <c r="D975" t="str">
        <f t="shared" si="31"/>
        <v/>
      </c>
      <c r="K975" s="476"/>
      <c r="M975" s="729"/>
      <c r="N975" s="800"/>
      <c r="O975" s="800"/>
      <c r="P975" s="800"/>
      <c r="Q975" s="800"/>
    </row>
    <row r="976" spans="1:17">
      <c r="A976" s="882"/>
      <c r="C976" s="727" t="str">
        <f t="shared" si="30"/>
        <v/>
      </c>
      <c r="D976" t="str">
        <f t="shared" si="31"/>
        <v/>
      </c>
      <c r="K976" s="476"/>
      <c r="M976" s="729"/>
      <c r="N976" s="800"/>
      <c r="O976" s="800"/>
      <c r="P976" s="800"/>
      <c r="Q976" s="800"/>
    </row>
    <row r="977" spans="1:17">
      <c r="A977" s="882"/>
      <c r="C977" s="727" t="str">
        <f t="shared" si="30"/>
        <v/>
      </c>
      <c r="D977" t="str">
        <f t="shared" si="31"/>
        <v/>
      </c>
      <c r="K977" s="476"/>
      <c r="M977" s="729"/>
      <c r="N977" s="800"/>
      <c r="O977" s="800"/>
      <c r="P977" s="800"/>
      <c r="Q977" s="800"/>
    </row>
    <row r="978" spans="1:17">
      <c r="A978" s="882"/>
      <c r="C978" s="727" t="str">
        <f t="shared" si="30"/>
        <v/>
      </c>
      <c r="D978" t="str">
        <f t="shared" si="31"/>
        <v/>
      </c>
      <c r="K978" s="476"/>
      <c r="M978" s="729"/>
      <c r="N978" s="800"/>
      <c r="O978" s="800"/>
      <c r="P978" s="800"/>
      <c r="Q978" s="800"/>
    </row>
    <row r="979" spans="1:17">
      <c r="A979" s="882"/>
      <c r="C979" s="727" t="str">
        <f t="shared" si="30"/>
        <v/>
      </c>
      <c r="D979" t="str">
        <f t="shared" si="31"/>
        <v/>
      </c>
      <c r="K979" s="476"/>
      <c r="M979" s="729"/>
      <c r="N979" s="800"/>
      <c r="O979" s="800"/>
      <c r="P979" s="800"/>
      <c r="Q979" s="800"/>
    </row>
    <row r="980" spans="1:17">
      <c r="A980" s="882"/>
      <c r="C980" s="727" t="str">
        <f t="shared" si="30"/>
        <v/>
      </c>
      <c r="D980" t="str">
        <f t="shared" si="31"/>
        <v/>
      </c>
      <c r="K980" s="476"/>
      <c r="M980" s="729"/>
      <c r="N980" s="800"/>
      <c r="O980" s="800"/>
      <c r="P980" s="800"/>
      <c r="Q980" s="800"/>
    </row>
    <row r="981" spans="1:17">
      <c r="A981" s="882"/>
      <c r="C981" s="727" t="str">
        <f t="shared" si="30"/>
        <v/>
      </c>
      <c r="D981" t="str">
        <f t="shared" si="31"/>
        <v/>
      </c>
      <c r="K981" s="476"/>
      <c r="M981" s="729"/>
      <c r="N981" s="800"/>
      <c r="O981" s="800"/>
      <c r="P981" s="800"/>
      <c r="Q981" s="800"/>
    </row>
    <row r="982" spans="1:17">
      <c r="A982" s="882"/>
      <c r="C982" s="727" t="str">
        <f t="shared" si="30"/>
        <v/>
      </c>
      <c r="D982" t="str">
        <f t="shared" si="31"/>
        <v/>
      </c>
      <c r="K982" s="476"/>
      <c r="M982" s="729"/>
      <c r="N982" s="800"/>
      <c r="O982" s="800"/>
      <c r="P982" s="800"/>
      <c r="Q982" s="800"/>
    </row>
    <row r="983" spans="1:17">
      <c r="A983" s="882"/>
      <c r="C983" s="727" t="str">
        <f t="shared" si="30"/>
        <v/>
      </c>
      <c r="D983" t="str">
        <f t="shared" si="31"/>
        <v/>
      </c>
      <c r="K983" s="476"/>
      <c r="M983" s="729"/>
      <c r="N983" s="800"/>
      <c r="O983" s="800"/>
      <c r="P983" s="800"/>
      <c r="Q983" s="800"/>
    </row>
    <row r="984" spans="1:17">
      <c r="A984" s="882"/>
      <c r="C984" s="727" t="str">
        <f t="shared" si="30"/>
        <v/>
      </c>
      <c r="D984" t="str">
        <f t="shared" si="31"/>
        <v/>
      </c>
      <c r="K984" s="476"/>
      <c r="M984" s="729"/>
      <c r="N984" s="800"/>
      <c r="O984" s="800"/>
      <c r="P984" s="800"/>
      <c r="Q984" s="800"/>
    </row>
    <row r="985" spans="1:17">
      <c r="A985" s="882"/>
      <c r="C985" s="727" t="str">
        <f t="shared" si="30"/>
        <v/>
      </c>
      <c r="D985" t="str">
        <f t="shared" si="31"/>
        <v/>
      </c>
      <c r="K985" s="476"/>
      <c r="M985" s="729"/>
      <c r="N985" s="800"/>
      <c r="O985" s="800"/>
      <c r="P985" s="800"/>
      <c r="Q985" s="800"/>
    </row>
    <row r="986" spans="1:17">
      <c r="A986" s="882"/>
      <c r="C986" s="727" t="str">
        <f t="shared" si="30"/>
        <v/>
      </c>
      <c r="D986" t="str">
        <f t="shared" si="31"/>
        <v/>
      </c>
      <c r="K986" s="476"/>
      <c r="M986" s="729"/>
      <c r="N986" s="800"/>
      <c r="O986" s="800"/>
      <c r="P986" s="800"/>
      <c r="Q986" s="800"/>
    </row>
    <row r="987" spans="1:17">
      <c r="A987" s="882"/>
      <c r="C987" s="727" t="str">
        <f t="shared" si="30"/>
        <v/>
      </c>
      <c r="D987" t="str">
        <f t="shared" si="31"/>
        <v/>
      </c>
      <c r="K987" s="476"/>
      <c r="M987" s="729"/>
      <c r="N987" s="800"/>
      <c r="O987" s="800"/>
      <c r="P987" s="800"/>
      <c r="Q987" s="800"/>
    </row>
    <row r="988" spans="1:17">
      <c r="A988" s="882"/>
      <c r="C988" s="727" t="str">
        <f t="shared" si="30"/>
        <v/>
      </c>
      <c r="D988" t="str">
        <f t="shared" si="31"/>
        <v/>
      </c>
      <c r="K988" s="476"/>
      <c r="M988" s="729"/>
      <c r="N988" s="800"/>
      <c r="O988" s="800"/>
      <c r="P988" s="800"/>
      <c r="Q988" s="800"/>
    </row>
    <row r="989" spans="1:17">
      <c r="A989" s="882"/>
      <c r="C989" s="727" t="str">
        <f t="shared" si="30"/>
        <v/>
      </c>
      <c r="D989" t="str">
        <f t="shared" si="31"/>
        <v/>
      </c>
      <c r="K989" s="476"/>
      <c r="M989" s="729"/>
      <c r="N989" s="800"/>
      <c r="O989" s="800"/>
      <c r="P989" s="800"/>
      <c r="Q989" s="800"/>
    </row>
    <row r="990" spans="1:17">
      <c r="A990" s="882"/>
      <c r="C990" s="727" t="str">
        <f t="shared" si="30"/>
        <v/>
      </c>
      <c r="D990" t="str">
        <f t="shared" si="31"/>
        <v/>
      </c>
      <c r="K990" s="476"/>
      <c r="M990" s="729"/>
      <c r="N990" s="800"/>
      <c r="O990" s="800"/>
      <c r="P990" s="800"/>
      <c r="Q990" s="800"/>
    </row>
    <row r="991" spans="1:17">
      <c r="A991" s="882"/>
      <c r="C991" s="727" t="str">
        <f t="shared" si="30"/>
        <v/>
      </c>
      <c r="D991" t="str">
        <f t="shared" si="31"/>
        <v/>
      </c>
      <c r="K991" s="476"/>
      <c r="M991" s="729"/>
      <c r="N991" s="800"/>
      <c r="O991" s="800"/>
      <c r="P991" s="800"/>
      <c r="Q991" s="800"/>
    </row>
    <row r="992" spans="1:17">
      <c r="A992" s="882"/>
      <c r="C992" s="727" t="str">
        <f t="shared" si="30"/>
        <v/>
      </c>
      <c r="D992" t="str">
        <f t="shared" si="31"/>
        <v/>
      </c>
      <c r="K992" s="476"/>
      <c r="M992" s="729"/>
      <c r="N992" s="800"/>
      <c r="O992" s="800"/>
      <c r="P992" s="800"/>
      <c r="Q992" s="800"/>
    </row>
    <row r="993" spans="1:17">
      <c r="A993" s="882"/>
      <c r="C993" s="727" t="str">
        <f t="shared" si="30"/>
        <v/>
      </c>
      <c r="D993" t="str">
        <f t="shared" si="31"/>
        <v/>
      </c>
      <c r="K993" s="476"/>
      <c r="M993" s="729"/>
      <c r="N993" s="800"/>
      <c r="O993" s="800"/>
      <c r="P993" s="800"/>
      <c r="Q993" s="800"/>
    </row>
    <row r="994" spans="1:17">
      <c r="A994" s="882"/>
      <c r="C994" s="727" t="str">
        <f t="shared" si="30"/>
        <v/>
      </c>
      <c r="D994" t="str">
        <f t="shared" si="31"/>
        <v/>
      </c>
      <c r="K994" s="476"/>
      <c r="M994" s="729"/>
      <c r="N994" s="800"/>
      <c r="O994" s="800"/>
      <c r="P994" s="800"/>
      <c r="Q994" s="800"/>
    </row>
    <row r="995" spans="1:17">
      <c r="A995" s="882"/>
      <c r="C995" s="727" t="str">
        <f t="shared" si="30"/>
        <v/>
      </c>
      <c r="D995" t="str">
        <f t="shared" si="31"/>
        <v/>
      </c>
      <c r="K995" s="476"/>
      <c r="M995" s="729"/>
      <c r="N995" s="800"/>
      <c r="O995" s="800"/>
      <c r="P995" s="800"/>
      <c r="Q995" s="800"/>
    </row>
    <row r="996" spans="1:17">
      <c r="A996" s="882"/>
      <c r="C996" s="727" t="str">
        <f t="shared" si="30"/>
        <v/>
      </c>
      <c r="D996" t="str">
        <f t="shared" si="31"/>
        <v/>
      </c>
      <c r="K996" s="476"/>
      <c r="M996" s="729"/>
      <c r="N996" s="800"/>
      <c r="O996" s="800"/>
      <c r="P996" s="800"/>
      <c r="Q996" s="800"/>
    </row>
    <row r="997" spans="1:17">
      <c r="A997" s="882"/>
      <c r="C997" s="727" t="str">
        <f t="shared" si="30"/>
        <v/>
      </c>
      <c r="D997" t="str">
        <f t="shared" si="31"/>
        <v/>
      </c>
      <c r="K997" s="476"/>
      <c r="M997" s="729"/>
      <c r="N997" s="800"/>
      <c r="O997" s="800"/>
      <c r="P997" s="800"/>
      <c r="Q997" s="800"/>
    </row>
    <row r="998" spans="1:17">
      <c r="A998" s="882"/>
      <c r="C998" s="727" t="str">
        <f t="shared" si="30"/>
        <v/>
      </c>
      <c r="D998" t="str">
        <f t="shared" si="31"/>
        <v/>
      </c>
      <c r="K998" s="476"/>
      <c r="M998" s="729"/>
      <c r="N998" s="800"/>
      <c r="O998" s="800"/>
      <c r="P998" s="800"/>
      <c r="Q998" s="800"/>
    </row>
    <row r="999" spans="1:17">
      <c r="A999" s="882"/>
      <c r="C999" s="727" t="str">
        <f t="shared" si="30"/>
        <v/>
      </c>
      <c r="D999" t="str">
        <f t="shared" si="31"/>
        <v/>
      </c>
      <c r="K999" s="476"/>
      <c r="M999" s="729"/>
      <c r="N999" s="800"/>
      <c r="O999" s="800"/>
      <c r="P999" s="800"/>
      <c r="Q999" s="800"/>
    </row>
    <row r="1000" spans="1:17">
      <c r="A1000" s="882"/>
      <c r="C1000" s="727" t="str">
        <f t="shared" si="30"/>
        <v/>
      </c>
      <c r="D1000" t="str">
        <f t="shared" si="31"/>
        <v/>
      </c>
      <c r="K1000" s="476"/>
      <c r="M1000" s="729"/>
      <c r="N1000" s="800"/>
      <c r="O1000" s="800"/>
      <c r="P1000" s="800"/>
      <c r="Q1000" s="800"/>
    </row>
    <row r="1001" spans="1:17">
      <c r="A1001" s="882"/>
      <c r="C1001" s="727" t="str">
        <f t="shared" si="30"/>
        <v/>
      </c>
      <c r="D1001" t="str">
        <f t="shared" si="31"/>
        <v/>
      </c>
      <c r="K1001" s="476"/>
      <c r="M1001" s="729"/>
      <c r="N1001" s="800"/>
      <c r="O1001" s="800"/>
      <c r="P1001" s="800"/>
      <c r="Q1001" s="800"/>
    </row>
    <row r="1002" spans="1:17">
      <c r="A1002" s="882"/>
      <c r="C1002" s="727" t="str">
        <f t="shared" si="30"/>
        <v/>
      </c>
      <c r="D1002" t="str">
        <f t="shared" si="31"/>
        <v/>
      </c>
      <c r="K1002" s="476"/>
      <c r="M1002" s="729"/>
      <c r="N1002" s="800"/>
      <c r="O1002" s="800"/>
      <c r="P1002" s="800"/>
      <c r="Q1002" s="800"/>
    </row>
    <row r="1003" spans="1:17">
      <c r="A1003" s="882"/>
      <c r="C1003" s="727" t="str">
        <f t="shared" si="30"/>
        <v/>
      </c>
      <c r="D1003" t="str">
        <f t="shared" si="31"/>
        <v/>
      </c>
      <c r="K1003" s="476"/>
      <c r="M1003" s="729"/>
      <c r="N1003" s="800"/>
      <c r="O1003" s="800"/>
      <c r="P1003" s="800"/>
      <c r="Q1003" s="800"/>
    </row>
    <row r="1004" spans="1:17">
      <c r="A1004" s="882"/>
      <c r="C1004" s="727" t="str">
        <f t="shared" si="30"/>
        <v/>
      </c>
      <c r="D1004" t="str">
        <f t="shared" si="31"/>
        <v/>
      </c>
      <c r="K1004" s="476"/>
      <c r="M1004" s="729"/>
      <c r="N1004" s="800"/>
      <c r="O1004" s="800"/>
      <c r="P1004" s="800"/>
      <c r="Q1004" s="800"/>
    </row>
    <row r="1005" spans="1:17">
      <c r="A1005" s="882"/>
      <c r="C1005" s="727" t="str">
        <f t="shared" si="30"/>
        <v/>
      </c>
      <c r="D1005" t="str">
        <f t="shared" si="31"/>
        <v/>
      </c>
      <c r="K1005" s="476"/>
      <c r="M1005" s="729"/>
      <c r="N1005" s="800"/>
      <c r="O1005" s="800"/>
      <c r="P1005" s="800"/>
      <c r="Q1005" s="800"/>
    </row>
    <row r="1006" spans="1:17">
      <c r="A1006" s="882"/>
      <c r="C1006" s="727" t="str">
        <f t="shared" si="30"/>
        <v/>
      </c>
      <c r="D1006" t="str">
        <f t="shared" si="31"/>
        <v/>
      </c>
      <c r="K1006" s="476"/>
      <c r="M1006" s="729"/>
      <c r="N1006" s="800"/>
      <c r="O1006" s="800"/>
      <c r="P1006" s="800"/>
      <c r="Q1006" s="800"/>
    </row>
    <row r="1007" spans="1:17">
      <c r="A1007" s="882"/>
      <c r="C1007" s="727" t="str">
        <f t="shared" si="30"/>
        <v/>
      </c>
      <c r="D1007" t="str">
        <f t="shared" si="31"/>
        <v/>
      </c>
      <c r="K1007" s="476"/>
      <c r="M1007" s="729"/>
      <c r="N1007" s="800"/>
      <c r="O1007" s="800"/>
      <c r="P1007" s="800"/>
      <c r="Q1007" s="800"/>
    </row>
    <row r="1008" spans="1:17">
      <c r="A1008" s="882"/>
      <c r="C1008" s="727" t="str">
        <f t="shared" si="30"/>
        <v/>
      </c>
      <c r="D1008" t="str">
        <f t="shared" si="31"/>
        <v/>
      </c>
      <c r="K1008" s="476"/>
      <c r="M1008" s="729"/>
      <c r="N1008" s="800"/>
      <c r="O1008" s="800"/>
      <c r="P1008" s="800"/>
      <c r="Q1008" s="800"/>
    </row>
    <row r="1009" spans="1:17">
      <c r="A1009" s="882"/>
      <c r="C1009" s="727" t="str">
        <f t="shared" si="30"/>
        <v/>
      </c>
      <c r="D1009" t="str">
        <f t="shared" si="31"/>
        <v/>
      </c>
      <c r="K1009" s="476"/>
      <c r="M1009" s="729"/>
      <c r="N1009" s="800"/>
      <c r="O1009" s="800"/>
      <c r="P1009" s="800"/>
      <c r="Q1009" s="800"/>
    </row>
    <row r="1010" spans="1:17">
      <c r="A1010" s="882"/>
      <c r="C1010" s="727" t="str">
        <f t="shared" si="30"/>
        <v/>
      </c>
      <c r="D1010" t="str">
        <f t="shared" si="31"/>
        <v/>
      </c>
      <c r="K1010" s="476"/>
      <c r="M1010" s="729"/>
      <c r="N1010" s="800"/>
      <c r="O1010" s="800"/>
      <c r="P1010" s="800"/>
      <c r="Q1010" s="800"/>
    </row>
    <row r="1011" spans="1:17">
      <c r="A1011" s="882"/>
      <c r="C1011" s="727" t="str">
        <f t="shared" si="30"/>
        <v/>
      </c>
      <c r="D1011" t="str">
        <f t="shared" si="31"/>
        <v/>
      </c>
      <c r="K1011" s="476"/>
      <c r="M1011" s="729"/>
      <c r="N1011" s="800"/>
      <c r="O1011" s="800"/>
      <c r="P1011" s="800"/>
      <c r="Q1011" s="800"/>
    </row>
    <row r="1012" spans="1:17">
      <c r="A1012" s="882"/>
      <c r="C1012" s="727" t="str">
        <f t="shared" si="30"/>
        <v/>
      </c>
      <c r="D1012" t="str">
        <f t="shared" si="31"/>
        <v/>
      </c>
      <c r="K1012" s="476"/>
      <c r="M1012" s="729"/>
      <c r="N1012" s="800"/>
      <c r="O1012" s="800"/>
      <c r="P1012" s="800"/>
      <c r="Q1012" s="800"/>
    </row>
    <row r="1013" spans="1:17">
      <c r="A1013" s="882"/>
      <c r="C1013" s="727" t="str">
        <f t="shared" si="30"/>
        <v/>
      </c>
      <c r="D1013" t="str">
        <f t="shared" si="31"/>
        <v/>
      </c>
      <c r="K1013" s="476"/>
      <c r="M1013" s="729"/>
      <c r="N1013" s="800"/>
      <c r="O1013" s="800"/>
      <c r="P1013" s="800"/>
      <c r="Q1013" s="800"/>
    </row>
    <row r="1014" spans="1:17">
      <c r="A1014" s="882"/>
      <c r="C1014" s="727" t="str">
        <f t="shared" si="30"/>
        <v/>
      </c>
      <c r="D1014" t="str">
        <f t="shared" si="31"/>
        <v/>
      </c>
      <c r="K1014" s="476"/>
      <c r="M1014" s="729"/>
      <c r="N1014" s="800"/>
      <c r="O1014" s="800"/>
      <c r="P1014" s="800"/>
      <c r="Q1014" s="800"/>
    </row>
    <row r="1015" spans="1:17">
      <c r="A1015" s="882"/>
      <c r="C1015" s="727" t="str">
        <f t="shared" si="30"/>
        <v/>
      </c>
      <c r="D1015" t="str">
        <f t="shared" si="31"/>
        <v/>
      </c>
      <c r="K1015" s="476"/>
      <c r="M1015" s="729"/>
      <c r="N1015" s="800"/>
      <c r="O1015" s="800"/>
      <c r="P1015" s="800"/>
      <c r="Q1015" s="800"/>
    </row>
    <row r="1016" spans="1:17">
      <c r="A1016" s="882"/>
      <c r="C1016" s="727" t="str">
        <f t="shared" si="30"/>
        <v/>
      </c>
      <c r="D1016" t="str">
        <f t="shared" si="31"/>
        <v/>
      </c>
      <c r="K1016" s="476"/>
      <c r="M1016" s="729"/>
      <c r="N1016" s="800"/>
      <c r="O1016" s="800"/>
      <c r="P1016" s="800"/>
      <c r="Q1016" s="800"/>
    </row>
    <row r="1017" spans="1:17">
      <c r="A1017" s="882"/>
      <c r="C1017" s="727" t="str">
        <f t="shared" si="30"/>
        <v/>
      </c>
      <c r="D1017" t="str">
        <f t="shared" si="31"/>
        <v/>
      </c>
      <c r="K1017" s="476"/>
      <c r="M1017" s="729"/>
      <c r="N1017" s="800"/>
      <c r="O1017" s="800"/>
      <c r="P1017" s="800"/>
      <c r="Q1017" s="800"/>
    </row>
    <row r="1018" spans="1:17">
      <c r="A1018" s="882"/>
      <c r="C1018" s="727" t="str">
        <f t="shared" si="30"/>
        <v/>
      </c>
      <c r="D1018" t="str">
        <f t="shared" si="31"/>
        <v/>
      </c>
      <c r="K1018" s="476"/>
      <c r="M1018" s="729"/>
      <c r="N1018" s="800"/>
      <c r="O1018" s="800"/>
      <c r="P1018" s="800"/>
      <c r="Q1018" s="800"/>
    </row>
    <row r="1019" spans="1:17">
      <c r="A1019" s="882"/>
      <c r="C1019" s="727" t="str">
        <f t="shared" si="30"/>
        <v/>
      </c>
      <c r="D1019" t="str">
        <f t="shared" si="31"/>
        <v/>
      </c>
      <c r="K1019" s="476"/>
      <c r="M1019" s="729"/>
      <c r="N1019" s="800"/>
      <c r="O1019" s="800"/>
      <c r="P1019" s="800"/>
      <c r="Q1019" s="800"/>
    </row>
    <row r="1020" spans="1:17">
      <c r="A1020" s="882"/>
      <c r="C1020" s="727" t="str">
        <f t="shared" si="30"/>
        <v/>
      </c>
      <c r="D1020" t="str">
        <f t="shared" si="31"/>
        <v/>
      </c>
      <c r="K1020" s="476"/>
      <c r="M1020" s="729"/>
      <c r="N1020" s="800"/>
      <c r="O1020" s="800"/>
      <c r="P1020" s="800"/>
      <c r="Q1020" s="800"/>
    </row>
    <row r="1021" spans="1:17">
      <c r="A1021" s="882"/>
      <c r="C1021" s="727" t="str">
        <f t="shared" si="30"/>
        <v/>
      </c>
      <c r="D1021" t="str">
        <f t="shared" si="31"/>
        <v/>
      </c>
      <c r="K1021" s="476"/>
      <c r="M1021" s="729"/>
      <c r="N1021" s="800"/>
      <c r="O1021" s="800"/>
      <c r="P1021" s="800"/>
      <c r="Q1021" s="800"/>
    </row>
    <row r="1022" spans="1:17">
      <c r="A1022" s="882"/>
      <c r="C1022" s="727" t="str">
        <f t="shared" si="30"/>
        <v/>
      </c>
      <c r="D1022" t="str">
        <f t="shared" si="31"/>
        <v/>
      </c>
      <c r="K1022" s="476"/>
      <c r="M1022" s="729"/>
      <c r="N1022" s="800"/>
      <c r="O1022" s="800"/>
      <c r="P1022" s="800"/>
      <c r="Q1022" s="800"/>
    </row>
    <row r="1023" spans="1:17">
      <c r="A1023" s="882"/>
      <c r="C1023" s="727" t="str">
        <f t="shared" si="30"/>
        <v/>
      </c>
      <c r="D1023" t="str">
        <f t="shared" si="31"/>
        <v/>
      </c>
      <c r="K1023" s="476"/>
      <c r="M1023" s="729"/>
      <c r="N1023" s="800"/>
      <c r="O1023" s="800"/>
      <c r="P1023" s="800"/>
      <c r="Q1023" s="800"/>
    </row>
    <row r="1024" spans="1:17">
      <c r="A1024" s="882"/>
      <c r="C1024" s="727" t="str">
        <f t="shared" si="30"/>
        <v/>
      </c>
      <c r="D1024" t="str">
        <f t="shared" si="31"/>
        <v/>
      </c>
      <c r="K1024" s="476"/>
      <c r="M1024" s="729"/>
      <c r="N1024" s="800"/>
      <c r="O1024" s="800"/>
      <c r="P1024" s="800"/>
      <c r="Q1024" s="800"/>
    </row>
    <row r="1025" spans="1:17">
      <c r="A1025" s="882"/>
      <c r="C1025" s="727" t="str">
        <f t="shared" si="30"/>
        <v/>
      </c>
      <c r="D1025" t="str">
        <f t="shared" si="31"/>
        <v/>
      </c>
      <c r="K1025" s="476"/>
      <c r="M1025" s="729"/>
      <c r="N1025" s="800"/>
      <c r="O1025" s="800"/>
      <c r="P1025" s="800"/>
      <c r="Q1025" s="800"/>
    </row>
    <row r="1026" spans="1:17">
      <c r="A1026" s="882"/>
      <c r="C1026" s="727" t="str">
        <f t="shared" ref="C1026:C1071" si="32">IFERROR(1440/D1026, "")</f>
        <v/>
      </c>
      <c r="D1026" t="str">
        <f t="shared" ref="D1026:D1071" si="33">IF(B1026="", "", IF(B1026&lt;1, B1026*1440, B1026))</f>
        <v/>
      </c>
      <c r="K1026" s="476"/>
      <c r="M1026" s="729"/>
      <c r="N1026" s="800"/>
      <c r="O1026" s="800"/>
      <c r="P1026" s="800"/>
      <c r="Q1026" s="800"/>
    </row>
    <row r="1027" spans="1:17">
      <c r="A1027" s="882"/>
      <c r="C1027" s="727" t="str">
        <f t="shared" si="32"/>
        <v/>
      </c>
      <c r="D1027" t="str">
        <f t="shared" si="33"/>
        <v/>
      </c>
      <c r="K1027" s="476"/>
      <c r="M1027" s="729"/>
      <c r="N1027" s="800"/>
      <c r="O1027" s="800"/>
      <c r="P1027" s="800"/>
      <c r="Q1027" s="800"/>
    </row>
    <row r="1028" spans="1:17">
      <c r="A1028" s="882"/>
      <c r="C1028" s="727" t="str">
        <f t="shared" si="32"/>
        <v/>
      </c>
      <c r="D1028" t="str">
        <f t="shared" si="33"/>
        <v/>
      </c>
      <c r="K1028" s="476"/>
      <c r="M1028" s="729"/>
      <c r="N1028" s="800"/>
      <c r="O1028" s="800"/>
      <c r="P1028" s="800"/>
      <c r="Q1028" s="800"/>
    </row>
    <row r="1029" spans="1:17">
      <c r="A1029" s="882"/>
      <c r="C1029" s="727" t="str">
        <f t="shared" si="32"/>
        <v/>
      </c>
      <c r="D1029" t="str">
        <f t="shared" si="33"/>
        <v/>
      </c>
      <c r="K1029" s="476"/>
      <c r="M1029" s="729"/>
      <c r="N1029" s="800"/>
      <c r="O1029" s="800"/>
      <c r="P1029" s="800"/>
      <c r="Q1029" s="800"/>
    </row>
    <row r="1030" spans="1:17">
      <c r="A1030" s="882"/>
      <c r="C1030" s="727" t="str">
        <f t="shared" si="32"/>
        <v/>
      </c>
      <c r="D1030" t="str">
        <f t="shared" si="33"/>
        <v/>
      </c>
      <c r="K1030" s="476"/>
      <c r="M1030" s="729"/>
      <c r="N1030" s="800"/>
      <c r="O1030" s="800"/>
      <c r="P1030" s="800"/>
      <c r="Q1030" s="800"/>
    </row>
    <row r="1031" spans="1:17">
      <c r="A1031" s="882"/>
      <c r="C1031" s="727" t="str">
        <f t="shared" si="32"/>
        <v/>
      </c>
      <c r="D1031" t="str">
        <f t="shared" si="33"/>
        <v/>
      </c>
      <c r="K1031" s="476"/>
      <c r="M1031" s="729"/>
      <c r="N1031" s="800"/>
      <c r="O1031" s="800"/>
      <c r="P1031" s="800"/>
      <c r="Q1031" s="800"/>
    </row>
    <row r="1032" spans="1:17">
      <c r="A1032" s="882"/>
      <c r="C1032" s="727" t="str">
        <f t="shared" si="32"/>
        <v/>
      </c>
      <c r="D1032" t="str">
        <f t="shared" si="33"/>
        <v/>
      </c>
      <c r="K1032" s="476"/>
      <c r="M1032" s="729"/>
      <c r="N1032" s="800"/>
      <c r="O1032" s="800"/>
      <c r="P1032" s="800"/>
      <c r="Q1032" s="800"/>
    </row>
    <row r="1033" spans="1:17">
      <c r="A1033" s="882"/>
      <c r="C1033" s="727" t="str">
        <f t="shared" si="32"/>
        <v/>
      </c>
      <c r="D1033" t="str">
        <f t="shared" si="33"/>
        <v/>
      </c>
      <c r="K1033" s="476"/>
      <c r="M1033" s="729"/>
      <c r="N1033" s="800"/>
      <c r="O1033" s="800"/>
      <c r="P1033" s="800"/>
      <c r="Q1033" s="800"/>
    </row>
    <row r="1034" spans="1:17">
      <c r="A1034" s="882"/>
      <c r="C1034" s="727" t="str">
        <f t="shared" si="32"/>
        <v/>
      </c>
      <c r="D1034" t="str">
        <f t="shared" si="33"/>
        <v/>
      </c>
      <c r="K1034" s="476"/>
      <c r="M1034" s="729"/>
      <c r="N1034" s="800"/>
      <c r="O1034" s="800"/>
      <c r="P1034" s="800"/>
      <c r="Q1034" s="800"/>
    </row>
    <row r="1035" spans="1:17">
      <c r="A1035" s="882"/>
      <c r="C1035" s="727" t="str">
        <f t="shared" si="32"/>
        <v/>
      </c>
      <c r="D1035" t="str">
        <f t="shared" si="33"/>
        <v/>
      </c>
      <c r="K1035" s="476"/>
      <c r="M1035" s="729"/>
      <c r="N1035" s="800"/>
      <c r="O1035" s="800"/>
      <c r="P1035" s="800"/>
      <c r="Q1035" s="800"/>
    </row>
    <row r="1036" spans="1:17">
      <c r="A1036" s="882"/>
      <c r="C1036" s="727" t="str">
        <f t="shared" si="32"/>
        <v/>
      </c>
      <c r="D1036" t="str">
        <f t="shared" si="33"/>
        <v/>
      </c>
    </row>
    <row r="1037" spans="1:17">
      <c r="A1037" s="882"/>
      <c r="C1037" s="727" t="str">
        <f t="shared" si="32"/>
        <v/>
      </c>
      <c r="D1037" t="str">
        <f t="shared" si="33"/>
        <v/>
      </c>
    </row>
    <row r="1038" spans="1:17">
      <c r="A1038" s="882"/>
      <c r="C1038" s="727" t="str">
        <f t="shared" si="32"/>
        <v/>
      </c>
      <c r="D1038" t="str">
        <f t="shared" si="33"/>
        <v/>
      </c>
    </row>
    <row r="1039" spans="1:17">
      <c r="A1039" s="882"/>
      <c r="C1039" s="727" t="str">
        <f t="shared" si="32"/>
        <v/>
      </c>
      <c r="D1039" t="str">
        <f t="shared" si="33"/>
        <v/>
      </c>
    </row>
    <row r="1040" spans="1:17">
      <c r="A1040" s="882"/>
      <c r="C1040" s="727" t="str">
        <f t="shared" si="32"/>
        <v/>
      </c>
      <c r="D1040" t="str">
        <f t="shared" si="33"/>
        <v/>
      </c>
    </row>
    <row r="1041" spans="1:4">
      <c r="A1041" s="882"/>
      <c r="C1041" s="727" t="str">
        <f t="shared" si="32"/>
        <v/>
      </c>
      <c r="D1041" t="str">
        <f t="shared" si="33"/>
        <v/>
      </c>
    </row>
    <row r="1042" spans="1:4">
      <c r="A1042" s="882"/>
      <c r="C1042" s="727" t="str">
        <f t="shared" si="32"/>
        <v/>
      </c>
      <c r="D1042" t="str">
        <f t="shared" si="33"/>
        <v/>
      </c>
    </row>
    <row r="1043" spans="1:4">
      <c r="A1043" s="882"/>
      <c r="C1043" s="727" t="str">
        <f t="shared" si="32"/>
        <v/>
      </c>
      <c r="D1043" t="str">
        <f t="shared" si="33"/>
        <v/>
      </c>
    </row>
    <row r="1044" spans="1:4">
      <c r="A1044" s="882"/>
      <c r="C1044" s="727" t="str">
        <f t="shared" si="32"/>
        <v/>
      </c>
      <c r="D1044" t="str">
        <f t="shared" si="33"/>
        <v/>
      </c>
    </row>
    <row r="1045" spans="1:4">
      <c r="A1045" s="882"/>
      <c r="C1045" s="727" t="str">
        <f t="shared" si="32"/>
        <v/>
      </c>
      <c r="D1045" t="str">
        <f t="shared" si="33"/>
        <v/>
      </c>
    </row>
    <row r="1046" spans="1:4">
      <c r="A1046" s="882"/>
      <c r="C1046" s="727" t="str">
        <f t="shared" si="32"/>
        <v/>
      </c>
      <c r="D1046" t="str">
        <f t="shared" si="33"/>
        <v/>
      </c>
    </row>
    <row r="1047" spans="1:4">
      <c r="A1047" s="882"/>
      <c r="C1047" s="727" t="str">
        <f t="shared" si="32"/>
        <v/>
      </c>
      <c r="D1047" t="str">
        <f t="shared" si="33"/>
        <v/>
      </c>
    </row>
    <row r="1048" spans="1:4">
      <c r="A1048" s="882"/>
      <c r="C1048" s="727" t="str">
        <f t="shared" si="32"/>
        <v/>
      </c>
      <c r="D1048" t="str">
        <f t="shared" si="33"/>
        <v/>
      </c>
    </row>
    <row r="1049" spans="1:4">
      <c r="A1049" s="882"/>
      <c r="C1049" s="727" t="str">
        <f t="shared" si="32"/>
        <v/>
      </c>
      <c r="D1049" t="str">
        <f t="shared" si="33"/>
        <v/>
      </c>
    </row>
    <row r="1050" spans="1:4">
      <c r="A1050" s="882"/>
      <c r="C1050" s="727" t="str">
        <f t="shared" si="32"/>
        <v/>
      </c>
      <c r="D1050" t="str">
        <f t="shared" si="33"/>
        <v/>
      </c>
    </row>
    <row r="1051" spans="1:4">
      <c r="A1051" s="882"/>
      <c r="C1051" s="727" t="str">
        <f t="shared" si="32"/>
        <v/>
      </c>
      <c r="D1051" t="str">
        <f t="shared" si="33"/>
        <v/>
      </c>
    </row>
    <row r="1052" spans="1:4">
      <c r="A1052" s="882"/>
      <c r="C1052" s="727" t="str">
        <f t="shared" si="32"/>
        <v/>
      </c>
      <c r="D1052" t="str">
        <f t="shared" si="33"/>
        <v/>
      </c>
    </row>
    <row r="1053" spans="1:4">
      <c r="A1053" s="882"/>
      <c r="C1053" s="727" t="str">
        <f t="shared" si="32"/>
        <v/>
      </c>
      <c r="D1053" t="str">
        <f t="shared" si="33"/>
        <v/>
      </c>
    </row>
    <row r="1054" spans="1:4">
      <c r="A1054" s="882"/>
      <c r="C1054" s="727" t="str">
        <f t="shared" si="32"/>
        <v/>
      </c>
      <c r="D1054" t="str">
        <f t="shared" si="33"/>
        <v/>
      </c>
    </row>
    <row r="1055" spans="1:4">
      <c r="A1055" s="882"/>
      <c r="C1055" s="727" t="str">
        <f t="shared" si="32"/>
        <v/>
      </c>
      <c r="D1055" t="str">
        <f t="shared" si="33"/>
        <v/>
      </c>
    </row>
    <row r="1056" spans="1:4">
      <c r="A1056" s="882"/>
      <c r="C1056" s="727" t="str">
        <f t="shared" si="32"/>
        <v/>
      </c>
      <c r="D1056" t="str">
        <f t="shared" si="33"/>
        <v/>
      </c>
    </row>
    <row r="1057" spans="1:4">
      <c r="A1057" s="882"/>
      <c r="C1057" s="727" t="str">
        <f t="shared" si="32"/>
        <v/>
      </c>
      <c r="D1057" t="str">
        <f t="shared" si="33"/>
        <v/>
      </c>
    </row>
    <row r="1058" spans="1:4">
      <c r="A1058" s="882"/>
      <c r="C1058" s="727" t="str">
        <f t="shared" si="32"/>
        <v/>
      </c>
      <c r="D1058" t="str">
        <f t="shared" si="33"/>
        <v/>
      </c>
    </row>
    <row r="1059" spans="1:4">
      <c r="A1059" s="882"/>
      <c r="C1059" s="727" t="str">
        <f t="shared" si="32"/>
        <v/>
      </c>
      <c r="D1059" t="str">
        <f t="shared" si="33"/>
        <v/>
      </c>
    </row>
    <row r="1060" spans="1:4">
      <c r="A1060" s="882"/>
      <c r="C1060" s="727" t="str">
        <f t="shared" si="32"/>
        <v/>
      </c>
      <c r="D1060" t="str">
        <f t="shared" si="33"/>
        <v/>
      </c>
    </row>
    <row r="1061" spans="1:4">
      <c r="A1061" s="882"/>
      <c r="C1061" s="727" t="str">
        <f t="shared" si="32"/>
        <v/>
      </c>
      <c r="D1061" t="str">
        <f t="shared" si="33"/>
        <v/>
      </c>
    </row>
    <row r="1062" spans="1:4">
      <c r="A1062" s="882"/>
      <c r="C1062" s="727" t="str">
        <f t="shared" si="32"/>
        <v/>
      </c>
      <c r="D1062" t="str">
        <f t="shared" si="33"/>
        <v/>
      </c>
    </row>
    <row r="1063" spans="1:4">
      <c r="A1063" s="882"/>
      <c r="C1063" s="727" t="str">
        <f t="shared" si="32"/>
        <v/>
      </c>
      <c r="D1063" t="str">
        <f t="shared" si="33"/>
        <v/>
      </c>
    </row>
    <row r="1064" spans="1:4">
      <c r="A1064" s="882"/>
      <c r="C1064" s="727" t="str">
        <f t="shared" si="32"/>
        <v/>
      </c>
      <c r="D1064" t="str">
        <f t="shared" si="33"/>
        <v/>
      </c>
    </row>
    <row r="1065" spans="1:4">
      <c r="A1065" s="882"/>
      <c r="C1065" s="727" t="str">
        <f t="shared" si="32"/>
        <v/>
      </c>
      <c r="D1065" t="str">
        <f t="shared" si="33"/>
        <v/>
      </c>
    </row>
    <row r="1066" spans="1:4">
      <c r="A1066" s="882"/>
      <c r="C1066" s="727" t="str">
        <f t="shared" si="32"/>
        <v/>
      </c>
      <c r="D1066" t="str">
        <f t="shared" si="33"/>
        <v/>
      </c>
    </row>
    <row r="1067" spans="1:4">
      <c r="A1067" s="882"/>
      <c r="C1067" s="727" t="str">
        <f t="shared" si="32"/>
        <v/>
      </c>
      <c r="D1067" t="str">
        <f t="shared" si="33"/>
        <v/>
      </c>
    </row>
    <row r="1068" spans="1:4">
      <c r="A1068" s="882"/>
      <c r="C1068" s="727" t="str">
        <f t="shared" si="32"/>
        <v/>
      </c>
      <c r="D1068" t="str">
        <f t="shared" si="33"/>
        <v/>
      </c>
    </row>
    <row r="1069" spans="1:4">
      <c r="A1069" s="882"/>
      <c r="C1069" s="727" t="str">
        <f t="shared" si="32"/>
        <v/>
      </c>
      <c r="D1069" t="str">
        <f t="shared" si="33"/>
        <v/>
      </c>
    </row>
    <row r="1070" spans="1:4">
      <c r="A1070" s="882"/>
      <c r="C1070" s="727" t="str">
        <f t="shared" si="32"/>
        <v/>
      </c>
      <c r="D1070" t="str">
        <f t="shared" si="33"/>
        <v/>
      </c>
    </row>
    <row r="1071" spans="1:4">
      <c r="A1071" s="882"/>
      <c r="C1071" s="727"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90" zoomScaleNormal="90" workbookViewId="0">
      <pane ySplit="5" topLeftCell="A783" activePane="bottomLeft" state="frozen"/>
      <selection pane="bottomLeft" activeCell="U744" sqref="U744"/>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3050</v>
      </c>
      <c r="X1" s="328" t="s">
        <v>3051</v>
      </c>
      <c r="Y1" s="328" t="s">
        <v>3052</v>
      </c>
      <c r="Z1" s="328" t="s">
        <v>3053</v>
      </c>
      <c r="AA1" s="327" t="s">
        <v>3054</v>
      </c>
      <c r="AB1" s="328" t="s">
        <v>3055</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c r="B798" s="330"/>
      <c r="C798" s="330"/>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0"/>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0"/>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0"/>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0"/>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0"/>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0"/>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0"/>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0"/>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0"/>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0"/>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0"/>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0"/>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0"/>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0"/>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0"/>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0"/>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0"/>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0"/>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0"/>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0"/>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0"/>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0"/>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0"/>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0"/>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0"/>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0"/>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0"/>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0"/>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0"/>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0"/>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0"/>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0"/>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0"/>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0"/>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0"/>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0"/>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0"/>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0"/>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0"/>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0"/>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0"/>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0"/>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0"/>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0"/>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0"/>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0"/>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0"/>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0"/>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0"/>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0"/>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0"/>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0"/>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0"/>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0"/>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0"/>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0"/>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0"/>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0"/>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0"/>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0"/>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0"/>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0"/>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0"/>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0"/>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0"/>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0"/>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0"/>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0"/>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0"/>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0"/>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0"/>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0"/>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0"/>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0"/>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0"/>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0"/>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0"/>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0"/>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0"/>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0"/>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0"/>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0"/>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0"/>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0"/>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0"/>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0"/>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0"/>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0"/>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0"/>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0"/>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0"/>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0"/>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0"/>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0"/>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0"/>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0"/>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0"/>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0"/>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0"/>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0"/>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0"/>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0"/>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0"/>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0"/>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0"/>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0"/>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0"/>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0"/>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0"/>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0"/>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0"/>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0"/>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0"/>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0"/>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0"/>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0"/>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0"/>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0"/>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0"/>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0"/>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0"/>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0"/>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3" type="noConversion"/>
  <conditionalFormatting sqref="E798:T920">
    <cfRule type="cellIs" dxfId="171" priority="10" stopIfTrue="1" operator="equal">
      <formula>"FINAL"</formula>
    </cfRule>
    <cfRule type="cellIs" dxfId="170" priority="11" stopIfTrue="1" operator="equal">
      <formula>"清車"</formula>
    </cfRule>
    <cfRule type="cellIs" dxfId="169" priority="12" stopIfTrue="1" operator="equal">
      <formula>"改紡"</formula>
    </cfRule>
  </conditionalFormatting>
  <conditionalFormatting sqref="G1 T798:T909 H798:H920 K798:L920 O798:P920 S798:S920 G798:G65339">
    <cfRule type="cellIs" dxfId="168" priority="20" stopIfTrue="1" operator="equal">
      <formula>"改紡"</formula>
    </cfRule>
  </conditionalFormatting>
  <conditionalFormatting sqref="G798:G920 H798:T65339 H1:T1">
    <cfRule type="cellIs" dxfId="167" priority="23" stopIfTrue="1" operator="equal">
      <formula>"改紡"</formula>
    </cfRule>
  </conditionalFormatting>
  <conditionalFormatting sqref="G798:G920 H798:T65339">
    <cfRule type="cellIs" dxfId="166" priority="21" stopIfTrue="1" operator="equal">
      <formula>"FINAL"</formula>
    </cfRule>
    <cfRule type="cellIs" dxfId="165" priority="22" stopIfTrue="1" operator="equal">
      <formula>"清車"</formula>
    </cfRule>
  </conditionalFormatting>
  <conditionalFormatting sqref="G1:T1 T798:T909 H798:H920 K798:L920 O798:P920 S798:S920 G798:G65339">
    <cfRule type="cellIs" dxfId="164" priority="19" stopIfTrue="1" operator="equal">
      <formula>"清車"</formula>
    </cfRule>
  </conditionalFormatting>
  <conditionalFormatting sqref="L798:L909 T798:T909 G798:G920 K798:K920 O798:P920 S798:S920">
    <cfRule type="cellIs" dxfId="163" priority="13" stopIfTrue="1" operator="equal">
      <formula>"改紡"</formula>
    </cfRule>
    <cfRule type="cellIs" dxfId="162" priority="14" stopIfTrue="1" operator="equal">
      <formula>"清車"</formula>
    </cfRule>
    <cfRule type="cellIs" dxfId="161" priority="15" stopIfTrue="1" operator="equal">
      <formula>"FINAL"</formula>
    </cfRule>
  </conditionalFormatting>
  <conditionalFormatting sqref="T798:T909 K798:L920 O798:P920 S798:S920 G798:G65339 H798:H920 G1:T1">
    <cfRule type="cellIs" dxfId="160" priority="18" stopIfTrue="1" operator="equal">
      <formula>"FINAL"</formula>
    </cfRule>
  </conditionalFormatting>
  <conditionalFormatting sqref="U1:U920">
    <cfRule type="cellIs" dxfId="159" priority="17" stopIfTrue="1" operator="equal">
      <formula>"高壓"</formula>
    </cfRule>
  </conditionalFormatting>
  <conditionalFormatting sqref="Z2:Z920">
    <cfRule type="cellIs" dxfId="158" priority="1" stopIfTrue="1" operator="notEqual">
      <formula>216</formula>
    </cfRule>
  </conditionalFormatting>
  <pageMargins left="0.35" right="0.2" top="1.38" bottom="0.77" header="0.47" footer="0.51181102362204722"/>
  <pageSetup paperSize="8" scale="85" orientation="landscape"/>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2106</v>
      </c>
      <c r="B1" s="335" t="s">
        <v>1082</v>
      </c>
      <c r="C1" s="335" t="s">
        <v>940</v>
      </c>
      <c r="D1" s="335" t="s">
        <v>954</v>
      </c>
      <c r="E1" s="534" t="s">
        <v>3056</v>
      </c>
      <c r="F1" s="534" t="s">
        <v>3057</v>
      </c>
      <c r="G1" s="534" t="s">
        <v>3058</v>
      </c>
      <c r="H1" s="534" t="s">
        <v>3059</v>
      </c>
      <c r="I1" s="534" t="s">
        <v>3060</v>
      </c>
      <c r="J1" s="534" t="s">
        <v>2221</v>
      </c>
      <c r="K1" s="232" t="s">
        <v>3061</v>
      </c>
      <c r="L1" s="335" t="s">
        <v>3062</v>
      </c>
      <c r="M1" s="335" t="s">
        <v>3063</v>
      </c>
      <c r="N1" s="335" t="s">
        <v>3064</v>
      </c>
      <c r="O1" s="335" t="s">
        <v>3065</v>
      </c>
      <c r="P1" s="335" t="s">
        <v>3066</v>
      </c>
      <c r="Q1" s="335" t="s">
        <v>1080</v>
      </c>
      <c r="R1" s="335" t="s">
        <v>3067</v>
      </c>
      <c r="S1" s="335" t="s">
        <v>3068</v>
      </c>
      <c r="T1" s="232" t="s">
        <v>3069</v>
      </c>
      <c r="U1" s="232" t="s">
        <v>3070</v>
      </c>
      <c r="V1" s="335" t="s">
        <v>1089</v>
      </c>
      <c r="W1" s="335" t="s">
        <v>1546</v>
      </c>
      <c r="X1" s="335" t="s">
        <v>1095</v>
      </c>
      <c r="Y1" s="688"/>
      <c r="Z1" s="335"/>
      <c r="AA1" s="335" t="s">
        <v>3071</v>
      </c>
      <c r="AB1" s="335" t="s">
        <v>3072</v>
      </c>
      <c r="AC1" s="335" t="s">
        <v>3073</v>
      </c>
      <c r="AD1" s="336" t="s">
        <v>3074</v>
      </c>
      <c r="AE1" s="232" t="s">
        <v>2840</v>
      </c>
      <c r="AF1" s="232" t="s">
        <v>2841</v>
      </c>
      <c r="AG1" s="337" t="s">
        <v>6</v>
      </c>
      <c r="AH1" s="337" t="s">
        <v>3050</v>
      </c>
      <c r="AI1" s="337" t="s">
        <v>8</v>
      </c>
      <c r="AJ1" s="337" t="s">
        <v>1977</v>
      </c>
      <c r="AK1" t="s">
        <v>3075</v>
      </c>
      <c r="AL1" t="s">
        <v>3076</v>
      </c>
      <c r="AM1" s="338" t="s">
        <v>1975</v>
      </c>
      <c r="AN1" s="427" t="s">
        <v>3077</v>
      </c>
      <c r="AO1" s="436" t="s">
        <v>1081</v>
      </c>
      <c r="AP1" s="232" t="s">
        <v>936</v>
      </c>
      <c r="AQ1" s="517" t="s">
        <v>968</v>
      </c>
      <c r="AR1" s="517" t="s">
        <v>3078</v>
      </c>
      <c r="AS1" s="517" t="s">
        <v>3079</v>
      </c>
      <c r="AT1" s="634" t="s">
        <v>2508</v>
      </c>
    </row>
    <row r="2" spans="1:46">
      <c r="A2" s="335" t="s">
        <v>2109</v>
      </c>
      <c r="B2" s="335" t="s">
        <v>1089</v>
      </c>
      <c r="C2" s="335" t="s">
        <v>946</v>
      </c>
      <c r="D2" s="335" t="s">
        <v>957</v>
      </c>
      <c r="E2" s="534" t="s">
        <v>3080</v>
      </c>
      <c r="F2" s="534" t="s">
        <v>1021</v>
      </c>
      <c r="G2" s="534" t="s">
        <v>1272</v>
      </c>
      <c r="H2" s="534" t="s">
        <v>2220</v>
      </c>
      <c r="I2" s="534" t="s">
        <v>1429</v>
      </c>
      <c r="J2" s="534" t="s">
        <v>1429</v>
      </c>
      <c r="K2" s="232" t="s">
        <v>3081</v>
      </c>
      <c r="L2" s="335"/>
      <c r="M2" s="335" t="s">
        <v>1229</v>
      </c>
      <c r="N2" s="335" t="s">
        <v>3082</v>
      </c>
      <c r="O2" s="335" t="s">
        <v>1066</v>
      </c>
      <c r="P2" s="335" t="s">
        <v>1097</v>
      </c>
      <c r="Q2" s="335" t="s">
        <v>3083</v>
      </c>
      <c r="R2" s="335" t="s">
        <v>3084</v>
      </c>
      <c r="S2" s="339" t="s">
        <v>720</v>
      </c>
      <c r="T2" s="298" t="s">
        <v>3085</v>
      </c>
      <c r="U2" s="232" t="s">
        <v>3086</v>
      </c>
      <c r="V2" s="335" t="s">
        <v>3087</v>
      </c>
      <c r="W2" s="335" t="s">
        <v>3088</v>
      </c>
      <c r="X2" s="335" t="s">
        <v>3089</v>
      </c>
      <c r="Y2" s="335"/>
      <c r="Z2" s="335"/>
      <c r="AA2" s="335">
        <v>0.5</v>
      </c>
      <c r="AB2" s="335" t="s">
        <v>3090</v>
      </c>
      <c r="AC2" s="335"/>
      <c r="AD2" s="339" t="s">
        <v>3091</v>
      </c>
      <c r="AE2" s="340"/>
      <c r="AF2"/>
      <c r="AG2" s="337">
        <v>0</v>
      </c>
      <c r="AH2" s="337">
        <v>0</v>
      </c>
      <c r="AI2" s="337" t="s">
        <v>26</v>
      </c>
      <c r="AJ2" s="337" t="s">
        <v>3092</v>
      </c>
      <c r="AK2" t="s">
        <v>3093</v>
      </c>
      <c r="AL2" t="s">
        <v>3094</v>
      </c>
      <c r="AM2" s="338" t="s">
        <v>1808</v>
      </c>
      <c r="AN2" s="427" t="s">
        <v>2768</v>
      </c>
      <c r="AO2" s="436" t="s">
        <v>3095</v>
      </c>
      <c r="AP2" s="232" t="s">
        <v>1476</v>
      </c>
      <c r="AQ2" s="517" t="s">
        <v>2785</v>
      </c>
      <c r="AR2" s="517" t="s">
        <v>3096</v>
      </c>
      <c r="AS2" s="517" t="s">
        <v>2837</v>
      </c>
      <c r="AT2" s="634" t="s">
        <v>1617</v>
      </c>
    </row>
    <row r="3" spans="1:46">
      <c r="A3" s="335" t="s">
        <v>2113</v>
      </c>
      <c r="B3" s="335" t="s">
        <v>1546</v>
      </c>
      <c r="C3" s="335" t="s">
        <v>949</v>
      </c>
      <c r="D3" s="335" t="s">
        <v>1105</v>
      </c>
      <c r="E3" s="534" t="s">
        <v>3097</v>
      </c>
      <c r="F3" s="534" t="s">
        <v>1949</v>
      </c>
      <c r="G3" s="534" t="s">
        <v>3098</v>
      </c>
      <c r="H3" s="534" t="s">
        <v>1240</v>
      </c>
      <c r="I3" s="534" t="s">
        <v>3099</v>
      </c>
      <c r="J3" s="534" t="s">
        <v>3099</v>
      </c>
      <c r="L3" s="335"/>
      <c r="M3" s="335" t="s">
        <v>1682</v>
      </c>
      <c r="N3" s="335" t="s">
        <v>3100</v>
      </c>
      <c r="O3" s="335" t="s">
        <v>1060</v>
      </c>
      <c r="P3" s="335" t="s">
        <v>951</v>
      </c>
      <c r="Q3" s="335" t="s">
        <v>3091</v>
      </c>
      <c r="R3" s="335" t="s">
        <v>3101</v>
      </c>
      <c r="S3" s="339" t="s">
        <v>568</v>
      </c>
      <c r="T3" s="298" t="s">
        <v>3102</v>
      </c>
      <c r="U3" s="232" t="s">
        <v>3103</v>
      </c>
      <c r="V3" s="335" t="s">
        <v>1859</v>
      </c>
      <c r="W3" s="335" t="s">
        <v>3104</v>
      </c>
      <c r="X3" s="335" t="s">
        <v>3105</v>
      </c>
      <c r="Y3" s="335"/>
      <c r="Z3" s="335"/>
      <c r="AA3" s="341">
        <v>1</v>
      </c>
      <c r="AB3" s="335" t="s">
        <v>3096</v>
      </c>
      <c r="AC3" s="335"/>
      <c r="AD3" s="339" t="s">
        <v>3106</v>
      </c>
      <c r="AE3" s="340"/>
      <c r="AF3"/>
      <c r="AG3" s="337">
        <v>224</v>
      </c>
      <c r="AH3" s="337">
        <v>1.859</v>
      </c>
      <c r="AI3" s="337" t="s">
        <v>37</v>
      </c>
      <c r="AJ3" s="337" t="s">
        <v>951</v>
      </c>
      <c r="AK3" t="s">
        <v>3107</v>
      </c>
      <c r="AL3" t="s">
        <v>3108</v>
      </c>
      <c r="AM3" s="338" t="s">
        <v>3109</v>
      </c>
      <c r="AN3" s="427" t="s">
        <v>3110</v>
      </c>
      <c r="AO3" s="436" t="s">
        <v>3111</v>
      </c>
      <c r="AQ3" s="517" t="s">
        <v>2018</v>
      </c>
      <c r="AR3" s="517" t="s">
        <v>3112</v>
      </c>
      <c r="AS3" s="517" t="s">
        <v>3113</v>
      </c>
      <c r="AT3" s="634" t="s">
        <v>2779</v>
      </c>
    </row>
    <row r="4" spans="1:46">
      <c r="A4" s="335" t="s">
        <v>2117</v>
      </c>
      <c r="B4" s="335" t="s">
        <v>1095</v>
      </c>
      <c r="C4" s="335" t="s">
        <v>950</v>
      </c>
      <c r="D4" s="335" t="s">
        <v>1157</v>
      </c>
      <c r="E4" s="534" t="s">
        <v>957</v>
      </c>
      <c r="F4" s="534" t="s">
        <v>3098</v>
      </c>
      <c r="G4" s="534" t="s">
        <v>1893</v>
      </c>
      <c r="H4" s="534"/>
      <c r="I4" s="534" t="s">
        <v>2228</v>
      </c>
      <c r="J4" s="534" t="s">
        <v>2228</v>
      </c>
      <c r="L4" s="335"/>
      <c r="M4" s="335" t="s">
        <v>1097</v>
      </c>
      <c r="N4" s="335" t="s">
        <v>3114</v>
      </c>
      <c r="O4" s="335" t="s">
        <v>3115</v>
      </c>
      <c r="P4" s="335" t="s">
        <v>3116</v>
      </c>
      <c r="Q4" s="335" t="s">
        <v>1267</v>
      </c>
      <c r="S4" s="339" t="s">
        <v>3117</v>
      </c>
      <c r="T4" s="298" t="s">
        <v>3118</v>
      </c>
      <c r="U4" s="232" t="s">
        <v>3119</v>
      </c>
      <c r="V4" s="335" t="s">
        <v>1905</v>
      </c>
      <c r="W4" s="335" t="s">
        <v>1445</v>
      </c>
      <c r="X4" s="335" t="s">
        <v>3120</v>
      </c>
      <c r="Y4" s="335"/>
      <c r="Z4" s="335"/>
      <c r="AA4" s="341">
        <v>2</v>
      </c>
      <c r="AB4" s="335" t="s">
        <v>3121</v>
      </c>
      <c r="AC4" s="335"/>
      <c r="AD4" s="339" t="s">
        <v>3122</v>
      </c>
      <c r="AE4" s="340"/>
      <c r="AF4"/>
      <c r="AG4" s="337" t="s">
        <v>3123</v>
      </c>
      <c r="AH4" s="337">
        <v>1.1890000000000001</v>
      </c>
      <c r="AI4" s="337" t="s">
        <v>547</v>
      </c>
      <c r="AJ4" s="337" t="s">
        <v>1097</v>
      </c>
      <c r="AK4" t="s">
        <v>3124</v>
      </c>
      <c r="AL4" t="s">
        <v>3125</v>
      </c>
      <c r="AM4" s="338" t="s">
        <v>3126</v>
      </c>
      <c r="AN4" s="427" t="s">
        <v>2812</v>
      </c>
      <c r="AQ4" s="517" t="s">
        <v>2905</v>
      </c>
      <c r="AR4" s="517" t="s">
        <v>3127</v>
      </c>
      <c r="AS4" s="517"/>
      <c r="AT4" s="634" t="s">
        <v>3128</v>
      </c>
    </row>
    <row r="5" spans="1:46">
      <c r="B5" s="335"/>
      <c r="C5" s="335" t="s">
        <v>1102</v>
      </c>
      <c r="D5" s="335" t="s">
        <v>965</v>
      </c>
      <c r="E5" s="534" t="s">
        <v>1021</v>
      </c>
      <c r="F5" s="534" t="s">
        <v>1971</v>
      </c>
      <c r="G5" s="534" t="s">
        <v>1891</v>
      </c>
      <c r="H5" s="534" t="s">
        <v>1691</v>
      </c>
      <c r="I5" s="534" t="s">
        <v>2229</v>
      </c>
      <c r="J5" s="534" t="s">
        <v>2229</v>
      </c>
      <c r="M5" s="335" t="s">
        <v>947</v>
      </c>
      <c r="N5" s="335" t="s">
        <v>3129</v>
      </c>
      <c r="O5" s="335" t="s">
        <v>1056</v>
      </c>
      <c r="P5" s="335" t="s">
        <v>1262</v>
      </c>
      <c r="Q5" s="335" t="s">
        <v>3130</v>
      </c>
      <c r="S5" s="339" t="s">
        <v>297</v>
      </c>
      <c r="T5" s="298" t="s">
        <v>3131</v>
      </c>
      <c r="U5" s="232" t="s">
        <v>3132</v>
      </c>
      <c r="V5" s="335" t="s">
        <v>3133</v>
      </c>
      <c r="W5" s="335" t="s">
        <v>3134</v>
      </c>
      <c r="X5" s="335" t="s">
        <v>3135</v>
      </c>
      <c r="Y5" s="335"/>
      <c r="Z5" s="335"/>
      <c r="AA5" s="341">
        <v>3</v>
      </c>
      <c r="AB5" s="335" t="s">
        <v>3136</v>
      </c>
      <c r="AC5" s="335"/>
      <c r="AD5" s="339" t="s">
        <v>940</v>
      </c>
      <c r="AE5" s="340"/>
      <c r="AF5"/>
      <c r="AG5" s="337" t="s">
        <v>3137</v>
      </c>
      <c r="AH5" s="337">
        <v>0.66900000000000004</v>
      </c>
      <c r="AI5" s="337"/>
      <c r="AJ5" s="337" t="s">
        <v>942</v>
      </c>
      <c r="AK5" t="s">
        <v>960</v>
      </c>
      <c r="AL5" t="s">
        <v>3138</v>
      </c>
      <c r="AM5" s="338" t="s">
        <v>3139</v>
      </c>
      <c r="AN5" s="427" t="s">
        <v>2849</v>
      </c>
      <c r="AQ5" s="517" t="s">
        <v>2864</v>
      </c>
      <c r="AR5" s="517" t="s">
        <v>2216</v>
      </c>
      <c r="AS5" s="517"/>
      <c r="AT5" s="634" t="s">
        <v>3140</v>
      </c>
    </row>
    <row r="6" spans="1:46">
      <c r="B6" s="335"/>
      <c r="C6" s="335" t="s">
        <v>1267</v>
      </c>
      <c r="D6" s="335"/>
      <c r="E6" s="534" t="s">
        <v>1026</v>
      </c>
      <c r="F6" s="534" t="s">
        <v>3002</v>
      </c>
      <c r="G6" s="534" t="s">
        <v>1844</v>
      </c>
      <c r="H6" s="534"/>
      <c r="I6" s="534" t="s">
        <v>3141</v>
      </c>
      <c r="J6" s="534" t="s">
        <v>3141</v>
      </c>
      <c r="M6" s="335" t="s">
        <v>942</v>
      </c>
      <c r="N6" s="335" t="s">
        <v>3142</v>
      </c>
      <c r="O6" s="335" t="s">
        <v>3143</v>
      </c>
      <c r="P6" s="335" t="s">
        <v>1324</v>
      </c>
      <c r="Q6" s="335" t="s">
        <v>3144</v>
      </c>
      <c r="S6" s="339" t="s">
        <v>540</v>
      </c>
      <c r="T6" s="298" t="s">
        <v>3145</v>
      </c>
      <c r="U6" s="232" t="s">
        <v>3146</v>
      </c>
      <c r="V6" s="335" t="s">
        <v>1750</v>
      </c>
      <c r="W6" s="335" t="s">
        <v>3147</v>
      </c>
      <c r="X6" s="335" t="s">
        <v>1590</v>
      </c>
      <c r="Y6" s="335"/>
      <c r="Z6" s="335"/>
      <c r="AA6" s="341">
        <v>4</v>
      </c>
      <c r="AB6" s="335" t="s">
        <v>1087</v>
      </c>
      <c r="AC6" s="335"/>
      <c r="AD6" s="339" t="s">
        <v>3148</v>
      </c>
      <c r="AE6" s="340"/>
      <c r="AF6"/>
      <c r="AG6" s="337" t="s">
        <v>48</v>
      </c>
      <c r="AH6" s="337">
        <v>1.2649999999999999</v>
      </c>
      <c r="AI6" s="337"/>
      <c r="AJ6" s="337" t="s">
        <v>3149</v>
      </c>
      <c r="AK6"/>
      <c r="AL6" t="s">
        <v>3150</v>
      </c>
      <c r="AM6" s="338" t="s">
        <v>1309</v>
      </c>
      <c r="AN6" s="427" t="s">
        <v>2853</v>
      </c>
      <c r="AQ6" s="517" t="s">
        <v>2957</v>
      </c>
      <c r="AR6" s="517" t="s">
        <v>3090</v>
      </c>
      <c r="AS6" s="517"/>
      <c r="AT6" s="634" t="s">
        <v>3151</v>
      </c>
    </row>
    <row r="7" spans="1:46" ht="16.5" customHeight="1">
      <c r="B7" s="335"/>
      <c r="C7" s="335" t="s">
        <v>1089</v>
      </c>
      <c r="D7" s="335"/>
      <c r="E7" s="534" t="s">
        <v>1485</v>
      </c>
      <c r="F7" s="534" t="s">
        <v>1272</v>
      </c>
      <c r="G7" s="534" t="s">
        <v>2214</v>
      </c>
      <c r="H7" s="534"/>
      <c r="I7" s="534" t="s">
        <v>1181</v>
      </c>
      <c r="J7" s="534" t="s">
        <v>1181</v>
      </c>
      <c r="M7" s="335" t="s">
        <v>951</v>
      </c>
      <c r="N7" s="335" t="s">
        <v>978</v>
      </c>
      <c r="O7" s="335" t="s">
        <v>1318</v>
      </c>
      <c r="P7" s="335" t="s">
        <v>3152</v>
      </c>
      <c r="Q7" s="335" t="s">
        <v>3153</v>
      </c>
      <c r="S7" s="339" t="s">
        <v>322</v>
      </c>
      <c r="T7" s="298" t="s">
        <v>3154</v>
      </c>
      <c r="U7" s="232" t="s">
        <v>3155</v>
      </c>
      <c r="V7" s="335" t="s">
        <v>3156</v>
      </c>
      <c r="W7" s="335" t="s">
        <v>3157</v>
      </c>
      <c r="X7" s="335" t="s">
        <v>3158</v>
      </c>
      <c r="Y7" s="335"/>
      <c r="Z7" s="335"/>
      <c r="AA7" s="335">
        <v>4.5</v>
      </c>
      <c r="AB7" s="335" t="s">
        <v>1093</v>
      </c>
      <c r="AC7" s="335"/>
      <c r="AD7" s="339" t="s">
        <v>3159</v>
      </c>
      <c r="AE7" s="340"/>
      <c r="AF7"/>
      <c r="AG7" s="337" t="s">
        <v>3160</v>
      </c>
      <c r="AH7" s="337">
        <v>0.66900000000000004</v>
      </c>
      <c r="AI7" s="337"/>
      <c r="AJ7" s="337" t="s">
        <v>3161</v>
      </c>
      <c r="AK7"/>
      <c r="AL7" t="s">
        <v>3162</v>
      </c>
      <c r="AM7" s="338"/>
      <c r="AN7" s="427" t="s">
        <v>2788</v>
      </c>
      <c r="AQ7" s="517" t="s">
        <v>3098</v>
      </c>
      <c r="AR7" s="517" t="s">
        <v>978</v>
      </c>
      <c r="AS7" s="517"/>
      <c r="AT7" s="634" t="s">
        <v>3163</v>
      </c>
    </row>
    <row r="8" spans="1:46" ht="17.25" customHeight="1">
      <c r="C8" s="335" t="s">
        <v>1095</v>
      </c>
      <c r="D8" s="335"/>
      <c r="E8" s="534" t="s">
        <v>1842</v>
      </c>
      <c r="F8" s="534" t="s">
        <v>1947</v>
      </c>
      <c r="G8" s="534" t="s">
        <v>2982</v>
      </c>
      <c r="H8" s="534" t="s">
        <v>1272</v>
      </c>
      <c r="I8" s="534" t="s">
        <v>1272</v>
      </c>
      <c r="J8" s="534" t="s">
        <v>2222</v>
      </c>
      <c r="M8" s="335" t="s">
        <v>955</v>
      </c>
      <c r="O8" s="335" t="s">
        <v>3164</v>
      </c>
      <c r="P8" s="335" t="s">
        <v>3165</v>
      </c>
      <c r="Q8" s="335" t="s">
        <v>1086</v>
      </c>
      <c r="S8" s="339" t="s">
        <v>192</v>
      </c>
      <c r="T8" s="298" t="s">
        <v>3166</v>
      </c>
      <c r="U8" s="232" t="s">
        <v>3167</v>
      </c>
      <c r="V8" s="335" t="s">
        <v>1905</v>
      </c>
      <c r="W8" s="335" t="s">
        <v>3168</v>
      </c>
      <c r="X8" s="335" t="s">
        <v>3169</v>
      </c>
      <c r="Y8" s="335"/>
      <c r="Z8" s="335"/>
      <c r="AA8" s="341">
        <v>5</v>
      </c>
      <c r="AB8" s="335" t="s">
        <v>3170</v>
      </c>
      <c r="AC8" s="335"/>
      <c r="AD8" s="339" t="s">
        <v>3171</v>
      </c>
      <c r="AE8" s="340"/>
      <c r="AF8"/>
      <c r="AG8" s="337" t="s">
        <v>3172</v>
      </c>
      <c r="AH8" s="337">
        <v>0.56200000000000006</v>
      </c>
      <c r="AI8" s="337"/>
      <c r="AJ8" s="337" t="s">
        <v>955</v>
      </c>
      <c r="AK8"/>
      <c r="AL8" t="s">
        <v>3173</v>
      </c>
      <c r="AQ8" s="517" t="s">
        <v>2792</v>
      </c>
      <c r="AR8" s="517"/>
      <c r="AS8" s="517"/>
      <c r="AT8" s="634" t="s">
        <v>3174</v>
      </c>
    </row>
    <row r="9" spans="1:46">
      <c r="C9" s="335"/>
      <c r="E9" s="534" t="s">
        <v>1949</v>
      </c>
      <c r="F9" s="534" t="s">
        <v>3175</v>
      </c>
      <c r="G9" s="534" t="s">
        <v>1844</v>
      </c>
      <c r="H9" s="534"/>
      <c r="I9" s="534" t="s">
        <v>2199</v>
      </c>
      <c r="J9" s="534" t="s">
        <v>1272</v>
      </c>
      <c r="M9" s="335" t="s">
        <v>960</v>
      </c>
      <c r="O9" s="335" t="s">
        <v>1063</v>
      </c>
      <c r="P9" s="335" t="s">
        <v>3100</v>
      </c>
      <c r="Q9" s="335"/>
      <c r="S9" s="339" t="s">
        <v>301</v>
      </c>
      <c r="T9" s="298" t="s">
        <v>3176</v>
      </c>
      <c r="U9" s="232" t="s">
        <v>3177</v>
      </c>
      <c r="V9" s="335" t="s">
        <v>3133</v>
      </c>
      <c r="W9" s="335" t="s">
        <v>3178</v>
      </c>
      <c r="X9" s="335" t="s">
        <v>3179</v>
      </c>
      <c r="Y9" s="335"/>
      <c r="Z9" s="335"/>
      <c r="AA9" s="335">
        <v>5.34</v>
      </c>
      <c r="AB9" s="335" t="s">
        <v>978</v>
      </c>
      <c r="AC9" s="335"/>
      <c r="AD9" s="339" t="s">
        <v>3180</v>
      </c>
      <c r="AE9" s="340"/>
      <c r="AF9"/>
      <c r="AG9" s="337" t="s">
        <v>3181</v>
      </c>
      <c r="AH9" s="337">
        <v>0.91100000000000003</v>
      </c>
      <c r="AI9"/>
      <c r="AJ9" s="337" t="s">
        <v>3182</v>
      </c>
      <c r="AK9"/>
      <c r="AL9" t="s">
        <v>3183</v>
      </c>
      <c r="AQ9" s="517" t="s">
        <v>1731</v>
      </c>
      <c r="AR9" s="517"/>
      <c r="AS9" s="517"/>
      <c r="AT9" s="634" t="s">
        <v>3184</v>
      </c>
    </row>
    <row r="10" spans="1:46">
      <c r="E10" s="534" t="s">
        <v>1844</v>
      </c>
      <c r="F10" s="534" t="s">
        <v>1893</v>
      </c>
      <c r="G10" s="534" t="s">
        <v>2862</v>
      </c>
      <c r="H10" s="534" t="s">
        <v>3185</v>
      </c>
      <c r="I10" s="534" t="s">
        <v>3186</v>
      </c>
      <c r="J10" s="534" t="s">
        <v>3187</v>
      </c>
      <c r="M10" s="335" t="s">
        <v>1419</v>
      </c>
      <c r="O10" s="335" t="s">
        <v>3188</v>
      </c>
      <c r="P10" s="335" t="s">
        <v>1354</v>
      </c>
      <c r="Q10" s="335"/>
      <c r="S10" s="339" t="s">
        <v>1989</v>
      </c>
      <c r="V10" s="335" t="s">
        <v>3189</v>
      </c>
      <c r="W10" s="335" t="s">
        <v>3190</v>
      </c>
      <c r="X10" s="335" t="s">
        <v>3191</v>
      </c>
      <c r="Y10" s="335"/>
      <c r="Z10" s="335"/>
      <c r="AA10" s="335">
        <v>5.5</v>
      </c>
      <c r="AC10" s="335"/>
      <c r="AD10" s="339" t="s">
        <v>3192</v>
      </c>
      <c r="AE10" s="340"/>
      <c r="AF10"/>
      <c r="AG10" s="337" t="s">
        <v>3193</v>
      </c>
      <c r="AH10" s="337">
        <v>0.56200000000000006</v>
      </c>
      <c r="AI10"/>
      <c r="AJ10" s="337" t="s">
        <v>3194</v>
      </c>
      <c r="AK10"/>
      <c r="AL10" t="s">
        <v>3195</v>
      </c>
      <c r="AQ10" s="517"/>
      <c r="AR10" s="517"/>
      <c r="AS10" s="517"/>
      <c r="AT10" s="634" t="s">
        <v>3196</v>
      </c>
    </row>
    <row r="11" spans="1:46">
      <c r="E11" s="534" t="s">
        <v>1891</v>
      </c>
      <c r="F11" s="534"/>
      <c r="G11" s="534" t="s">
        <v>2794</v>
      </c>
      <c r="H11" s="534" t="s">
        <v>2223</v>
      </c>
      <c r="I11" s="534" t="s">
        <v>2213</v>
      </c>
      <c r="J11" s="534" t="s">
        <v>1131</v>
      </c>
      <c r="M11" s="335" t="s">
        <v>958</v>
      </c>
      <c r="O11" s="335" t="s">
        <v>3197</v>
      </c>
      <c r="P11" s="335" t="s">
        <v>1480</v>
      </c>
      <c r="Q11" s="335"/>
      <c r="S11" s="339" t="s">
        <v>3198</v>
      </c>
      <c r="T11" s="298" t="s">
        <v>3199</v>
      </c>
      <c r="U11" s="232" t="s">
        <v>3200</v>
      </c>
      <c r="V11" s="335" t="s">
        <v>3201</v>
      </c>
      <c r="W11" s="335" t="s">
        <v>3202</v>
      </c>
      <c r="X11" s="335" t="s">
        <v>3203</v>
      </c>
      <c r="Y11" s="335"/>
      <c r="Z11" s="335"/>
      <c r="AC11" s="335"/>
      <c r="AD11" s="339" t="s">
        <v>3204</v>
      </c>
      <c r="AE11" s="340"/>
      <c r="AF11"/>
      <c r="AG11" s="337" t="s">
        <v>250</v>
      </c>
      <c r="AH11" s="337">
        <v>0.66900000000000004</v>
      </c>
      <c r="AI11"/>
      <c r="AJ11" s="337" t="s">
        <v>1005</v>
      </c>
      <c r="AK11"/>
      <c r="AL11" t="s">
        <v>3205</v>
      </c>
      <c r="AT11" s="634" t="s">
        <v>2771</v>
      </c>
    </row>
    <row r="12" spans="1:46">
      <c r="E12" s="534" t="s">
        <v>2214</v>
      </c>
      <c r="F12" s="534"/>
      <c r="G12" s="534" t="s">
        <v>3206</v>
      </c>
      <c r="H12" s="534" t="s">
        <v>3207</v>
      </c>
      <c r="I12" s="534" t="s">
        <v>2038</v>
      </c>
      <c r="J12" s="534" t="s">
        <v>3186</v>
      </c>
      <c r="M12" s="335" t="s">
        <v>3208</v>
      </c>
      <c r="O12" s="335" t="s">
        <v>3209</v>
      </c>
      <c r="P12" s="335" t="s">
        <v>3210</v>
      </c>
      <c r="Q12" s="335"/>
      <c r="S12" s="339" t="s">
        <v>134</v>
      </c>
      <c r="T12" s="298" t="s">
        <v>3211</v>
      </c>
      <c r="U12" s="232" t="s">
        <v>3212</v>
      </c>
      <c r="V12" s="335" t="s">
        <v>1381</v>
      </c>
      <c r="W12" s="335" t="s">
        <v>3213</v>
      </c>
      <c r="X12" s="335" t="s">
        <v>3214</v>
      </c>
      <c r="Y12" s="335"/>
      <c r="AC12" s="335"/>
      <c r="AD12" s="339" t="s">
        <v>3215</v>
      </c>
      <c r="AE12" s="340"/>
      <c r="AF12"/>
      <c r="AG12" s="337" t="s">
        <v>179</v>
      </c>
      <c r="AH12" s="337">
        <v>0.56200000000000006</v>
      </c>
      <c r="AI12"/>
      <c r="AJ12" s="342" t="s">
        <v>1354</v>
      </c>
      <c r="AT12" s="634" t="s">
        <v>978</v>
      </c>
    </row>
    <row r="13" spans="1:46">
      <c r="E13" s="534" t="s">
        <v>3216</v>
      </c>
      <c r="F13" s="534"/>
      <c r="G13" s="534" t="s">
        <v>1021</v>
      </c>
      <c r="H13" s="534" t="s">
        <v>2038</v>
      </c>
      <c r="I13" s="534" t="s">
        <v>2227</v>
      </c>
      <c r="J13" s="534"/>
      <c r="M13" s="335" t="s">
        <v>3217</v>
      </c>
      <c r="O13" s="335" t="s">
        <v>3218</v>
      </c>
      <c r="P13" s="343" t="s">
        <v>1005</v>
      </c>
      <c r="Q13" s="335"/>
      <c r="S13" s="339" t="s">
        <v>3219</v>
      </c>
      <c r="T13" s="298" t="s">
        <v>3220</v>
      </c>
      <c r="U13" s="232" t="s">
        <v>3221</v>
      </c>
      <c r="V13" s="335" t="s">
        <v>3222</v>
      </c>
      <c r="W13" s="335" t="s">
        <v>3223</v>
      </c>
      <c r="X13" s="335" t="s">
        <v>3224</v>
      </c>
      <c r="Y13" s="335"/>
      <c r="AC13" s="335"/>
      <c r="AD13" s="336" t="s">
        <v>3225</v>
      </c>
      <c r="AE13" s="340"/>
      <c r="AF13"/>
      <c r="AG13" s="337" t="s">
        <v>25</v>
      </c>
      <c r="AH13" s="337">
        <v>0.91100000000000003</v>
      </c>
      <c r="AI13"/>
      <c r="AJ13" s="337" t="s">
        <v>3226</v>
      </c>
      <c r="AT13" s="634"/>
    </row>
    <row r="14" spans="1:46">
      <c r="E14" s="534" t="s">
        <v>1425</v>
      </c>
      <c r="F14" s="534"/>
      <c r="G14" s="534" t="s">
        <v>1971</v>
      </c>
      <c r="H14" s="534" t="s">
        <v>2210</v>
      </c>
      <c r="I14" s="534"/>
      <c r="J14" s="534"/>
      <c r="M14" s="335" t="s">
        <v>3227</v>
      </c>
      <c r="O14" s="335" t="s">
        <v>978</v>
      </c>
      <c r="P14" s="335" t="s">
        <v>2233</v>
      </c>
      <c r="Q14" s="335"/>
      <c r="S14" s="339" t="s">
        <v>175</v>
      </c>
      <c r="U14" s="232" t="s">
        <v>3228</v>
      </c>
      <c r="V14" s="335" t="s">
        <v>3229</v>
      </c>
      <c r="W14" s="335" t="s">
        <v>3230</v>
      </c>
      <c r="X14" s="335" t="s">
        <v>3231</v>
      </c>
      <c r="Y14" s="335"/>
      <c r="AC14" s="335"/>
      <c r="AD14" s="344" t="s">
        <v>3232</v>
      </c>
      <c r="AE14" s="340"/>
      <c r="AF14"/>
      <c r="AG14" s="337" t="s">
        <v>54</v>
      </c>
      <c r="AH14" s="337">
        <v>1.1890000000000001</v>
      </c>
      <c r="AI14"/>
      <c r="AJ14" s="337" t="s">
        <v>3233</v>
      </c>
      <c r="AT14" s="634"/>
    </row>
    <row r="15" spans="1:46">
      <c r="E15" s="534" t="s">
        <v>1968</v>
      </c>
      <c r="F15" s="534"/>
      <c r="G15" s="534"/>
      <c r="H15" s="534"/>
      <c r="I15" s="534" t="s">
        <v>3187</v>
      </c>
      <c r="J15" s="534" t="s">
        <v>2813</v>
      </c>
      <c r="M15" s="335" t="s">
        <v>1000</v>
      </c>
      <c r="O15" s="335"/>
      <c r="P15" s="335" t="s">
        <v>3234</v>
      </c>
      <c r="Q15" s="335"/>
      <c r="S15" s="339" t="s">
        <v>3235</v>
      </c>
      <c r="T15" s="298" t="s">
        <v>3236</v>
      </c>
      <c r="U15" s="232" t="s">
        <v>3237</v>
      </c>
      <c r="V15" s="335" t="s">
        <v>3238</v>
      </c>
      <c r="W15" s="335" t="s">
        <v>3239</v>
      </c>
      <c r="X15" s="335" t="s">
        <v>3240</v>
      </c>
      <c r="Y15" s="335"/>
      <c r="AD15" s="336" t="s">
        <v>3241</v>
      </c>
      <c r="AE15" s="340"/>
      <c r="AF15"/>
      <c r="AG15" s="337" t="s">
        <v>3242</v>
      </c>
      <c r="AH15" s="337">
        <v>0.91800000000000004</v>
      </c>
      <c r="AI15"/>
      <c r="AJ15" s="337" t="s">
        <v>3243</v>
      </c>
      <c r="AT15" s="634"/>
    </row>
    <row r="16" spans="1:46">
      <c r="E16" s="534" t="s">
        <v>1970</v>
      </c>
      <c r="F16" s="534"/>
      <c r="G16" s="534"/>
      <c r="H16" s="534" t="s">
        <v>2824</v>
      </c>
      <c r="I16" s="534" t="s">
        <v>2226</v>
      </c>
      <c r="J16" s="534" t="s">
        <v>3244</v>
      </c>
      <c r="M16" s="335" t="s">
        <v>3245</v>
      </c>
      <c r="P16" s="335" t="s">
        <v>3246</v>
      </c>
      <c r="S16" s="339" t="s">
        <v>229</v>
      </c>
      <c r="T16" s="298" t="s">
        <v>3247</v>
      </c>
      <c r="U16" s="232" t="s">
        <v>3248</v>
      </c>
      <c r="V16" s="335" t="s">
        <v>3249</v>
      </c>
      <c r="W16" s="335" t="s">
        <v>3250</v>
      </c>
      <c r="X16" s="335" t="s">
        <v>3251</v>
      </c>
      <c r="Y16" s="335"/>
      <c r="AD16" s="344" t="s">
        <v>3252</v>
      </c>
      <c r="AE16" s="340"/>
      <c r="AF16"/>
      <c r="AG16" s="337" t="s">
        <v>3253</v>
      </c>
      <c r="AH16" s="337">
        <v>1.1890000000000001</v>
      </c>
      <c r="AI16"/>
      <c r="AJ16" s="337" t="s">
        <v>3254</v>
      </c>
    </row>
    <row r="17" spans="5:36">
      <c r="E17" s="534" t="s">
        <v>1964</v>
      </c>
      <c r="F17" s="534"/>
      <c r="G17" s="534"/>
      <c r="H17" s="534" t="s">
        <v>3187</v>
      </c>
      <c r="I17" s="534" t="s">
        <v>3255</v>
      </c>
      <c r="J17" s="534" t="s">
        <v>3256</v>
      </c>
      <c r="M17" s="335" t="s">
        <v>1126</v>
      </c>
      <c r="P17" s="335" t="s">
        <v>3257</v>
      </c>
      <c r="S17" s="339" t="s">
        <v>3258</v>
      </c>
      <c r="T17" s="298" t="s">
        <v>3259</v>
      </c>
      <c r="U17" s="232" t="s">
        <v>3260</v>
      </c>
      <c r="V17" s="335" t="s">
        <v>1547</v>
      </c>
      <c r="W17" s="335" t="s">
        <v>3261</v>
      </c>
      <c r="X17" s="335" t="s">
        <v>1096</v>
      </c>
      <c r="Y17" s="335"/>
      <c r="AD17" s="344" t="s">
        <v>3262</v>
      </c>
      <c r="AE17" s="340"/>
      <c r="AF17"/>
      <c r="AG17" s="337" t="s">
        <v>60</v>
      </c>
      <c r="AH17" s="337">
        <v>1.859</v>
      </c>
      <c r="AI17"/>
      <c r="AJ17" s="337" t="s">
        <v>3263</v>
      </c>
    </row>
    <row r="18" spans="5:36">
      <c r="E18" s="534" t="s">
        <v>1369</v>
      </c>
      <c r="F18" s="534"/>
      <c r="G18" s="534"/>
      <c r="H18" s="534"/>
      <c r="I18" s="534"/>
      <c r="J18" s="534" t="s">
        <v>1488</v>
      </c>
      <c r="M18" s="335" t="s">
        <v>3264</v>
      </c>
      <c r="P18" s="335" t="s">
        <v>3265</v>
      </c>
      <c r="S18" s="339" t="s">
        <v>138</v>
      </c>
      <c r="T18" s="298" t="s">
        <v>3266</v>
      </c>
      <c r="U18" s="232" t="s">
        <v>3267</v>
      </c>
      <c r="V18" s="335"/>
      <c r="W18" s="335" t="s">
        <v>1447</v>
      </c>
      <c r="X18" s="335" t="s">
        <v>3268</v>
      </c>
      <c r="Y18" s="335"/>
      <c r="AD18" s="336" t="s">
        <v>3269</v>
      </c>
      <c r="AE18" s="340"/>
      <c r="AF18"/>
      <c r="AG18" s="337" t="s">
        <v>3270</v>
      </c>
      <c r="AH18" s="337">
        <v>1.9510000000000001</v>
      </c>
      <c r="AI18"/>
      <c r="AJ18" s="337" t="s">
        <v>3271</v>
      </c>
    </row>
    <row r="19" spans="5:36">
      <c r="E19" s="534" t="s">
        <v>1731</v>
      </c>
      <c r="F19" s="534"/>
      <c r="G19" s="534"/>
      <c r="H19" s="534" t="s">
        <v>2224</v>
      </c>
      <c r="I19" s="534" t="s">
        <v>2813</v>
      </c>
      <c r="J19" s="534" t="s">
        <v>3255</v>
      </c>
      <c r="M19" s="335" t="s">
        <v>3272</v>
      </c>
      <c r="S19" s="339" t="s">
        <v>272</v>
      </c>
      <c r="T19" s="298" t="s">
        <v>3273</v>
      </c>
      <c r="U19" s="232" t="s">
        <v>3274</v>
      </c>
      <c r="V19" s="335"/>
      <c r="W19" s="335" t="s">
        <v>3275</v>
      </c>
      <c r="X19" s="335" t="s">
        <v>3276</v>
      </c>
      <c r="Y19" s="335"/>
      <c r="AE19" s="340"/>
      <c r="AF19"/>
      <c r="AG19" s="337" t="s">
        <v>3277</v>
      </c>
      <c r="AH19" s="337">
        <v>0.91100000000000003</v>
      </c>
    </row>
    <row r="20" spans="5:36">
      <c r="E20" s="534" t="s">
        <v>1961</v>
      </c>
      <c r="F20" s="534"/>
      <c r="G20" s="534"/>
      <c r="H20" s="534" t="s">
        <v>2213</v>
      </c>
      <c r="I20" s="534" t="s">
        <v>3256</v>
      </c>
      <c r="J20" s="534" t="s">
        <v>2199</v>
      </c>
      <c r="M20" s="335" t="s">
        <v>3278</v>
      </c>
      <c r="S20" s="339" t="s">
        <v>461</v>
      </c>
      <c r="T20" s="298" t="s">
        <v>3279</v>
      </c>
      <c r="U20" s="232" t="s">
        <v>3280</v>
      </c>
      <c r="V20" s="335"/>
      <c r="W20" s="335" t="s">
        <v>3281</v>
      </c>
      <c r="X20" s="335" t="s">
        <v>3282</v>
      </c>
      <c r="AE20" s="340"/>
      <c r="AF20"/>
    </row>
    <row r="21" spans="5:36">
      <c r="E21" s="534" t="s">
        <v>1971</v>
      </c>
      <c r="F21" s="534"/>
      <c r="G21" s="534"/>
      <c r="H21" s="534" t="s">
        <v>2211</v>
      </c>
      <c r="I21" s="534" t="s">
        <v>1488</v>
      </c>
      <c r="J21" s="534" t="s">
        <v>1245</v>
      </c>
      <c r="M21" s="335" t="s">
        <v>3283</v>
      </c>
      <c r="S21" s="339" t="s">
        <v>310</v>
      </c>
      <c r="T21" s="298" t="s">
        <v>3284</v>
      </c>
      <c r="U21" s="232" t="s">
        <v>3285</v>
      </c>
      <c r="V21" s="335"/>
      <c r="W21" s="335" t="s">
        <v>3286</v>
      </c>
      <c r="X21" s="335" t="s">
        <v>1326</v>
      </c>
      <c r="AE21" s="340"/>
      <c r="AF21"/>
    </row>
    <row r="22" spans="5:36">
      <c r="E22" s="534" t="s">
        <v>1948</v>
      </c>
      <c r="F22" s="534"/>
      <c r="G22" s="534"/>
      <c r="H22" s="534" t="s">
        <v>1843</v>
      </c>
      <c r="I22" s="534" t="s">
        <v>1131</v>
      </c>
      <c r="J22" s="534" t="s">
        <v>1843</v>
      </c>
      <c r="M22" s="335" t="s">
        <v>3287</v>
      </c>
      <c r="S22" s="339" t="s">
        <v>3288</v>
      </c>
      <c r="T22" s="298" t="s">
        <v>3289</v>
      </c>
      <c r="U22" s="232" t="s">
        <v>3290</v>
      </c>
      <c r="V22" s="335"/>
      <c r="W22" s="335" t="s">
        <v>3291</v>
      </c>
      <c r="X22" s="335" t="s">
        <v>3292</v>
      </c>
      <c r="AE22" s="340"/>
      <c r="AF22"/>
    </row>
    <row r="23" spans="5:36">
      <c r="E23" s="534" t="s">
        <v>1185</v>
      </c>
      <c r="F23" s="534"/>
      <c r="G23" s="534"/>
      <c r="H23" s="534" t="s">
        <v>2218</v>
      </c>
      <c r="I23" s="534" t="s">
        <v>1843</v>
      </c>
      <c r="J23" s="534"/>
      <c r="M23" s="335" t="s">
        <v>1526</v>
      </c>
      <c r="S23" s="339" t="s">
        <v>144</v>
      </c>
      <c r="T23" s="298" t="s">
        <v>3293</v>
      </c>
      <c r="U23" s="232" t="s">
        <v>3294</v>
      </c>
      <c r="V23" s="335"/>
      <c r="W23" s="335" t="s">
        <v>3295</v>
      </c>
      <c r="X23" s="335" t="s">
        <v>3296</v>
      </c>
      <c r="AE23" s="340"/>
      <c r="AF23"/>
    </row>
    <row r="24" spans="5:36">
      <c r="E24" s="534" t="s">
        <v>1182</v>
      </c>
      <c r="F24" s="534"/>
      <c r="G24" s="534"/>
      <c r="H24" s="534" t="s">
        <v>2227</v>
      </c>
      <c r="I24" s="534" t="s">
        <v>3297</v>
      </c>
      <c r="J24" s="534"/>
      <c r="M24" s="335" t="s">
        <v>3298</v>
      </c>
      <c r="S24" s="339" t="s">
        <v>326</v>
      </c>
      <c r="T24" s="298" t="s">
        <v>3299</v>
      </c>
      <c r="U24" s="232" t="s">
        <v>2319</v>
      </c>
      <c r="V24" s="335"/>
      <c r="W24" s="335" t="s">
        <v>3300</v>
      </c>
      <c r="X24" s="335" t="s">
        <v>1209</v>
      </c>
      <c r="AE24" s="340"/>
      <c r="AF24"/>
    </row>
    <row r="25" spans="5:36">
      <c r="E25" s="534" t="s">
        <v>2862</v>
      </c>
      <c r="F25" s="156"/>
      <c r="G25" s="534"/>
      <c r="H25" s="534" t="s">
        <v>1022</v>
      </c>
      <c r="I25" s="534" t="s">
        <v>1245</v>
      </c>
      <c r="J25" s="534"/>
      <c r="M25" s="335" t="s">
        <v>3210</v>
      </c>
      <c r="S25" s="339" t="s">
        <v>57</v>
      </c>
      <c r="T25" s="298" t="s">
        <v>3301</v>
      </c>
      <c r="U25" s="232" t="s">
        <v>3302</v>
      </c>
      <c r="V25" s="335"/>
      <c r="W25" s="335" t="s">
        <v>3303</v>
      </c>
      <c r="X25" s="335" t="s">
        <v>3304</v>
      </c>
      <c r="AE25" s="340"/>
      <c r="AF25"/>
    </row>
    <row r="26" spans="5:36">
      <c r="E26" s="534" t="s">
        <v>1272</v>
      </c>
      <c r="F26" s="156"/>
      <c r="G26" s="534"/>
      <c r="H26" s="534" t="s">
        <v>3186</v>
      </c>
      <c r="I26" s="534"/>
      <c r="J26" s="534"/>
      <c r="M26" s="335" t="s">
        <v>1476</v>
      </c>
      <c r="S26" s="339" t="s">
        <v>33</v>
      </c>
      <c r="T26" s="298" t="s">
        <v>3305</v>
      </c>
      <c r="U26" s="232" t="s">
        <v>3306</v>
      </c>
      <c r="V26" s="335"/>
      <c r="W26" s="335" t="s">
        <v>3307</v>
      </c>
      <c r="X26" s="335" t="s">
        <v>3308</v>
      </c>
      <c r="AE26" s="340"/>
      <c r="AF26"/>
    </row>
    <row r="27" spans="5:36">
      <c r="E27" s="534" t="s">
        <v>1947</v>
      </c>
      <c r="F27" s="156"/>
      <c r="G27" s="156"/>
      <c r="H27" s="534" t="s">
        <v>2230</v>
      </c>
      <c r="I27" s="534"/>
      <c r="J27" s="534"/>
      <c r="M27" s="335" t="s">
        <v>1480</v>
      </c>
      <c r="S27" s="339" t="s">
        <v>98</v>
      </c>
      <c r="T27" s="298" t="s">
        <v>3309</v>
      </c>
      <c r="U27" s="232" t="s">
        <v>1946</v>
      </c>
      <c r="V27" s="335"/>
      <c r="W27" s="335" t="s">
        <v>3310</v>
      </c>
      <c r="X27" s="335" t="s">
        <v>3095</v>
      </c>
      <c r="AE27" s="340"/>
      <c r="AF27"/>
    </row>
    <row r="28" spans="5:36">
      <c r="E28" s="534" t="s">
        <v>3175</v>
      </c>
      <c r="F28" s="156"/>
      <c r="G28" s="156"/>
      <c r="H28" s="534" t="s">
        <v>3297</v>
      </c>
      <c r="I28" s="534"/>
      <c r="J28" s="534"/>
      <c r="M28" s="335" t="s">
        <v>3311</v>
      </c>
      <c r="S28" s="339" t="s">
        <v>3312</v>
      </c>
      <c r="T28" s="298" t="s">
        <v>3313</v>
      </c>
      <c r="U28" s="232" t="s">
        <v>3034</v>
      </c>
      <c r="V28" s="335"/>
      <c r="W28" s="335" t="s">
        <v>3314</v>
      </c>
      <c r="X28" s="335" t="s">
        <v>3111</v>
      </c>
      <c r="AE28" s="340"/>
      <c r="AF28"/>
    </row>
    <row r="29" spans="5:36">
      <c r="E29" s="534" t="s">
        <v>1650</v>
      </c>
      <c r="F29" s="156"/>
      <c r="G29" s="156"/>
      <c r="H29" s="534" t="s">
        <v>2813</v>
      </c>
      <c r="I29" s="534"/>
      <c r="J29" s="156"/>
      <c r="M29" s="335" t="s">
        <v>978</v>
      </c>
      <c r="S29" s="339" t="s">
        <v>3315</v>
      </c>
      <c r="T29" s="298" t="s">
        <v>3316</v>
      </c>
      <c r="U29" s="232" t="s">
        <v>3317</v>
      </c>
      <c r="AE29" s="340"/>
      <c r="AF29"/>
    </row>
    <row r="30" spans="5:36">
      <c r="E30" s="534" t="s">
        <v>1577</v>
      </c>
      <c r="F30" s="156"/>
      <c r="G30" s="156"/>
      <c r="H30" s="534"/>
      <c r="I30" s="534"/>
      <c r="J30" s="156"/>
      <c r="M30" s="335" t="s">
        <v>1009</v>
      </c>
      <c r="S30" s="339" t="s">
        <v>628</v>
      </c>
      <c r="T30" s="298" t="s">
        <v>3318</v>
      </c>
      <c r="U30" s="232" t="s">
        <v>1945</v>
      </c>
      <c r="AE30" s="340"/>
      <c r="AF30"/>
    </row>
    <row r="31" spans="5:36">
      <c r="E31" s="534" t="s">
        <v>1893</v>
      </c>
      <c r="F31" s="156"/>
      <c r="G31" s="156"/>
      <c r="H31" s="534"/>
      <c r="I31" s="534"/>
      <c r="J31" s="156"/>
      <c r="M31" s="335" t="s">
        <v>1300</v>
      </c>
      <c r="S31" s="339" t="s">
        <v>27</v>
      </c>
      <c r="T31" s="298" t="s">
        <v>3319</v>
      </c>
      <c r="U31" s="232" t="s">
        <v>3320</v>
      </c>
      <c r="AE31" s="340"/>
      <c r="AF31"/>
    </row>
    <row r="32" spans="5:36">
      <c r="E32" s="534"/>
      <c r="F32" s="156"/>
      <c r="G32" s="156"/>
      <c r="H32" s="534"/>
      <c r="I32" s="534"/>
      <c r="J32" s="156"/>
      <c r="M32" s="343" t="s">
        <v>1005</v>
      </c>
      <c r="S32" s="339" t="s">
        <v>219</v>
      </c>
      <c r="T32" s="298" t="s">
        <v>3321</v>
      </c>
      <c r="U32" s="232" t="s">
        <v>3322</v>
      </c>
      <c r="AE32" s="340"/>
      <c r="AF32"/>
    </row>
    <row r="33" spans="5:32">
      <c r="E33" s="534"/>
      <c r="F33" s="156"/>
      <c r="G33" s="156"/>
      <c r="H33" s="534"/>
      <c r="I33" s="534"/>
      <c r="J33" s="156"/>
      <c r="M33" s="335" t="s">
        <v>3323</v>
      </c>
      <c r="S33" s="339" t="s">
        <v>152</v>
      </c>
      <c r="T33" s="298" t="s">
        <v>3324</v>
      </c>
      <c r="U33" s="232" t="s">
        <v>3325</v>
      </c>
      <c r="AE33" s="340"/>
      <c r="AF33"/>
    </row>
    <row r="34" spans="5:32">
      <c r="E34" s="534"/>
      <c r="F34" s="156"/>
      <c r="G34" s="156"/>
      <c r="H34" s="534"/>
      <c r="I34" s="534"/>
      <c r="J34" s="156"/>
      <c r="M34" s="335" t="s">
        <v>3165</v>
      </c>
      <c r="S34" s="339" t="s">
        <v>3326</v>
      </c>
      <c r="T34" s="298" t="s">
        <v>3327</v>
      </c>
      <c r="U34" s="232" t="s">
        <v>3328</v>
      </c>
      <c r="AE34" s="340"/>
      <c r="AF34"/>
    </row>
    <row r="35" spans="5:32">
      <c r="E35" s="534"/>
      <c r="M35" s="335" t="s">
        <v>1293</v>
      </c>
      <c r="S35" s="339" t="s">
        <v>439</v>
      </c>
      <c r="T35" s="298" t="s">
        <v>3329</v>
      </c>
      <c r="U35" s="232" t="s">
        <v>3330</v>
      </c>
      <c r="AE35" s="340"/>
      <c r="AF35"/>
    </row>
    <row r="36" spans="5:32">
      <c r="E36" s="534"/>
      <c r="M36" s="335" t="s">
        <v>3265</v>
      </c>
      <c r="S36" s="345" t="s">
        <v>112</v>
      </c>
      <c r="T36" s="298" t="s">
        <v>3331</v>
      </c>
      <c r="U36" s="232" t="s">
        <v>3332</v>
      </c>
      <c r="AE36" s="340"/>
      <c r="AF36"/>
    </row>
    <row r="37" spans="5:32">
      <c r="E37" s="534"/>
      <c r="M37" s="335" t="s">
        <v>3333</v>
      </c>
      <c r="S37" s="339" t="s">
        <v>87</v>
      </c>
      <c r="T37" s="298" t="s">
        <v>3334</v>
      </c>
      <c r="U37" s="232" t="s">
        <v>3335</v>
      </c>
      <c r="AE37" s="340"/>
      <c r="AF37"/>
    </row>
    <row r="38" spans="5:32">
      <c r="E38" s="534"/>
      <c r="M38" s="335" t="s">
        <v>3336</v>
      </c>
      <c r="S38" s="339" t="s">
        <v>277</v>
      </c>
      <c r="T38" s="298" t="s">
        <v>3337</v>
      </c>
      <c r="U38" s="232" t="s">
        <v>3338</v>
      </c>
      <c r="AE38" s="340"/>
      <c r="AF38"/>
    </row>
    <row r="39" spans="5:32">
      <c r="E39" s="534"/>
      <c r="S39" s="339" t="s">
        <v>3339</v>
      </c>
      <c r="T39" s="298" t="s">
        <v>3340</v>
      </c>
      <c r="U39" s="232" t="s">
        <v>3341</v>
      </c>
      <c r="AE39" s="340"/>
      <c r="AF39"/>
    </row>
    <row r="40" spans="5:32">
      <c r="E40" s="534"/>
      <c r="S40" s="339" t="s">
        <v>211</v>
      </c>
      <c r="T40" s="298" t="s">
        <v>3342</v>
      </c>
      <c r="U40" s="232" t="s">
        <v>3343</v>
      </c>
      <c r="AE40" s="340"/>
      <c r="AF40"/>
    </row>
    <row r="41" spans="5:32">
      <c r="E41" s="534"/>
      <c r="S41" s="339" t="s">
        <v>231</v>
      </c>
      <c r="T41" s="298" t="s">
        <v>3344</v>
      </c>
      <c r="U41" s="232" t="s">
        <v>3345</v>
      </c>
      <c r="AE41" s="340"/>
      <c r="AF41"/>
    </row>
    <row r="42" spans="5:32">
      <c r="E42" s="335"/>
      <c r="S42" s="339" t="s">
        <v>106</v>
      </c>
      <c r="T42" s="298" t="s">
        <v>3346</v>
      </c>
      <c r="U42" s="232" t="s">
        <v>3347</v>
      </c>
      <c r="AE42" s="340"/>
      <c r="AF42"/>
    </row>
    <row r="43" spans="5:32">
      <c r="E43" s="335"/>
      <c r="S43" s="339" t="s">
        <v>125</v>
      </c>
      <c r="T43" s="298" t="s">
        <v>3348</v>
      </c>
      <c r="U43" s="232" t="s">
        <v>3349</v>
      </c>
      <c r="AE43" s="340"/>
      <c r="AF43"/>
    </row>
    <row r="44" spans="5:32">
      <c r="E44" s="335"/>
      <c r="S44" s="339" t="s">
        <v>171</v>
      </c>
      <c r="T44" s="298" t="s">
        <v>3350</v>
      </c>
      <c r="U44" s="232" t="s">
        <v>3351</v>
      </c>
      <c r="AE44" s="340"/>
      <c r="AF44"/>
    </row>
    <row r="45" spans="5:32">
      <c r="E45" s="335"/>
      <c r="S45" s="339" t="s">
        <v>3352</v>
      </c>
      <c r="T45" s="298" t="s">
        <v>3353</v>
      </c>
      <c r="U45" s="232" t="s">
        <v>3354</v>
      </c>
      <c r="AE45" s="340"/>
      <c r="AF45"/>
    </row>
    <row r="46" spans="5:32">
      <c r="S46" s="339" t="s">
        <v>102</v>
      </c>
      <c r="T46" s="298" t="s">
        <v>3355</v>
      </c>
      <c r="U46" s="232" t="s">
        <v>3356</v>
      </c>
      <c r="AE46" s="340"/>
      <c r="AF46"/>
    </row>
    <row r="47" spans="5:32">
      <c r="S47" s="339" t="s">
        <v>242</v>
      </c>
      <c r="T47" s="298" t="s">
        <v>3357</v>
      </c>
      <c r="U47" s="232" t="s">
        <v>3358</v>
      </c>
      <c r="AE47" s="340"/>
      <c r="AF47"/>
    </row>
    <row r="48" spans="5:32">
      <c r="S48" s="339" t="s">
        <v>3359</v>
      </c>
      <c r="T48" s="298" t="s">
        <v>3360</v>
      </c>
      <c r="U48" s="232" t="s">
        <v>3361</v>
      </c>
      <c r="AE48" s="340"/>
      <c r="AF48"/>
    </row>
    <row r="49" spans="19:32">
      <c r="S49" s="339" t="s">
        <v>419</v>
      </c>
      <c r="T49" s="298" t="s">
        <v>3362</v>
      </c>
      <c r="U49" s="232" t="s">
        <v>3363</v>
      </c>
      <c r="AE49" s="340"/>
      <c r="AF49"/>
    </row>
    <row r="50" spans="19:32">
      <c r="S50" s="339" t="s">
        <v>3364</v>
      </c>
      <c r="T50" s="298" t="s">
        <v>3365</v>
      </c>
      <c r="U50" s="232" t="s">
        <v>3366</v>
      </c>
      <c r="AE50" s="340"/>
      <c r="AF50"/>
    </row>
    <row r="51" spans="19:32">
      <c r="S51" s="339" t="s">
        <v>813</v>
      </c>
      <c r="T51" s="298" t="s">
        <v>3367</v>
      </c>
      <c r="U51" s="232" t="s">
        <v>3368</v>
      </c>
      <c r="AE51" s="340"/>
      <c r="AF51"/>
    </row>
    <row r="52" spans="19:32">
      <c r="S52" s="339" t="s">
        <v>85</v>
      </c>
      <c r="T52" s="298" t="s">
        <v>3369</v>
      </c>
      <c r="U52" s="232" t="s">
        <v>3370</v>
      </c>
      <c r="AE52" s="340"/>
      <c r="AF52"/>
    </row>
    <row r="53" spans="19:32">
      <c r="S53" s="339" t="s">
        <v>3371</v>
      </c>
      <c r="T53" s="298" t="s">
        <v>3372</v>
      </c>
      <c r="U53" s="232" t="s">
        <v>3373</v>
      </c>
      <c r="AE53" s="340"/>
      <c r="AF53"/>
    </row>
    <row r="54" spans="19:32">
      <c r="S54" s="339" t="s">
        <v>432</v>
      </c>
      <c r="T54" s="298" t="s">
        <v>3374</v>
      </c>
      <c r="U54" s="232" t="s">
        <v>3375</v>
      </c>
      <c r="AE54" s="340"/>
      <c r="AF54"/>
    </row>
    <row r="55" spans="19:32">
      <c r="S55" s="339" t="s">
        <v>205</v>
      </c>
      <c r="T55" s="298" t="s">
        <v>3376</v>
      </c>
      <c r="U55" s="232" t="s">
        <v>3377</v>
      </c>
      <c r="AE55" s="340"/>
      <c r="AF55"/>
    </row>
    <row r="56" spans="19:32">
      <c r="S56" s="339" t="s">
        <v>93</v>
      </c>
      <c r="T56" s="298" t="s">
        <v>3378</v>
      </c>
      <c r="U56" s="232" t="s">
        <v>3379</v>
      </c>
      <c r="AE56" s="340"/>
      <c r="AF56"/>
    </row>
    <row r="57" spans="19:32">
      <c r="S57" s="339" t="s">
        <v>49</v>
      </c>
      <c r="T57" s="298" t="s">
        <v>3380</v>
      </c>
      <c r="U57" s="232" t="s">
        <v>3381</v>
      </c>
      <c r="AE57" s="340"/>
      <c r="AF57"/>
    </row>
    <row r="58" spans="19:32">
      <c r="S58" s="339" t="s">
        <v>3382</v>
      </c>
      <c r="T58" s="298" t="s">
        <v>3383</v>
      </c>
      <c r="U58" s="232" t="s">
        <v>3384</v>
      </c>
      <c r="AE58" s="340"/>
      <c r="AF58"/>
    </row>
    <row r="59" spans="19:32">
      <c r="S59" s="339" t="s">
        <v>751</v>
      </c>
      <c r="T59" s="298" t="s">
        <v>3385</v>
      </c>
      <c r="U59" s="232" t="s">
        <v>3386</v>
      </c>
      <c r="AE59" s="340"/>
      <c r="AF59"/>
    </row>
    <row r="60" spans="19:32">
      <c r="S60" s="339" t="s">
        <v>522</v>
      </c>
      <c r="T60" s="298" t="s">
        <v>3387</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3388</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3389</v>
      </c>
    </row>
    <row r="77" spans="19:32">
      <c r="S77" s="339" t="s">
        <v>3390</v>
      </c>
    </row>
    <row r="78" spans="19:32">
      <c r="S78" s="339" t="s">
        <v>3391</v>
      </c>
    </row>
    <row r="79" spans="19:32">
      <c r="S79" s="339" t="s">
        <v>3392</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3393</v>
      </c>
    </row>
    <row r="88" spans="19:19">
      <c r="S88" s="339" t="s">
        <v>3394</v>
      </c>
    </row>
    <row r="89" spans="19:19">
      <c r="S89" s="339" t="s">
        <v>3395</v>
      </c>
    </row>
    <row r="90" spans="19:19">
      <c r="S90" s="339" t="s">
        <v>3396</v>
      </c>
    </row>
    <row r="91" spans="19:19">
      <c r="S91" s="339" t="s">
        <v>3397</v>
      </c>
    </row>
    <row r="92" spans="19:19">
      <c r="S92" s="339" t="s">
        <v>3398</v>
      </c>
    </row>
    <row r="93" spans="19:19">
      <c r="S93" s="339" t="s">
        <v>3399</v>
      </c>
    </row>
    <row r="94" spans="19:19">
      <c r="S94" s="339" t="s">
        <v>3400</v>
      </c>
    </row>
    <row r="95" spans="19:19">
      <c r="S95" s="345" t="s">
        <v>3401</v>
      </c>
    </row>
    <row r="96" spans="19:19">
      <c r="S96" s="345" t="s">
        <v>3402</v>
      </c>
    </row>
    <row r="97" spans="19:19">
      <c r="S97" s="345" t="s">
        <v>143</v>
      </c>
    </row>
    <row r="98" spans="19:19">
      <c r="S98" s="345" t="s">
        <v>3403</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4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157" priority="25" operator="containsText" text="×2">
      <formula>NOT(ISERROR(SEARCH("×2",F1)))</formula>
    </cfRule>
  </conditionalFormatting>
  <conditionalFormatting sqref="L1:L1048576">
    <cfRule type="containsText" dxfId="156" priority="24" operator="containsText" text="了機">
      <formula>NOT(ISERROR(SEARCH("了機",L1)))</formula>
    </cfRule>
  </conditionalFormatting>
  <conditionalFormatting sqref="L2:M43">
    <cfRule type="containsText" dxfId="155" priority="19" operator="containsText" text="清車">
      <formula>NOT(ISERROR(SEARCH("清車",L2)))</formula>
    </cfRule>
    <cfRule type="containsText" dxfId="154" priority="20" operator="containsText" text="改紡">
      <formula>NOT(ISERROR(SEARCH("改紡",L2)))</formula>
    </cfRule>
  </conditionalFormatting>
  <conditionalFormatting sqref="M2:M43">
    <cfRule type="containsText" dxfId="153" priority="21" operator="containsText" text="了機">
      <formula>NOT(ISERROR(SEARCH("了機",M2)))</formula>
    </cfRule>
  </conditionalFormatting>
  <conditionalFormatting sqref="P2:Q43">
    <cfRule type="containsText" dxfId="152" priority="13" operator="containsText" text="清車">
      <formula>NOT(ISERROR(SEARCH("清車",P2)))</formula>
    </cfRule>
    <cfRule type="containsText" dxfId="151" priority="14" operator="containsText" text="改紡">
      <formula>NOT(ISERROR(SEARCH("改紡",P2)))</formula>
    </cfRule>
    <cfRule type="containsText" dxfId="150" priority="15" operator="containsText" text="了機">
      <formula>NOT(ISERROR(SEARCH("了機",P2)))</formula>
    </cfRule>
  </conditionalFormatting>
  <conditionalFormatting sqref="T2:U43">
    <cfRule type="containsText" dxfId="149" priority="7" operator="containsText" text="清車">
      <formula>NOT(ISERROR(SEARCH("清車",T2)))</formula>
    </cfRule>
    <cfRule type="containsText" dxfId="148" priority="8" operator="containsText" text="改紡">
      <formula>NOT(ISERROR(SEARCH("改紡",T2)))</formula>
    </cfRule>
    <cfRule type="containsText" dxfId="147" priority="9" operator="containsText" text="了機">
      <formula>NOT(ISERROR(SEARCH("了機",T2)))</formula>
    </cfRule>
  </conditionalFormatting>
  <conditionalFormatting sqref="X2:Y43">
    <cfRule type="containsText" dxfId="146" priority="1" operator="containsText" text="清車">
      <formula>NOT(ISERROR(SEARCH("清車",X2)))</formula>
    </cfRule>
    <cfRule type="containsText" dxfId="145" priority="2" operator="containsText" text="改紡">
      <formula>NOT(ISERROR(SEARCH("改紡",X2)))</formula>
    </cfRule>
    <cfRule type="containsText" dxfId="144"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37" t="s">
        <v>931</v>
      </c>
      <c r="C1" s="1038"/>
      <c r="D1" s="1038"/>
      <c r="E1" s="1038"/>
      <c r="F1" s="1039"/>
      <c r="G1" s="1033" t="s">
        <v>932</v>
      </c>
      <c r="H1" s="1034"/>
      <c r="I1" s="1034"/>
      <c r="J1" s="1034"/>
      <c r="K1" s="1035"/>
      <c r="L1" s="1041" t="s">
        <v>933</v>
      </c>
      <c r="M1" s="1042"/>
      <c r="N1" s="1042"/>
      <c r="O1" s="1042"/>
      <c r="P1" s="1043"/>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40">
        <f>'１１直送'!A3</f>
        <v>46143</v>
      </c>
      <c r="B3" s="87" t="s">
        <v>940</v>
      </c>
      <c r="C3" s="1008" t="s">
        <v>941</v>
      </c>
      <c r="D3" s="88" t="s">
        <v>942</v>
      </c>
      <c r="E3" s="89" t="s">
        <v>943</v>
      </c>
      <c r="F3" s="90"/>
      <c r="G3" s="87" t="s">
        <v>940</v>
      </c>
      <c r="H3" s="1023" t="s">
        <v>941</v>
      </c>
      <c r="I3" s="88" t="s">
        <v>942</v>
      </c>
      <c r="J3" s="89" t="s">
        <v>943</v>
      </c>
      <c r="K3" s="90"/>
      <c r="L3" s="87" t="s">
        <v>940</v>
      </c>
      <c r="M3" s="1029" t="s">
        <v>941</v>
      </c>
      <c r="N3" s="88" t="s">
        <v>942</v>
      </c>
      <c r="O3" s="89" t="s">
        <v>943</v>
      </c>
      <c r="P3" s="90"/>
    </row>
    <row r="4" spans="1:16" ht="16.5" customHeight="1">
      <c r="A4" s="1017"/>
      <c r="B4" s="1026"/>
      <c r="C4" s="994"/>
      <c r="D4" s="91" t="s">
        <v>951</v>
      </c>
      <c r="E4" s="92" t="s">
        <v>948</v>
      </c>
      <c r="F4" s="90"/>
      <c r="G4" s="1026"/>
      <c r="H4" s="994"/>
      <c r="I4" s="91" t="s">
        <v>951</v>
      </c>
      <c r="J4" s="92" t="s">
        <v>948</v>
      </c>
      <c r="K4" s="90"/>
      <c r="L4" s="1026"/>
      <c r="M4" s="994"/>
      <c r="N4" s="91" t="s">
        <v>951</v>
      </c>
      <c r="O4" s="92" t="s">
        <v>948</v>
      </c>
      <c r="P4" s="90"/>
    </row>
    <row r="5" spans="1:16" ht="17.45" customHeight="1" thickBot="1">
      <c r="A5" s="1017"/>
      <c r="B5" s="997"/>
      <c r="C5" s="994"/>
      <c r="D5" s="91" t="s">
        <v>955</v>
      </c>
      <c r="E5" s="93" t="s">
        <v>952</v>
      </c>
      <c r="F5" s="94"/>
      <c r="G5" s="997"/>
      <c r="H5" s="994"/>
      <c r="I5" s="91" t="s">
        <v>955</v>
      </c>
      <c r="J5" s="93" t="s">
        <v>952</v>
      </c>
      <c r="K5" s="94"/>
      <c r="L5" s="997"/>
      <c r="M5" s="994"/>
      <c r="N5" s="91" t="s">
        <v>958</v>
      </c>
      <c r="O5" s="93" t="s">
        <v>952</v>
      </c>
      <c r="P5" s="95"/>
    </row>
    <row r="6" spans="1:16" ht="17.45" customHeight="1" thickBot="1">
      <c r="A6" s="1017"/>
      <c r="B6" s="87" t="s">
        <v>954</v>
      </c>
      <c r="C6" s="994"/>
      <c r="D6" s="91"/>
      <c r="E6" s="93"/>
      <c r="F6" s="94"/>
      <c r="G6" s="87" t="s">
        <v>954</v>
      </c>
      <c r="H6" s="994"/>
      <c r="I6" s="91"/>
      <c r="J6" s="93"/>
      <c r="K6" s="94"/>
      <c r="L6" s="87" t="s">
        <v>954</v>
      </c>
      <c r="M6" s="994"/>
      <c r="N6" s="91"/>
      <c r="O6" s="93"/>
      <c r="P6" s="94"/>
    </row>
    <row r="7" spans="1:16">
      <c r="A7" s="1017"/>
      <c r="B7" s="1027"/>
      <c r="C7" s="994"/>
      <c r="D7" s="91"/>
      <c r="E7" s="93"/>
      <c r="F7" s="94"/>
      <c r="G7" s="1027"/>
      <c r="H7" s="994"/>
      <c r="I7" s="91"/>
      <c r="J7" s="93"/>
      <c r="K7" s="94"/>
      <c r="L7" s="1027"/>
      <c r="M7" s="994"/>
      <c r="N7" s="91"/>
      <c r="O7" s="93"/>
      <c r="P7" s="94"/>
    </row>
    <row r="8" spans="1:16">
      <c r="A8" s="1017"/>
      <c r="B8" s="1003"/>
      <c r="C8" s="994"/>
      <c r="D8" s="91"/>
      <c r="E8" s="93"/>
      <c r="F8" s="90"/>
      <c r="G8" s="1003"/>
      <c r="H8" s="994"/>
      <c r="I8" s="91"/>
      <c r="J8" s="93"/>
      <c r="K8" s="90"/>
      <c r="L8" s="1003"/>
      <c r="M8" s="994"/>
      <c r="N8" s="91"/>
      <c r="O8" s="93"/>
      <c r="P8" s="90"/>
    </row>
    <row r="9" spans="1:16">
      <c r="A9" s="1017"/>
      <c r="B9" s="1002"/>
      <c r="C9" s="994"/>
      <c r="D9" s="91"/>
      <c r="E9" s="93"/>
      <c r="F9" s="96"/>
      <c r="G9" s="1002"/>
      <c r="H9" s="994"/>
      <c r="I9" s="91"/>
      <c r="J9" s="93"/>
      <c r="K9" s="96"/>
      <c r="L9" s="1002"/>
      <c r="M9" s="994"/>
      <c r="N9" s="91"/>
      <c r="O9" s="93"/>
      <c r="P9" s="96"/>
    </row>
    <row r="10" spans="1:16">
      <c r="A10" s="1017"/>
      <c r="B10" s="1003"/>
      <c r="C10" s="994"/>
      <c r="D10" s="91"/>
      <c r="E10" s="93"/>
      <c r="F10" s="96"/>
      <c r="G10" s="1003"/>
      <c r="H10" s="994"/>
      <c r="I10" s="91"/>
      <c r="J10" s="93"/>
      <c r="K10" s="96"/>
      <c r="L10" s="1003"/>
      <c r="M10" s="994"/>
      <c r="N10" s="91"/>
      <c r="O10" s="93"/>
      <c r="P10" s="96"/>
    </row>
    <row r="11" spans="1:16">
      <c r="A11" s="1017"/>
      <c r="B11" s="1002"/>
      <c r="C11" s="994"/>
      <c r="D11" s="91"/>
      <c r="E11" s="93"/>
      <c r="F11" s="96"/>
      <c r="G11" s="1002"/>
      <c r="H11" s="994"/>
      <c r="I11" s="91"/>
      <c r="J11" s="93"/>
      <c r="K11" s="96"/>
      <c r="L11" s="1002"/>
      <c r="M11" s="994"/>
      <c r="N11" s="91"/>
      <c r="O11" s="93"/>
      <c r="P11" s="96"/>
    </row>
    <row r="12" spans="1:16" ht="17.45" customHeight="1" thickBot="1">
      <c r="A12" s="1017"/>
      <c r="B12" s="1003"/>
      <c r="C12" s="994"/>
      <c r="D12" s="91"/>
      <c r="E12" s="93"/>
      <c r="F12" s="96"/>
      <c r="G12" s="1003"/>
      <c r="H12" s="994"/>
      <c r="I12" s="91"/>
      <c r="J12" s="93"/>
      <c r="K12" s="96"/>
      <c r="L12" s="1003"/>
      <c r="M12" s="994"/>
      <c r="N12" s="91"/>
      <c r="O12" s="93"/>
      <c r="P12" s="96"/>
    </row>
    <row r="13" spans="1:16" ht="17.45" customHeight="1" thickBot="1">
      <c r="A13" s="1017"/>
      <c r="B13" s="97" t="s">
        <v>977</v>
      </c>
      <c r="C13" s="994"/>
      <c r="D13" s="91"/>
      <c r="E13" s="93"/>
      <c r="F13" s="90"/>
      <c r="G13" s="97" t="s">
        <v>977</v>
      </c>
      <c r="H13" s="994"/>
      <c r="I13" s="91"/>
      <c r="J13" s="93"/>
      <c r="K13" s="90"/>
      <c r="L13" s="97" t="s">
        <v>977</v>
      </c>
      <c r="M13" s="994"/>
      <c r="N13" s="91"/>
      <c r="O13" s="93"/>
      <c r="P13" s="94"/>
    </row>
    <row r="14" spans="1:16">
      <c r="A14" s="1017"/>
      <c r="B14" s="1007"/>
      <c r="C14" s="994"/>
      <c r="D14" s="91"/>
      <c r="E14" s="93"/>
      <c r="F14" s="90"/>
      <c r="G14" s="1007"/>
      <c r="H14" s="994"/>
      <c r="I14" s="91"/>
      <c r="J14" s="93"/>
      <c r="K14" s="94"/>
      <c r="L14" s="1007"/>
      <c r="M14" s="994"/>
      <c r="N14" s="91"/>
      <c r="O14" s="93"/>
      <c r="P14" s="94"/>
    </row>
    <row r="15" spans="1:16">
      <c r="A15" s="1017"/>
      <c r="B15" s="999"/>
      <c r="C15" s="994"/>
      <c r="D15" s="91"/>
      <c r="E15" s="93"/>
      <c r="F15" s="94"/>
      <c r="G15" s="999"/>
      <c r="H15" s="994"/>
      <c r="I15" s="91"/>
      <c r="J15" s="93"/>
      <c r="K15" s="94"/>
      <c r="L15" s="999"/>
      <c r="M15" s="994"/>
      <c r="N15" s="91"/>
      <c r="O15" s="93"/>
      <c r="P15" s="94"/>
    </row>
    <row r="16" spans="1:16" ht="17.45" customHeight="1" thickBot="1">
      <c r="A16" s="1017"/>
      <c r="B16" s="997"/>
      <c r="C16" s="994"/>
      <c r="D16" s="91"/>
      <c r="E16" s="93"/>
      <c r="F16" s="94"/>
      <c r="G16" s="997"/>
      <c r="H16" s="994"/>
      <c r="I16" s="91"/>
      <c r="J16" s="93"/>
      <c r="K16" s="94"/>
      <c r="L16" s="997"/>
      <c r="M16" s="994"/>
      <c r="N16" s="91"/>
      <c r="O16" s="93"/>
      <c r="P16" s="94"/>
    </row>
    <row r="17" spans="1:16" ht="17.45" customHeight="1" thickBot="1">
      <c r="A17" s="1017"/>
      <c r="B17" s="97" t="s">
        <v>994</v>
      </c>
      <c r="C17" s="994"/>
      <c r="D17" s="91"/>
      <c r="E17" s="93"/>
      <c r="F17" s="94"/>
      <c r="G17" s="97" t="s">
        <v>994</v>
      </c>
      <c r="H17" s="994"/>
      <c r="I17" s="91"/>
      <c r="J17" s="93"/>
      <c r="K17" s="94"/>
      <c r="L17" s="97" t="s">
        <v>994</v>
      </c>
      <c r="M17" s="994"/>
      <c r="N17" s="91"/>
      <c r="O17" s="93"/>
      <c r="P17" s="94"/>
    </row>
    <row r="18" spans="1:16">
      <c r="A18" s="1017"/>
      <c r="B18" s="998"/>
      <c r="C18" s="994"/>
      <c r="D18" s="91"/>
      <c r="E18" s="93"/>
      <c r="F18" s="94"/>
      <c r="G18" s="998"/>
      <c r="H18" s="994"/>
      <c r="I18" s="91"/>
      <c r="J18" s="93"/>
      <c r="K18" s="94"/>
      <c r="L18" s="998"/>
      <c r="M18" s="994"/>
      <c r="N18" s="91"/>
      <c r="O18" s="93"/>
      <c r="P18" s="94"/>
    </row>
    <row r="19" spans="1:16">
      <c r="A19" s="1017"/>
      <c r="B19" s="999"/>
      <c r="C19" s="994"/>
      <c r="D19" s="91"/>
      <c r="E19" s="93"/>
      <c r="F19" s="94"/>
      <c r="G19" s="999"/>
      <c r="H19" s="994"/>
      <c r="I19" s="91"/>
      <c r="J19" s="93"/>
      <c r="K19" s="94"/>
      <c r="L19" s="999"/>
      <c r="M19" s="994"/>
      <c r="N19" s="91"/>
      <c r="O19" s="93"/>
      <c r="P19" s="90"/>
    </row>
    <row r="20" spans="1:16" ht="17.45" customHeight="1" thickBot="1">
      <c r="A20" s="1017"/>
      <c r="B20" s="997"/>
      <c r="C20" s="994"/>
      <c r="D20" s="91"/>
      <c r="E20" s="93"/>
      <c r="F20" s="94"/>
      <c r="G20" s="997"/>
      <c r="H20" s="994"/>
      <c r="I20" s="91"/>
      <c r="J20" s="93"/>
      <c r="K20" s="90"/>
      <c r="L20" s="997"/>
      <c r="M20" s="994"/>
      <c r="N20" s="91"/>
      <c r="O20" s="93"/>
      <c r="P20" s="90"/>
    </row>
    <row r="21" spans="1:16">
      <c r="A21" s="1017"/>
      <c r="B21" s="1018" t="s">
        <v>1013</v>
      </c>
      <c r="C21" s="994"/>
      <c r="D21" s="91"/>
      <c r="E21" s="93"/>
      <c r="F21" s="90"/>
      <c r="G21" s="1018" t="s">
        <v>1013</v>
      </c>
      <c r="H21" s="994"/>
      <c r="I21" s="91"/>
      <c r="J21" s="93"/>
      <c r="K21" s="90"/>
      <c r="L21" s="1018" t="s">
        <v>1013</v>
      </c>
      <c r="M21" s="994"/>
      <c r="N21" s="91"/>
      <c r="O21" s="93"/>
      <c r="P21" s="94"/>
    </row>
    <row r="22" spans="1:16" ht="17.45" customHeight="1" thickBot="1">
      <c r="A22" s="1017"/>
      <c r="B22" s="1019"/>
      <c r="C22" s="994"/>
      <c r="D22" s="91"/>
      <c r="E22" s="93"/>
      <c r="F22" s="90"/>
      <c r="G22" s="1019"/>
      <c r="H22" s="994"/>
      <c r="I22" s="91"/>
      <c r="J22" s="93"/>
      <c r="K22" s="94"/>
      <c r="L22" s="1019"/>
      <c r="M22" s="994"/>
      <c r="N22" s="91"/>
      <c r="O22" s="93"/>
      <c r="P22" s="94"/>
    </row>
    <row r="23" spans="1:16" ht="17.45" customHeight="1" thickTop="1">
      <c r="A23" s="1017"/>
      <c r="B23" s="1015" t="s">
        <v>1014</v>
      </c>
      <c r="C23" s="994"/>
      <c r="D23" s="91"/>
      <c r="E23" s="93"/>
      <c r="F23" s="94"/>
      <c r="G23" s="1015" t="s">
        <v>1014</v>
      </c>
      <c r="H23" s="994"/>
      <c r="I23" s="91"/>
      <c r="J23" s="93"/>
      <c r="K23" s="94"/>
      <c r="L23" s="1015" t="s">
        <v>1014</v>
      </c>
      <c r="M23" s="994"/>
      <c r="N23" s="91"/>
      <c r="O23" s="93"/>
      <c r="P23" s="90"/>
    </row>
    <row r="24" spans="1:16" ht="17.45" customHeight="1" thickBot="1">
      <c r="A24" s="1017"/>
      <c r="B24" s="997"/>
      <c r="C24" s="994"/>
      <c r="D24" s="91"/>
      <c r="E24" s="93"/>
      <c r="F24" s="94"/>
      <c r="G24" s="997"/>
      <c r="H24" s="994"/>
      <c r="I24" s="91"/>
      <c r="J24" s="93"/>
      <c r="K24" s="90"/>
      <c r="L24" s="997"/>
      <c r="M24" s="994"/>
      <c r="N24" s="91"/>
      <c r="O24" s="93"/>
      <c r="P24" s="98"/>
    </row>
    <row r="25" spans="1:16">
      <c r="A25" s="1017"/>
      <c r="B25" s="1014"/>
      <c r="C25" s="994"/>
      <c r="D25" s="91"/>
      <c r="E25" s="93"/>
      <c r="F25" s="90"/>
      <c r="G25" s="1014"/>
      <c r="H25" s="994"/>
      <c r="I25" s="91"/>
      <c r="J25" s="93"/>
      <c r="K25" s="98"/>
      <c r="L25" s="1014"/>
      <c r="M25" s="994"/>
      <c r="N25" s="91"/>
      <c r="O25" s="93"/>
      <c r="P25" s="99"/>
    </row>
    <row r="26" spans="1:16" ht="17.45" customHeight="1" thickBot="1">
      <c r="A26" s="1017"/>
      <c r="B26" s="999"/>
      <c r="C26" s="994"/>
      <c r="D26" s="91"/>
      <c r="E26" s="93"/>
      <c r="F26" s="98"/>
      <c r="G26" s="999"/>
      <c r="H26" s="994"/>
      <c r="I26" s="91"/>
      <c r="J26" s="93"/>
      <c r="K26" s="99"/>
      <c r="L26" s="999"/>
      <c r="M26" s="994"/>
      <c r="N26" s="91"/>
      <c r="O26" s="93"/>
      <c r="P26" s="96"/>
    </row>
    <row r="27" spans="1:16">
      <c r="A27" s="1017"/>
      <c r="B27" s="1010" t="s">
        <v>1015</v>
      </c>
      <c r="C27" s="994"/>
      <c r="D27" s="91"/>
      <c r="E27" s="93"/>
      <c r="F27" s="99"/>
      <c r="G27" s="1010" t="s">
        <v>1015</v>
      </c>
      <c r="H27" s="994"/>
      <c r="I27" s="91"/>
      <c r="J27" s="93"/>
      <c r="K27" s="96"/>
      <c r="L27" s="1010" t="s">
        <v>1015</v>
      </c>
      <c r="M27" s="994"/>
      <c r="N27" s="91"/>
      <c r="O27" s="93"/>
      <c r="P27" s="100"/>
    </row>
    <row r="28" spans="1:16" ht="17.45" customHeight="1" thickBot="1">
      <c r="A28" s="1017"/>
      <c r="B28" s="997"/>
      <c r="C28" s="994"/>
      <c r="D28" s="91"/>
      <c r="E28" s="93"/>
      <c r="F28" s="96"/>
      <c r="G28" s="997"/>
      <c r="H28" s="994"/>
      <c r="I28" s="91"/>
      <c r="J28" s="93"/>
      <c r="K28" s="100"/>
      <c r="L28" s="997"/>
      <c r="M28" s="994"/>
      <c r="N28" s="91"/>
      <c r="O28" s="93"/>
      <c r="P28" s="96"/>
    </row>
    <row r="29" spans="1:16">
      <c r="A29" s="1017"/>
      <c r="B29" s="996"/>
      <c r="C29" s="994"/>
      <c r="D29" s="91"/>
      <c r="E29" s="93"/>
      <c r="F29" s="96"/>
      <c r="G29" s="996"/>
      <c r="H29" s="994"/>
      <c r="I29" s="91"/>
      <c r="J29" s="93"/>
      <c r="K29" s="96"/>
      <c r="L29" s="996"/>
      <c r="M29" s="994"/>
      <c r="N29" s="91"/>
      <c r="O29" s="93"/>
      <c r="P29" s="96"/>
    </row>
    <row r="30" spans="1:16" ht="17.45" customHeight="1" thickBot="1">
      <c r="A30" s="1017"/>
      <c r="B30" s="997"/>
      <c r="C30" s="994"/>
      <c r="D30" s="91"/>
      <c r="E30" s="93"/>
      <c r="F30" s="100"/>
      <c r="G30" s="997"/>
      <c r="H30" s="994"/>
      <c r="I30" s="91"/>
      <c r="J30" s="93"/>
      <c r="K30" s="96"/>
      <c r="L30" s="997"/>
      <c r="M30" s="994"/>
      <c r="N30" s="91"/>
      <c r="O30" s="93"/>
      <c r="P30" s="96"/>
    </row>
    <row r="31" spans="1:16">
      <c r="A31" s="1017"/>
      <c r="B31" s="1004" t="s">
        <v>1016</v>
      </c>
      <c r="C31" s="994"/>
      <c r="D31" s="91"/>
      <c r="E31" s="93"/>
      <c r="F31" s="96"/>
      <c r="G31" s="1004" t="s">
        <v>1016</v>
      </c>
      <c r="H31" s="994"/>
      <c r="I31" s="91"/>
      <c r="J31" s="93"/>
      <c r="K31" s="96"/>
      <c r="L31" s="1004" t="s">
        <v>1016</v>
      </c>
      <c r="M31" s="994"/>
      <c r="N31" s="91"/>
      <c r="O31" s="93"/>
      <c r="P31" s="101"/>
    </row>
    <row r="32" spans="1:16" ht="17.45" customHeight="1" thickBot="1">
      <c r="A32" s="1017"/>
      <c r="B32" s="997"/>
      <c r="C32" s="994"/>
      <c r="D32" s="91"/>
      <c r="E32" s="93"/>
      <c r="F32" s="96"/>
      <c r="G32" s="997"/>
      <c r="H32" s="994"/>
      <c r="I32" s="91"/>
      <c r="J32" s="93"/>
      <c r="K32" s="96"/>
      <c r="L32" s="997"/>
      <c r="M32" s="994"/>
      <c r="N32" s="91"/>
      <c r="O32" s="93"/>
      <c r="P32" s="90"/>
    </row>
    <row r="33" spans="1:16">
      <c r="A33" s="1017"/>
      <c r="B33" s="996"/>
      <c r="C33" s="994"/>
      <c r="D33" s="91"/>
      <c r="E33" s="93"/>
      <c r="F33" s="96"/>
      <c r="G33" s="996"/>
      <c r="H33" s="994"/>
      <c r="I33" s="91"/>
      <c r="J33" s="93"/>
      <c r="K33" s="96"/>
      <c r="L33" s="996"/>
      <c r="M33" s="994"/>
      <c r="N33" s="91"/>
      <c r="O33" s="93"/>
      <c r="P33" s="94"/>
    </row>
    <row r="34" spans="1:16" ht="17.25" customHeight="1" thickBot="1">
      <c r="A34" s="1017"/>
      <c r="B34" s="997"/>
      <c r="C34" s="994"/>
      <c r="D34" s="91"/>
      <c r="E34" s="93"/>
      <c r="F34" s="96"/>
      <c r="G34" s="997"/>
      <c r="H34" s="994"/>
      <c r="I34" s="91"/>
      <c r="J34" s="93"/>
      <c r="K34" s="101"/>
      <c r="L34" s="997"/>
      <c r="M34" s="994"/>
      <c r="N34" s="91"/>
      <c r="O34" s="93"/>
      <c r="P34" s="90"/>
    </row>
    <row r="35" spans="1:16">
      <c r="A35" s="1017"/>
      <c r="B35" s="1004" t="s">
        <v>1018</v>
      </c>
      <c r="C35" s="994"/>
      <c r="D35" s="91"/>
      <c r="E35" s="93"/>
      <c r="F35" s="96"/>
      <c r="G35" s="1004" t="s">
        <v>1018</v>
      </c>
      <c r="H35" s="994"/>
      <c r="I35" s="91"/>
      <c r="J35" s="93"/>
      <c r="K35" s="90"/>
      <c r="L35" s="1004" t="s">
        <v>1018</v>
      </c>
      <c r="M35" s="994"/>
      <c r="N35" s="91"/>
      <c r="O35" s="93"/>
      <c r="P35" s="90"/>
    </row>
    <row r="36" spans="1:16" ht="17.45" customHeight="1" thickBot="1">
      <c r="A36" s="1017"/>
      <c r="B36" s="997"/>
      <c r="C36" s="994"/>
      <c r="D36" s="91"/>
      <c r="E36" s="93"/>
      <c r="F36" s="96"/>
      <c r="G36" s="997"/>
      <c r="H36" s="994"/>
      <c r="I36" s="91"/>
      <c r="J36" s="93"/>
      <c r="K36" s="90"/>
      <c r="L36" s="997"/>
      <c r="M36" s="994"/>
      <c r="N36" s="91"/>
      <c r="O36" s="93"/>
      <c r="P36" s="90"/>
    </row>
    <row r="37" spans="1:16">
      <c r="A37" s="1017"/>
      <c r="B37" s="996"/>
      <c r="C37" s="994"/>
      <c r="D37" s="91"/>
      <c r="E37" s="93"/>
      <c r="F37" s="96"/>
      <c r="G37" s="996"/>
      <c r="H37" s="994"/>
      <c r="I37" s="91"/>
      <c r="J37" s="93"/>
      <c r="K37" s="90"/>
      <c r="L37" s="996"/>
      <c r="M37" s="994"/>
      <c r="N37" s="91"/>
      <c r="O37" s="93"/>
      <c r="P37" s="94"/>
    </row>
    <row r="38" spans="1:16" ht="17.45" customHeight="1" thickBot="1">
      <c r="A38" s="1017"/>
      <c r="B38" s="997"/>
      <c r="C38" s="994"/>
      <c r="D38" s="91"/>
      <c r="E38" s="93"/>
      <c r="F38" s="101"/>
      <c r="G38" s="997"/>
      <c r="H38" s="994"/>
      <c r="I38" s="91"/>
      <c r="J38" s="93"/>
      <c r="K38" s="94"/>
      <c r="L38" s="997"/>
      <c r="M38" s="994"/>
      <c r="N38" s="91"/>
      <c r="O38" s="93"/>
      <c r="P38" s="90"/>
    </row>
    <row r="39" spans="1:16">
      <c r="A39" s="1017"/>
      <c r="B39" s="1010" t="s">
        <v>1020</v>
      </c>
      <c r="C39" s="994"/>
      <c r="D39" s="91"/>
      <c r="E39" s="93"/>
      <c r="F39" s="90"/>
      <c r="G39" s="1010" t="s">
        <v>1020</v>
      </c>
      <c r="H39" s="994"/>
      <c r="I39" s="91"/>
      <c r="J39" s="93"/>
      <c r="K39" s="90"/>
      <c r="L39" s="1010" t="s">
        <v>1020</v>
      </c>
      <c r="M39" s="994"/>
      <c r="N39" s="91"/>
      <c r="O39" s="93"/>
      <c r="P39" s="90"/>
    </row>
    <row r="40" spans="1:16" ht="17.45" customHeight="1" thickBot="1">
      <c r="A40" s="1017"/>
      <c r="B40" s="997"/>
      <c r="C40" s="994"/>
      <c r="D40" s="91"/>
      <c r="E40" s="93"/>
      <c r="F40" s="90"/>
      <c r="G40" s="997"/>
      <c r="H40" s="994"/>
      <c r="I40" s="91"/>
      <c r="J40" s="93"/>
      <c r="K40" s="90"/>
      <c r="L40" s="997"/>
      <c r="M40" s="994"/>
      <c r="N40" s="91"/>
      <c r="O40" s="93"/>
      <c r="P40" s="90"/>
    </row>
    <row r="41" spans="1:16">
      <c r="A41" s="1017"/>
      <c r="B41" s="103"/>
      <c r="C41" s="994"/>
      <c r="D41" s="91"/>
      <c r="E41" s="93"/>
      <c r="F41" s="90"/>
      <c r="G41" s="103"/>
      <c r="H41" s="994"/>
      <c r="I41" s="91"/>
      <c r="J41" s="93"/>
      <c r="K41" s="90"/>
      <c r="L41" s="103"/>
      <c r="M41" s="994"/>
      <c r="N41" s="91"/>
      <c r="O41" s="93"/>
      <c r="P41" s="90"/>
    </row>
    <row r="42" spans="1:16">
      <c r="A42" s="1017"/>
      <c r="B42" s="104"/>
      <c r="C42" s="994"/>
      <c r="D42" s="91"/>
      <c r="E42" s="93"/>
      <c r="F42" s="94"/>
      <c r="G42" s="104"/>
      <c r="H42" s="994"/>
      <c r="I42" s="91"/>
      <c r="J42" s="93"/>
      <c r="K42" s="105"/>
      <c r="L42" s="104"/>
      <c r="M42" s="994"/>
      <c r="N42" s="91"/>
      <c r="O42" s="93"/>
      <c r="P42" s="105"/>
    </row>
    <row r="43" spans="1:16">
      <c r="A43" s="1017"/>
      <c r="B43" s="106"/>
      <c r="C43" s="994"/>
      <c r="D43" s="91"/>
      <c r="E43" s="93"/>
      <c r="F43" s="90"/>
      <c r="G43" s="106"/>
      <c r="H43" s="994"/>
      <c r="I43" s="91"/>
      <c r="J43" s="93"/>
      <c r="K43" s="90"/>
      <c r="L43" s="106"/>
      <c r="M43" s="994"/>
      <c r="N43" s="91"/>
      <c r="O43" s="93"/>
      <c r="P43" s="90"/>
    </row>
    <row r="44" spans="1:16">
      <c r="A44" s="1017"/>
      <c r="B44" s="107"/>
      <c r="C44" s="994"/>
      <c r="D44" s="91"/>
      <c r="E44" s="93"/>
      <c r="F44" s="90"/>
      <c r="G44" s="107"/>
      <c r="H44" s="994"/>
      <c r="I44" s="91"/>
      <c r="J44" s="93"/>
      <c r="K44" s="90"/>
      <c r="L44" s="107"/>
      <c r="M44" s="994"/>
      <c r="N44" s="91"/>
      <c r="O44" s="93"/>
      <c r="P44" s="90"/>
    </row>
    <row r="45" spans="1:16">
      <c r="A45" s="1017"/>
      <c r="B45" s="106"/>
      <c r="C45" s="994"/>
      <c r="D45" s="91"/>
      <c r="E45" s="93"/>
      <c r="F45" s="90"/>
      <c r="G45" s="106"/>
      <c r="H45" s="994"/>
      <c r="I45" s="91"/>
      <c r="J45" s="93"/>
      <c r="K45" s="90"/>
      <c r="L45" s="106"/>
      <c r="M45" s="994"/>
      <c r="N45" s="108"/>
      <c r="O45" s="93"/>
      <c r="P45" s="94"/>
    </row>
    <row r="46" spans="1:16">
      <c r="A46" s="1017"/>
      <c r="B46" s="107"/>
      <c r="C46" s="994"/>
      <c r="D46" s="91"/>
      <c r="E46" s="93"/>
      <c r="F46" s="105"/>
      <c r="G46" s="107"/>
      <c r="H46" s="994"/>
      <c r="I46" s="91"/>
      <c r="J46" s="93"/>
      <c r="K46" s="105"/>
      <c r="L46" s="107"/>
      <c r="M46" s="994"/>
      <c r="N46" s="91"/>
      <c r="O46" s="93"/>
      <c r="P46" s="109"/>
    </row>
    <row r="47" spans="1:16">
      <c r="A47" s="1017"/>
      <c r="B47" s="106"/>
      <c r="C47" s="994"/>
      <c r="D47" s="91"/>
      <c r="E47" s="93"/>
      <c r="F47" s="94"/>
      <c r="G47" s="106"/>
      <c r="H47" s="994"/>
      <c r="I47" s="110"/>
      <c r="J47" s="111"/>
      <c r="K47" s="94"/>
      <c r="L47" s="106"/>
      <c r="M47" s="994"/>
      <c r="N47" s="110"/>
      <c r="O47" s="111"/>
      <c r="P47" s="94"/>
    </row>
    <row r="48" spans="1:16" ht="17.45" customHeight="1" thickBot="1">
      <c r="A48" s="1017"/>
      <c r="B48" s="107"/>
      <c r="C48" s="995"/>
      <c r="D48" s="112"/>
      <c r="E48" s="113"/>
      <c r="F48" s="114"/>
      <c r="G48" s="107"/>
      <c r="H48" s="994"/>
      <c r="I48" s="112"/>
      <c r="J48" s="113"/>
      <c r="K48" s="114"/>
      <c r="L48" s="107"/>
      <c r="M48" s="994"/>
      <c r="N48" s="112"/>
      <c r="O48" s="113"/>
      <c r="P48" s="114"/>
    </row>
    <row r="49" spans="1:16">
      <c r="A49" s="1030" t="str">
        <f>TEXT(A3,"AAAA")</f>
        <v>星期五</v>
      </c>
      <c r="B49" s="106"/>
      <c r="C49" s="1008" t="s">
        <v>978</v>
      </c>
      <c r="D49" s="115"/>
      <c r="E49" s="116"/>
      <c r="F49" s="94"/>
      <c r="G49" s="106"/>
      <c r="H49" s="993" t="s">
        <v>978</v>
      </c>
      <c r="I49" s="115"/>
      <c r="J49" s="116"/>
      <c r="K49" s="94"/>
      <c r="L49" s="106"/>
      <c r="M49" s="1009" t="s">
        <v>978</v>
      </c>
      <c r="N49" s="115"/>
      <c r="O49" s="116"/>
      <c r="P49" s="94"/>
    </row>
    <row r="50" spans="1:16">
      <c r="A50" s="1017"/>
      <c r="B50" s="107"/>
      <c r="C50" s="994"/>
      <c r="D50" s="117"/>
      <c r="E50" s="93"/>
      <c r="F50" s="94"/>
      <c r="G50" s="107"/>
      <c r="H50" s="994"/>
      <c r="I50" s="117"/>
      <c r="J50" s="93"/>
      <c r="K50" s="94"/>
      <c r="L50" s="107"/>
      <c r="M50" s="994"/>
      <c r="N50" s="117"/>
      <c r="O50" s="93"/>
      <c r="P50" s="94"/>
    </row>
    <row r="51" spans="1:16">
      <c r="A51" s="1017"/>
      <c r="B51" s="106"/>
      <c r="C51" s="994"/>
      <c r="D51" s="117"/>
      <c r="E51" s="93"/>
      <c r="F51" s="94"/>
      <c r="G51" s="106"/>
      <c r="H51" s="994"/>
      <c r="I51" s="117"/>
      <c r="J51" s="93"/>
      <c r="K51" s="94"/>
      <c r="L51" s="106"/>
      <c r="M51" s="994"/>
      <c r="N51" s="117"/>
      <c r="O51" s="93"/>
      <c r="P51" s="94"/>
    </row>
    <row r="52" spans="1:16">
      <c r="A52" s="1017"/>
      <c r="B52" s="107"/>
      <c r="C52" s="994"/>
      <c r="D52" s="117"/>
      <c r="E52" s="93"/>
      <c r="F52" s="94"/>
      <c r="G52" s="107"/>
      <c r="H52" s="994"/>
      <c r="I52" s="117"/>
      <c r="J52" s="93"/>
      <c r="K52" s="94"/>
      <c r="L52" s="107"/>
      <c r="M52" s="994"/>
      <c r="N52" s="117"/>
      <c r="O52" s="93"/>
      <c r="P52" s="94"/>
    </row>
    <row r="53" spans="1:16">
      <c r="A53" s="1017"/>
      <c r="B53" s="106"/>
      <c r="C53" s="994"/>
      <c r="D53" s="117"/>
      <c r="E53" s="93"/>
      <c r="F53" s="94"/>
      <c r="G53" s="106"/>
      <c r="H53" s="994"/>
      <c r="I53" s="91"/>
      <c r="J53" s="93"/>
      <c r="K53" s="94"/>
      <c r="L53" s="106"/>
      <c r="M53" s="994"/>
      <c r="N53" s="91"/>
      <c r="O53" s="93"/>
      <c r="P53" s="94"/>
    </row>
    <row r="54" spans="1:16">
      <c r="A54" s="1017"/>
      <c r="B54" s="107"/>
      <c r="C54" s="994"/>
      <c r="D54" s="117"/>
      <c r="E54" s="93"/>
      <c r="F54" s="94"/>
      <c r="G54" s="107"/>
      <c r="H54" s="994"/>
      <c r="I54" s="91"/>
      <c r="J54" s="93"/>
      <c r="K54" s="94"/>
      <c r="L54" s="107"/>
      <c r="M54" s="994"/>
      <c r="N54" s="91"/>
      <c r="O54" s="93"/>
      <c r="P54" s="94"/>
    </row>
    <row r="55" spans="1:16">
      <c r="A55" s="1017"/>
      <c r="B55" s="106"/>
      <c r="C55" s="994"/>
      <c r="D55" s="117"/>
      <c r="E55" s="93"/>
      <c r="F55" s="94"/>
      <c r="G55" s="106"/>
      <c r="H55" s="994"/>
      <c r="I55" s="91"/>
      <c r="J55" s="93"/>
      <c r="K55" s="94"/>
      <c r="L55" s="106"/>
      <c r="M55" s="994"/>
      <c r="N55" s="91"/>
      <c r="O55" s="93"/>
      <c r="P55" s="94" t="s">
        <v>1372</v>
      </c>
    </row>
    <row r="56" spans="1:16">
      <c r="A56" s="1017"/>
      <c r="B56" s="107"/>
      <c r="C56" s="994"/>
      <c r="D56" s="117"/>
      <c r="E56" s="118"/>
      <c r="F56" s="94"/>
      <c r="G56" s="107"/>
      <c r="H56" s="994"/>
      <c r="I56" s="91"/>
      <c r="J56" s="93"/>
      <c r="K56" s="94"/>
      <c r="L56" s="107"/>
      <c r="M56" s="994"/>
      <c r="N56" s="91"/>
      <c r="O56" s="93"/>
      <c r="P56" s="94"/>
    </row>
    <row r="57" spans="1:16">
      <c r="A57" s="1017"/>
      <c r="B57" s="106"/>
      <c r="C57" s="994"/>
      <c r="D57" s="91"/>
      <c r="E57" s="118"/>
      <c r="F57" s="94"/>
      <c r="G57" s="106"/>
      <c r="H57" s="994"/>
      <c r="I57" s="91"/>
      <c r="J57" s="93"/>
      <c r="K57" s="94"/>
      <c r="L57" s="106"/>
      <c r="M57" s="994"/>
      <c r="N57" s="91"/>
      <c r="O57" s="93"/>
      <c r="P57" s="94"/>
    </row>
    <row r="58" spans="1:16" ht="17.45" customHeight="1" thickBot="1">
      <c r="A58" s="1017"/>
      <c r="B58" s="107"/>
      <c r="C58" s="995"/>
      <c r="D58" s="119" t="s">
        <v>1047</v>
      </c>
      <c r="E58" s="120" t="s">
        <v>1048</v>
      </c>
      <c r="F58" s="121"/>
      <c r="G58" s="107"/>
      <c r="H58" s="995"/>
      <c r="I58" s="119" t="s">
        <v>1047</v>
      </c>
      <c r="J58" s="120" t="s">
        <v>1048</v>
      </c>
      <c r="K58" s="94"/>
      <c r="L58" s="107"/>
      <c r="M58" s="995"/>
      <c r="N58" s="119" t="s">
        <v>1047</v>
      </c>
      <c r="O58" s="120" t="s">
        <v>1048</v>
      </c>
      <c r="P58" s="94"/>
    </row>
    <row r="59" spans="1:16">
      <c r="A59" s="102"/>
      <c r="B59" s="106"/>
      <c r="C59" s="1008" t="s">
        <v>1049</v>
      </c>
      <c r="D59" s="115"/>
      <c r="E59" s="116"/>
      <c r="F59" s="122"/>
      <c r="G59" s="106"/>
      <c r="H59" s="993" t="s">
        <v>1049</v>
      </c>
      <c r="I59" s="115"/>
      <c r="J59" s="116"/>
      <c r="K59" s="122"/>
      <c r="L59" s="106"/>
      <c r="M59" s="1009" t="s">
        <v>1049</v>
      </c>
      <c r="N59" s="115"/>
      <c r="O59" s="116"/>
      <c r="P59" s="122"/>
    </row>
    <row r="60" spans="1:16">
      <c r="A60" s="102"/>
      <c r="B60" s="107"/>
      <c r="C60" s="994"/>
      <c r="D60" s="91"/>
      <c r="E60" s="93"/>
      <c r="F60" s="94"/>
      <c r="G60" s="107"/>
      <c r="H60" s="994"/>
      <c r="I60" s="91"/>
      <c r="J60" s="93"/>
      <c r="K60" s="94"/>
      <c r="L60" s="107"/>
      <c r="M60" s="994"/>
      <c r="N60" s="91"/>
      <c r="O60" s="93"/>
      <c r="P60" s="94"/>
    </row>
    <row r="61" spans="1:16">
      <c r="A61" s="102"/>
      <c r="B61" s="123"/>
      <c r="C61" s="994"/>
      <c r="D61" s="91"/>
      <c r="E61" s="93"/>
      <c r="F61" s="94"/>
      <c r="G61" s="123"/>
      <c r="H61" s="994"/>
      <c r="I61" s="91"/>
      <c r="J61" s="93"/>
      <c r="K61" s="94"/>
      <c r="L61" s="123"/>
      <c r="M61" s="994"/>
      <c r="N61" s="91"/>
      <c r="O61" s="93"/>
      <c r="P61" s="94"/>
    </row>
    <row r="62" spans="1:16">
      <c r="A62" s="102"/>
      <c r="B62" s="104"/>
      <c r="C62" s="994"/>
      <c r="D62" s="91"/>
      <c r="E62" s="93"/>
      <c r="F62" s="94"/>
      <c r="G62" s="104"/>
      <c r="H62" s="994"/>
      <c r="I62" s="91"/>
      <c r="J62" s="93"/>
      <c r="K62" s="94"/>
      <c r="L62" s="104"/>
      <c r="M62" s="994"/>
      <c r="N62" s="91"/>
      <c r="O62" s="93"/>
      <c r="P62" s="94"/>
    </row>
    <row r="63" spans="1:16">
      <c r="A63" s="102"/>
      <c r="B63" s="123"/>
      <c r="C63" s="994"/>
      <c r="D63" s="91"/>
      <c r="E63" s="93"/>
      <c r="F63" s="94"/>
      <c r="G63" s="123"/>
      <c r="H63" s="994"/>
      <c r="I63" s="91"/>
      <c r="J63" s="93"/>
      <c r="K63" s="94"/>
      <c r="L63" s="123"/>
      <c r="M63" s="994"/>
      <c r="N63" s="91"/>
      <c r="O63" s="93"/>
      <c r="P63" s="94"/>
    </row>
    <row r="64" spans="1:16">
      <c r="A64" s="102"/>
      <c r="B64" s="104"/>
      <c r="C64" s="994"/>
      <c r="D64" s="91"/>
      <c r="E64" s="93"/>
      <c r="F64" s="94"/>
      <c r="G64" s="104"/>
      <c r="H64" s="994"/>
      <c r="I64" s="91"/>
      <c r="J64" s="93"/>
      <c r="K64" s="94"/>
      <c r="L64" s="104"/>
      <c r="M64" s="994"/>
      <c r="N64" s="91"/>
      <c r="O64" s="93"/>
      <c r="P64" s="94"/>
    </row>
    <row r="65" spans="1:16">
      <c r="A65" s="102"/>
      <c r="B65" s="106"/>
      <c r="C65" s="994"/>
      <c r="D65" s="91"/>
      <c r="E65" s="93"/>
      <c r="F65" s="94"/>
      <c r="G65" s="106"/>
      <c r="H65" s="994"/>
      <c r="I65" s="91"/>
      <c r="J65" s="93"/>
      <c r="K65" s="94"/>
      <c r="L65" s="106"/>
      <c r="M65" s="994"/>
      <c r="N65" s="91"/>
      <c r="O65" s="93"/>
      <c r="P65" s="94"/>
    </row>
    <row r="66" spans="1:16">
      <c r="A66" s="102"/>
      <c r="B66" s="107"/>
      <c r="C66" s="994"/>
      <c r="D66" s="91"/>
      <c r="E66" s="93"/>
      <c r="F66" s="124"/>
      <c r="G66" s="107"/>
      <c r="H66" s="994"/>
      <c r="I66" s="91"/>
      <c r="J66" s="93"/>
      <c r="K66" s="124"/>
      <c r="L66" s="107"/>
      <c r="M66" s="994"/>
      <c r="N66" s="91"/>
      <c r="O66" s="93"/>
      <c r="P66" s="124"/>
    </row>
    <row r="67" spans="1:16">
      <c r="A67" s="102"/>
      <c r="B67" s="123"/>
      <c r="C67" s="994"/>
      <c r="D67" s="91"/>
      <c r="E67" s="93"/>
      <c r="F67" s="94"/>
      <c r="G67" s="123"/>
      <c r="H67" s="994"/>
      <c r="I67" s="91"/>
      <c r="J67" s="93"/>
      <c r="K67" s="125"/>
      <c r="L67" s="123"/>
      <c r="M67" s="994"/>
      <c r="N67" s="91"/>
      <c r="O67" s="93"/>
      <c r="P67" s="125"/>
    </row>
    <row r="68" spans="1:16" ht="17.45" customHeight="1" thickBot="1">
      <c r="A68" s="102"/>
      <c r="B68" s="104"/>
      <c r="C68" s="995"/>
      <c r="D68" s="126"/>
      <c r="E68" s="127"/>
      <c r="F68" s="101"/>
      <c r="G68" s="104"/>
      <c r="H68" s="995"/>
      <c r="I68" s="110"/>
      <c r="J68" s="128"/>
      <c r="K68" s="124"/>
      <c r="L68" s="104"/>
      <c r="M68" s="995"/>
      <c r="N68" s="110"/>
      <c r="O68" s="128"/>
      <c r="P68" s="124"/>
    </row>
    <row r="69" spans="1:16">
      <c r="A69" s="129"/>
      <c r="B69" s="106"/>
      <c r="C69" s="1008" t="s">
        <v>1055</v>
      </c>
      <c r="D69" s="115" t="s">
        <v>1056</v>
      </c>
      <c r="E69" s="130" t="s">
        <v>943</v>
      </c>
      <c r="F69" s="122" t="s">
        <v>3404</v>
      </c>
      <c r="G69" s="106"/>
      <c r="H69" s="993" t="s">
        <v>1055</v>
      </c>
      <c r="I69" s="115" t="s">
        <v>1056</v>
      </c>
      <c r="J69" s="130" t="s">
        <v>943</v>
      </c>
      <c r="K69" s="122" t="s">
        <v>3405</v>
      </c>
      <c r="L69" s="106"/>
      <c r="M69" s="1009" t="s">
        <v>1055</v>
      </c>
      <c r="N69" s="115" t="s">
        <v>1056</v>
      </c>
      <c r="O69" s="130" t="s">
        <v>943</v>
      </c>
      <c r="P69" s="122" t="s">
        <v>3406</v>
      </c>
    </row>
    <row r="70" spans="1:16">
      <c r="A70" s="129"/>
      <c r="B70" s="107"/>
      <c r="C70" s="994"/>
      <c r="D70" s="91" t="s">
        <v>1060</v>
      </c>
      <c r="E70" s="93" t="s">
        <v>948</v>
      </c>
      <c r="F70" s="131" t="s">
        <v>3407</v>
      </c>
      <c r="G70" s="107"/>
      <c r="H70" s="994"/>
      <c r="I70" s="91" t="s">
        <v>1060</v>
      </c>
      <c r="J70" s="93" t="s">
        <v>948</v>
      </c>
      <c r="K70" s="131" t="s">
        <v>3408</v>
      </c>
      <c r="L70" s="107"/>
      <c r="M70" s="994"/>
      <c r="N70" s="91" t="s">
        <v>1060</v>
      </c>
      <c r="O70" s="93" t="s">
        <v>948</v>
      </c>
      <c r="P70" s="131" t="s">
        <v>3408</v>
      </c>
    </row>
    <row r="71" spans="1:16">
      <c r="A71" s="129"/>
      <c r="B71" s="132"/>
      <c r="C71" s="994"/>
      <c r="D71" s="91" t="s">
        <v>1063</v>
      </c>
      <c r="E71" s="93" t="s">
        <v>952</v>
      </c>
      <c r="F71" s="94"/>
      <c r="G71" s="132"/>
      <c r="H71" s="994"/>
      <c r="I71" s="91" t="s">
        <v>1063</v>
      </c>
      <c r="J71" s="93" t="s">
        <v>952</v>
      </c>
      <c r="K71" s="94"/>
      <c r="L71" s="132"/>
      <c r="M71" s="994"/>
      <c r="N71" s="91" t="s">
        <v>1063</v>
      </c>
      <c r="O71" s="93" t="s">
        <v>952</v>
      </c>
      <c r="P71" s="94"/>
    </row>
    <row r="72" spans="1:16">
      <c r="A72" s="129"/>
      <c r="B72" s="107"/>
      <c r="C72" s="994"/>
      <c r="D72" s="91" t="s">
        <v>978</v>
      </c>
      <c r="E72" s="93" t="s">
        <v>956</v>
      </c>
      <c r="F72" s="101"/>
      <c r="G72" s="107"/>
      <c r="H72" s="994"/>
      <c r="I72" s="91" t="s">
        <v>978</v>
      </c>
      <c r="J72" s="93" t="s">
        <v>956</v>
      </c>
      <c r="K72" s="101"/>
      <c r="L72" s="107"/>
      <c r="M72" s="994"/>
      <c r="N72" s="91" t="s">
        <v>978</v>
      </c>
      <c r="O72" s="93" t="s">
        <v>956</v>
      </c>
      <c r="P72" s="101"/>
    </row>
    <row r="73" spans="1:16">
      <c r="A73" s="129"/>
      <c r="B73" s="132"/>
      <c r="C73" s="994"/>
      <c r="D73" s="91"/>
      <c r="E73" s="111"/>
      <c r="F73" s="94"/>
      <c r="G73" s="132"/>
      <c r="H73" s="994"/>
      <c r="I73" s="91"/>
      <c r="J73" s="111"/>
      <c r="K73" s="133"/>
      <c r="L73" s="132"/>
      <c r="M73" s="994"/>
      <c r="N73" s="91"/>
      <c r="O73" s="111"/>
      <c r="P73" s="133"/>
    </row>
    <row r="74" spans="1:16">
      <c r="A74" s="129"/>
      <c r="B74" s="107"/>
      <c r="C74" s="994"/>
      <c r="D74" s="91"/>
      <c r="E74" s="93"/>
      <c r="F74" s="94"/>
      <c r="G74" s="107"/>
      <c r="H74" s="994"/>
      <c r="I74" s="91"/>
      <c r="J74" s="93"/>
      <c r="K74" s="94"/>
      <c r="L74" s="107"/>
      <c r="M74" s="994"/>
      <c r="N74" s="91"/>
      <c r="O74" s="93"/>
      <c r="P74" s="94"/>
    </row>
    <row r="75" spans="1:16">
      <c r="A75" s="129"/>
      <c r="B75" s="132"/>
      <c r="C75" s="994"/>
      <c r="D75" s="91"/>
      <c r="E75" s="111"/>
      <c r="F75" s="94"/>
      <c r="G75" s="132"/>
      <c r="H75" s="994"/>
      <c r="I75" s="91"/>
      <c r="J75" s="111"/>
      <c r="K75" s="133"/>
      <c r="L75" s="132"/>
      <c r="M75" s="994"/>
      <c r="N75" s="91"/>
      <c r="O75" s="111"/>
      <c r="P75" s="133"/>
    </row>
    <row r="76" spans="1:16">
      <c r="A76" s="129"/>
      <c r="B76" s="107"/>
      <c r="C76" s="994"/>
      <c r="D76" s="91"/>
      <c r="E76" s="93"/>
      <c r="F76" s="94"/>
      <c r="G76" s="107"/>
      <c r="H76" s="994"/>
      <c r="I76" s="91"/>
      <c r="J76" s="93"/>
      <c r="K76" s="94"/>
      <c r="L76" s="107"/>
      <c r="M76" s="994"/>
      <c r="N76" s="91"/>
      <c r="O76" s="93"/>
      <c r="P76" s="94"/>
    </row>
    <row r="77" spans="1:16">
      <c r="A77" s="129"/>
      <c r="B77" s="132"/>
      <c r="C77" s="994"/>
      <c r="D77" s="91"/>
      <c r="E77" s="93"/>
      <c r="F77" s="94"/>
      <c r="G77" s="132"/>
      <c r="H77" s="994"/>
      <c r="I77" s="91"/>
      <c r="J77" s="93"/>
      <c r="K77" s="94"/>
      <c r="L77" s="132"/>
      <c r="M77" s="994"/>
      <c r="N77" s="91"/>
      <c r="O77" s="93"/>
      <c r="P77" s="94"/>
    </row>
    <row r="78" spans="1:16" ht="17.45" customHeight="1" thickBot="1">
      <c r="A78" s="129"/>
      <c r="B78" s="107"/>
      <c r="C78" s="995"/>
      <c r="D78" s="112"/>
      <c r="E78" s="113"/>
      <c r="F78" s="114"/>
      <c r="G78" s="107"/>
      <c r="H78" s="995"/>
      <c r="I78" s="112"/>
      <c r="J78" s="127"/>
      <c r="K78" s="101"/>
      <c r="L78" s="107"/>
      <c r="M78" s="995"/>
      <c r="N78" s="112"/>
      <c r="O78" s="127"/>
      <c r="P78" s="101"/>
    </row>
    <row r="79" spans="1:16">
      <c r="A79" s="129"/>
      <c r="B79" s="132"/>
      <c r="C79" s="1011" t="s">
        <v>1068</v>
      </c>
      <c r="D79" s="134" t="s">
        <v>1069</v>
      </c>
      <c r="E79" s="135"/>
      <c r="F79" s="136" t="s">
        <v>1070</v>
      </c>
      <c r="G79" s="132"/>
      <c r="H79" s="1028" t="s">
        <v>1068</v>
      </c>
      <c r="I79" s="134" t="s">
        <v>1069</v>
      </c>
      <c r="J79" s="135"/>
      <c r="K79" s="136" t="s">
        <v>1070</v>
      </c>
      <c r="L79" s="132"/>
      <c r="M79" s="1013" t="s">
        <v>1068</v>
      </c>
      <c r="N79" s="134" t="s">
        <v>1069</v>
      </c>
      <c r="O79" s="135"/>
      <c r="P79" s="136" t="s">
        <v>1070</v>
      </c>
    </row>
    <row r="80" spans="1:16">
      <c r="A80" s="129"/>
      <c r="B80" s="107"/>
      <c r="C80" s="994"/>
      <c r="D80" s="117"/>
      <c r="E80" s="118"/>
      <c r="F80" s="137"/>
      <c r="G80" s="107"/>
      <c r="H80" s="994"/>
      <c r="I80" s="91"/>
      <c r="J80" s="93"/>
      <c r="K80" s="94"/>
      <c r="L80" s="107"/>
      <c r="M80" s="994"/>
      <c r="N80" s="91"/>
      <c r="O80" s="93"/>
      <c r="P80" s="94"/>
    </row>
    <row r="81" spans="1:16">
      <c r="A81" s="129"/>
      <c r="B81" s="132"/>
      <c r="C81" s="994"/>
      <c r="D81" s="91"/>
      <c r="E81" s="93"/>
      <c r="F81" s="94"/>
      <c r="G81" s="132"/>
      <c r="H81" s="994"/>
      <c r="I81" s="91"/>
      <c r="J81" s="93"/>
      <c r="K81" s="94"/>
      <c r="L81" s="132"/>
      <c r="M81" s="994"/>
      <c r="N81" s="91"/>
      <c r="O81" s="93"/>
      <c r="P81" s="94"/>
    </row>
    <row r="82" spans="1:16">
      <c r="A82" s="129"/>
      <c r="B82" s="107"/>
      <c r="C82" s="994"/>
      <c r="D82" s="110"/>
      <c r="E82" s="111"/>
      <c r="F82" s="101"/>
      <c r="G82" s="107"/>
      <c r="H82" s="994"/>
      <c r="I82" s="110"/>
      <c r="J82" s="111"/>
      <c r="K82" s="101"/>
      <c r="L82" s="107"/>
      <c r="M82" s="994"/>
      <c r="N82" s="110"/>
      <c r="O82" s="111"/>
      <c r="P82" s="101"/>
    </row>
    <row r="83" spans="1:16">
      <c r="A83" s="1031"/>
      <c r="B83" s="132"/>
      <c r="C83" s="994"/>
      <c r="D83" s="91"/>
      <c r="E83" s="93"/>
      <c r="F83" s="94"/>
      <c r="G83" s="132"/>
      <c r="H83" s="994"/>
      <c r="I83" s="91"/>
      <c r="J83" s="93"/>
      <c r="K83" s="94"/>
      <c r="L83" s="132"/>
      <c r="M83" s="994"/>
      <c r="N83" s="91"/>
      <c r="O83" s="93"/>
      <c r="P83" s="94"/>
    </row>
    <row r="84" spans="1:16">
      <c r="A84" s="1017"/>
      <c r="B84" s="107"/>
      <c r="C84" s="994"/>
      <c r="D84" s="91"/>
      <c r="E84" s="93"/>
      <c r="F84" s="94"/>
      <c r="G84" s="107"/>
      <c r="H84" s="994"/>
      <c r="I84" s="91"/>
      <c r="J84" s="93"/>
      <c r="K84" s="94"/>
      <c r="L84" s="107"/>
      <c r="M84" s="994"/>
      <c r="N84" s="91"/>
      <c r="O84" s="93"/>
      <c r="P84" s="94"/>
    </row>
    <row r="85" spans="1:16">
      <c r="A85" s="1017"/>
      <c r="B85" s="132"/>
      <c r="C85" s="994"/>
      <c r="D85" s="110"/>
      <c r="E85" s="111"/>
      <c r="F85" s="101"/>
      <c r="G85" s="132"/>
      <c r="H85" s="994"/>
      <c r="I85" s="110"/>
      <c r="J85" s="111"/>
      <c r="K85" s="101"/>
      <c r="L85" s="132"/>
      <c r="M85" s="994"/>
      <c r="N85" s="110"/>
      <c r="O85" s="111"/>
      <c r="P85" s="101"/>
    </row>
    <row r="86" spans="1:16" ht="17.45" customHeight="1" thickBot="1">
      <c r="A86" s="1032"/>
      <c r="B86" s="138"/>
      <c r="C86" s="1012"/>
      <c r="D86" s="139"/>
      <c r="E86" s="140"/>
      <c r="F86" s="141"/>
      <c r="G86" s="138"/>
      <c r="H86" s="1012"/>
      <c r="I86" s="139"/>
      <c r="J86" s="140"/>
      <c r="K86" s="141"/>
      <c r="L86" s="138"/>
      <c r="M86" s="1012"/>
      <c r="N86" s="139"/>
      <c r="O86" s="140"/>
      <c r="P86" s="141"/>
    </row>
    <row r="87" spans="1:16" s="143" customFormat="1" ht="27" customHeight="1" thickTop="1" thickBot="1">
      <c r="A87" s="142"/>
      <c r="B87" s="1000" t="s">
        <v>1077</v>
      </c>
      <c r="C87" s="1001"/>
      <c r="D87" s="1001"/>
      <c r="E87" s="1001"/>
      <c r="F87" s="1001"/>
      <c r="G87" s="1025" t="s">
        <v>1078</v>
      </c>
      <c r="H87" s="1006"/>
      <c r="I87" s="1006"/>
      <c r="J87" s="1006"/>
      <c r="K87" s="1006"/>
      <c r="L87" s="1006"/>
      <c r="M87" s="1006"/>
      <c r="N87" s="1005" t="s">
        <v>1079</v>
      </c>
      <c r="O87" s="1006"/>
      <c r="P87" s="1006"/>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4">
        <f>A3</f>
        <v>46143</v>
      </c>
      <c r="B89" s="1020" t="s">
        <v>1085</v>
      </c>
      <c r="C89" s="157"/>
      <c r="D89" s="158"/>
      <c r="E89" s="159"/>
      <c r="F89" s="160"/>
      <c r="G89" s="161"/>
      <c r="H89" s="162"/>
      <c r="I89" s="163"/>
      <c r="J89" s="163"/>
      <c r="K89" s="164"/>
      <c r="L89" s="165"/>
      <c r="M89" s="423"/>
      <c r="N89" s="167"/>
      <c r="O89" s="163"/>
      <c r="P89" s="168"/>
    </row>
    <row r="90" spans="1:16" s="169" customFormat="1">
      <c r="A90" s="991"/>
      <c r="B90" s="1021"/>
      <c r="C90" s="170"/>
      <c r="D90" s="171"/>
      <c r="E90" s="172"/>
      <c r="F90" s="173"/>
      <c r="G90" s="170"/>
      <c r="H90" s="174"/>
      <c r="I90" s="172"/>
      <c r="J90" s="172"/>
      <c r="K90" s="175"/>
      <c r="L90" s="176"/>
      <c r="M90" s="424"/>
      <c r="N90" s="178"/>
      <c r="O90" s="172"/>
      <c r="P90" s="179"/>
    </row>
    <row r="91" spans="1:16" s="169" customFormat="1">
      <c r="A91" s="991"/>
      <c r="B91" s="1021"/>
      <c r="C91" s="170"/>
      <c r="D91" s="171"/>
      <c r="E91" s="172"/>
      <c r="F91" s="173"/>
      <c r="G91" s="170"/>
      <c r="H91" s="180"/>
      <c r="I91" s="172"/>
      <c r="J91" s="172"/>
      <c r="K91" s="175"/>
      <c r="L91" s="176"/>
      <c r="M91" s="424"/>
      <c r="N91" s="178"/>
      <c r="O91" s="172"/>
      <c r="P91" s="179"/>
    </row>
    <row r="92" spans="1:16" s="169" customFormat="1">
      <c r="A92" s="991"/>
      <c r="B92" s="1021"/>
      <c r="C92" s="170"/>
      <c r="D92" s="171"/>
      <c r="E92" s="172"/>
      <c r="F92" s="173"/>
      <c r="G92" s="170"/>
      <c r="H92" s="180"/>
      <c r="I92" s="172"/>
      <c r="J92" s="172"/>
      <c r="K92" s="175"/>
      <c r="L92" s="181"/>
      <c r="M92" s="424"/>
      <c r="N92" s="178"/>
      <c r="O92" s="172"/>
      <c r="P92" s="179"/>
    </row>
    <row r="93" spans="1:16" s="169" customFormat="1">
      <c r="A93" s="991"/>
      <c r="B93" s="1021"/>
      <c r="C93" s="170"/>
      <c r="D93" s="182"/>
      <c r="E93" s="172"/>
      <c r="F93" s="179"/>
      <c r="G93" s="170"/>
      <c r="H93" s="183"/>
      <c r="I93" s="172"/>
      <c r="J93" s="172"/>
      <c r="K93" s="184"/>
      <c r="L93" s="181"/>
      <c r="M93" s="424"/>
      <c r="N93" s="178"/>
      <c r="O93" s="172"/>
      <c r="P93" s="179"/>
    </row>
    <row r="94" spans="1:16" s="169" customFormat="1">
      <c r="A94" s="991"/>
      <c r="B94" s="1021"/>
      <c r="C94" s="170"/>
      <c r="D94" s="171"/>
      <c r="E94" s="172"/>
      <c r="F94" s="185"/>
      <c r="G94" s="170"/>
      <c r="H94" s="180"/>
      <c r="I94" s="172"/>
      <c r="J94" s="172"/>
      <c r="K94" s="184"/>
      <c r="L94" s="186"/>
      <c r="M94" s="425"/>
      <c r="N94" s="178"/>
      <c r="O94" s="172"/>
      <c r="P94" s="179"/>
    </row>
    <row r="95" spans="1:16" s="169" customFormat="1">
      <c r="A95" s="991"/>
      <c r="B95" s="1021"/>
      <c r="C95" s="170"/>
      <c r="D95" s="171"/>
      <c r="E95" s="172"/>
      <c r="F95" s="179"/>
      <c r="G95" s="170"/>
      <c r="H95" s="180"/>
      <c r="I95" s="172"/>
      <c r="J95" s="172"/>
      <c r="K95" s="175"/>
      <c r="L95" s="181"/>
      <c r="M95" s="424"/>
      <c r="N95" s="178"/>
      <c r="O95" s="172"/>
      <c r="P95" s="179"/>
    </row>
    <row r="96" spans="1:16" s="169" customFormat="1">
      <c r="A96" s="991"/>
      <c r="B96" s="1021"/>
      <c r="C96" s="170"/>
      <c r="D96" s="171"/>
      <c r="E96" s="172"/>
      <c r="F96" s="179"/>
      <c r="G96" s="170"/>
      <c r="H96" s="180"/>
      <c r="I96" s="172"/>
      <c r="J96" s="172"/>
      <c r="K96" s="175"/>
      <c r="L96" s="181"/>
      <c r="M96" s="424"/>
      <c r="N96" s="178"/>
      <c r="O96" s="172"/>
      <c r="P96" s="179"/>
    </row>
    <row r="97" spans="1:16" s="169" customFormat="1">
      <c r="A97" s="991"/>
      <c r="B97" s="1021"/>
      <c r="C97" s="170"/>
      <c r="D97" s="171"/>
      <c r="E97" s="172"/>
      <c r="F97" s="185"/>
      <c r="G97" s="170"/>
      <c r="H97" s="180"/>
      <c r="I97" s="172"/>
      <c r="J97" s="172"/>
      <c r="K97" s="175"/>
      <c r="L97" s="181"/>
      <c r="M97" s="424"/>
      <c r="N97" s="178"/>
      <c r="O97" s="172"/>
      <c r="P97" s="179"/>
    </row>
    <row r="98" spans="1:16" s="169" customFormat="1">
      <c r="A98" s="991"/>
      <c r="B98" s="1021"/>
      <c r="C98" s="170"/>
      <c r="D98" s="171"/>
      <c r="E98" s="172"/>
      <c r="F98" s="179"/>
      <c r="G98" s="170"/>
      <c r="H98" s="180"/>
      <c r="I98" s="188"/>
      <c r="J98" s="172"/>
      <c r="K98" s="175"/>
      <c r="L98" s="181"/>
      <c r="M98" s="424"/>
      <c r="N98" s="178"/>
      <c r="O98" s="172"/>
      <c r="P98" s="179"/>
    </row>
    <row r="99" spans="1:16" s="169" customFormat="1">
      <c r="A99" s="991"/>
      <c r="B99" s="1021"/>
      <c r="C99" s="189"/>
      <c r="D99" s="190"/>
      <c r="E99" s="191"/>
      <c r="F99" s="192"/>
      <c r="G99" s="170"/>
      <c r="H99" s="180"/>
      <c r="I99" s="188"/>
      <c r="J99" s="172"/>
      <c r="K99" s="175"/>
      <c r="L99" s="181"/>
      <c r="M99" s="424"/>
      <c r="N99" s="193"/>
      <c r="O99" s="191"/>
      <c r="P99" s="192"/>
    </row>
    <row r="100" spans="1:16" s="169" customFormat="1">
      <c r="A100" s="991"/>
      <c r="B100" s="1021"/>
      <c r="C100" s="189"/>
      <c r="D100" s="190"/>
      <c r="E100" s="191"/>
      <c r="F100" s="192"/>
      <c r="G100" s="170"/>
      <c r="H100" s="174"/>
      <c r="I100" s="172"/>
      <c r="J100" s="172"/>
      <c r="K100" s="194"/>
      <c r="L100" s="181"/>
      <c r="M100" s="424"/>
      <c r="N100" s="193"/>
      <c r="O100" s="191"/>
      <c r="P100" s="192"/>
    </row>
    <row r="101" spans="1:16" s="169" customFormat="1">
      <c r="A101" s="991"/>
      <c r="B101" s="1021"/>
      <c r="C101" s="189"/>
      <c r="D101" s="190"/>
      <c r="E101" s="191"/>
      <c r="F101" s="192"/>
      <c r="G101" s="195"/>
      <c r="H101" s="196"/>
      <c r="I101" s="197"/>
      <c r="J101" s="197"/>
      <c r="K101" s="194"/>
      <c r="L101" s="181"/>
      <c r="M101" s="424"/>
      <c r="N101" s="193"/>
      <c r="O101" s="191"/>
      <c r="P101" s="192"/>
    </row>
    <row r="102" spans="1:16" s="169" customFormat="1">
      <c r="A102" s="991"/>
      <c r="B102" s="1021"/>
      <c r="C102" s="189"/>
      <c r="D102" s="190"/>
      <c r="E102" s="191"/>
      <c r="F102" s="192"/>
      <c r="G102" s="170"/>
      <c r="H102" s="198"/>
      <c r="I102" s="172"/>
      <c r="J102" s="172"/>
      <c r="K102" s="175"/>
      <c r="L102" s="181"/>
      <c r="M102" s="424"/>
      <c r="N102" s="193"/>
      <c r="O102" s="191"/>
      <c r="P102" s="192"/>
    </row>
    <row r="103" spans="1:16" s="169" customFormat="1">
      <c r="A103" s="991"/>
      <c r="B103" s="1021"/>
      <c r="C103" s="189"/>
      <c r="D103" s="190"/>
      <c r="E103" s="191"/>
      <c r="F103" s="192"/>
      <c r="G103" s="195"/>
      <c r="H103" s="180"/>
      <c r="I103" s="197"/>
      <c r="J103" s="197"/>
      <c r="K103" s="194"/>
      <c r="L103" s="181"/>
      <c r="M103" s="424"/>
      <c r="N103" s="193"/>
      <c r="O103" s="191"/>
      <c r="P103" s="192"/>
    </row>
    <row r="104" spans="1:16" s="169" customFormat="1">
      <c r="A104" s="991"/>
      <c r="B104" s="1021"/>
      <c r="C104" s="189"/>
      <c r="D104" s="190"/>
      <c r="E104" s="191"/>
      <c r="F104" s="192"/>
      <c r="G104" s="170"/>
      <c r="H104" s="180"/>
      <c r="I104" s="197"/>
      <c r="J104" s="197"/>
      <c r="K104" s="194"/>
      <c r="L104" s="176"/>
      <c r="M104" s="424"/>
      <c r="N104" s="193"/>
      <c r="O104" s="191"/>
      <c r="P104" s="192"/>
    </row>
    <row r="105" spans="1:16" s="169" customFormat="1">
      <c r="A105" s="991"/>
      <c r="B105" s="1021"/>
      <c r="C105" s="189"/>
      <c r="D105" s="190"/>
      <c r="E105" s="191"/>
      <c r="F105" s="192"/>
      <c r="G105" s="189"/>
      <c r="H105" s="198"/>
      <c r="I105" s="199"/>
      <c r="J105" s="199"/>
      <c r="K105" s="200"/>
      <c r="L105" s="201"/>
      <c r="M105" s="425"/>
      <c r="N105" s="193"/>
      <c r="O105" s="191"/>
      <c r="P105" s="192"/>
    </row>
    <row r="106" spans="1:16" s="169" customFormat="1">
      <c r="A106" s="991"/>
      <c r="B106" s="1021"/>
      <c r="C106" s="189"/>
      <c r="D106" s="190"/>
      <c r="E106" s="191"/>
      <c r="F106" s="192"/>
      <c r="G106" s="189"/>
      <c r="H106" s="198"/>
      <c r="I106" s="199"/>
      <c r="J106" s="199"/>
      <c r="K106" s="200"/>
      <c r="L106" s="201"/>
      <c r="M106" s="425"/>
      <c r="N106" s="193"/>
      <c r="O106" s="191"/>
      <c r="P106" s="192"/>
    </row>
    <row r="107" spans="1:16" s="169" customFormat="1">
      <c r="A107" s="991"/>
      <c r="B107" s="1021"/>
      <c r="C107" s="189"/>
      <c r="D107" s="190"/>
      <c r="E107" s="191"/>
      <c r="F107" s="192"/>
      <c r="G107" s="189"/>
      <c r="H107" s="198"/>
      <c r="I107" s="199"/>
      <c r="J107" s="199"/>
      <c r="K107" s="200"/>
      <c r="L107" s="201"/>
      <c r="M107" s="425"/>
      <c r="N107" s="193"/>
      <c r="O107" s="191"/>
      <c r="P107" s="192"/>
    </row>
    <row r="108" spans="1:16" s="169" customFormat="1" ht="17.45" customHeight="1" thickBot="1">
      <c r="A108" s="992"/>
      <c r="B108" s="1022"/>
      <c r="C108" s="202"/>
      <c r="D108" s="203"/>
      <c r="E108" s="204"/>
      <c r="F108" s="205"/>
      <c r="G108" s="206"/>
      <c r="H108" s="207"/>
      <c r="I108" s="208"/>
      <c r="J108" s="208"/>
      <c r="K108" s="209"/>
      <c r="L108" s="210"/>
      <c r="M108" s="426"/>
      <c r="N108" s="212"/>
      <c r="O108" s="204"/>
      <c r="P108" s="205"/>
    </row>
    <row r="109" spans="1:16" s="68" customFormat="1" ht="18" customHeight="1" thickTop="1" thickBot="1">
      <c r="A109" s="1016">
        <f>A3+1</f>
        <v>46144</v>
      </c>
      <c r="B109" s="87" t="s">
        <v>940</v>
      </c>
      <c r="C109" s="1008" t="s">
        <v>941</v>
      </c>
      <c r="D109" s="88" t="s">
        <v>942</v>
      </c>
      <c r="E109" s="89" t="s">
        <v>943</v>
      </c>
      <c r="F109" s="90"/>
      <c r="G109" s="87" t="s">
        <v>940</v>
      </c>
      <c r="H109" s="1023" t="s">
        <v>941</v>
      </c>
      <c r="I109" s="88" t="s">
        <v>942</v>
      </c>
      <c r="J109" s="89" t="s">
        <v>943</v>
      </c>
      <c r="K109" s="90"/>
      <c r="L109" s="87" t="s">
        <v>940</v>
      </c>
      <c r="M109" s="1029" t="s">
        <v>941</v>
      </c>
      <c r="N109" s="88" t="s">
        <v>942</v>
      </c>
      <c r="O109" s="89" t="s">
        <v>943</v>
      </c>
      <c r="P109" s="90"/>
    </row>
    <row r="110" spans="1:16" ht="18" customHeight="1">
      <c r="A110" s="1017"/>
      <c r="B110" s="1026"/>
      <c r="C110" s="994"/>
      <c r="D110" s="91" t="s">
        <v>951</v>
      </c>
      <c r="E110" s="92" t="s">
        <v>948</v>
      </c>
      <c r="F110" s="90"/>
      <c r="G110" s="1026"/>
      <c r="H110" s="994"/>
      <c r="I110" s="91" t="s">
        <v>951</v>
      </c>
      <c r="J110" s="92" t="s">
        <v>948</v>
      </c>
      <c r="K110" s="90"/>
      <c r="L110" s="1026"/>
      <c r="M110" s="994"/>
      <c r="N110" s="91" t="s">
        <v>951</v>
      </c>
      <c r="O110" s="92" t="s">
        <v>948</v>
      </c>
      <c r="P110" s="90"/>
    </row>
    <row r="111" spans="1:16" ht="17.45" customHeight="1" thickBot="1">
      <c r="A111" s="1017"/>
      <c r="B111" s="997"/>
      <c r="C111" s="994"/>
      <c r="D111" s="91" t="s">
        <v>955</v>
      </c>
      <c r="E111" s="93" t="s">
        <v>952</v>
      </c>
      <c r="F111" s="95"/>
      <c r="G111" s="997"/>
      <c r="H111" s="994"/>
      <c r="I111" s="91" t="s">
        <v>955</v>
      </c>
      <c r="J111" s="93" t="s">
        <v>952</v>
      </c>
      <c r="K111" s="95"/>
      <c r="L111" s="997"/>
      <c r="M111" s="994"/>
      <c r="N111" s="91" t="s">
        <v>955</v>
      </c>
      <c r="O111" s="93" t="s">
        <v>952</v>
      </c>
      <c r="P111" s="95"/>
    </row>
    <row r="112" spans="1:16" ht="17.45" customHeight="1" thickBot="1">
      <c r="A112" s="1017"/>
      <c r="B112" s="87" t="s">
        <v>954</v>
      </c>
      <c r="C112" s="994"/>
      <c r="D112" s="91"/>
      <c r="E112" s="93"/>
      <c r="F112" s="94"/>
      <c r="G112" s="87" t="s">
        <v>954</v>
      </c>
      <c r="H112" s="994"/>
      <c r="I112" s="91" t="s">
        <v>958</v>
      </c>
      <c r="J112" s="93" t="s">
        <v>956</v>
      </c>
      <c r="K112" s="94"/>
      <c r="L112" s="87" t="s">
        <v>954</v>
      </c>
      <c r="M112" s="994"/>
      <c r="N112" s="91" t="s">
        <v>958</v>
      </c>
      <c r="O112" s="93" t="s">
        <v>956</v>
      </c>
      <c r="P112" s="94"/>
    </row>
    <row r="113" spans="1:16">
      <c r="A113" s="1017"/>
      <c r="B113" s="1027"/>
      <c r="C113" s="994"/>
      <c r="D113" s="91"/>
      <c r="E113" s="93"/>
      <c r="F113" s="94"/>
      <c r="G113" s="1027"/>
      <c r="H113" s="994"/>
      <c r="I113" s="91"/>
      <c r="J113" s="93"/>
      <c r="K113" s="94"/>
      <c r="L113" s="1027"/>
      <c r="M113" s="994"/>
      <c r="N113" s="91"/>
      <c r="O113" s="93"/>
      <c r="P113" s="94"/>
    </row>
    <row r="114" spans="1:16">
      <c r="A114" s="1017"/>
      <c r="B114" s="1003"/>
      <c r="C114" s="994"/>
      <c r="D114" s="91"/>
      <c r="E114" s="93"/>
      <c r="F114" s="94"/>
      <c r="G114" s="1003"/>
      <c r="H114" s="994"/>
      <c r="I114" s="91"/>
      <c r="J114" s="93"/>
      <c r="K114" s="94"/>
      <c r="L114" s="1003"/>
      <c r="M114" s="994"/>
      <c r="N114" s="91"/>
      <c r="O114" s="93"/>
      <c r="P114" s="94"/>
    </row>
    <row r="115" spans="1:16">
      <c r="A115" s="1017"/>
      <c r="B115" s="1002"/>
      <c r="C115" s="994"/>
      <c r="D115" s="91"/>
      <c r="E115" s="93"/>
      <c r="F115" s="90"/>
      <c r="G115" s="1002"/>
      <c r="H115" s="994"/>
      <c r="I115" s="91"/>
      <c r="J115" s="93"/>
      <c r="K115" s="90"/>
      <c r="L115" s="1002"/>
      <c r="M115" s="994"/>
      <c r="N115" s="91"/>
      <c r="O115" s="93"/>
      <c r="P115" s="90"/>
    </row>
    <row r="116" spans="1:16">
      <c r="A116" s="1017"/>
      <c r="B116" s="1003"/>
      <c r="C116" s="994"/>
      <c r="D116" s="91"/>
      <c r="E116" s="93"/>
      <c r="F116" s="96"/>
      <c r="G116" s="1003"/>
      <c r="H116" s="994"/>
      <c r="I116" s="91"/>
      <c r="J116" s="93"/>
      <c r="K116" s="96"/>
      <c r="L116" s="1003"/>
      <c r="M116" s="994"/>
      <c r="N116" s="91"/>
      <c r="O116" s="93"/>
      <c r="P116" s="90"/>
    </row>
    <row r="117" spans="1:16">
      <c r="A117" s="1017"/>
      <c r="B117" s="1002"/>
      <c r="C117" s="994"/>
      <c r="D117" s="91"/>
      <c r="E117" s="93"/>
      <c r="F117" s="99"/>
      <c r="G117" s="1002"/>
      <c r="H117" s="994"/>
      <c r="I117" s="91"/>
      <c r="J117" s="93"/>
      <c r="K117" s="99"/>
      <c r="L117" s="1002"/>
      <c r="M117" s="994"/>
      <c r="N117" s="91"/>
      <c r="O117" s="93"/>
      <c r="P117" s="96"/>
    </row>
    <row r="118" spans="1:16" ht="17.45" customHeight="1" thickBot="1">
      <c r="A118" s="1017"/>
      <c r="B118" s="1003"/>
      <c r="C118" s="994"/>
      <c r="D118" s="91"/>
      <c r="E118" s="93"/>
      <c r="F118" s="96"/>
      <c r="G118" s="1003"/>
      <c r="H118" s="994"/>
      <c r="I118" s="91"/>
      <c r="J118" s="93"/>
      <c r="K118" s="96"/>
      <c r="L118" s="1003"/>
      <c r="M118" s="994"/>
      <c r="N118" s="91"/>
      <c r="O118" s="93"/>
      <c r="P118" s="96"/>
    </row>
    <row r="119" spans="1:16" ht="17.45" customHeight="1" thickBot="1">
      <c r="A119" s="1017"/>
      <c r="B119" s="97" t="s">
        <v>977</v>
      </c>
      <c r="C119" s="994"/>
      <c r="D119" s="91"/>
      <c r="E119" s="93"/>
      <c r="F119" s="96"/>
      <c r="G119" s="97" t="s">
        <v>977</v>
      </c>
      <c r="H119" s="994"/>
      <c r="I119" s="91"/>
      <c r="J119" s="93"/>
      <c r="K119" s="96"/>
      <c r="L119" s="97" t="s">
        <v>977</v>
      </c>
      <c r="M119" s="994"/>
      <c r="N119" s="91"/>
      <c r="O119" s="93"/>
      <c r="P119" s="96"/>
    </row>
    <row r="120" spans="1:16">
      <c r="A120" s="1017"/>
      <c r="B120" s="1007"/>
      <c r="C120" s="994"/>
      <c r="D120" s="91"/>
      <c r="E120" s="93"/>
      <c r="F120" s="96"/>
      <c r="G120" s="1007"/>
      <c r="H120" s="994"/>
      <c r="I120" s="91"/>
      <c r="J120" s="93"/>
      <c r="K120" s="96"/>
      <c r="L120" s="1007"/>
      <c r="M120" s="994"/>
      <c r="N120" s="91"/>
      <c r="O120" s="93"/>
      <c r="P120" s="96"/>
    </row>
    <row r="121" spans="1:16">
      <c r="A121" s="1017"/>
      <c r="B121" s="999"/>
      <c r="C121" s="994"/>
      <c r="D121" s="91"/>
      <c r="E121" s="93"/>
      <c r="F121" s="96"/>
      <c r="G121" s="999"/>
      <c r="H121" s="994"/>
      <c r="I121" s="91"/>
      <c r="J121" s="93"/>
      <c r="K121" s="96"/>
      <c r="L121" s="999"/>
      <c r="M121" s="994"/>
      <c r="N121" s="91"/>
      <c r="O121" s="93"/>
      <c r="P121" s="94"/>
    </row>
    <row r="122" spans="1:16" ht="17.45" customHeight="1" thickBot="1">
      <c r="A122" s="1017"/>
      <c r="B122" s="997"/>
      <c r="C122" s="994"/>
      <c r="D122" s="91"/>
      <c r="E122" s="93"/>
      <c r="F122" s="94"/>
      <c r="G122" s="997"/>
      <c r="H122" s="994"/>
      <c r="I122" s="91"/>
      <c r="J122" s="93"/>
      <c r="K122" s="94"/>
      <c r="L122" s="997"/>
      <c r="M122" s="994"/>
      <c r="N122" s="91"/>
      <c r="O122" s="93"/>
      <c r="P122" s="94"/>
    </row>
    <row r="123" spans="1:16" ht="17.45" customHeight="1" thickBot="1">
      <c r="A123" s="1017"/>
      <c r="B123" s="97" t="s">
        <v>994</v>
      </c>
      <c r="C123" s="994"/>
      <c r="D123" s="91"/>
      <c r="E123" s="93"/>
      <c r="F123" s="94"/>
      <c r="G123" s="97" t="s">
        <v>994</v>
      </c>
      <c r="H123" s="994"/>
      <c r="I123" s="91"/>
      <c r="J123" s="93"/>
      <c r="K123" s="94"/>
      <c r="L123" s="97" t="s">
        <v>994</v>
      </c>
      <c r="M123" s="994"/>
      <c r="N123" s="91"/>
      <c r="O123" s="93"/>
      <c r="P123" s="94"/>
    </row>
    <row r="124" spans="1:16">
      <c r="A124" s="1017"/>
      <c r="B124" s="998"/>
      <c r="C124" s="994"/>
      <c r="D124" s="91"/>
      <c r="E124" s="93"/>
      <c r="F124" s="94"/>
      <c r="G124" s="998"/>
      <c r="H124" s="994"/>
      <c r="I124" s="91"/>
      <c r="J124" s="93"/>
      <c r="K124" s="94"/>
      <c r="L124" s="998"/>
      <c r="M124" s="994"/>
      <c r="N124" s="91"/>
      <c r="O124" s="93"/>
      <c r="P124" s="94"/>
    </row>
    <row r="125" spans="1:16">
      <c r="A125" s="1017"/>
      <c r="B125" s="999"/>
      <c r="C125" s="994"/>
      <c r="D125" s="91"/>
      <c r="E125" s="93"/>
      <c r="F125" s="94"/>
      <c r="G125" s="999"/>
      <c r="H125" s="994"/>
      <c r="I125" s="91"/>
      <c r="J125" s="93"/>
      <c r="K125" s="94"/>
      <c r="L125" s="999"/>
      <c r="M125" s="994"/>
      <c r="N125" s="91"/>
      <c r="O125" s="93"/>
      <c r="P125" s="94"/>
    </row>
    <row r="126" spans="1:16" ht="17.45" customHeight="1" thickBot="1">
      <c r="A126" s="1017"/>
      <c r="B126" s="997"/>
      <c r="C126" s="994"/>
      <c r="D126" s="91"/>
      <c r="E126" s="93"/>
      <c r="F126" s="94"/>
      <c r="G126" s="997"/>
      <c r="H126" s="994"/>
      <c r="I126" s="91"/>
      <c r="J126" s="93"/>
      <c r="K126" s="94"/>
      <c r="L126" s="997"/>
      <c r="M126" s="994"/>
      <c r="N126" s="91"/>
      <c r="O126" s="93"/>
      <c r="P126" s="94"/>
    </row>
    <row r="127" spans="1:16">
      <c r="A127" s="1017"/>
      <c r="B127" s="1018" t="s">
        <v>1013</v>
      </c>
      <c r="C127" s="994"/>
      <c r="D127" s="91"/>
      <c r="E127" s="93"/>
      <c r="F127" s="94"/>
      <c r="G127" s="1018" t="s">
        <v>1013</v>
      </c>
      <c r="H127" s="994"/>
      <c r="I127" s="91"/>
      <c r="J127" s="93"/>
      <c r="K127" s="94"/>
      <c r="L127" s="1018" t="s">
        <v>1013</v>
      </c>
      <c r="M127" s="994"/>
      <c r="N127" s="91"/>
      <c r="O127" s="93"/>
      <c r="P127" s="94"/>
    </row>
    <row r="128" spans="1:16" ht="17.45" customHeight="1" thickBot="1">
      <c r="A128" s="1017"/>
      <c r="B128" s="1019"/>
      <c r="C128" s="994"/>
      <c r="D128" s="91"/>
      <c r="E128" s="93"/>
      <c r="F128" s="94"/>
      <c r="G128" s="1019"/>
      <c r="H128" s="994"/>
      <c r="I128" s="91"/>
      <c r="J128" s="93"/>
      <c r="K128" s="94"/>
      <c r="L128" s="1019"/>
      <c r="M128" s="994"/>
      <c r="N128" s="91"/>
      <c r="O128" s="93"/>
      <c r="P128" s="90"/>
    </row>
    <row r="129" spans="1:16" ht="17.45" customHeight="1" thickTop="1">
      <c r="A129" s="1017"/>
      <c r="B129" s="1015" t="s">
        <v>1014</v>
      </c>
      <c r="C129" s="994"/>
      <c r="D129" s="91"/>
      <c r="E129" s="93"/>
      <c r="F129" s="90"/>
      <c r="G129" s="1015" t="s">
        <v>1014</v>
      </c>
      <c r="H129" s="994"/>
      <c r="I129" s="91"/>
      <c r="J129" s="93"/>
      <c r="K129" s="90"/>
      <c r="L129" s="1015" t="s">
        <v>1014</v>
      </c>
      <c r="M129" s="994"/>
      <c r="N129" s="91"/>
      <c r="O129" s="93"/>
      <c r="P129" s="94"/>
    </row>
    <row r="130" spans="1:16" ht="17.45" customHeight="1" thickBot="1">
      <c r="A130" s="1017"/>
      <c r="B130" s="997"/>
      <c r="C130" s="994"/>
      <c r="D130" s="91"/>
      <c r="E130" s="93"/>
      <c r="F130" s="90"/>
      <c r="G130" s="997"/>
      <c r="H130" s="994"/>
      <c r="I130" s="91"/>
      <c r="J130" s="93"/>
      <c r="K130" s="90"/>
      <c r="L130" s="997"/>
      <c r="M130" s="994"/>
      <c r="N130" s="91"/>
      <c r="O130" s="93"/>
      <c r="P130" s="98"/>
    </row>
    <row r="131" spans="1:16">
      <c r="A131" s="1017"/>
      <c r="B131" s="1014"/>
      <c r="C131" s="994"/>
      <c r="D131" s="91"/>
      <c r="E131" s="93"/>
      <c r="F131" s="94"/>
      <c r="G131" s="1014"/>
      <c r="H131" s="994"/>
      <c r="I131" s="91"/>
      <c r="J131" s="93"/>
      <c r="K131" s="94"/>
      <c r="L131" s="1014"/>
      <c r="M131" s="994"/>
      <c r="N131" s="91"/>
      <c r="O131" s="93"/>
      <c r="P131" s="100"/>
    </row>
    <row r="132" spans="1:16" ht="17.45" customHeight="1" thickBot="1">
      <c r="A132" s="1017"/>
      <c r="B132" s="999"/>
      <c r="C132" s="994"/>
      <c r="D132" s="91"/>
      <c r="E132" s="93"/>
      <c r="F132" s="94"/>
      <c r="G132" s="999"/>
      <c r="H132" s="994"/>
      <c r="I132" s="91"/>
      <c r="J132" s="93"/>
      <c r="K132" s="94"/>
      <c r="L132" s="999"/>
      <c r="M132" s="994"/>
      <c r="N132" s="91"/>
      <c r="O132" s="93"/>
      <c r="P132" s="101"/>
    </row>
    <row r="133" spans="1:16">
      <c r="A133" s="1017"/>
      <c r="B133" s="1010" t="s">
        <v>1015</v>
      </c>
      <c r="C133" s="994"/>
      <c r="D133" s="91"/>
      <c r="E133" s="93"/>
      <c r="F133" s="90"/>
      <c r="G133" s="1010" t="s">
        <v>1015</v>
      </c>
      <c r="H133" s="994"/>
      <c r="I133" s="91"/>
      <c r="J133" s="93"/>
      <c r="K133" s="90"/>
      <c r="L133" s="1010" t="s">
        <v>1015</v>
      </c>
      <c r="M133" s="994"/>
      <c r="N133" s="91"/>
      <c r="O133" s="93"/>
      <c r="P133" s="96"/>
    </row>
    <row r="134" spans="1:16" ht="17.45" customHeight="1" thickBot="1">
      <c r="A134" s="1017"/>
      <c r="B134" s="997"/>
      <c r="C134" s="994"/>
      <c r="D134" s="91"/>
      <c r="E134" s="93"/>
      <c r="F134" s="98"/>
      <c r="G134" s="997"/>
      <c r="H134" s="994"/>
      <c r="I134" s="91"/>
      <c r="J134" s="93"/>
      <c r="K134" s="98"/>
      <c r="L134" s="997"/>
      <c r="M134" s="994"/>
      <c r="N134" s="91"/>
      <c r="O134" s="93"/>
      <c r="P134" s="101"/>
    </row>
    <row r="135" spans="1:16">
      <c r="A135" s="1017"/>
      <c r="B135" s="996"/>
      <c r="C135" s="994"/>
      <c r="D135" s="91"/>
      <c r="E135" s="93"/>
      <c r="F135" s="99"/>
      <c r="G135" s="996"/>
      <c r="H135" s="994"/>
      <c r="I135" s="91"/>
      <c r="J135" s="93"/>
      <c r="K135" s="100"/>
      <c r="L135" s="996"/>
      <c r="M135" s="994"/>
      <c r="N135" s="91"/>
      <c r="O135" s="93"/>
      <c r="P135" s="90"/>
    </row>
    <row r="136" spans="1:16" ht="17.45" customHeight="1" thickBot="1">
      <c r="A136" s="1017"/>
      <c r="B136" s="997"/>
      <c r="C136" s="994"/>
      <c r="D136" s="91"/>
      <c r="E136" s="93"/>
      <c r="F136" s="96"/>
      <c r="G136" s="997"/>
      <c r="H136" s="994"/>
      <c r="I136" s="91"/>
      <c r="J136" s="93"/>
      <c r="K136" s="101"/>
      <c r="L136" s="997"/>
      <c r="M136" s="994"/>
      <c r="N136" s="91"/>
      <c r="O136" s="93"/>
      <c r="P136" s="94"/>
    </row>
    <row r="137" spans="1:16">
      <c r="A137" s="1017"/>
      <c r="B137" s="1004" t="s">
        <v>1016</v>
      </c>
      <c r="C137" s="994"/>
      <c r="D137" s="91"/>
      <c r="E137" s="93"/>
      <c r="F137" s="100"/>
      <c r="G137" s="1004" t="s">
        <v>1016</v>
      </c>
      <c r="H137" s="994"/>
      <c r="I137" s="91"/>
      <c r="J137" s="93"/>
      <c r="K137" s="101"/>
      <c r="L137" s="1004" t="s">
        <v>1016</v>
      </c>
      <c r="M137" s="994"/>
      <c r="N137" s="91"/>
      <c r="O137" s="111"/>
      <c r="P137" s="94"/>
    </row>
    <row r="138" spans="1:16" ht="17.45" customHeight="1" thickBot="1">
      <c r="A138" s="1017"/>
      <c r="B138" s="997"/>
      <c r="C138" s="994"/>
      <c r="D138" s="91"/>
      <c r="E138" s="93"/>
      <c r="F138" s="101"/>
      <c r="G138" s="997"/>
      <c r="H138" s="994"/>
      <c r="I138" s="91"/>
      <c r="J138" s="93"/>
      <c r="K138" s="96"/>
      <c r="L138" s="997"/>
      <c r="M138" s="994"/>
      <c r="N138" s="110"/>
      <c r="O138" s="93"/>
      <c r="P138" s="109"/>
    </row>
    <row r="139" spans="1:16">
      <c r="A139" s="1017"/>
      <c r="B139" s="996"/>
      <c r="C139" s="994"/>
      <c r="D139" s="91"/>
      <c r="E139" s="93"/>
      <c r="F139" s="101"/>
      <c r="G139" s="996"/>
      <c r="H139" s="994"/>
      <c r="I139" s="91"/>
      <c r="J139" s="93"/>
      <c r="K139" s="101"/>
      <c r="L139" s="996"/>
      <c r="M139" s="994"/>
      <c r="N139" s="110"/>
      <c r="O139" s="111"/>
      <c r="P139" s="94"/>
    </row>
    <row r="140" spans="1:16" ht="17.45" customHeight="1" thickBot="1">
      <c r="A140" s="1017"/>
      <c r="B140" s="997"/>
      <c r="C140" s="994"/>
      <c r="D140" s="91"/>
      <c r="E140" s="93"/>
      <c r="F140" s="96"/>
      <c r="G140" s="997"/>
      <c r="H140" s="994"/>
      <c r="I140" s="91"/>
      <c r="J140" s="93"/>
      <c r="K140" s="90"/>
      <c r="L140" s="997"/>
      <c r="M140" s="994"/>
      <c r="N140" s="91"/>
      <c r="O140" s="111"/>
      <c r="P140" s="101"/>
    </row>
    <row r="141" spans="1:16">
      <c r="A141" s="1017"/>
      <c r="B141" s="1004" t="s">
        <v>1018</v>
      </c>
      <c r="C141" s="994"/>
      <c r="D141" s="91"/>
      <c r="E141" s="93"/>
      <c r="F141" s="101"/>
      <c r="G141" s="1004" t="s">
        <v>1018</v>
      </c>
      <c r="H141" s="994"/>
      <c r="I141" s="91"/>
      <c r="J141" s="93"/>
      <c r="K141" s="94"/>
      <c r="L141" s="1004" t="s">
        <v>1018</v>
      </c>
      <c r="M141" s="994"/>
      <c r="N141" s="91"/>
      <c r="O141" s="93"/>
      <c r="P141" s="94"/>
    </row>
    <row r="142" spans="1:16" ht="17.45" customHeight="1" thickBot="1">
      <c r="A142" s="1017"/>
      <c r="B142" s="997"/>
      <c r="C142" s="994"/>
      <c r="D142" s="91"/>
      <c r="E142" s="93"/>
      <c r="F142" s="90"/>
      <c r="G142" s="997"/>
      <c r="H142" s="994"/>
      <c r="I142" s="91"/>
      <c r="J142" s="111"/>
      <c r="K142" s="94"/>
      <c r="L142" s="997"/>
      <c r="M142" s="994"/>
      <c r="N142" s="110"/>
      <c r="O142" s="111"/>
      <c r="P142" s="94"/>
    </row>
    <row r="143" spans="1:16">
      <c r="A143" s="1017"/>
      <c r="B143" s="996"/>
      <c r="C143" s="994"/>
      <c r="D143" s="91"/>
      <c r="E143" s="93"/>
      <c r="F143" s="94"/>
      <c r="G143" s="996"/>
      <c r="H143" s="994"/>
      <c r="I143" s="91"/>
      <c r="J143" s="93"/>
      <c r="K143" s="94"/>
      <c r="L143" s="996"/>
      <c r="M143" s="994"/>
      <c r="N143" s="110"/>
      <c r="O143" s="111"/>
      <c r="P143" s="94"/>
    </row>
    <row r="144" spans="1:16" ht="17.45" customHeight="1" thickBot="1">
      <c r="A144" s="1017"/>
      <c r="B144" s="997"/>
      <c r="C144" s="994"/>
      <c r="D144" s="91"/>
      <c r="E144" s="93"/>
      <c r="F144" s="90"/>
      <c r="G144" s="997"/>
      <c r="H144" s="994"/>
      <c r="I144" s="91"/>
      <c r="J144" s="111"/>
      <c r="K144" s="94"/>
      <c r="L144" s="997"/>
      <c r="M144" s="994"/>
      <c r="N144" s="91"/>
      <c r="O144" s="111"/>
      <c r="P144" s="94"/>
    </row>
    <row r="145" spans="1:16">
      <c r="A145" s="1017"/>
      <c r="B145" s="1010" t="s">
        <v>1020</v>
      </c>
      <c r="C145" s="994"/>
      <c r="D145" s="91"/>
      <c r="E145" s="93"/>
      <c r="F145" s="90"/>
      <c r="G145" s="1010" t="s">
        <v>1020</v>
      </c>
      <c r="H145" s="994"/>
      <c r="I145" s="91"/>
      <c r="J145" s="111"/>
      <c r="K145" s="94"/>
      <c r="L145" s="1010" t="s">
        <v>1020</v>
      </c>
      <c r="M145" s="994"/>
      <c r="N145" s="110"/>
      <c r="O145" s="111"/>
      <c r="P145" s="94"/>
    </row>
    <row r="146" spans="1:16" ht="17.45" customHeight="1" thickBot="1">
      <c r="A146" s="1017"/>
      <c r="B146" s="997"/>
      <c r="C146" s="994"/>
      <c r="D146" s="91"/>
      <c r="E146" s="93"/>
      <c r="F146" s="90"/>
      <c r="G146" s="997"/>
      <c r="H146" s="994"/>
      <c r="I146" s="91"/>
      <c r="J146" s="111"/>
      <c r="K146" s="94"/>
      <c r="L146" s="997"/>
      <c r="M146" s="994"/>
      <c r="N146" s="91"/>
      <c r="O146" s="111"/>
      <c r="P146" s="94"/>
    </row>
    <row r="147" spans="1:16">
      <c r="A147" s="1017"/>
      <c r="B147" s="103"/>
      <c r="C147" s="994"/>
      <c r="D147" s="91"/>
      <c r="E147" s="93"/>
      <c r="F147" s="94"/>
      <c r="G147" s="103"/>
      <c r="H147" s="994"/>
      <c r="I147" s="91"/>
      <c r="J147" s="93"/>
      <c r="K147" s="109"/>
      <c r="L147" s="103"/>
      <c r="M147" s="994"/>
      <c r="N147" s="110"/>
      <c r="O147" s="93"/>
      <c r="P147" s="109"/>
    </row>
    <row r="148" spans="1:16">
      <c r="A148" s="1017"/>
      <c r="B148" s="104"/>
      <c r="C148" s="994"/>
      <c r="D148" s="91"/>
      <c r="E148" s="93"/>
      <c r="F148" s="90"/>
      <c r="G148" s="104"/>
      <c r="H148" s="994"/>
      <c r="I148" s="91"/>
      <c r="J148" s="93"/>
      <c r="K148" s="94"/>
      <c r="L148" s="104"/>
      <c r="M148" s="994"/>
      <c r="N148" s="110"/>
      <c r="O148" s="111"/>
      <c r="P148" s="94"/>
    </row>
    <row r="149" spans="1:16">
      <c r="A149" s="1017"/>
      <c r="B149" s="106"/>
      <c r="C149" s="994"/>
      <c r="D149" s="91"/>
      <c r="E149" s="93"/>
      <c r="F149" s="90"/>
      <c r="G149" s="106"/>
      <c r="H149" s="994"/>
      <c r="I149" s="110"/>
      <c r="J149" s="111"/>
      <c r="K149" s="94"/>
      <c r="L149" s="106"/>
      <c r="M149" s="994"/>
      <c r="N149" s="110"/>
      <c r="O149" s="111"/>
      <c r="P149" s="101"/>
    </row>
    <row r="150" spans="1:16">
      <c r="A150" s="1017"/>
      <c r="B150" s="107"/>
      <c r="C150" s="994"/>
      <c r="D150" s="91"/>
      <c r="E150" s="93"/>
      <c r="F150" s="90"/>
      <c r="G150" s="107"/>
      <c r="H150" s="994"/>
      <c r="I150" s="110"/>
      <c r="J150" s="111"/>
      <c r="K150" s="101"/>
      <c r="L150" s="107"/>
      <c r="M150" s="994"/>
      <c r="N150" s="108"/>
      <c r="O150" s="93"/>
      <c r="P150" s="94"/>
    </row>
    <row r="151" spans="1:16">
      <c r="A151" s="1017"/>
      <c r="B151" s="106"/>
      <c r="C151" s="994"/>
      <c r="D151" s="108"/>
      <c r="E151" s="93"/>
      <c r="F151" s="94"/>
      <c r="G151" s="106"/>
      <c r="H151" s="994"/>
      <c r="I151" s="108"/>
      <c r="J151" s="93"/>
      <c r="K151" s="109"/>
      <c r="L151" s="106"/>
      <c r="M151" s="994"/>
      <c r="N151" s="91"/>
      <c r="O151" s="93"/>
      <c r="P151" s="109"/>
    </row>
    <row r="152" spans="1:16">
      <c r="A152" s="1017"/>
      <c r="B152" s="107"/>
      <c r="C152" s="994"/>
      <c r="D152" s="91"/>
      <c r="E152" s="93"/>
      <c r="F152" s="105"/>
      <c r="G152" s="107"/>
      <c r="H152" s="994"/>
      <c r="I152" s="91"/>
      <c r="J152" s="93"/>
      <c r="K152" s="94"/>
      <c r="L152" s="107"/>
      <c r="M152" s="994"/>
      <c r="N152" s="110"/>
      <c r="O152" s="111"/>
      <c r="P152" s="94"/>
    </row>
    <row r="153" spans="1:16">
      <c r="A153" s="1017"/>
      <c r="B153" s="106"/>
      <c r="C153" s="994"/>
      <c r="D153" s="91"/>
      <c r="E153" s="93"/>
      <c r="F153" s="94"/>
      <c r="G153" s="106"/>
      <c r="H153" s="994"/>
      <c r="I153" s="110"/>
      <c r="J153" s="111"/>
      <c r="K153" s="94"/>
      <c r="L153" s="106"/>
      <c r="M153" s="994"/>
      <c r="N153" s="110"/>
      <c r="O153" s="111"/>
      <c r="P153" s="94"/>
    </row>
    <row r="154" spans="1:16" ht="17.45" customHeight="1" thickBot="1">
      <c r="A154" s="1017"/>
      <c r="B154" s="107"/>
      <c r="C154" s="995"/>
      <c r="D154" s="112"/>
      <c r="E154" s="113"/>
      <c r="F154" s="114"/>
      <c r="G154" s="107"/>
      <c r="H154" s="994"/>
      <c r="I154" s="112"/>
      <c r="J154" s="113"/>
      <c r="K154" s="114"/>
      <c r="L154" s="107"/>
      <c r="M154" s="994"/>
      <c r="N154" s="112"/>
      <c r="O154" s="113"/>
      <c r="P154" s="114"/>
    </row>
    <row r="155" spans="1:16">
      <c r="A155" s="1030" t="str">
        <f>TEXT(A109,"AAAA")</f>
        <v>星期六</v>
      </c>
      <c r="B155" s="106"/>
      <c r="C155" s="1008" t="s">
        <v>978</v>
      </c>
      <c r="D155" s="115"/>
      <c r="E155" s="116"/>
      <c r="F155" s="94"/>
      <c r="G155" s="106"/>
      <c r="H155" s="993" t="s">
        <v>978</v>
      </c>
      <c r="I155" s="115"/>
      <c r="J155" s="116"/>
      <c r="K155" s="94"/>
      <c r="L155" s="106"/>
      <c r="M155" s="1009" t="s">
        <v>978</v>
      </c>
      <c r="N155" s="115"/>
      <c r="O155" s="116"/>
      <c r="P155" s="94"/>
    </row>
    <row r="156" spans="1:16">
      <c r="A156" s="1017"/>
      <c r="B156" s="107"/>
      <c r="C156" s="994"/>
      <c r="D156" s="117"/>
      <c r="E156" s="93"/>
      <c r="F156" s="94"/>
      <c r="G156" s="107"/>
      <c r="H156" s="994"/>
      <c r="I156" s="91"/>
      <c r="J156" s="93"/>
      <c r="K156" s="94"/>
      <c r="L156" s="107"/>
      <c r="M156" s="994"/>
      <c r="N156" s="91"/>
      <c r="O156" s="93"/>
      <c r="P156" s="94"/>
    </row>
    <row r="157" spans="1:16">
      <c r="A157" s="1017"/>
      <c r="B157" s="106"/>
      <c r="C157" s="994"/>
      <c r="D157" s="117"/>
      <c r="E157" s="93"/>
      <c r="F157" s="94"/>
      <c r="G157" s="106"/>
      <c r="H157" s="994"/>
      <c r="I157" s="91"/>
      <c r="J157" s="93"/>
      <c r="K157" s="94"/>
      <c r="L157" s="106"/>
      <c r="M157" s="994"/>
      <c r="N157" s="91"/>
      <c r="O157" s="93"/>
      <c r="P157" s="94"/>
    </row>
    <row r="158" spans="1:16">
      <c r="A158" s="1017"/>
      <c r="B158" s="107"/>
      <c r="C158" s="994"/>
      <c r="D158" s="117"/>
      <c r="E158" s="93"/>
      <c r="F158" s="94"/>
      <c r="G158" s="107"/>
      <c r="H158" s="994"/>
      <c r="I158" s="91"/>
      <c r="J158" s="93"/>
      <c r="K158" s="94"/>
      <c r="L158" s="107"/>
      <c r="M158" s="994"/>
      <c r="N158" s="91"/>
      <c r="O158" s="93"/>
      <c r="P158" s="94"/>
    </row>
    <row r="159" spans="1:16">
      <c r="A159" s="1017"/>
      <c r="B159" s="106"/>
      <c r="C159" s="994"/>
      <c r="D159" s="117"/>
      <c r="E159" s="93"/>
      <c r="F159" s="94"/>
      <c r="G159" s="106"/>
      <c r="H159" s="994"/>
      <c r="I159" s="91"/>
      <c r="J159" s="93"/>
      <c r="K159" s="94"/>
      <c r="L159" s="106"/>
      <c r="M159" s="994"/>
      <c r="N159" s="91"/>
      <c r="O159" s="93"/>
      <c r="P159" s="94"/>
    </row>
    <row r="160" spans="1:16">
      <c r="A160" s="1017"/>
      <c r="B160" s="107"/>
      <c r="C160" s="994"/>
      <c r="D160" s="117"/>
      <c r="E160" s="93"/>
      <c r="F160" s="94"/>
      <c r="G160" s="107"/>
      <c r="H160" s="994"/>
      <c r="I160" s="91"/>
      <c r="J160" s="93"/>
      <c r="K160" s="94"/>
      <c r="L160" s="107"/>
      <c r="M160" s="994"/>
      <c r="N160" s="91"/>
      <c r="O160" s="93"/>
      <c r="P160" s="94"/>
    </row>
    <row r="161" spans="1:16">
      <c r="A161" s="1017"/>
      <c r="B161" s="106"/>
      <c r="C161" s="994"/>
      <c r="D161" s="117"/>
      <c r="E161" s="93"/>
      <c r="F161" s="94"/>
      <c r="G161" s="106"/>
      <c r="H161" s="994"/>
      <c r="I161" s="91"/>
      <c r="J161" s="93"/>
      <c r="K161" s="94"/>
      <c r="L161" s="106"/>
      <c r="M161" s="994"/>
      <c r="N161" s="91"/>
      <c r="O161" s="93"/>
      <c r="P161" s="94"/>
    </row>
    <row r="162" spans="1:16">
      <c r="A162" s="1017"/>
      <c r="B162" s="107"/>
      <c r="C162" s="994"/>
      <c r="D162" s="91"/>
      <c r="E162" s="93"/>
      <c r="F162" s="94"/>
      <c r="G162" s="107"/>
      <c r="H162" s="994"/>
      <c r="I162" s="91"/>
      <c r="J162" s="93"/>
      <c r="K162" s="94"/>
      <c r="L162" s="107"/>
      <c r="M162" s="994"/>
      <c r="N162" s="91"/>
      <c r="O162" s="93"/>
      <c r="P162" s="94"/>
    </row>
    <row r="163" spans="1:16">
      <c r="A163" s="1017"/>
      <c r="B163" s="104"/>
      <c r="C163" s="994"/>
      <c r="D163" s="110"/>
      <c r="E163" s="111"/>
      <c r="F163" s="101"/>
      <c r="G163" s="104"/>
      <c r="H163" s="994"/>
      <c r="I163" s="110"/>
      <c r="J163" s="111"/>
      <c r="K163" s="94"/>
      <c r="L163" s="104"/>
      <c r="M163" s="994"/>
      <c r="N163" s="110"/>
      <c r="O163" s="111"/>
      <c r="P163" s="94"/>
    </row>
    <row r="164" spans="1:16" ht="17.45" customHeight="1" thickBot="1">
      <c r="A164" s="1017"/>
      <c r="B164" s="104"/>
      <c r="C164" s="995"/>
      <c r="D164" s="119" t="s">
        <v>1047</v>
      </c>
      <c r="E164" s="120" t="s">
        <v>1048</v>
      </c>
      <c r="F164" s="121"/>
      <c r="G164" s="104"/>
      <c r="H164" s="995"/>
      <c r="I164" s="119" t="s">
        <v>1047</v>
      </c>
      <c r="J164" s="120" t="s">
        <v>1048</v>
      </c>
      <c r="K164" s="94"/>
      <c r="L164" s="104"/>
      <c r="M164" s="995"/>
      <c r="N164" s="119" t="s">
        <v>1047</v>
      </c>
      <c r="O164" s="120" t="s">
        <v>1048</v>
      </c>
      <c r="P164" s="94"/>
    </row>
    <row r="165" spans="1:16">
      <c r="A165" s="102"/>
      <c r="B165" s="106"/>
      <c r="C165" s="1008" t="s">
        <v>1049</v>
      </c>
      <c r="D165" s="115"/>
      <c r="E165" s="116"/>
      <c r="F165" s="122"/>
      <c r="G165" s="106"/>
      <c r="H165" s="993" t="s">
        <v>1049</v>
      </c>
      <c r="I165" s="115"/>
      <c r="J165" s="116"/>
      <c r="K165" s="122"/>
      <c r="L165" s="106"/>
      <c r="M165" s="1009" t="s">
        <v>1049</v>
      </c>
      <c r="N165" s="115"/>
      <c r="O165" s="116"/>
      <c r="P165" s="122"/>
    </row>
    <row r="166" spans="1:16">
      <c r="A166" s="102"/>
      <c r="B166" s="107"/>
      <c r="C166" s="994"/>
      <c r="D166" s="91"/>
      <c r="E166" s="93"/>
      <c r="F166" s="94"/>
      <c r="G166" s="107"/>
      <c r="H166" s="994"/>
      <c r="I166" s="91"/>
      <c r="J166" s="93"/>
      <c r="K166" s="94"/>
      <c r="L166" s="107"/>
      <c r="M166" s="994"/>
      <c r="N166" s="91"/>
      <c r="O166" s="93"/>
      <c r="P166" s="94"/>
    </row>
    <row r="167" spans="1:16">
      <c r="A167" s="102"/>
      <c r="B167" s="123"/>
      <c r="C167" s="994"/>
      <c r="D167" s="91"/>
      <c r="E167" s="93"/>
      <c r="F167" s="94"/>
      <c r="G167" s="123"/>
      <c r="H167" s="994"/>
      <c r="I167" s="91"/>
      <c r="J167" s="93"/>
      <c r="K167" s="94"/>
      <c r="L167" s="123"/>
      <c r="M167" s="994"/>
      <c r="N167" s="91"/>
      <c r="O167" s="93"/>
      <c r="P167" s="125"/>
    </row>
    <row r="168" spans="1:16">
      <c r="A168" s="102"/>
      <c r="B168" s="104"/>
      <c r="C168" s="994"/>
      <c r="D168" s="91"/>
      <c r="E168" s="93"/>
      <c r="F168" s="94"/>
      <c r="G168" s="104"/>
      <c r="H168" s="994"/>
      <c r="I168" s="91"/>
      <c r="J168" s="93"/>
      <c r="K168" s="94"/>
      <c r="L168" s="104"/>
      <c r="M168" s="994"/>
      <c r="N168" s="91"/>
      <c r="O168" s="93"/>
      <c r="P168" s="213"/>
    </row>
    <row r="169" spans="1:16">
      <c r="A169" s="102"/>
      <c r="B169" s="106"/>
      <c r="C169" s="994"/>
      <c r="D169" s="91"/>
      <c r="E169" s="93"/>
      <c r="F169" s="94"/>
      <c r="G169" s="106"/>
      <c r="H169" s="994"/>
      <c r="I169" s="91"/>
      <c r="J169" s="93"/>
      <c r="K169" s="94"/>
      <c r="L169" s="106"/>
      <c r="M169" s="994"/>
      <c r="N169" s="91"/>
      <c r="O169" s="93"/>
      <c r="P169" s="94"/>
    </row>
    <row r="170" spans="1:16">
      <c r="A170" s="102"/>
      <c r="B170" s="107"/>
      <c r="C170" s="994"/>
      <c r="D170" s="91"/>
      <c r="E170" s="93"/>
      <c r="F170" s="124"/>
      <c r="G170" s="107"/>
      <c r="H170" s="994"/>
      <c r="I170" s="91"/>
      <c r="J170" s="93"/>
      <c r="K170" s="124"/>
      <c r="L170" s="107"/>
      <c r="M170" s="994"/>
      <c r="N170" s="91"/>
      <c r="O170" s="93"/>
      <c r="P170" s="124"/>
    </row>
    <row r="171" spans="1:16">
      <c r="A171" s="102"/>
      <c r="B171" s="106"/>
      <c r="C171" s="994"/>
      <c r="D171" s="91"/>
      <c r="E171" s="93"/>
      <c r="F171" s="125"/>
      <c r="G171" s="106"/>
      <c r="H171" s="994"/>
      <c r="I171" s="91"/>
      <c r="J171" s="93"/>
      <c r="K171" s="125"/>
      <c r="L171" s="106"/>
      <c r="M171" s="994"/>
      <c r="N171" s="91"/>
      <c r="O171" s="93"/>
      <c r="P171" s="125"/>
    </row>
    <row r="172" spans="1:16">
      <c r="A172" s="102"/>
      <c r="B172" s="107"/>
      <c r="C172" s="994"/>
      <c r="D172" s="214"/>
      <c r="E172" s="111"/>
      <c r="F172" s="213"/>
      <c r="G172" s="107"/>
      <c r="H172" s="994"/>
      <c r="I172" s="110"/>
      <c r="J172" s="111"/>
      <c r="K172" s="213"/>
      <c r="L172" s="107"/>
      <c r="M172" s="994"/>
      <c r="N172" s="110"/>
      <c r="O172" s="111"/>
      <c r="P172" s="213"/>
    </row>
    <row r="173" spans="1:16">
      <c r="A173" s="102"/>
      <c r="B173" s="106"/>
      <c r="C173" s="994"/>
      <c r="D173" s="214"/>
      <c r="E173" s="111"/>
      <c r="F173" s="213"/>
      <c r="G173" s="106"/>
      <c r="H173" s="994"/>
      <c r="I173" s="110"/>
      <c r="J173" s="111"/>
      <c r="K173" s="213"/>
      <c r="L173" s="106"/>
      <c r="M173" s="994"/>
      <c r="N173" s="110"/>
      <c r="O173" s="111"/>
      <c r="P173" s="213"/>
    </row>
    <row r="174" spans="1:16" ht="17.45" customHeight="1" thickBot="1">
      <c r="A174" s="102"/>
      <c r="B174" s="107"/>
      <c r="C174" s="995"/>
      <c r="D174" s="126"/>
      <c r="E174" s="127"/>
      <c r="F174" s="101"/>
      <c r="G174" s="107"/>
      <c r="H174" s="995"/>
      <c r="I174" s="110"/>
      <c r="J174" s="127"/>
      <c r="K174" s="101"/>
      <c r="L174" s="107"/>
      <c r="M174" s="995"/>
      <c r="N174" s="110"/>
      <c r="O174" s="128"/>
      <c r="P174" s="124"/>
    </row>
    <row r="175" spans="1:16">
      <c r="A175" s="129"/>
      <c r="B175" s="106"/>
      <c r="C175" s="1008" t="s">
        <v>1055</v>
      </c>
      <c r="D175" s="115" t="s">
        <v>1056</v>
      </c>
      <c r="E175" s="130" t="s">
        <v>943</v>
      </c>
      <c r="F175" s="122"/>
      <c r="G175" s="106"/>
      <c r="H175" s="993" t="s">
        <v>1055</v>
      </c>
      <c r="I175" s="115" t="s">
        <v>1056</v>
      </c>
      <c r="J175" s="130" t="s">
        <v>943</v>
      </c>
      <c r="K175" s="122"/>
      <c r="L175" s="106"/>
      <c r="M175" s="1009" t="s">
        <v>1055</v>
      </c>
      <c r="N175" s="115" t="s">
        <v>1056</v>
      </c>
      <c r="O175" s="130" t="s">
        <v>943</v>
      </c>
      <c r="P175" s="122"/>
    </row>
    <row r="176" spans="1:16">
      <c r="A176" s="129"/>
      <c r="B176" s="107"/>
      <c r="C176" s="994"/>
      <c r="D176" s="91" t="s">
        <v>1060</v>
      </c>
      <c r="E176" s="93" t="s">
        <v>948</v>
      </c>
      <c r="F176" s="131"/>
      <c r="G176" s="107"/>
      <c r="H176" s="994"/>
      <c r="I176" s="91" t="s">
        <v>1060</v>
      </c>
      <c r="J176" s="93" t="s">
        <v>948</v>
      </c>
      <c r="K176" s="131"/>
      <c r="L176" s="107"/>
      <c r="M176" s="994"/>
      <c r="N176" s="91" t="s">
        <v>1060</v>
      </c>
      <c r="O176" s="93" t="s">
        <v>948</v>
      </c>
      <c r="P176" s="131"/>
    </row>
    <row r="177" spans="1:16">
      <c r="A177" s="129"/>
      <c r="B177" s="132"/>
      <c r="C177" s="994"/>
      <c r="D177" s="91" t="s">
        <v>1063</v>
      </c>
      <c r="E177" s="93" t="s">
        <v>952</v>
      </c>
      <c r="F177" s="94"/>
      <c r="G177" s="132"/>
      <c r="H177" s="994"/>
      <c r="I177" s="91" t="s">
        <v>1063</v>
      </c>
      <c r="J177" s="93" t="s">
        <v>952</v>
      </c>
      <c r="K177" s="94"/>
      <c r="L177" s="132"/>
      <c r="M177" s="994"/>
      <c r="N177" s="91" t="s">
        <v>1063</v>
      </c>
      <c r="O177" s="93" t="s">
        <v>952</v>
      </c>
      <c r="P177" s="94"/>
    </row>
    <row r="178" spans="1:16">
      <c r="A178" s="129"/>
      <c r="B178" s="107"/>
      <c r="C178" s="994"/>
      <c r="D178" s="91" t="s">
        <v>978</v>
      </c>
      <c r="E178" s="93" t="s">
        <v>956</v>
      </c>
      <c r="F178" s="101"/>
      <c r="G178" s="107"/>
      <c r="H178" s="994"/>
      <c r="I178" s="91" t="s">
        <v>978</v>
      </c>
      <c r="J178" s="93" t="s">
        <v>956</v>
      </c>
      <c r="K178" s="101"/>
      <c r="L178" s="107"/>
      <c r="M178" s="994"/>
      <c r="N178" s="91" t="s">
        <v>978</v>
      </c>
      <c r="O178" s="93" t="s">
        <v>956</v>
      </c>
      <c r="P178" s="101"/>
    </row>
    <row r="179" spans="1:16">
      <c r="A179" s="129"/>
      <c r="B179" s="132"/>
      <c r="C179" s="994"/>
      <c r="D179" s="91"/>
      <c r="E179" s="111"/>
      <c r="F179" s="133"/>
      <c r="G179" s="132"/>
      <c r="H179" s="994"/>
      <c r="I179" s="91"/>
      <c r="J179" s="111"/>
      <c r="K179" s="133"/>
      <c r="L179" s="132"/>
      <c r="M179" s="994"/>
      <c r="N179" s="91"/>
      <c r="O179" s="111"/>
      <c r="P179" s="133"/>
    </row>
    <row r="180" spans="1:16">
      <c r="A180" s="129"/>
      <c r="B180" s="107"/>
      <c r="C180" s="994"/>
      <c r="D180" s="91"/>
      <c r="E180" s="93"/>
      <c r="F180" s="94"/>
      <c r="G180" s="107"/>
      <c r="H180" s="994"/>
      <c r="I180" s="91"/>
      <c r="J180" s="93"/>
      <c r="K180" s="94"/>
      <c r="L180" s="107"/>
      <c r="M180" s="994"/>
      <c r="N180" s="91"/>
      <c r="O180" s="93"/>
      <c r="P180" s="94"/>
    </row>
    <row r="181" spans="1:16">
      <c r="A181" s="129"/>
      <c r="B181" s="132"/>
      <c r="C181" s="994"/>
      <c r="D181" s="91"/>
      <c r="E181" s="111"/>
      <c r="F181" s="133"/>
      <c r="G181" s="132"/>
      <c r="H181" s="994"/>
      <c r="I181" s="91"/>
      <c r="J181" s="111"/>
      <c r="K181" s="133"/>
      <c r="L181" s="132"/>
      <c r="M181" s="994"/>
      <c r="N181" s="91"/>
      <c r="O181" s="111"/>
      <c r="P181" s="133"/>
    </row>
    <row r="182" spans="1:16">
      <c r="A182" s="129"/>
      <c r="B182" s="107"/>
      <c r="C182" s="994"/>
      <c r="D182" s="91"/>
      <c r="E182" s="93"/>
      <c r="F182" s="94"/>
      <c r="G182" s="107"/>
      <c r="H182" s="994"/>
      <c r="I182" s="91"/>
      <c r="J182" s="93"/>
      <c r="K182" s="94"/>
      <c r="L182" s="107"/>
      <c r="M182" s="994"/>
      <c r="N182" s="91"/>
      <c r="O182" s="93"/>
      <c r="P182" s="94"/>
    </row>
    <row r="183" spans="1:16">
      <c r="A183" s="129"/>
      <c r="B183" s="132"/>
      <c r="C183" s="994"/>
      <c r="D183" s="91"/>
      <c r="E183" s="93"/>
      <c r="F183" s="94"/>
      <c r="G183" s="132"/>
      <c r="H183" s="994"/>
      <c r="I183" s="91"/>
      <c r="J183" s="93"/>
      <c r="K183" s="94"/>
      <c r="L183" s="132"/>
      <c r="M183" s="994"/>
      <c r="N183" s="91"/>
      <c r="O183" s="93"/>
      <c r="P183" s="94"/>
    </row>
    <row r="184" spans="1:16" ht="17.45" customHeight="1" thickBot="1">
      <c r="A184" s="129"/>
      <c r="B184" s="107"/>
      <c r="C184" s="995"/>
      <c r="D184" s="112"/>
      <c r="E184" s="113"/>
      <c r="F184" s="114"/>
      <c r="G184" s="107"/>
      <c r="H184" s="995"/>
      <c r="I184" s="112"/>
      <c r="J184" s="127"/>
      <c r="K184" s="101"/>
      <c r="L184" s="107"/>
      <c r="M184" s="995"/>
      <c r="N184" s="112"/>
      <c r="O184" s="127"/>
      <c r="P184" s="101"/>
    </row>
    <row r="185" spans="1:16">
      <c r="A185" s="129"/>
      <c r="B185" s="132"/>
      <c r="C185" s="1011" t="s">
        <v>1068</v>
      </c>
      <c r="D185" s="134" t="s">
        <v>1069</v>
      </c>
      <c r="E185" s="135"/>
      <c r="F185" s="136" t="s">
        <v>1070</v>
      </c>
      <c r="G185" s="132"/>
      <c r="H185" s="1028" t="s">
        <v>1068</v>
      </c>
      <c r="I185" s="134" t="s">
        <v>1069</v>
      </c>
      <c r="J185" s="135"/>
      <c r="K185" s="136" t="s">
        <v>1070</v>
      </c>
      <c r="L185" s="132"/>
      <c r="M185" s="1013" t="s">
        <v>1068</v>
      </c>
      <c r="N185" s="134" t="s">
        <v>1069</v>
      </c>
      <c r="O185" s="135"/>
      <c r="P185" s="136" t="s">
        <v>1070</v>
      </c>
    </row>
    <row r="186" spans="1:16">
      <c r="A186" s="129"/>
      <c r="B186" s="107"/>
      <c r="C186" s="994"/>
      <c r="D186" s="117"/>
      <c r="E186" s="118"/>
      <c r="F186" s="137"/>
      <c r="G186" s="107"/>
      <c r="H186" s="994"/>
      <c r="I186" s="91"/>
      <c r="J186" s="93"/>
      <c r="K186" s="94"/>
      <c r="L186" s="107"/>
      <c r="M186" s="994"/>
      <c r="N186" s="91"/>
      <c r="O186" s="93"/>
      <c r="P186" s="94"/>
    </row>
    <row r="187" spans="1:16">
      <c r="A187" s="129"/>
      <c r="B187" s="132"/>
      <c r="C187" s="994"/>
      <c r="D187" s="91"/>
      <c r="E187" s="93"/>
      <c r="F187" s="94"/>
      <c r="G187" s="132"/>
      <c r="H187" s="994"/>
      <c r="I187" s="91"/>
      <c r="J187" s="93"/>
      <c r="K187" s="94"/>
      <c r="L187" s="132"/>
      <c r="M187" s="994"/>
      <c r="N187" s="91"/>
      <c r="O187" s="93"/>
      <c r="P187" s="94"/>
    </row>
    <row r="188" spans="1:16">
      <c r="A188" s="129"/>
      <c r="B188" s="107"/>
      <c r="C188" s="994"/>
      <c r="D188" s="110"/>
      <c r="E188" s="111"/>
      <c r="F188" s="101"/>
      <c r="G188" s="107"/>
      <c r="H188" s="994"/>
      <c r="I188" s="110"/>
      <c r="J188" s="111"/>
      <c r="K188" s="101"/>
      <c r="L188" s="107"/>
      <c r="M188" s="994"/>
      <c r="N188" s="110"/>
      <c r="O188" s="111"/>
      <c r="P188" s="101"/>
    </row>
    <row r="189" spans="1:16">
      <c r="A189" s="1031"/>
      <c r="B189" s="132"/>
      <c r="C189" s="994"/>
      <c r="D189" s="91"/>
      <c r="E189" s="93"/>
      <c r="F189" s="94"/>
      <c r="G189" s="132"/>
      <c r="H189" s="994"/>
      <c r="I189" s="91"/>
      <c r="J189" s="93"/>
      <c r="K189" s="94"/>
      <c r="L189" s="132"/>
      <c r="M189" s="994"/>
      <c r="N189" s="91"/>
      <c r="O189" s="93"/>
      <c r="P189" s="94"/>
    </row>
    <row r="190" spans="1:16">
      <c r="A190" s="1017"/>
      <c r="B190" s="107"/>
      <c r="C190" s="994"/>
      <c r="D190" s="91"/>
      <c r="E190" s="93"/>
      <c r="F190" s="94"/>
      <c r="G190" s="107"/>
      <c r="H190" s="994"/>
      <c r="I190" s="91"/>
      <c r="J190" s="93"/>
      <c r="K190" s="94"/>
      <c r="L190" s="107"/>
      <c r="M190" s="994"/>
      <c r="N190" s="91"/>
      <c r="O190" s="93"/>
      <c r="P190" s="94"/>
    </row>
    <row r="191" spans="1:16">
      <c r="A191" s="1017"/>
      <c r="B191" s="132"/>
      <c r="C191" s="994"/>
      <c r="D191" s="110"/>
      <c r="E191" s="111"/>
      <c r="F191" s="101"/>
      <c r="G191" s="132"/>
      <c r="H191" s="994"/>
      <c r="I191" s="110"/>
      <c r="J191" s="111"/>
      <c r="K191" s="101"/>
      <c r="L191" s="132"/>
      <c r="M191" s="994"/>
      <c r="N191" s="110"/>
      <c r="O191" s="111"/>
      <c r="P191" s="101"/>
    </row>
    <row r="192" spans="1:16" ht="17.45" customHeight="1" thickBot="1">
      <c r="A192" s="1032"/>
      <c r="B192" s="138"/>
      <c r="C192" s="1012"/>
      <c r="D192" s="139"/>
      <c r="E192" s="140"/>
      <c r="F192" s="141"/>
      <c r="G192" s="138"/>
      <c r="H192" s="1012"/>
      <c r="I192" s="139"/>
      <c r="J192" s="140"/>
      <c r="K192" s="141"/>
      <c r="L192" s="138"/>
      <c r="M192" s="1012"/>
      <c r="N192" s="139"/>
      <c r="O192" s="140"/>
      <c r="P192" s="141"/>
    </row>
    <row r="193" spans="1:16" s="143" customFormat="1" ht="27" customHeight="1" thickTop="1" thickBot="1">
      <c r="A193" s="142"/>
      <c r="B193" s="1000" t="s">
        <v>1077</v>
      </c>
      <c r="C193" s="1001"/>
      <c r="D193" s="1001"/>
      <c r="E193" s="1001"/>
      <c r="F193" s="1001"/>
      <c r="G193" s="1025" t="s">
        <v>1078</v>
      </c>
      <c r="H193" s="1006"/>
      <c r="I193" s="1006"/>
      <c r="J193" s="1006"/>
      <c r="K193" s="1006"/>
      <c r="L193" s="1006"/>
      <c r="M193" s="1006"/>
      <c r="N193" s="1005" t="s">
        <v>1079</v>
      </c>
      <c r="O193" s="1006"/>
      <c r="P193" s="1006"/>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990">
        <f>A109</f>
        <v>46144</v>
      </c>
      <c r="B195" s="1020" t="s">
        <v>1085</v>
      </c>
      <c r="C195" s="157"/>
      <c r="D195" s="158"/>
      <c r="E195" s="159"/>
      <c r="F195" s="160"/>
      <c r="G195" s="161"/>
      <c r="H195" s="162"/>
      <c r="I195" s="163"/>
      <c r="J195" s="163"/>
      <c r="K195" s="164"/>
      <c r="L195" s="165"/>
      <c r="M195" s="166"/>
      <c r="N195" s="167"/>
      <c r="O195" s="163"/>
      <c r="P195" s="168"/>
    </row>
    <row r="196" spans="1:16" s="169" customFormat="1">
      <c r="A196" s="991"/>
      <c r="B196" s="1021"/>
      <c r="C196" s="170"/>
      <c r="D196" s="171"/>
      <c r="E196" s="172"/>
      <c r="F196" s="173"/>
      <c r="G196" s="170"/>
      <c r="H196" s="174"/>
      <c r="I196" s="172"/>
      <c r="J196" s="172"/>
      <c r="K196" s="175"/>
      <c r="L196" s="176"/>
      <c r="M196" s="177"/>
      <c r="N196" s="178"/>
      <c r="O196" s="172"/>
      <c r="P196" s="179"/>
    </row>
    <row r="197" spans="1:16" s="169" customFormat="1">
      <c r="A197" s="991"/>
      <c r="B197" s="1021"/>
      <c r="C197" s="170"/>
      <c r="D197" s="171"/>
      <c r="E197" s="172"/>
      <c r="F197" s="173"/>
      <c r="G197" s="170"/>
      <c r="H197" s="180"/>
      <c r="I197" s="172"/>
      <c r="J197" s="172"/>
      <c r="K197" s="175"/>
      <c r="L197" s="181"/>
      <c r="M197" s="177"/>
      <c r="N197" s="178"/>
      <c r="O197" s="172"/>
      <c r="P197" s="179"/>
    </row>
    <row r="198" spans="1:16" s="169" customFormat="1">
      <c r="A198" s="991"/>
      <c r="B198" s="1021"/>
      <c r="C198" s="170"/>
      <c r="D198" s="215"/>
      <c r="E198" s="172"/>
      <c r="F198" s="173"/>
      <c r="G198" s="170"/>
      <c r="H198" s="180"/>
      <c r="I198" s="172"/>
      <c r="J198" s="172"/>
      <c r="K198" s="184"/>
      <c r="L198" s="181"/>
      <c r="M198" s="177"/>
      <c r="N198" s="178"/>
      <c r="O198" s="172"/>
      <c r="P198" s="179"/>
    </row>
    <row r="199" spans="1:16" s="169" customFormat="1">
      <c r="A199" s="991"/>
      <c r="B199" s="1021"/>
      <c r="C199" s="170"/>
      <c r="D199" s="182"/>
      <c r="E199" s="172"/>
      <c r="F199" s="179"/>
      <c r="G199" s="170"/>
      <c r="H199" s="183"/>
      <c r="I199" s="172"/>
      <c r="J199" s="172"/>
      <c r="K199" s="184"/>
      <c r="L199" s="181"/>
      <c r="M199" s="177"/>
      <c r="N199" s="178"/>
      <c r="O199" s="172"/>
      <c r="P199" s="179"/>
    </row>
    <row r="200" spans="1:16" s="169" customFormat="1">
      <c r="A200" s="991"/>
      <c r="B200" s="1021"/>
      <c r="C200" s="170"/>
      <c r="D200" s="171"/>
      <c r="E200" s="172"/>
      <c r="F200" s="185"/>
      <c r="G200" s="195"/>
      <c r="H200" s="180"/>
      <c r="I200" s="188"/>
      <c r="J200" s="172"/>
      <c r="K200" s="175"/>
      <c r="L200" s="186"/>
      <c r="M200" s="187"/>
      <c r="N200" s="178"/>
      <c r="O200" s="172"/>
      <c r="P200" s="179"/>
    </row>
    <row r="201" spans="1:16" s="169" customFormat="1">
      <c r="A201" s="991"/>
      <c r="B201" s="1021"/>
      <c r="C201" s="170"/>
      <c r="D201" s="171"/>
      <c r="E201" s="172"/>
      <c r="F201" s="179"/>
      <c r="G201" s="170"/>
      <c r="H201" s="180"/>
      <c r="I201" s="188"/>
      <c r="J201" s="172"/>
      <c r="K201" s="175"/>
      <c r="L201" s="181"/>
      <c r="M201" s="177"/>
      <c r="N201" s="178"/>
      <c r="O201" s="172"/>
      <c r="P201" s="179"/>
    </row>
    <row r="202" spans="1:16" s="169" customFormat="1">
      <c r="A202" s="991"/>
      <c r="B202" s="1021"/>
      <c r="C202" s="170"/>
      <c r="D202" s="171"/>
      <c r="E202" s="172"/>
      <c r="F202" s="179"/>
      <c r="G202" s="216"/>
      <c r="H202" s="180"/>
      <c r="I202" s="172"/>
      <c r="J202" s="172"/>
      <c r="K202" s="175"/>
      <c r="L202" s="181"/>
      <c r="M202" s="177"/>
      <c r="N202" s="178"/>
      <c r="O202" s="172"/>
      <c r="P202" s="179"/>
    </row>
    <row r="203" spans="1:16" s="169" customFormat="1">
      <c r="A203" s="991"/>
      <c r="B203" s="1021"/>
      <c r="C203" s="170"/>
      <c r="D203" s="171"/>
      <c r="E203" s="172"/>
      <c r="F203" s="185"/>
      <c r="G203" s="170"/>
      <c r="H203" s="180"/>
      <c r="I203" s="188"/>
      <c r="J203" s="172"/>
      <c r="K203" s="175"/>
      <c r="L203" s="181"/>
      <c r="M203" s="177"/>
      <c r="N203" s="178"/>
      <c r="O203" s="172"/>
      <c r="P203" s="179"/>
    </row>
    <row r="204" spans="1:16" s="169" customFormat="1">
      <c r="A204" s="991"/>
      <c r="B204" s="1021"/>
      <c r="C204" s="170"/>
      <c r="D204" s="171"/>
      <c r="E204" s="172"/>
      <c r="F204" s="179"/>
      <c r="G204" s="170"/>
      <c r="H204" s="180"/>
      <c r="I204" s="188"/>
      <c r="J204" s="172"/>
      <c r="K204" s="175"/>
      <c r="L204" s="181"/>
      <c r="M204" s="177"/>
      <c r="N204" s="178"/>
      <c r="O204" s="172"/>
      <c r="P204" s="179"/>
    </row>
    <row r="205" spans="1:16" s="169" customFormat="1">
      <c r="A205" s="991"/>
      <c r="B205" s="1021"/>
      <c r="C205" s="189"/>
      <c r="D205" s="190"/>
      <c r="E205" s="191"/>
      <c r="F205" s="192"/>
      <c r="G205" s="170"/>
      <c r="H205" s="174"/>
      <c r="I205" s="172"/>
      <c r="J205" s="172"/>
      <c r="K205" s="175"/>
      <c r="L205" s="181"/>
      <c r="M205" s="177"/>
      <c r="N205" s="193"/>
      <c r="O205" s="191"/>
      <c r="P205" s="192"/>
    </row>
    <row r="206" spans="1:16" s="169" customFormat="1">
      <c r="A206" s="991"/>
      <c r="B206" s="1021"/>
      <c r="C206" s="189"/>
      <c r="D206" s="190"/>
      <c r="E206" s="191"/>
      <c r="F206" s="192"/>
      <c r="G206" s="195"/>
      <c r="H206" s="180"/>
      <c r="I206" s="188"/>
      <c r="J206" s="172"/>
      <c r="K206" s="175"/>
      <c r="L206" s="181"/>
      <c r="M206" s="177"/>
      <c r="N206" s="193"/>
      <c r="O206" s="191"/>
      <c r="P206" s="192"/>
    </row>
    <row r="207" spans="1:16" s="169" customFormat="1">
      <c r="A207" s="991"/>
      <c r="B207" s="1021"/>
      <c r="C207" s="189"/>
      <c r="D207" s="190"/>
      <c r="E207" s="191"/>
      <c r="F207" s="192"/>
      <c r="G207" s="170"/>
      <c r="H207" s="196"/>
      <c r="I207" s="188"/>
      <c r="J207" s="197"/>
      <c r="K207" s="194"/>
      <c r="L207" s="181"/>
      <c r="M207" s="177"/>
      <c r="N207" s="193"/>
      <c r="O207" s="191"/>
      <c r="P207" s="192"/>
    </row>
    <row r="208" spans="1:16" s="169" customFormat="1">
      <c r="A208" s="991"/>
      <c r="B208" s="1021"/>
      <c r="C208" s="189"/>
      <c r="D208" s="190"/>
      <c r="E208" s="191"/>
      <c r="F208" s="192"/>
      <c r="G208" s="170"/>
      <c r="H208" s="198"/>
      <c r="I208" s="172"/>
      <c r="J208" s="172"/>
      <c r="K208" s="175"/>
      <c r="L208" s="181"/>
      <c r="M208" s="177"/>
      <c r="N208" s="193"/>
      <c r="O208" s="191"/>
      <c r="P208" s="192"/>
    </row>
    <row r="209" spans="1:16" s="169" customFormat="1">
      <c r="A209" s="991"/>
      <c r="B209" s="1021"/>
      <c r="C209" s="189"/>
      <c r="D209" s="190"/>
      <c r="E209" s="191"/>
      <c r="F209" s="192"/>
      <c r="G209" s="195"/>
      <c r="H209" s="180"/>
      <c r="I209" s="197"/>
      <c r="J209" s="197"/>
      <c r="K209" s="194"/>
      <c r="L209" s="181"/>
      <c r="M209" s="177"/>
      <c r="N209" s="193"/>
      <c r="O209" s="191"/>
      <c r="P209" s="192"/>
    </row>
    <row r="210" spans="1:16" s="169" customFormat="1">
      <c r="A210" s="991"/>
      <c r="B210" s="1021"/>
      <c r="C210" s="189"/>
      <c r="D210" s="190"/>
      <c r="E210" s="191"/>
      <c r="F210" s="192"/>
      <c r="G210" s="170"/>
      <c r="H210" s="180"/>
      <c r="I210" s="197"/>
      <c r="J210" s="197"/>
      <c r="K210" s="194"/>
      <c r="L210" s="176"/>
      <c r="M210" s="177"/>
      <c r="N210" s="193"/>
      <c r="O210" s="191"/>
      <c r="P210" s="192"/>
    </row>
    <row r="211" spans="1:16" s="169" customFormat="1">
      <c r="A211" s="991"/>
      <c r="B211" s="1021"/>
      <c r="C211" s="189"/>
      <c r="D211" s="190"/>
      <c r="E211" s="191"/>
      <c r="F211" s="192"/>
      <c r="G211" s="189"/>
      <c r="H211" s="198"/>
      <c r="I211" s="199"/>
      <c r="J211" s="199"/>
      <c r="K211" s="200"/>
      <c r="L211" s="201"/>
      <c r="M211" s="187"/>
      <c r="N211" s="193"/>
      <c r="O211" s="191"/>
      <c r="P211" s="192"/>
    </row>
    <row r="212" spans="1:16" s="169" customFormat="1">
      <c r="A212" s="991"/>
      <c r="B212" s="1021"/>
      <c r="C212" s="189"/>
      <c r="D212" s="190"/>
      <c r="E212" s="191"/>
      <c r="F212" s="192"/>
      <c r="G212" s="189"/>
      <c r="H212" s="198"/>
      <c r="I212" s="199"/>
      <c r="J212" s="199"/>
      <c r="K212" s="200"/>
      <c r="L212" s="201"/>
      <c r="M212" s="187"/>
      <c r="N212" s="193"/>
      <c r="O212" s="191"/>
      <c r="P212" s="192"/>
    </row>
    <row r="213" spans="1:16" s="169" customFormat="1">
      <c r="A213" s="991"/>
      <c r="B213" s="1021"/>
      <c r="C213" s="189"/>
      <c r="D213" s="190"/>
      <c r="E213" s="191"/>
      <c r="F213" s="192"/>
      <c r="G213" s="189"/>
      <c r="H213" s="198"/>
      <c r="I213" s="199"/>
      <c r="J213" s="199"/>
      <c r="K213" s="200"/>
      <c r="L213" s="201"/>
      <c r="M213" s="187"/>
      <c r="N213" s="193"/>
      <c r="O213" s="191"/>
      <c r="P213" s="192"/>
    </row>
    <row r="214" spans="1:16" s="169" customFormat="1" ht="17.45" customHeight="1" thickBot="1">
      <c r="A214" s="992"/>
      <c r="B214" s="1022"/>
      <c r="C214" s="202"/>
      <c r="D214" s="203"/>
      <c r="E214" s="204"/>
      <c r="F214" s="205"/>
      <c r="G214" s="206"/>
      <c r="H214" s="207"/>
      <c r="I214" s="208"/>
      <c r="J214" s="208"/>
      <c r="K214" s="209"/>
      <c r="L214" s="210"/>
      <c r="M214" s="211"/>
      <c r="N214" s="212"/>
      <c r="O214" s="204"/>
      <c r="P214" s="205"/>
    </row>
    <row r="215" spans="1:16" s="68" customFormat="1" ht="18" customHeight="1" thickTop="1" thickBot="1">
      <c r="A215" s="1016">
        <f>A109+1</f>
        <v>46145</v>
      </c>
      <c r="B215" s="87" t="s">
        <v>940</v>
      </c>
      <c r="C215" s="1008" t="s">
        <v>941</v>
      </c>
      <c r="D215" s="88" t="s">
        <v>942</v>
      </c>
      <c r="E215" s="89" t="s">
        <v>943</v>
      </c>
      <c r="F215" s="90"/>
      <c r="G215" s="87" t="s">
        <v>940</v>
      </c>
      <c r="H215" s="1023" t="s">
        <v>941</v>
      </c>
      <c r="I215" s="88" t="s">
        <v>942</v>
      </c>
      <c r="J215" s="89" t="s">
        <v>943</v>
      </c>
      <c r="K215" s="90"/>
      <c r="L215" s="87" t="s">
        <v>940</v>
      </c>
      <c r="M215" s="1029" t="s">
        <v>941</v>
      </c>
      <c r="N215" s="88" t="s">
        <v>942</v>
      </c>
      <c r="O215" s="89" t="s">
        <v>943</v>
      </c>
      <c r="P215" s="90"/>
    </row>
    <row r="216" spans="1:16" ht="18" customHeight="1">
      <c r="A216" s="1017"/>
      <c r="B216" s="1026"/>
      <c r="C216" s="994"/>
      <c r="D216" s="91" t="s">
        <v>951</v>
      </c>
      <c r="E216" s="92" t="s">
        <v>948</v>
      </c>
      <c r="F216" s="90"/>
      <c r="G216" s="1026"/>
      <c r="H216" s="994"/>
      <c r="I216" s="91" t="s">
        <v>951</v>
      </c>
      <c r="J216" s="92" t="s">
        <v>948</v>
      </c>
      <c r="K216" s="90"/>
      <c r="L216" s="1026"/>
      <c r="M216" s="994"/>
      <c r="N216" s="91" t="s">
        <v>951</v>
      </c>
      <c r="O216" s="92" t="s">
        <v>948</v>
      </c>
      <c r="P216" s="90"/>
    </row>
    <row r="217" spans="1:16" ht="17.45" customHeight="1" thickBot="1">
      <c r="A217" s="1017"/>
      <c r="B217" s="997"/>
      <c r="C217" s="994"/>
      <c r="D217" s="91" t="s">
        <v>955</v>
      </c>
      <c r="E217" s="93" t="s">
        <v>952</v>
      </c>
      <c r="F217" s="95"/>
      <c r="G217" s="997"/>
      <c r="H217" s="994"/>
      <c r="I217" s="91" t="s">
        <v>955</v>
      </c>
      <c r="J217" s="93" t="s">
        <v>952</v>
      </c>
      <c r="K217" s="95"/>
      <c r="L217" s="997"/>
      <c r="M217" s="994"/>
      <c r="N217" s="91" t="s">
        <v>955</v>
      </c>
      <c r="O217" s="93" t="s">
        <v>952</v>
      </c>
      <c r="P217" s="95"/>
    </row>
    <row r="218" spans="1:16" ht="17.45" customHeight="1" thickBot="1">
      <c r="A218" s="1017"/>
      <c r="B218" s="87" t="s">
        <v>954</v>
      </c>
      <c r="C218" s="994"/>
      <c r="D218" s="91"/>
      <c r="E218" s="93"/>
      <c r="F218" s="94"/>
      <c r="G218" s="87" t="s">
        <v>954</v>
      </c>
      <c r="H218" s="994"/>
      <c r="I218" s="91" t="s">
        <v>958</v>
      </c>
      <c r="J218" s="93" t="s">
        <v>956</v>
      </c>
      <c r="K218" s="94"/>
      <c r="L218" s="87" t="s">
        <v>954</v>
      </c>
      <c r="M218" s="994"/>
      <c r="N218" s="91" t="s">
        <v>958</v>
      </c>
      <c r="O218" s="93" t="s">
        <v>956</v>
      </c>
      <c r="P218" s="94"/>
    </row>
    <row r="219" spans="1:16">
      <c r="A219" s="1017"/>
      <c r="B219" s="1027"/>
      <c r="C219" s="994"/>
      <c r="D219" s="91"/>
      <c r="E219" s="93"/>
      <c r="F219" s="94"/>
      <c r="G219" s="1027"/>
      <c r="H219" s="994"/>
      <c r="I219" s="91"/>
      <c r="J219" s="93"/>
      <c r="K219" s="94"/>
      <c r="L219" s="1027"/>
      <c r="M219" s="994"/>
      <c r="N219" s="91"/>
      <c r="O219" s="93"/>
      <c r="P219" s="94"/>
    </row>
    <row r="220" spans="1:16">
      <c r="A220" s="1017"/>
      <c r="B220" s="1003"/>
      <c r="C220" s="994"/>
      <c r="D220" s="91"/>
      <c r="E220" s="93"/>
      <c r="F220" s="94"/>
      <c r="G220" s="1003"/>
      <c r="H220" s="994"/>
      <c r="I220" s="91"/>
      <c r="J220" s="93"/>
      <c r="K220" s="94"/>
      <c r="L220" s="1003"/>
      <c r="M220" s="994"/>
      <c r="N220" s="91"/>
      <c r="O220" s="93"/>
      <c r="P220" s="94"/>
    </row>
    <row r="221" spans="1:16">
      <c r="A221" s="1017"/>
      <c r="B221" s="1002"/>
      <c r="C221" s="994"/>
      <c r="D221" s="91"/>
      <c r="E221" s="93"/>
      <c r="F221" s="90"/>
      <c r="G221" s="1002"/>
      <c r="H221" s="994"/>
      <c r="I221" s="91"/>
      <c r="J221" s="93"/>
      <c r="K221" s="90"/>
      <c r="L221" s="1002"/>
      <c r="M221" s="994"/>
      <c r="N221" s="91"/>
      <c r="O221" s="93"/>
      <c r="P221" s="90"/>
    </row>
    <row r="222" spans="1:16">
      <c r="A222" s="1017"/>
      <c r="B222" s="1003"/>
      <c r="C222" s="994"/>
      <c r="D222" s="91"/>
      <c r="E222" s="93"/>
      <c r="F222" s="96"/>
      <c r="G222" s="1003"/>
      <c r="H222" s="994"/>
      <c r="I222" s="91"/>
      <c r="J222" s="93"/>
      <c r="K222" s="96"/>
      <c r="L222" s="1003"/>
      <c r="M222" s="994"/>
      <c r="N222" s="91"/>
      <c r="O222" s="93"/>
      <c r="P222" s="90"/>
    </row>
    <row r="223" spans="1:16">
      <c r="A223" s="1017"/>
      <c r="B223" s="1002"/>
      <c r="C223" s="994"/>
      <c r="D223" s="91"/>
      <c r="E223" s="93"/>
      <c r="F223" s="99"/>
      <c r="G223" s="1002"/>
      <c r="H223" s="994"/>
      <c r="I223" s="91"/>
      <c r="J223" s="93"/>
      <c r="K223" s="99"/>
      <c r="L223" s="1002"/>
      <c r="M223" s="994"/>
      <c r="N223" s="91"/>
      <c r="O223" s="93"/>
      <c r="P223" s="96"/>
    </row>
    <row r="224" spans="1:16" ht="17.45" customHeight="1" thickBot="1">
      <c r="A224" s="1017"/>
      <c r="B224" s="1003"/>
      <c r="C224" s="994"/>
      <c r="D224" s="91"/>
      <c r="E224" s="93"/>
      <c r="F224" s="96"/>
      <c r="G224" s="1003"/>
      <c r="H224" s="994"/>
      <c r="I224" s="91"/>
      <c r="J224" s="93"/>
      <c r="K224" s="96"/>
      <c r="L224" s="1003"/>
      <c r="M224" s="994"/>
      <c r="N224" s="91"/>
      <c r="O224" s="93"/>
      <c r="P224" s="96"/>
    </row>
    <row r="225" spans="1:16" ht="17.45" customHeight="1" thickBot="1">
      <c r="A225" s="1017"/>
      <c r="B225" s="97" t="s">
        <v>977</v>
      </c>
      <c r="C225" s="994"/>
      <c r="D225" s="91"/>
      <c r="E225" s="93"/>
      <c r="F225" s="96"/>
      <c r="G225" s="97" t="s">
        <v>977</v>
      </c>
      <c r="H225" s="994"/>
      <c r="I225" s="91"/>
      <c r="J225" s="93"/>
      <c r="K225" s="96"/>
      <c r="L225" s="97" t="s">
        <v>977</v>
      </c>
      <c r="M225" s="994"/>
      <c r="N225" s="91"/>
      <c r="O225" s="93"/>
      <c r="P225" s="96"/>
    </row>
    <row r="226" spans="1:16">
      <c r="A226" s="1017"/>
      <c r="B226" s="1007"/>
      <c r="C226" s="994"/>
      <c r="D226" s="91"/>
      <c r="E226" s="93"/>
      <c r="F226" s="96"/>
      <c r="G226" s="1007"/>
      <c r="H226" s="994"/>
      <c r="I226" s="91"/>
      <c r="J226" s="93"/>
      <c r="K226" s="96"/>
      <c r="L226" s="1007"/>
      <c r="M226" s="994"/>
      <c r="N226" s="91"/>
      <c r="O226" s="93"/>
      <c r="P226" s="96"/>
    </row>
    <row r="227" spans="1:16">
      <c r="A227" s="1017"/>
      <c r="B227" s="999"/>
      <c r="C227" s="994"/>
      <c r="D227" s="91"/>
      <c r="E227" s="93"/>
      <c r="F227" s="96"/>
      <c r="G227" s="999"/>
      <c r="H227" s="994"/>
      <c r="I227" s="91"/>
      <c r="J227" s="93"/>
      <c r="K227" s="96"/>
      <c r="L227" s="999"/>
      <c r="M227" s="994"/>
      <c r="N227" s="91"/>
      <c r="O227" s="93"/>
      <c r="P227" s="94"/>
    </row>
    <row r="228" spans="1:16" ht="17.45" customHeight="1" thickBot="1">
      <c r="A228" s="1017"/>
      <c r="B228" s="997"/>
      <c r="C228" s="994"/>
      <c r="D228" s="91"/>
      <c r="E228" s="93"/>
      <c r="F228" s="94"/>
      <c r="G228" s="997"/>
      <c r="H228" s="994"/>
      <c r="I228" s="91"/>
      <c r="J228" s="93"/>
      <c r="K228" s="94"/>
      <c r="L228" s="997"/>
      <c r="M228" s="994"/>
      <c r="N228" s="91"/>
      <c r="O228" s="93"/>
      <c r="P228" s="94"/>
    </row>
    <row r="229" spans="1:16" ht="17.45" customHeight="1" thickBot="1">
      <c r="A229" s="1017"/>
      <c r="B229" s="97" t="s">
        <v>994</v>
      </c>
      <c r="C229" s="994"/>
      <c r="D229" s="91"/>
      <c r="E229" s="93"/>
      <c r="F229" s="94"/>
      <c r="G229" s="97" t="s">
        <v>994</v>
      </c>
      <c r="H229" s="994"/>
      <c r="I229" s="91"/>
      <c r="J229" s="93"/>
      <c r="K229" s="94"/>
      <c r="L229" s="97" t="s">
        <v>994</v>
      </c>
      <c r="M229" s="994"/>
      <c r="N229" s="91"/>
      <c r="O229" s="93"/>
      <c r="P229" s="94"/>
    </row>
    <row r="230" spans="1:16">
      <c r="A230" s="1017"/>
      <c r="B230" s="998"/>
      <c r="C230" s="994"/>
      <c r="D230" s="91"/>
      <c r="E230" s="93"/>
      <c r="F230" s="94"/>
      <c r="G230" s="998"/>
      <c r="H230" s="994"/>
      <c r="I230" s="91"/>
      <c r="J230" s="93"/>
      <c r="K230" s="94"/>
      <c r="L230" s="998"/>
      <c r="M230" s="994"/>
      <c r="N230" s="91"/>
      <c r="O230" s="93"/>
      <c r="P230" s="94"/>
    </row>
    <row r="231" spans="1:16">
      <c r="A231" s="1017"/>
      <c r="B231" s="999"/>
      <c r="C231" s="994"/>
      <c r="D231" s="91"/>
      <c r="E231" s="93"/>
      <c r="F231" s="94"/>
      <c r="G231" s="999"/>
      <c r="H231" s="994"/>
      <c r="I231" s="91"/>
      <c r="J231" s="93"/>
      <c r="K231" s="94"/>
      <c r="L231" s="999"/>
      <c r="M231" s="994"/>
      <c r="N231" s="91"/>
      <c r="O231" s="93"/>
      <c r="P231" s="94"/>
    </row>
    <row r="232" spans="1:16" ht="17.45" customHeight="1" thickBot="1">
      <c r="A232" s="1017"/>
      <c r="B232" s="997"/>
      <c r="C232" s="994"/>
      <c r="D232" s="91"/>
      <c r="E232" s="93"/>
      <c r="F232" s="94"/>
      <c r="G232" s="997"/>
      <c r="H232" s="994"/>
      <c r="I232" s="91"/>
      <c r="J232" s="93"/>
      <c r="K232" s="94"/>
      <c r="L232" s="997"/>
      <c r="M232" s="994"/>
      <c r="N232" s="91"/>
      <c r="O232" s="93"/>
      <c r="P232" s="94"/>
    </row>
    <row r="233" spans="1:16">
      <c r="A233" s="1017"/>
      <c r="B233" s="1018" t="s">
        <v>1013</v>
      </c>
      <c r="C233" s="994"/>
      <c r="D233" s="91"/>
      <c r="E233" s="93"/>
      <c r="F233" s="94"/>
      <c r="G233" s="1018" t="s">
        <v>1013</v>
      </c>
      <c r="H233" s="994"/>
      <c r="I233" s="91"/>
      <c r="J233" s="93"/>
      <c r="K233" s="94"/>
      <c r="L233" s="1018" t="s">
        <v>1013</v>
      </c>
      <c r="M233" s="994"/>
      <c r="N233" s="91"/>
      <c r="O233" s="93"/>
      <c r="P233" s="94"/>
    </row>
    <row r="234" spans="1:16" ht="17.45" customHeight="1" thickBot="1">
      <c r="A234" s="1017"/>
      <c r="B234" s="1019"/>
      <c r="C234" s="994"/>
      <c r="D234" s="91"/>
      <c r="E234" s="93"/>
      <c r="F234" s="94"/>
      <c r="G234" s="1019"/>
      <c r="H234" s="994"/>
      <c r="I234" s="91"/>
      <c r="J234" s="93"/>
      <c r="K234" s="94"/>
      <c r="L234" s="1019"/>
      <c r="M234" s="994"/>
      <c r="N234" s="91"/>
      <c r="O234" s="93"/>
      <c r="P234" s="90"/>
    </row>
    <row r="235" spans="1:16" ht="17.45" customHeight="1" thickTop="1">
      <c r="A235" s="1017"/>
      <c r="B235" s="1015" t="s">
        <v>1014</v>
      </c>
      <c r="C235" s="994"/>
      <c r="D235" s="91"/>
      <c r="E235" s="93"/>
      <c r="F235" s="90"/>
      <c r="G235" s="1015" t="s">
        <v>1014</v>
      </c>
      <c r="H235" s="994"/>
      <c r="I235" s="91"/>
      <c r="J235" s="93"/>
      <c r="K235" s="90"/>
      <c r="L235" s="1015" t="s">
        <v>1014</v>
      </c>
      <c r="M235" s="994"/>
      <c r="N235" s="91"/>
      <c r="O235" s="93"/>
      <c r="P235" s="94"/>
    </row>
    <row r="236" spans="1:16" ht="17.45" customHeight="1" thickBot="1">
      <c r="A236" s="1017"/>
      <c r="B236" s="997"/>
      <c r="C236" s="994"/>
      <c r="D236" s="91"/>
      <c r="E236" s="93"/>
      <c r="F236" s="90"/>
      <c r="G236" s="997"/>
      <c r="H236" s="994"/>
      <c r="I236" s="91"/>
      <c r="J236" s="93"/>
      <c r="K236" s="90"/>
      <c r="L236" s="997"/>
      <c r="M236" s="994"/>
      <c r="N236" s="91"/>
      <c r="O236" s="93"/>
      <c r="P236" s="98"/>
    </row>
    <row r="237" spans="1:16">
      <c r="A237" s="1017"/>
      <c r="B237" s="1014"/>
      <c r="C237" s="994"/>
      <c r="D237" s="91"/>
      <c r="E237" s="93"/>
      <c r="F237" s="94"/>
      <c r="G237" s="1014"/>
      <c r="H237" s="994"/>
      <c r="I237" s="91"/>
      <c r="J237" s="93"/>
      <c r="K237" s="94"/>
      <c r="L237" s="1014"/>
      <c r="M237" s="994"/>
      <c r="N237" s="91"/>
      <c r="O237" s="93"/>
      <c r="P237" s="100"/>
    </row>
    <row r="238" spans="1:16" ht="17.45" customHeight="1" thickBot="1">
      <c r="A238" s="1017"/>
      <c r="B238" s="999"/>
      <c r="C238" s="994"/>
      <c r="D238" s="91"/>
      <c r="E238" s="93"/>
      <c r="F238" s="94"/>
      <c r="G238" s="999"/>
      <c r="H238" s="994"/>
      <c r="I238" s="91"/>
      <c r="J238" s="93"/>
      <c r="K238" s="94"/>
      <c r="L238" s="999"/>
      <c r="M238" s="994"/>
      <c r="N238" s="91"/>
      <c r="O238" s="93"/>
      <c r="P238" s="101"/>
    </row>
    <row r="239" spans="1:16">
      <c r="A239" s="1017"/>
      <c r="B239" s="1010" t="s">
        <v>1015</v>
      </c>
      <c r="C239" s="994"/>
      <c r="D239" s="91"/>
      <c r="E239" s="93"/>
      <c r="F239" s="90"/>
      <c r="G239" s="1010" t="s">
        <v>1015</v>
      </c>
      <c r="H239" s="994"/>
      <c r="I239" s="91"/>
      <c r="J239" s="93"/>
      <c r="K239" s="90"/>
      <c r="L239" s="1010" t="s">
        <v>1015</v>
      </c>
      <c r="M239" s="994"/>
      <c r="N239" s="91"/>
      <c r="O239" s="93"/>
      <c r="P239" s="96"/>
    </row>
    <row r="240" spans="1:16" ht="17.45" customHeight="1" thickBot="1">
      <c r="A240" s="1017"/>
      <c r="B240" s="997"/>
      <c r="C240" s="994"/>
      <c r="D240" s="91"/>
      <c r="E240" s="93"/>
      <c r="F240" s="98"/>
      <c r="G240" s="997"/>
      <c r="H240" s="994"/>
      <c r="I240" s="91"/>
      <c r="J240" s="93"/>
      <c r="K240" s="98"/>
      <c r="L240" s="997"/>
      <c r="M240" s="994"/>
      <c r="N240" s="91"/>
      <c r="O240" s="93"/>
      <c r="P240" s="101"/>
    </row>
    <row r="241" spans="1:16">
      <c r="A241" s="1017"/>
      <c r="B241" s="996"/>
      <c r="C241" s="994"/>
      <c r="D241" s="91"/>
      <c r="E241" s="93"/>
      <c r="F241" s="99"/>
      <c r="G241" s="996"/>
      <c r="H241" s="994"/>
      <c r="I241" s="91"/>
      <c r="J241" s="93"/>
      <c r="K241" s="100"/>
      <c r="L241" s="996"/>
      <c r="M241" s="994"/>
      <c r="N241" s="91"/>
      <c r="O241" s="93"/>
      <c r="P241" s="90"/>
    </row>
    <row r="242" spans="1:16" ht="17.45" customHeight="1" thickBot="1">
      <c r="A242" s="1017"/>
      <c r="B242" s="997"/>
      <c r="C242" s="994"/>
      <c r="D242" s="91"/>
      <c r="E242" s="93"/>
      <c r="F242" s="96"/>
      <c r="G242" s="997"/>
      <c r="H242" s="994"/>
      <c r="I242" s="91"/>
      <c r="J242" s="93"/>
      <c r="K242" s="101"/>
      <c r="L242" s="997"/>
      <c r="M242" s="994"/>
      <c r="N242" s="91"/>
      <c r="O242" s="93"/>
      <c r="P242" s="94"/>
    </row>
    <row r="243" spans="1:16">
      <c r="A243" s="1017"/>
      <c r="B243" s="1004" t="s">
        <v>1016</v>
      </c>
      <c r="C243" s="994"/>
      <c r="D243" s="91"/>
      <c r="E243" s="93"/>
      <c r="F243" s="100"/>
      <c r="G243" s="1004" t="s">
        <v>1016</v>
      </c>
      <c r="H243" s="994"/>
      <c r="I243" s="91"/>
      <c r="J243" s="93"/>
      <c r="K243" s="101"/>
      <c r="L243" s="1004" t="s">
        <v>1016</v>
      </c>
      <c r="M243" s="994"/>
      <c r="N243" s="91"/>
      <c r="O243" s="111"/>
      <c r="P243" s="94"/>
    </row>
    <row r="244" spans="1:16" ht="17.45" customHeight="1" thickBot="1">
      <c r="A244" s="1017"/>
      <c r="B244" s="997"/>
      <c r="C244" s="994"/>
      <c r="D244" s="91"/>
      <c r="E244" s="93"/>
      <c r="F244" s="101"/>
      <c r="G244" s="997"/>
      <c r="H244" s="994"/>
      <c r="I244" s="91"/>
      <c r="J244" s="93"/>
      <c r="K244" s="96"/>
      <c r="L244" s="997"/>
      <c r="M244" s="994"/>
      <c r="N244" s="110"/>
      <c r="O244" s="93"/>
      <c r="P244" s="109"/>
    </row>
    <row r="245" spans="1:16">
      <c r="A245" s="1017"/>
      <c r="B245" s="996"/>
      <c r="C245" s="994"/>
      <c r="D245" s="91"/>
      <c r="E245" s="93"/>
      <c r="F245" s="101"/>
      <c r="G245" s="996"/>
      <c r="H245" s="994"/>
      <c r="I245" s="91"/>
      <c r="J245" s="93"/>
      <c r="K245" s="101"/>
      <c r="L245" s="996"/>
      <c r="M245" s="994"/>
      <c r="N245" s="110"/>
      <c r="O245" s="111"/>
      <c r="P245" s="94"/>
    </row>
    <row r="246" spans="1:16" ht="17.45" customHeight="1" thickBot="1">
      <c r="A246" s="1017"/>
      <c r="B246" s="997"/>
      <c r="C246" s="994"/>
      <c r="D246" s="91"/>
      <c r="E246" s="93"/>
      <c r="F246" s="96"/>
      <c r="G246" s="997"/>
      <c r="H246" s="994"/>
      <c r="I246" s="91"/>
      <c r="J246" s="93"/>
      <c r="K246" s="90"/>
      <c r="L246" s="997"/>
      <c r="M246" s="994"/>
      <c r="N246" s="91"/>
      <c r="O246" s="111"/>
      <c r="P246" s="101"/>
    </row>
    <row r="247" spans="1:16">
      <c r="A247" s="1017"/>
      <c r="B247" s="1004" t="s">
        <v>1018</v>
      </c>
      <c r="C247" s="994"/>
      <c r="D247" s="91"/>
      <c r="E247" s="93"/>
      <c r="F247" s="101"/>
      <c r="G247" s="1004" t="s">
        <v>1018</v>
      </c>
      <c r="H247" s="994"/>
      <c r="I247" s="91"/>
      <c r="J247" s="93"/>
      <c r="K247" s="94"/>
      <c r="L247" s="1004" t="s">
        <v>1018</v>
      </c>
      <c r="M247" s="994"/>
      <c r="N247" s="91"/>
      <c r="O247" s="93"/>
      <c r="P247" s="94"/>
    </row>
    <row r="248" spans="1:16" ht="17.45" customHeight="1" thickBot="1">
      <c r="A248" s="1017"/>
      <c r="B248" s="997"/>
      <c r="C248" s="994"/>
      <c r="D248" s="91"/>
      <c r="E248" s="93"/>
      <c r="F248" s="90"/>
      <c r="G248" s="997"/>
      <c r="H248" s="994"/>
      <c r="I248" s="91"/>
      <c r="J248" s="111"/>
      <c r="K248" s="94"/>
      <c r="L248" s="997"/>
      <c r="M248" s="994"/>
      <c r="N248" s="110"/>
      <c r="O248" s="111"/>
      <c r="P248" s="94"/>
    </row>
    <row r="249" spans="1:16">
      <c r="A249" s="1017"/>
      <c r="B249" s="996"/>
      <c r="C249" s="994"/>
      <c r="D249" s="91"/>
      <c r="E249" s="93"/>
      <c r="F249" s="94"/>
      <c r="G249" s="996"/>
      <c r="H249" s="994"/>
      <c r="I249" s="91"/>
      <c r="J249" s="93"/>
      <c r="K249" s="94"/>
      <c r="L249" s="996"/>
      <c r="M249" s="994"/>
      <c r="N249" s="110"/>
      <c r="O249" s="111"/>
      <c r="P249" s="94"/>
    </row>
    <row r="250" spans="1:16" ht="17.45" customHeight="1" thickBot="1">
      <c r="A250" s="1017"/>
      <c r="B250" s="997"/>
      <c r="C250" s="994"/>
      <c r="D250" s="91"/>
      <c r="E250" s="93"/>
      <c r="F250" s="90"/>
      <c r="G250" s="997"/>
      <c r="H250" s="994"/>
      <c r="I250" s="91"/>
      <c r="J250" s="111"/>
      <c r="K250" s="94"/>
      <c r="L250" s="997"/>
      <c r="M250" s="994"/>
      <c r="N250" s="91"/>
      <c r="O250" s="111"/>
      <c r="P250" s="94"/>
    </row>
    <row r="251" spans="1:16">
      <c r="A251" s="1017"/>
      <c r="B251" s="1010" t="s">
        <v>1020</v>
      </c>
      <c r="C251" s="994"/>
      <c r="D251" s="91"/>
      <c r="E251" s="93"/>
      <c r="F251" s="90"/>
      <c r="G251" s="1010" t="s">
        <v>1020</v>
      </c>
      <c r="H251" s="994"/>
      <c r="I251" s="91"/>
      <c r="J251" s="111"/>
      <c r="K251" s="94"/>
      <c r="L251" s="1010" t="s">
        <v>1020</v>
      </c>
      <c r="M251" s="994"/>
      <c r="N251" s="110"/>
      <c r="O251" s="111"/>
      <c r="P251" s="94"/>
    </row>
    <row r="252" spans="1:16" ht="17.45" customHeight="1" thickBot="1">
      <c r="A252" s="1017"/>
      <c r="B252" s="997"/>
      <c r="C252" s="994"/>
      <c r="D252" s="91"/>
      <c r="E252" s="93"/>
      <c r="F252" s="90"/>
      <c r="G252" s="997"/>
      <c r="H252" s="994"/>
      <c r="I252" s="91"/>
      <c r="J252" s="111"/>
      <c r="K252" s="94"/>
      <c r="L252" s="997"/>
      <c r="M252" s="994"/>
      <c r="N252" s="91"/>
      <c r="O252" s="111"/>
      <c r="P252" s="94"/>
    </row>
    <row r="253" spans="1:16">
      <c r="A253" s="1017"/>
      <c r="B253" s="103"/>
      <c r="C253" s="994"/>
      <c r="D253" s="91"/>
      <c r="E253" s="93"/>
      <c r="F253" s="94"/>
      <c r="G253" s="103"/>
      <c r="H253" s="994"/>
      <c r="I253" s="91"/>
      <c r="J253" s="93"/>
      <c r="K253" s="109"/>
      <c r="L253" s="103"/>
      <c r="M253" s="994"/>
      <c r="N253" s="110"/>
      <c r="O253" s="93"/>
      <c r="P253" s="109"/>
    </row>
    <row r="254" spans="1:16">
      <c r="A254" s="1017"/>
      <c r="B254" s="104"/>
      <c r="C254" s="994"/>
      <c r="D254" s="91"/>
      <c r="E254" s="93"/>
      <c r="F254" s="90"/>
      <c r="G254" s="104"/>
      <c r="H254" s="994"/>
      <c r="I254" s="91"/>
      <c r="J254" s="93"/>
      <c r="K254" s="94"/>
      <c r="L254" s="104"/>
      <c r="M254" s="994"/>
      <c r="N254" s="110"/>
      <c r="O254" s="111"/>
      <c r="P254" s="94"/>
    </row>
    <row r="255" spans="1:16">
      <c r="A255" s="1017"/>
      <c r="B255" s="106"/>
      <c r="C255" s="994"/>
      <c r="D255" s="91"/>
      <c r="E255" s="93"/>
      <c r="F255" s="90"/>
      <c r="G255" s="106"/>
      <c r="H255" s="994"/>
      <c r="I255" s="110"/>
      <c r="J255" s="111"/>
      <c r="K255" s="94"/>
      <c r="L255" s="106"/>
      <c r="M255" s="994"/>
      <c r="N255" s="110"/>
      <c r="O255" s="111"/>
      <c r="P255" s="101"/>
    </row>
    <row r="256" spans="1:16">
      <c r="A256" s="1017"/>
      <c r="B256" s="107"/>
      <c r="C256" s="994"/>
      <c r="D256" s="91"/>
      <c r="E256" s="93"/>
      <c r="F256" s="90"/>
      <c r="G256" s="107"/>
      <c r="H256" s="994"/>
      <c r="I256" s="110"/>
      <c r="J256" s="111"/>
      <c r="K256" s="101"/>
      <c r="L256" s="107"/>
      <c r="M256" s="994"/>
      <c r="N256" s="108"/>
      <c r="O256" s="93"/>
      <c r="P256" s="94"/>
    </row>
    <row r="257" spans="1:16">
      <c r="A257" s="1017"/>
      <c r="B257" s="106"/>
      <c r="C257" s="994"/>
      <c r="D257" s="108"/>
      <c r="E257" s="93"/>
      <c r="F257" s="94"/>
      <c r="G257" s="106"/>
      <c r="H257" s="994"/>
      <c r="I257" s="108"/>
      <c r="J257" s="93"/>
      <c r="K257" s="109"/>
      <c r="L257" s="106"/>
      <c r="M257" s="994"/>
      <c r="N257" s="91"/>
      <c r="O257" s="93"/>
      <c r="P257" s="109"/>
    </row>
    <row r="258" spans="1:16">
      <c r="A258" s="1017"/>
      <c r="B258" s="107"/>
      <c r="C258" s="994"/>
      <c r="D258" s="91"/>
      <c r="E258" s="93"/>
      <c r="F258" s="105"/>
      <c r="G258" s="107"/>
      <c r="H258" s="994"/>
      <c r="I258" s="91"/>
      <c r="J258" s="93"/>
      <c r="K258" s="94"/>
      <c r="L258" s="107"/>
      <c r="M258" s="994"/>
      <c r="N258" s="110"/>
      <c r="O258" s="111"/>
      <c r="P258" s="94"/>
    </row>
    <row r="259" spans="1:16">
      <c r="A259" s="1017"/>
      <c r="B259" s="106"/>
      <c r="C259" s="994"/>
      <c r="D259" s="91"/>
      <c r="E259" s="93"/>
      <c r="F259" s="94"/>
      <c r="G259" s="106"/>
      <c r="H259" s="994"/>
      <c r="I259" s="110"/>
      <c r="J259" s="111"/>
      <c r="K259" s="94"/>
      <c r="L259" s="106"/>
      <c r="M259" s="994"/>
      <c r="N259" s="110"/>
      <c r="O259" s="111"/>
      <c r="P259" s="94"/>
    </row>
    <row r="260" spans="1:16" ht="17.45" customHeight="1" thickBot="1">
      <c r="A260" s="1017"/>
      <c r="B260" s="107"/>
      <c r="C260" s="995"/>
      <c r="D260" s="112"/>
      <c r="E260" s="113"/>
      <c r="F260" s="114"/>
      <c r="G260" s="107"/>
      <c r="H260" s="994"/>
      <c r="I260" s="112"/>
      <c r="J260" s="113"/>
      <c r="K260" s="114"/>
      <c r="L260" s="107"/>
      <c r="M260" s="994"/>
      <c r="N260" s="112"/>
      <c r="O260" s="113"/>
      <c r="P260" s="114"/>
    </row>
    <row r="261" spans="1:16">
      <c r="A261" s="1030" t="str">
        <f>TEXT(A215,"AAAA")</f>
        <v>星期日</v>
      </c>
      <c r="B261" s="106"/>
      <c r="C261" s="1008" t="s">
        <v>978</v>
      </c>
      <c r="D261" s="115"/>
      <c r="E261" s="116"/>
      <c r="F261" s="94"/>
      <c r="G261" s="106"/>
      <c r="H261" s="993" t="s">
        <v>978</v>
      </c>
      <c r="I261" s="115"/>
      <c r="J261" s="116"/>
      <c r="K261" s="94"/>
      <c r="L261" s="106"/>
      <c r="M261" s="1009" t="s">
        <v>978</v>
      </c>
      <c r="N261" s="115"/>
      <c r="O261" s="116"/>
      <c r="P261" s="94"/>
    </row>
    <row r="262" spans="1:16">
      <c r="A262" s="1017"/>
      <c r="B262" s="107"/>
      <c r="C262" s="994"/>
      <c r="D262" s="117"/>
      <c r="E262" s="93"/>
      <c r="F262" s="94"/>
      <c r="G262" s="107"/>
      <c r="H262" s="994"/>
      <c r="I262" s="91"/>
      <c r="J262" s="93"/>
      <c r="K262" s="94"/>
      <c r="L262" s="107"/>
      <c r="M262" s="994"/>
      <c r="N262" s="91"/>
      <c r="O262" s="93"/>
      <c r="P262" s="94"/>
    </row>
    <row r="263" spans="1:16">
      <c r="A263" s="1017"/>
      <c r="B263" s="106"/>
      <c r="C263" s="994"/>
      <c r="D263" s="117"/>
      <c r="E263" s="93"/>
      <c r="F263" s="94"/>
      <c r="G263" s="106"/>
      <c r="H263" s="994"/>
      <c r="I263" s="91"/>
      <c r="J263" s="93"/>
      <c r="K263" s="94"/>
      <c r="L263" s="106"/>
      <c r="M263" s="994"/>
      <c r="N263" s="91"/>
      <c r="O263" s="93"/>
      <c r="P263" s="94"/>
    </row>
    <row r="264" spans="1:16">
      <c r="A264" s="1017"/>
      <c r="B264" s="107"/>
      <c r="C264" s="994"/>
      <c r="D264" s="117"/>
      <c r="E264" s="93"/>
      <c r="F264" s="94"/>
      <c r="G264" s="107"/>
      <c r="H264" s="994"/>
      <c r="I264" s="91"/>
      <c r="J264" s="93"/>
      <c r="K264" s="94"/>
      <c r="L264" s="107"/>
      <c r="M264" s="994"/>
      <c r="N264" s="91"/>
      <c r="O264" s="93"/>
      <c r="P264" s="94"/>
    </row>
    <row r="265" spans="1:16">
      <c r="A265" s="1017"/>
      <c r="B265" s="106"/>
      <c r="C265" s="994"/>
      <c r="D265" s="117"/>
      <c r="E265" s="93"/>
      <c r="F265" s="94"/>
      <c r="G265" s="106"/>
      <c r="H265" s="994"/>
      <c r="I265" s="91"/>
      <c r="J265" s="93"/>
      <c r="K265" s="94"/>
      <c r="L265" s="106"/>
      <c r="M265" s="994"/>
      <c r="N265" s="91"/>
      <c r="O265" s="93"/>
      <c r="P265" s="94"/>
    </row>
    <row r="266" spans="1:16">
      <c r="A266" s="1017"/>
      <c r="B266" s="107"/>
      <c r="C266" s="994"/>
      <c r="D266" s="117"/>
      <c r="E266" s="93"/>
      <c r="F266" s="94"/>
      <c r="G266" s="107"/>
      <c r="H266" s="994"/>
      <c r="I266" s="91"/>
      <c r="J266" s="93"/>
      <c r="K266" s="94"/>
      <c r="L266" s="107"/>
      <c r="M266" s="994"/>
      <c r="N266" s="91"/>
      <c r="O266" s="93"/>
      <c r="P266" s="94"/>
    </row>
    <row r="267" spans="1:16">
      <c r="A267" s="1017"/>
      <c r="B267" s="106"/>
      <c r="C267" s="994"/>
      <c r="D267" s="117"/>
      <c r="E267" s="93"/>
      <c r="F267" s="94"/>
      <c r="G267" s="106"/>
      <c r="H267" s="994"/>
      <c r="I267" s="91"/>
      <c r="J267" s="93"/>
      <c r="K267" s="94"/>
      <c r="L267" s="106"/>
      <c r="M267" s="994"/>
      <c r="N267" s="91"/>
      <c r="O267" s="93"/>
      <c r="P267" s="94"/>
    </row>
    <row r="268" spans="1:16">
      <c r="A268" s="1017"/>
      <c r="B268" s="107"/>
      <c r="C268" s="994"/>
      <c r="D268" s="91"/>
      <c r="E268" s="93"/>
      <c r="F268" s="94"/>
      <c r="G268" s="107"/>
      <c r="H268" s="994"/>
      <c r="I268" s="91"/>
      <c r="J268" s="93"/>
      <c r="K268" s="94"/>
      <c r="L268" s="107"/>
      <c r="M268" s="994"/>
      <c r="N268" s="91"/>
      <c r="O268" s="93"/>
      <c r="P268" s="94"/>
    </row>
    <row r="269" spans="1:16">
      <c r="A269" s="1017"/>
      <c r="B269" s="104"/>
      <c r="C269" s="994"/>
      <c r="D269" s="110"/>
      <c r="E269" s="111"/>
      <c r="F269" s="101"/>
      <c r="G269" s="104"/>
      <c r="H269" s="994"/>
      <c r="I269" s="110"/>
      <c r="J269" s="111"/>
      <c r="K269" s="94"/>
      <c r="L269" s="104"/>
      <c r="M269" s="994"/>
      <c r="N269" s="110"/>
      <c r="O269" s="111"/>
      <c r="P269" s="94"/>
    </row>
    <row r="270" spans="1:16" ht="17.45" customHeight="1" thickBot="1">
      <c r="A270" s="1017"/>
      <c r="B270" s="104"/>
      <c r="C270" s="995"/>
      <c r="D270" s="119" t="s">
        <v>1047</v>
      </c>
      <c r="E270" s="120" t="s">
        <v>1048</v>
      </c>
      <c r="F270" s="121"/>
      <c r="G270" s="104"/>
      <c r="H270" s="995"/>
      <c r="I270" s="119" t="s">
        <v>1047</v>
      </c>
      <c r="J270" s="120" t="s">
        <v>1048</v>
      </c>
      <c r="K270" s="94"/>
      <c r="L270" s="104"/>
      <c r="M270" s="995"/>
      <c r="N270" s="119" t="s">
        <v>1047</v>
      </c>
      <c r="O270" s="120" t="s">
        <v>1048</v>
      </c>
      <c r="P270" s="94"/>
    </row>
    <row r="271" spans="1:16">
      <c r="A271" s="102"/>
      <c r="B271" s="106"/>
      <c r="C271" s="1008" t="s">
        <v>1049</v>
      </c>
      <c r="D271" s="115"/>
      <c r="E271" s="116"/>
      <c r="F271" s="122"/>
      <c r="G271" s="106"/>
      <c r="H271" s="993" t="s">
        <v>1049</v>
      </c>
      <c r="I271" s="115"/>
      <c r="J271" s="116"/>
      <c r="K271" s="122"/>
      <c r="L271" s="106"/>
      <c r="M271" s="1009" t="s">
        <v>1049</v>
      </c>
      <c r="N271" s="115"/>
      <c r="O271" s="116"/>
      <c r="P271" s="122"/>
    </row>
    <row r="272" spans="1:16">
      <c r="A272" s="102"/>
      <c r="B272" s="107"/>
      <c r="C272" s="994"/>
      <c r="D272" s="91"/>
      <c r="E272" s="93"/>
      <c r="F272" s="94"/>
      <c r="G272" s="107"/>
      <c r="H272" s="994"/>
      <c r="I272" s="91"/>
      <c r="J272" s="93"/>
      <c r="K272" s="94"/>
      <c r="L272" s="107"/>
      <c r="M272" s="994"/>
      <c r="N272" s="91"/>
      <c r="O272" s="93"/>
      <c r="P272" s="94"/>
    </row>
    <row r="273" spans="1:16">
      <c r="A273" s="102"/>
      <c r="B273" s="123"/>
      <c r="C273" s="994"/>
      <c r="D273" s="91"/>
      <c r="E273" s="93"/>
      <c r="F273" s="94"/>
      <c r="G273" s="123"/>
      <c r="H273" s="994"/>
      <c r="I273" s="91"/>
      <c r="J273" s="93"/>
      <c r="K273" s="94"/>
      <c r="L273" s="123"/>
      <c r="M273" s="994"/>
      <c r="N273" s="91"/>
      <c r="O273" s="93"/>
      <c r="P273" s="125"/>
    </row>
    <row r="274" spans="1:16">
      <c r="A274" s="102"/>
      <c r="B274" s="104"/>
      <c r="C274" s="994"/>
      <c r="D274" s="91"/>
      <c r="E274" s="93"/>
      <c r="F274" s="94"/>
      <c r="G274" s="104"/>
      <c r="H274" s="994"/>
      <c r="I274" s="91"/>
      <c r="J274" s="93"/>
      <c r="K274" s="94"/>
      <c r="L274" s="104"/>
      <c r="M274" s="994"/>
      <c r="N274" s="91"/>
      <c r="O274" s="93"/>
      <c r="P274" s="213"/>
    </row>
    <row r="275" spans="1:16">
      <c r="A275" s="102"/>
      <c r="B275" s="106"/>
      <c r="C275" s="994"/>
      <c r="D275" s="91"/>
      <c r="E275" s="93"/>
      <c r="F275" s="94"/>
      <c r="G275" s="106"/>
      <c r="H275" s="994"/>
      <c r="I275" s="91"/>
      <c r="J275" s="93"/>
      <c r="K275" s="94"/>
      <c r="L275" s="106"/>
      <c r="M275" s="994"/>
      <c r="N275" s="91"/>
      <c r="O275" s="93"/>
      <c r="P275" s="94"/>
    </row>
    <row r="276" spans="1:16">
      <c r="A276" s="102"/>
      <c r="B276" s="107"/>
      <c r="C276" s="994"/>
      <c r="D276" s="91"/>
      <c r="E276" s="93"/>
      <c r="F276" s="124"/>
      <c r="G276" s="107"/>
      <c r="H276" s="994"/>
      <c r="I276" s="91"/>
      <c r="J276" s="93"/>
      <c r="K276" s="124"/>
      <c r="L276" s="107"/>
      <c r="M276" s="994"/>
      <c r="N276" s="91"/>
      <c r="O276" s="93"/>
      <c r="P276" s="124"/>
    </row>
    <row r="277" spans="1:16">
      <c r="A277" s="102"/>
      <c r="B277" s="106"/>
      <c r="C277" s="994"/>
      <c r="D277" s="91"/>
      <c r="E277" s="93"/>
      <c r="F277" s="125"/>
      <c r="G277" s="106"/>
      <c r="H277" s="994"/>
      <c r="I277" s="91"/>
      <c r="J277" s="93"/>
      <c r="K277" s="125"/>
      <c r="L277" s="106"/>
      <c r="M277" s="994"/>
      <c r="N277" s="91"/>
      <c r="O277" s="93"/>
      <c r="P277" s="125"/>
    </row>
    <row r="278" spans="1:16">
      <c r="A278" s="102"/>
      <c r="B278" s="107"/>
      <c r="C278" s="994"/>
      <c r="D278" s="214"/>
      <c r="E278" s="111"/>
      <c r="F278" s="213"/>
      <c r="G278" s="107"/>
      <c r="H278" s="994"/>
      <c r="I278" s="110"/>
      <c r="J278" s="111"/>
      <c r="K278" s="213"/>
      <c r="L278" s="107"/>
      <c r="M278" s="994"/>
      <c r="N278" s="110"/>
      <c r="O278" s="111"/>
      <c r="P278" s="213"/>
    </row>
    <row r="279" spans="1:16">
      <c r="A279" s="102"/>
      <c r="B279" s="106"/>
      <c r="C279" s="994"/>
      <c r="D279" s="214"/>
      <c r="E279" s="111"/>
      <c r="F279" s="213"/>
      <c r="G279" s="106"/>
      <c r="H279" s="994"/>
      <c r="I279" s="110"/>
      <c r="J279" s="111"/>
      <c r="K279" s="213"/>
      <c r="L279" s="106"/>
      <c r="M279" s="994"/>
      <c r="N279" s="110"/>
      <c r="O279" s="111"/>
      <c r="P279" s="213"/>
    </row>
    <row r="280" spans="1:16" ht="17.45" customHeight="1" thickBot="1">
      <c r="A280" s="102"/>
      <c r="B280" s="107"/>
      <c r="C280" s="995"/>
      <c r="D280" s="126"/>
      <c r="E280" s="127"/>
      <c r="F280" s="101"/>
      <c r="G280" s="107"/>
      <c r="H280" s="995"/>
      <c r="I280" s="110"/>
      <c r="J280" s="127"/>
      <c r="K280" s="101"/>
      <c r="L280" s="107"/>
      <c r="M280" s="995"/>
      <c r="N280" s="110"/>
      <c r="O280" s="128"/>
      <c r="P280" s="124"/>
    </row>
    <row r="281" spans="1:16">
      <c r="A281" s="129"/>
      <c r="B281" s="106"/>
      <c r="C281" s="1008" t="s">
        <v>1055</v>
      </c>
      <c r="D281" s="115" t="s">
        <v>1056</v>
      </c>
      <c r="E281" s="130" t="s">
        <v>943</v>
      </c>
      <c r="F281" s="122"/>
      <c r="G281" s="106"/>
      <c r="H281" s="993" t="s">
        <v>1055</v>
      </c>
      <c r="I281" s="115" t="s">
        <v>1056</v>
      </c>
      <c r="J281" s="130" t="s">
        <v>943</v>
      </c>
      <c r="K281" s="122"/>
      <c r="L281" s="106"/>
      <c r="M281" s="1009" t="s">
        <v>1055</v>
      </c>
      <c r="N281" s="115" t="s">
        <v>1056</v>
      </c>
      <c r="O281" s="130" t="s">
        <v>943</v>
      </c>
      <c r="P281" s="122"/>
    </row>
    <row r="282" spans="1:16">
      <c r="A282" s="129"/>
      <c r="B282" s="107"/>
      <c r="C282" s="994"/>
      <c r="D282" s="91" t="s">
        <v>1060</v>
      </c>
      <c r="E282" s="93" t="s">
        <v>948</v>
      </c>
      <c r="F282" s="131"/>
      <c r="G282" s="107"/>
      <c r="H282" s="994"/>
      <c r="I282" s="91" t="s">
        <v>1060</v>
      </c>
      <c r="J282" s="93" t="s">
        <v>948</v>
      </c>
      <c r="K282" s="131"/>
      <c r="L282" s="107"/>
      <c r="M282" s="994"/>
      <c r="N282" s="91" t="s">
        <v>1060</v>
      </c>
      <c r="O282" s="93" t="s">
        <v>948</v>
      </c>
      <c r="P282" s="131"/>
    </row>
    <row r="283" spans="1:16">
      <c r="A283" s="129"/>
      <c r="B283" s="132"/>
      <c r="C283" s="994"/>
      <c r="D283" s="91" t="s">
        <v>1063</v>
      </c>
      <c r="E283" s="93" t="s">
        <v>952</v>
      </c>
      <c r="F283" s="94"/>
      <c r="G283" s="132"/>
      <c r="H283" s="994"/>
      <c r="I283" s="91" t="s">
        <v>1063</v>
      </c>
      <c r="J283" s="93" t="s">
        <v>952</v>
      </c>
      <c r="K283" s="94"/>
      <c r="L283" s="132"/>
      <c r="M283" s="994"/>
      <c r="N283" s="91" t="s">
        <v>1063</v>
      </c>
      <c r="O283" s="93" t="s">
        <v>952</v>
      </c>
      <c r="P283" s="94"/>
    </row>
    <row r="284" spans="1:16">
      <c r="A284" s="129"/>
      <c r="B284" s="107"/>
      <c r="C284" s="994"/>
      <c r="D284" s="91" t="s">
        <v>978</v>
      </c>
      <c r="E284" s="93" t="s">
        <v>956</v>
      </c>
      <c r="F284" s="101"/>
      <c r="G284" s="107"/>
      <c r="H284" s="994"/>
      <c r="I284" s="91" t="s">
        <v>978</v>
      </c>
      <c r="J284" s="93" t="s">
        <v>956</v>
      </c>
      <c r="K284" s="101"/>
      <c r="L284" s="107"/>
      <c r="M284" s="994"/>
      <c r="N284" s="91" t="s">
        <v>978</v>
      </c>
      <c r="O284" s="93" t="s">
        <v>956</v>
      </c>
      <c r="P284" s="101"/>
    </row>
    <row r="285" spans="1:16">
      <c r="A285" s="129"/>
      <c r="B285" s="132"/>
      <c r="C285" s="994"/>
      <c r="D285" s="91"/>
      <c r="E285" s="111"/>
      <c r="F285" s="133"/>
      <c r="G285" s="132"/>
      <c r="H285" s="994"/>
      <c r="I285" s="91"/>
      <c r="J285" s="111"/>
      <c r="K285" s="133"/>
      <c r="L285" s="132"/>
      <c r="M285" s="994"/>
      <c r="N285" s="91"/>
      <c r="O285" s="111"/>
      <c r="P285" s="133"/>
    </row>
    <row r="286" spans="1:16">
      <c r="A286" s="129"/>
      <c r="B286" s="107"/>
      <c r="C286" s="994"/>
      <c r="D286" s="91"/>
      <c r="E286" s="93"/>
      <c r="F286" s="94"/>
      <c r="G286" s="107"/>
      <c r="H286" s="994"/>
      <c r="I286" s="91"/>
      <c r="J286" s="93"/>
      <c r="K286" s="94"/>
      <c r="L286" s="107"/>
      <c r="M286" s="994"/>
      <c r="N286" s="91"/>
      <c r="O286" s="93"/>
      <c r="P286" s="94"/>
    </row>
    <row r="287" spans="1:16">
      <c r="A287" s="129"/>
      <c r="B287" s="132"/>
      <c r="C287" s="994"/>
      <c r="D287" s="91"/>
      <c r="E287" s="111"/>
      <c r="F287" s="133"/>
      <c r="G287" s="132"/>
      <c r="H287" s="994"/>
      <c r="I287" s="91"/>
      <c r="J287" s="111"/>
      <c r="K287" s="133"/>
      <c r="L287" s="132"/>
      <c r="M287" s="994"/>
      <c r="N287" s="91"/>
      <c r="O287" s="111"/>
      <c r="P287" s="133"/>
    </row>
    <row r="288" spans="1:16">
      <c r="A288" s="129"/>
      <c r="B288" s="107"/>
      <c r="C288" s="994"/>
      <c r="D288" s="91"/>
      <c r="E288" s="93"/>
      <c r="F288" s="94"/>
      <c r="G288" s="107"/>
      <c r="H288" s="994"/>
      <c r="I288" s="91"/>
      <c r="J288" s="93"/>
      <c r="K288" s="94"/>
      <c r="L288" s="107"/>
      <c r="M288" s="994"/>
      <c r="N288" s="91"/>
      <c r="O288" s="93"/>
      <c r="P288" s="94"/>
    </row>
    <row r="289" spans="1:16">
      <c r="A289" s="129"/>
      <c r="B289" s="132"/>
      <c r="C289" s="994"/>
      <c r="D289" s="91"/>
      <c r="E289" s="93"/>
      <c r="F289" s="94"/>
      <c r="G289" s="132"/>
      <c r="H289" s="994"/>
      <c r="I289" s="91"/>
      <c r="J289" s="93"/>
      <c r="K289" s="94"/>
      <c r="L289" s="132"/>
      <c r="M289" s="994"/>
      <c r="N289" s="91"/>
      <c r="O289" s="93"/>
      <c r="P289" s="94"/>
    </row>
    <row r="290" spans="1:16" ht="17.45" customHeight="1" thickBot="1">
      <c r="A290" s="129"/>
      <c r="B290" s="107"/>
      <c r="C290" s="995"/>
      <c r="D290" s="112"/>
      <c r="E290" s="113"/>
      <c r="F290" s="114"/>
      <c r="G290" s="107"/>
      <c r="H290" s="995"/>
      <c r="I290" s="112"/>
      <c r="J290" s="127"/>
      <c r="K290" s="101"/>
      <c r="L290" s="107"/>
      <c r="M290" s="995"/>
      <c r="N290" s="112"/>
      <c r="O290" s="127"/>
      <c r="P290" s="101"/>
    </row>
    <row r="291" spans="1:16">
      <c r="A291" s="129"/>
      <c r="B291" s="132"/>
      <c r="C291" s="1011" t="s">
        <v>1068</v>
      </c>
      <c r="D291" s="134" t="s">
        <v>1069</v>
      </c>
      <c r="E291" s="135"/>
      <c r="F291" s="136" t="s">
        <v>1070</v>
      </c>
      <c r="G291" s="132"/>
      <c r="H291" s="1028" t="s">
        <v>1068</v>
      </c>
      <c r="I291" s="134" t="s">
        <v>1069</v>
      </c>
      <c r="J291" s="135"/>
      <c r="K291" s="136" t="s">
        <v>1070</v>
      </c>
      <c r="L291" s="132"/>
      <c r="M291" s="1013" t="s">
        <v>1068</v>
      </c>
      <c r="N291" s="134" t="s">
        <v>1069</v>
      </c>
      <c r="O291" s="135"/>
      <c r="P291" s="136" t="s">
        <v>1070</v>
      </c>
    </row>
    <row r="292" spans="1:16">
      <c r="A292" s="129"/>
      <c r="B292" s="107"/>
      <c r="C292" s="994"/>
      <c r="D292" s="117"/>
      <c r="E292" s="118"/>
      <c r="F292" s="137"/>
      <c r="G292" s="107"/>
      <c r="H292" s="994"/>
      <c r="I292" s="91"/>
      <c r="J292" s="93"/>
      <c r="K292" s="94"/>
      <c r="L292" s="107"/>
      <c r="M292" s="994"/>
      <c r="N292" s="91"/>
      <c r="O292" s="93"/>
      <c r="P292" s="94"/>
    </row>
    <row r="293" spans="1:16">
      <c r="A293" s="129"/>
      <c r="B293" s="132"/>
      <c r="C293" s="994"/>
      <c r="D293" s="91"/>
      <c r="E293" s="93"/>
      <c r="F293" s="94"/>
      <c r="G293" s="132"/>
      <c r="H293" s="994"/>
      <c r="I293" s="91"/>
      <c r="J293" s="93"/>
      <c r="K293" s="94"/>
      <c r="L293" s="132"/>
      <c r="M293" s="994"/>
      <c r="N293" s="91"/>
      <c r="O293" s="93"/>
      <c r="P293" s="94"/>
    </row>
    <row r="294" spans="1:16">
      <c r="A294" s="129"/>
      <c r="B294" s="107"/>
      <c r="C294" s="994"/>
      <c r="D294" s="110"/>
      <c r="E294" s="111"/>
      <c r="F294" s="101"/>
      <c r="G294" s="107"/>
      <c r="H294" s="994"/>
      <c r="I294" s="110"/>
      <c r="J294" s="111"/>
      <c r="K294" s="101"/>
      <c r="L294" s="107"/>
      <c r="M294" s="994"/>
      <c r="N294" s="110"/>
      <c r="O294" s="111"/>
      <c r="P294" s="101"/>
    </row>
    <row r="295" spans="1:16">
      <c r="A295" s="1031"/>
      <c r="B295" s="132"/>
      <c r="C295" s="994"/>
      <c r="D295" s="91"/>
      <c r="E295" s="93"/>
      <c r="F295" s="94"/>
      <c r="G295" s="132"/>
      <c r="H295" s="994"/>
      <c r="I295" s="91"/>
      <c r="J295" s="93"/>
      <c r="K295" s="94"/>
      <c r="L295" s="132"/>
      <c r="M295" s="994"/>
      <c r="N295" s="91"/>
      <c r="O295" s="93"/>
      <c r="P295" s="94"/>
    </row>
    <row r="296" spans="1:16">
      <c r="A296" s="1017"/>
      <c r="B296" s="107"/>
      <c r="C296" s="994"/>
      <c r="D296" s="91"/>
      <c r="E296" s="93"/>
      <c r="F296" s="94"/>
      <c r="G296" s="107"/>
      <c r="H296" s="994"/>
      <c r="I296" s="91"/>
      <c r="J296" s="93"/>
      <c r="K296" s="94"/>
      <c r="L296" s="107"/>
      <c r="M296" s="994"/>
      <c r="N296" s="91"/>
      <c r="O296" s="93"/>
      <c r="P296" s="94"/>
    </row>
    <row r="297" spans="1:16">
      <c r="A297" s="1017"/>
      <c r="B297" s="132"/>
      <c r="C297" s="994"/>
      <c r="D297" s="110"/>
      <c r="E297" s="111"/>
      <c r="F297" s="101"/>
      <c r="G297" s="132"/>
      <c r="H297" s="994"/>
      <c r="I297" s="110"/>
      <c r="J297" s="111"/>
      <c r="K297" s="101"/>
      <c r="L297" s="132"/>
      <c r="M297" s="994"/>
      <c r="N297" s="110"/>
      <c r="O297" s="111"/>
      <c r="P297" s="101"/>
    </row>
    <row r="298" spans="1:16" ht="17.45" customHeight="1" thickBot="1">
      <c r="A298" s="1032"/>
      <c r="B298" s="138"/>
      <c r="C298" s="1012"/>
      <c r="D298" s="139"/>
      <c r="E298" s="140"/>
      <c r="F298" s="141"/>
      <c r="G298" s="138"/>
      <c r="H298" s="1012"/>
      <c r="I298" s="139"/>
      <c r="J298" s="140"/>
      <c r="K298" s="141"/>
      <c r="L298" s="138"/>
      <c r="M298" s="1012"/>
      <c r="N298" s="139"/>
      <c r="O298" s="140"/>
      <c r="P298" s="141"/>
    </row>
    <row r="299" spans="1:16" s="143" customFormat="1" ht="27" customHeight="1" thickTop="1" thickBot="1">
      <c r="A299" s="142"/>
      <c r="B299" s="1000" t="s">
        <v>1077</v>
      </c>
      <c r="C299" s="1001"/>
      <c r="D299" s="1001"/>
      <c r="E299" s="1001"/>
      <c r="F299" s="1001"/>
      <c r="G299" s="1025" t="s">
        <v>1078</v>
      </c>
      <c r="H299" s="1006"/>
      <c r="I299" s="1006"/>
      <c r="J299" s="1006"/>
      <c r="K299" s="1006"/>
      <c r="L299" s="1006"/>
      <c r="M299" s="1006"/>
      <c r="N299" s="1005" t="s">
        <v>1079</v>
      </c>
      <c r="O299" s="1006"/>
      <c r="P299" s="1006"/>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990">
        <f>A215</f>
        <v>46145</v>
      </c>
      <c r="B301" s="1020" t="s">
        <v>1085</v>
      </c>
      <c r="C301" s="157"/>
      <c r="D301" s="158"/>
      <c r="E301" s="159"/>
      <c r="F301" s="160"/>
      <c r="G301" s="161"/>
      <c r="H301" s="162"/>
      <c r="I301" s="163"/>
      <c r="J301" s="163"/>
      <c r="K301" s="164"/>
      <c r="L301" s="165"/>
      <c r="M301" s="166"/>
      <c r="N301" s="167"/>
      <c r="O301" s="163"/>
      <c r="P301" s="168"/>
    </row>
    <row r="302" spans="1:16" s="169" customFormat="1">
      <c r="A302" s="991"/>
      <c r="B302" s="1021"/>
      <c r="C302" s="170"/>
      <c r="D302" s="171"/>
      <c r="E302" s="172"/>
      <c r="F302" s="173"/>
      <c r="G302" s="170"/>
      <c r="H302" s="174"/>
      <c r="I302" s="172"/>
      <c r="J302" s="172"/>
      <c r="K302" s="175"/>
      <c r="L302" s="176"/>
      <c r="M302" s="177"/>
      <c r="N302" s="178"/>
      <c r="O302" s="172"/>
      <c r="P302" s="179"/>
    </row>
    <row r="303" spans="1:16" s="169" customFormat="1">
      <c r="A303" s="991"/>
      <c r="B303" s="1021"/>
      <c r="C303" s="170"/>
      <c r="D303" s="171"/>
      <c r="E303" s="172"/>
      <c r="F303" s="173"/>
      <c r="G303" s="170"/>
      <c r="H303" s="180"/>
      <c r="I303" s="172"/>
      <c r="J303" s="172"/>
      <c r="K303" s="175"/>
      <c r="L303" s="181"/>
      <c r="M303" s="177"/>
      <c r="N303" s="178"/>
      <c r="O303" s="172"/>
      <c r="P303" s="179"/>
    </row>
    <row r="304" spans="1:16" s="169" customFormat="1">
      <c r="A304" s="991"/>
      <c r="B304" s="1021"/>
      <c r="C304" s="170"/>
      <c r="D304" s="215"/>
      <c r="E304" s="172"/>
      <c r="F304" s="173"/>
      <c r="G304" s="170"/>
      <c r="H304" s="180"/>
      <c r="I304" s="172"/>
      <c r="J304" s="172"/>
      <c r="K304" s="184"/>
      <c r="L304" s="181"/>
      <c r="M304" s="177"/>
      <c r="N304" s="178"/>
      <c r="O304" s="172"/>
      <c r="P304" s="179"/>
    </row>
    <row r="305" spans="1:16" s="169" customFormat="1">
      <c r="A305" s="991"/>
      <c r="B305" s="1021"/>
      <c r="C305" s="170"/>
      <c r="D305" s="182"/>
      <c r="E305" s="172"/>
      <c r="F305" s="179"/>
      <c r="G305" s="170"/>
      <c r="H305" s="183"/>
      <c r="I305" s="172"/>
      <c r="J305" s="172"/>
      <c r="K305" s="184"/>
      <c r="L305" s="181"/>
      <c r="M305" s="177"/>
      <c r="N305" s="178"/>
      <c r="O305" s="172"/>
      <c r="P305" s="179"/>
    </row>
    <row r="306" spans="1:16" s="169" customFormat="1">
      <c r="A306" s="991"/>
      <c r="B306" s="1021"/>
      <c r="C306" s="170"/>
      <c r="D306" s="171"/>
      <c r="E306" s="172"/>
      <c r="F306" s="185"/>
      <c r="G306" s="195"/>
      <c r="H306" s="180"/>
      <c r="I306" s="188"/>
      <c r="J306" s="172"/>
      <c r="K306" s="175"/>
      <c r="L306" s="186"/>
      <c r="M306" s="187"/>
      <c r="N306" s="178"/>
      <c r="O306" s="172"/>
      <c r="P306" s="179"/>
    </row>
    <row r="307" spans="1:16" s="169" customFormat="1">
      <c r="A307" s="991"/>
      <c r="B307" s="1021"/>
      <c r="C307" s="170"/>
      <c r="D307" s="171"/>
      <c r="E307" s="172"/>
      <c r="F307" s="179"/>
      <c r="G307" s="170"/>
      <c r="H307" s="180"/>
      <c r="I307" s="188"/>
      <c r="J307" s="172"/>
      <c r="K307" s="175"/>
      <c r="L307" s="181"/>
      <c r="M307" s="177"/>
      <c r="N307" s="178"/>
      <c r="O307" s="172"/>
      <c r="P307" s="179"/>
    </row>
    <row r="308" spans="1:16" s="169" customFormat="1">
      <c r="A308" s="991"/>
      <c r="B308" s="1021"/>
      <c r="C308" s="170"/>
      <c r="D308" s="171"/>
      <c r="E308" s="172"/>
      <c r="F308" s="179"/>
      <c r="G308" s="216"/>
      <c r="H308" s="180"/>
      <c r="I308" s="172"/>
      <c r="J308" s="172"/>
      <c r="K308" s="175"/>
      <c r="L308" s="181"/>
      <c r="M308" s="177"/>
      <c r="N308" s="178"/>
      <c r="O308" s="172"/>
      <c r="P308" s="179"/>
    </row>
    <row r="309" spans="1:16" s="169" customFormat="1">
      <c r="A309" s="991"/>
      <c r="B309" s="1021"/>
      <c r="C309" s="170"/>
      <c r="D309" s="171"/>
      <c r="E309" s="172"/>
      <c r="F309" s="185"/>
      <c r="G309" s="170"/>
      <c r="H309" s="180"/>
      <c r="I309" s="188"/>
      <c r="J309" s="172"/>
      <c r="K309" s="175"/>
      <c r="L309" s="181"/>
      <c r="M309" s="177"/>
      <c r="N309" s="178"/>
      <c r="O309" s="172"/>
      <c r="P309" s="179"/>
    </row>
    <row r="310" spans="1:16" s="169" customFormat="1">
      <c r="A310" s="991"/>
      <c r="B310" s="1021"/>
      <c r="C310" s="170"/>
      <c r="D310" s="171"/>
      <c r="E310" s="172"/>
      <c r="F310" s="179"/>
      <c r="G310" s="170"/>
      <c r="H310" s="180"/>
      <c r="I310" s="188"/>
      <c r="J310" s="172"/>
      <c r="K310" s="175"/>
      <c r="L310" s="181"/>
      <c r="M310" s="177"/>
      <c r="N310" s="178"/>
      <c r="O310" s="172"/>
      <c r="P310" s="179"/>
    </row>
    <row r="311" spans="1:16" s="169" customFormat="1">
      <c r="A311" s="991"/>
      <c r="B311" s="1021"/>
      <c r="C311" s="189"/>
      <c r="D311" s="190"/>
      <c r="E311" s="191"/>
      <c r="F311" s="192"/>
      <c r="G311" s="170"/>
      <c r="H311" s="174"/>
      <c r="I311" s="172"/>
      <c r="J311" s="172"/>
      <c r="K311" s="175"/>
      <c r="L311" s="181"/>
      <c r="M311" s="177"/>
      <c r="N311" s="193"/>
      <c r="O311" s="191"/>
      <c r="P311" s="192"/>
    </row>
    <row r="312" spans="1:16" s="169" customFormat="1">
      <c r="A312" s="991"/>
      <c r="B312" s="1021"/>
      <c r="C312" s="189"/>
      <c r="D312" s="190"/>
      <c r="E312" s="191"/>
      <c r="F312" s="192"/>
      <c r="G312" s="195"/>
      <c r="H312" s="180"/>
      <c r="I312" s="188"/>
      <c r="J312" s="172"/>
      <c r="K312" s="175"/>
      <c r="L312" s="181"/>
      <c r="M312" s="177"/>
      <c r="N312" s="193"/>
      <c r="O312" s="191"/>
      <c r="P312" s="192"/>
    </row>
    <row r="313" spans="1:16" s="169" customFormat="1">
      <c r="A313" s="991"/>
      <c r="B313" s="1021"/>
      <c r="C313" s="189"/>
      <c r="D313" s="190"/>
      <c r="E313" s="191"/>
      <c r="F313" s="192"/>
      <c r="G313" s="170"/>
      <c r="H313" s="196"/>
      <c r="I313" s="188"/>
      <c r="J313" s="197"/>
      <c r="K313" s="194"/>
      <c r="L313" s="181"/>
      <c r="M313" s="177"/>
      <c r="N313" s="193"/>
      <c r="O313" s="191"/>
      <c r="P313" s="192"/>
    </row>
    <row r="314" spans="1:16" s="169" customFormat="1">
      <c r="A314" s="991"/>
      <c r="B314" s="1021"/>
      <c r="C314" s="189"/>
      <c r="D314" s="190"/>
      <c r="E314" s="191"/>
      <c r="F314" s="192"/>
      <c r="G314" s="170"/>
      <c r="H314" s="198"/>
      <c r="I314" s="172"/>
      <c r="J314" s="172"/>
      <c r="K314" s="175"/>
      <c r="L314" s="181"/>
      <c r="M314" s="177"/>
      <c r="N314" s="193"/>
      <c r="O314" s="191"/>
      <c r="P314" s="192"/>
    </row>
    <row r="315" spans="1:16" s="169" customFormat="1">
      <c r="A315" s="991"/>
      <c r="B315" s="1021"/>
      <c r="C315" s="189"/>
      <c r="D315" s="190"/>
      <c r="E315" s="191"/>
      <c r="F315" s="192"/>
      <c r="G315" s="195"/>
      <c r="H315" s="180"/>
      <c r="I315" s="197"/>
      <c r="J315" s="197"/>
      <c r="K315" s="194"/>
      <c r="L315" s="181"/>
      <c r="M315" s="177"/>
      <c r="N315" s="193"/>
      <c r="O315" s="191"/>
      <c r="P315" s="192"/>
    </row>
    <row r="316" spans="1:16" s="169" customFormat="1">
      <c r="A316" s="991"/>
      <c r="B316" s="1021"/>
      <c r="C316" s="189"/>
      <c r="D316" s="190"/>
      <c r="E316" s="191"/>
      <c r="F316" s="192"/>
      <c r="G316" s="170"/>
      <c r="H316" s="180"/>
      <c r="I316" s="197"/>
      <c r="J316" s="197"/>
      <c r="K316" s="194"/>
      <c r="L316" s="176"/>
      <c r="M316" s="177"/>
      <c r="N316" s="193"/>
      <c r="O316" s="191"/>
      <c r="P316" s="192"/>
    </row>
    <row r="317" spans="1:16" s="169" customFormat="1">
      <c r="A317" s="991"/>
      <c r="B317" s="1021"/>
      <c r="C317" s="189"/>
      <c r="D317" s="190"/>
      <c r="E317" s="191"/>
      <c r="F317" s="192"/>
      <c r="G317" s="189"/>
      <c r="H317" s="198"/>
      <c r="I317" s="199"/>
      <c r="J317" s="199"/>
      <c r="K317" s="200"/>
      <c r="L317" s="201"/>
      <c r="M317" s="187"/>
      <c r="N317" s="193"/>
      <c r="O317" s="191"/>
      <c r="P317" s="192"/>
    </row>
    <row r="318" spans="1:16" s="169" customFormat="1">
      <c r="A318" s="991"/>
      <c r="B318" s="1021"/>
      <c r="C318" s="189"/>
      <c r="D318" s="190"/>
      <c r="E318" s="191"/>
      <c r="F318" s="192"/>
      <c r="G318" s="189"/>
      <c r="H318" s="198"/>
      <c r="I318" s="199"/>
      <c r="J318" s="199"/>
      <c r="K318" s="200"/>
      <c r="L318" s="201"/>
      <c r="M318" s="187"/>
      <c r="N318" s="193"/>
      <c r="O318" s="191"/>
      <c r="P318" s="192"/>
    </row>
    <row r="319" spans="1:16" s="169" customFormat="1">
      <c r="A319" s="991"/>
      <c r="B319" s="1021"/>
      <c r="C319" s="189"/>
      <c r="D319" s="190"/>
      <c r="E319" s="191"/>
      <c r="F319" s="192"/>
      <c r="G319" s="189"/>
      <c r="H319" s="198"/>
      <c r="I319" s="199"/>
      <c r="J319" s="199"/>
      <c r="K319" s="200"/>
      <c r="L319" s="201"/>
      <c r="M319" s="187"/>
      <c r="N319" s="193"/>
      <c r="O319" s="191"/>
      <c r="P319" s="192"/>
    </row>
    <row r="320" spans="1:16" s="169" customFormat="1" ht="17.45" customHeight="1" thickBot="1">
      <c r="A320" s="992"/>
      <c r="B320" s="1022"/>
      <c r="C320" s="202"/>
      <c r="D320" s="203"/>
      <c r="E320" s="204"/>
      <c r="F320" s="205"/>
      <c r="G320" s="206"/>
      <c r="H320" s="207"/>
      <c r="I320" s="208"/>
      <c r="J320" s="208"/>
      <c r="K320" s="209"/>
      <c r="L320" s="210"/>
      <c r="M320" s="211"/>
      <c r="N320" s="212"/>
      <c r="O320" s="204"/>
      <c r="P320" s="205"/>
    </row>
    <row r="321" spans="1:16" s="68" customFormat="1" ht="18" customHeight="1" thickTop="1" thickBot="1">
      <c r="A321" s="1016">
        <f>A215+1</f>
        <v>46146</v>
      </c>
      <c r="B321" s="87" t="s">
        <v>940</v>
      </c>
      <c r="C321" s="1008" t="s">
        <v>941</v>
      </c>
      <c r="D321" s="88" t="s">
        <v>942</v>
      </c>
      <c r="E321" s="89" t="s">
        <v>943</v>
      </c>
      <c r="F321" s="90"/>
      <c r="G321" s="87" t="s">
        <v>940</v>
      </c>
      <c r="H321" s="1023" t="s">
        <v>941</v>
      </c>
      <c r="I321" s="88" t="s">
        <v>942</v>
      </c>
      <c r="J321" s="89" t="s">
        <v>943</v>
      </c>
      <c r="K321" s="90"/>
      <c r="L321" s="87" t="s">
        <v>940</v>
      </c>
      <c r="M321" s="1029" t="s">
        <v>941</v>
      </c>
      <c r="N321" s="88" t="s">
        <v>942</v>
      </c>
      <c r="O321" s="89" t="s">
        <v>943</v>
      </c>
      <c r="P321" s="90"/>
    </row>
    <row r="322" spans="1:16" ht="18" customHeight="1">
      <c r="A322" s="1017"/>
      <c r="B322" s="1026"/>
      <c r="C322" s="994"/>
      <c r="D322" s="91" t="s">
        <v>951</v>
      </c>
      <c r="E322" s="92" t="s">
        <v>948</v>
      </c>
      <c r="F322" s="90"/>
      <c r="G322" s="1026"/>
      <c r="H322" s="994"/>
      <c r="I322" s="91" t="s">
        <v>951</v>
      </c>
      <c r="J322" s="92" t="s">
        <v>948</v>
      </c>
      <c r="K322" s="90"/>
      <c r="L322" s="1026"/>
      <c r="M322" s="994"/>
      <c r="N322" s="91" t="s">
        <v>951</v>
      </c>
      <c r="O322" s="92" t="s">
        <v>948</v>
      </c>
      <c r="P322" s="90"/>
    </row>
    <row r="323" spans="1:16" ht="17.45" customHeight="1" thickBot="1">
      <c r="A323" s="1017"/>
      <c r="B323" s="997"/>
      <c r="C323" s="994"/>
      <c r="D323" s="91" t="s">
        <v>955</v>
      </c>
      <c r="E323" s="93" t="s">
        <v>952</v>
      </c>
      <c r="F323" s="95"/>
      <c r="G323" s="997"/>
      <c r="H323" s="994"/>
      <c r="I323" s="91" t="s">
        <v>955</v>
      </c>
      <c r="J323" s="93" t="s">
        <v>952</v>
      </c>
      <c r="K323" s="95"/>
      <c r="L323" s="997"/>
      <c r="M323" s="994"/>
      <c r="N323" s="91" t="s">
        <v>955</v>
      </c>
      <c r="O323" s="93" t="s">
        <v>952</v>
      </c>
      <c r="P323" s="95"/>
    </row>
    <row r="324" spans="1:16" ht="17.45" customHeight="1" thickBot="1">
      <c r="A324" s="1017"/>
      <c r="B324" s="87" t="s">
        <v>954</v>
      </c>
      <c r="C324" s="994"/>
      <c r="D324" s="91"/>
      <c r="E324" s="93"/>
      <c r="F324" s="94"/>
      <c r="G324" s="87" t="s">
        <v>954</v>
      </c>
      <c r="H324" s="994"/>
      <c r="I324" s="91" t="s">
        <v>958</v>
      </c>
      <c r="J324" s="93" t="s">
        <v>956</v>
      </c>
      <c r="K324" s="94"/>
      <c r="L324" s="87" t="s">
        <v>954</v>
      </c>
      <c r="M324" s="994"/>
      <c r="N324" s="91" t="s">
        <v>958</v>
      </c>
      <c r="O324" s="93" t="s">
        <v>956</v>
      </c>
      <c r="P324" s="94"/>
    </row>
    <row r="325" spans="1:16">
      <c r="A325" s="1017"/>
      <c r="B325" s="1027"/>
      <c r="C325" s="994"/>
      <c r="D325" s="91"/>
      <c r="E325" s="93"/>
      <c r="F325" s="94"/>
      <c r="G325" s="1027"/>
      <c r="H325" s="994"/>
      <c r="I325" s="91"/>
      <c r="J325" s="93"/>
      <c r="K325" s="94"/>
      <c r="L325" s="1027"/>
      <c r="M325" s="994"/>
      <c r="N325" s="91"/>
      <c r="O325" s="93"/>
      <c r="P325" s="94"/>
    </row>
    <row r="326" spans="1:16">
      <c r="A326" s="1017"/>
      <c r="B326" s="1003"/>
      <c r="C326" s="994"/>
      <c r="D326" s="91"/>
      <c r="E326" s="93"/>
      <c r="F326" s="94"/>
      <c r="G326" s="1003"/>
      <c r="H326" s="994"/>
      <c r="I326" s="91"/>
      <c r="J326" s="93"/>
      <c r="K326" s="94"/>
      <c r="L326" s="1003"/>
      <c r="M326" s="994"/>
      <c r="N326" s="91"/>
      <c r="O326" s="93"/>
      <c r="P326" s="94"/>
    </row>
    <row r="327" spans="1:16">
      <c r="A327" s="1017"/>
      <c r="B327" s="1002"/>
      <c r="C327" s="994"/>
      <c r="D327" s="91"/>
      <c r="E327" s="93"/>
      <c r="F327" s="90"/>
      <c r="G327" s="1002"/>
      <c r="H327" s="994"/>
      <c r="I327" s="91"/>
      <c r="J327" s="93"/>
      <c r="K327" s="90"/>
      <c r="L327" s="1002"/>
      <c r="M327" s="994"/>
      <c r="N327" s="91"/>
      <c r="O327" s="93"/>
      <c r="P327" s="90"/>
    </row>
    <row r="328" spans="1:16">
      <c r="A328" s="1017"/>
      <c r="B328" s="1003"/>
      <c r="C328" s="994"/>
      <c r="D328" s="91"/>
      <c r="E328" s="93"/>
      <c r="F328" s="96"/>
      <c r="G328" s="1003"/>
      <c r="H328" s="994"/>
      <c r="I328" s="91"/>
      <c r="J328" s="93"/>
      <c r="K328" s="96"/>
      <c r="L328" s="1003"/>
      <c r="M328" s="994"/>
      <c r="N328" s="91"/>
      <c r="O328" s="93"/>
      <c r="P328" s="90"/>
    </row>
    <row r="329" spans="1:16">
      <c r="A329" s="1017"/>
      <c r="B329" s="1002"/>
      <c r="C329" s="994"/>
      <c r="D329" s="91"/>
      <c r="E329" s="93"/>
      <c r="F329" s="99"/>
      <c r="G329" s="1002"/>
      <c r="H329" s="994"/>
      <c r="I329" s="91"/>
      <c r="J329" s="93"/>
      <c r="K329" s="99"/>
      <c r="L329" s="1002"/>
      <c r="M329" s="994"/>
      <c r="N329" s="91"/>
      <c r="O329" s="93"/>
      <c r="P329" s="96"/>
    </row>
    <row r="330" spans="1:16" ht="17.45" customHeight="1" thickBot="1">
      <c r="A330" s="1017"/>
      <c r="B330" s="1003"/>
      <c r="C330" s="994"/>
      <c r="D330" s="91"/>
      <c r="E330" s="93"/>
      <c r="F330" s="96"/>
      <c r="G330" s="1003"/>
      <c r="H330" s="994"/>
      <c r="I330" s="91"/>
      <c r="J330" s="93"/>
      <c r="K330" s="96"/>
      <c r="L330" s="1003"/>
      <c r="M330" s="994"/>
      <c r="N330" s="91"/>
      <c r="O330" s="93"/>
      <c r="P330" s="96"/>
    </row>
    <row r="331" spans="1:16" ht="17.45" customHeight="1" thickBot="1">
      <c r="A331" s="1017"/>
      <c r="B331" s="97" t="s">
        <v>977</v>
      </c>
      <c r="C331" s="994"/>
      <c r="D331" s="91"/>
      <c r="E331" s="93"/>
      <c r="F331" s="96"/>
      <c r="G331" s="97" t="s">
        <v>977</v>
      </c>
      <c r="H331" s="994"/>
      <c r="I331" s="91"/>
      <c r="J331" s="93"/>
      <c r="K331" s="96"/>
      <c r="L331" s="97" t="s">
        <v>977</v>
      </c>
      <c r="M331" s="994"/>
      <c r="N331" s="91"/>
      <c r="O331" s="93"/>
      <c r="P331" s="96"/>
    </row>
    <row r="332" spans="1:16">
      <c r="A332" s="1017"/>
      <c r="B332" s="1007"/>
      <c r="C332" s="994"/>
      <c r="D332" s="91"/>
      <c r="E332" s="93"/>
      <c r="F332" s="96"/>
      <c r="G332" s="1007"/>
      <c r="H332" s="994"/>
      <c r="I332" s="91"/>
      <c r="J332" s="93"/>
      <c r="K332" s="96"/>
      <c r="L332" s="1007"/>
      <c r="M332" s="994"/>
      <c r="N332" s="91"/>
      <c r="O332" s="93"/>
      <c r="P332" s="96"/>
    </row>
    <row r="333" spans="1:16">
      <c r="A333" s="1017"/>
      <c r="B333" s="999"/>
      <c r="C333" s="994"/>
      <c r="D333" s="91"/>
      <c r="E333" s="93"/>
      <c r="F333" s="96"/>
      <c r="G333" s="999"/>
      <c r="H333" s="994"/>
      <c r="I333" s="91"/>
      <c r="J333" s="93"/>
      <c r="K333" s="96"/>
      <c r="L333" s="999"/>
      <c r="M333" s="994"/>
      <c r="N333" s="91"/>
      <c r="O333" s="93"/>
      <c r="P333" s="94"/>
    </row>
    <row r="334" spans="1:16" ht="17.45" customHeight="1" thickBot="1">
      <c r="A334" s="1017"/>
      <c r="B334" s="997"/>
      <c r="C334" s="994"/>
      <c r="D334" s="91"/>
      <c r="E334" s="93"/>
      <c r="F334" s="94"/>
      <c r="G334" s="997"/>
      <c r="H334" s="994"/>
      <c r="I334" s="91"/>
      <c r="J334" s="93"/>
      <c r="K334" s="94"/>
      <c r="L334" s="997"/>
      <c r="M334" s="994"/>
      <c r="N334" s="91"/>
      <c r="O334" s="93"/>
      <c r="P334" s="94"/>
    </row>
    <row r="335" spans="1:16" ht="17.45" customHeight="1" thickBot="1">
      <c r="A335" s="1017"/>
      <c r="B335" s="97" t="s">
        <v>994</v>
      </c>
      <c r="C335" s="994"/>
      <c r="D335" s="91"/>
      <c r="E335" s="93"/>
      <c r="F335" s="94"/>
      <c r="G335" s="97" t="s">
        <v>994</v>
      </c>
      <c r="H335" s="994"/>
      <c r="I335" s="91"/>
      <c r="J335" s="93"/>
      <c r="K335" s="94"/>
      <c r="L335" s="97" t="s">
        <v>994</v>
      </c>
      <c r="M335" s="994"/>
      <c r="N335" s="91"/>
      <c r="O335" s="93"/>
      <c r="P335" s="94"/>
    </row>
    <row r="336" spans="1:16">
      <c r="A336" s="1017"/>
      <c r="B336" s="998"/>
      <c r="C336" s="994"/>
      <c r="D336" s="91"/>
      <c r="E336" s="93"/>
      <c r="F336" s="94"/>
      <c r="G336" s="998"/>
      <c r="H336" s="994"/>
      <c r="I336" s="91"/>
      <c r="J336" s="93"/>
      <c r="K336" s="94"/>
      <c r="L336" s="998"/>
      <c r="M336" s="994"/>
      <c r="N336" s="91"/>
      <c r="O336" s="93"/>
      <c r="P336" s="94"/>
    </row>
    <row r="337" spans="1:16">
      <c r="A337" s="1017"/>
      <c r="B337" s="999"/>
      <c r="C337" s="994"/>
      <c r="D337" s="91"/>
      <c r="E337" s="93"/>
      <c r="F337" s="94"/>
      <c r="G337" s="999"/>
      <c r="H337" s="994"/>
      <c r="I337" s="91"/>
      <c r="J337" s="93"/>
      <c r="K337" s="94"/>
      <c r="L337" s="999"/>
      <c r="M337" s="994"/>
      <c r="N337" s="91"/>
      <c r="O337" s="93"/>
      <c r="P337" s="94"/>
    </row>
    <row r="338" spans="1:16" ht="17.45" customHeight="1" thickBot="1">
      <c r="A338" s="1017"/>
      <c r="B338" s="997"/>
      <c r="C338" s="994"/>
      <c r="D338" s="91"/>
      <c r="E338" s="93"/>
      <c r="F338" s="94"/>
      <c r="G338" s="997"/>
      <c r="H338" s="994"/>
      <c r="I338" s="91"/>
      <c r="J338" s="93"/>
      <c r="K338" s="94"/>
      <c r="L338" s="997"/>
      <c r="M338" s="994"/>
      <c r="N338" s="91"/>
      <c r="O338" s="93"/>
      <c r="P338" s="94"/>
    </row>
    <row r="339" spans="1:16">
      <c r="A339" s="1017"/>
      <c r="B339" s="1018" t="s">
        <v>1013</v>
      </c>
      <c r="C339" s="994"/>
      <c r="D339" s="91"/>
      <c r="E339" s="93"/>
      <c r="F339" s="94"/>
      <c r="G339" s="1018" t="s">
        <v>1013</v>
      </c>
      <c r="H339" s="994"/>
      <c r="I339" s="91"/>
      <c r="J339" s="93"/>
      <c r="K339" s="94"/>
      <c r="L339" s="1018" t="s">
        <v>1013</v>
      </c>
      <c r="M339" s="994"/>
      <c r="N339" s="91"/>
      <c r="O339" s="93"/>
      <c r="P339" s="94"/>
    </row>
    <row r="340" spans="1:16" ht="17.45" customHeight="1" thickBot="1">
      <c r="A340" s="1017"/>
      <c r="B340" s="1019"/>
      <c r="C340" s="994"/>
      <c r="D340" s="91"/>
      <c r="E340" s="93"/>
      <c r="F340" s="94"/>
      <c r="G340" s="1019"/>
      <c r="H340" s="994"/>
      <c r="I340" s="91"/>
      <c r="J340" s="93"/>
      <c r="K340" s="94"/>
      <c r="L340" s="1019"/>
      <c r="M340" s="994"/>
      <c r="N340" s="91"/>
      <c r="O340" s="93"/>
      <c r="P340" s="90"/>
    </row>
    <row r="341" spans="1:16" ht="17.45" customHeight="1" thickTop="1">
      <c r="A341" s="1017"/>
      <c r="B341" s="1015" t="s">
        <v>1014</v>
      </c>
      <c r="C341" s="994"/>
      <c r="D341" s="91"/>
      <c r="E341" s="93"/>
      <c r="F341" s="90"/>
      <c r="G341" s="1015" t="s">
        <v>1014</v>
      </c>
      <c r="H341" s="994"/>
      <c r="I341" s="91"/>
      <c r="J341" s="93"/>
      <c r="K341" s="90"/>
      <c r="L341" s="1015" t="s">
        <v>1014</v>
      </c>
      <c r="M341" s="994"/>
      <c r="N341" s="91"/>
      <c r="O341" s="93"/>
      <c r="P341" s="94"/>
    </row>
    <row r="342" spans="1:16" ht="17.45" customHeight="1" thickBot="1">
      <c r="A342" s="1017"/>
      <c r="B342" s="997"/>
      <c r="C342" s="994"/>
      <c r="D342" s="91"/>
      <c r="E342" s="93"/>
      <c r="F342" s="90"/>
      <c r="G342" s="997"/>
      <c r="H342" s="994"/>
      <c r="I342" s="91"/>
      <c r="J342" s="93"/>
      <c r="K342" s="90"/>
      <c r="L342" s="997"/>
      <c r="M342" s="994"/>
      <c r="N342" s="91"/>
      <c r="O342" s="93"/>
      <c r="P342" s="98"/>
    </row>
    <row r="343" spans="1:16">
      <c r="A343" s="1017"/>
      <c r="B343" s="1014"/>
      <c r="C343" s="994"/>
      <c r="D343" s="91"/>
      <c r="E343" s="93"/>
      <c r="F343" s="94"/>
      <c r="G343" s="1014"/>
      <c r="H343" s="994"/>
      <c r="I343" s="91"/>
      <c r="J343" s="93"/>
      <c r="K343" s="94"/>
      <c r="L343" s="1014"/>
      <c r="M343" s="994"/>
      <c r="N343" s="91"/>
      <c r="O343" s="93"/>
      <c r="P343" s="100"/>
    </row>
    <row r="344" spans="1:16" ht="17.45" customHeight="1" thickBot="1">
      <c r="A344" s="1017"/>
      <c r="B344" s="999"/>
      <c r="C344" s="994"/>
      <c r="D344" s="91"/>
      <c r="E344" s="93"/>
      <c r="F344" s="94"/>
      <c r="G344" s="999"/>
      <c r="H344" s="994"/>
      <c r="I344" s="91"/>
      <c r="J344" s="93"/>
      <c r="K344" s="94"/>
      <c r="L344" s="999"/>
      <c r="M344" s="994"/>
      <c r="N344" s="91"/>
      <c r="O344" s="93"/>
      <c r="P344" s="101"/>
    </row>
    <row r="345" spans="1:16">
      <c r="A345" s="1017"/>
      <c r="B345" s="1010" t="s">
        <v>1015</v>
      </c>
      <c r="C345" s="994"/>
      <c r="D345" s="91"/>
      <c r="E345" s="93"/>
      <c r="F345" s="90"/>
      <c r="G345" s="1010" t="s">
        <v>1015</v>
      </c>
      <c r="H345" s="994"/>
      <c r="I345" s="91"/>
      <c r="J345" s="93"/>
      <c r="K345" s="90"/>
      <c r="L345" s="1010" t="s">
        <v>1015</v>
      </c>
      <c r="M345" s="994"/>
      <c r="N345" s="91"/>
      <c r="O345" s="93"/>
      <c r="P345" s="96"/>
    </row>
    <row r="346" spans="1:16" ht="17.45" customHeight="1" thickBot="1">
      <c r="A346" s="1017"/>
      <c r="B346" s="997"/>
      <c r="C346" s="994"/>
      <c r="D346" s="91"/>
      <c r="E346" s="93"/>
      <c r="F346" s="98"/>
      <c r="G346" s="997"/>
      <c r="H346" s="994"/>
      <c r="I346" s="91"/>
      <c r="J346" s="93"/>
      <c r="K346" s="98"/>
      <c r="L346" s="997"/>
      <c r="M346" s="994"/>
      <c r="N346" s="91"/>
      <c r="O346" s="93"/>
      <c r="P346" s="101"/>
    </row>
    <row r="347" spans="1:16">
      <c r="A347" s="1017"/>
      <c r="B347" s="996"/>
      <c r="C347" s="994"/>
      <c r="D347" s="91"/>
      <c r="E347" s="93"/>
      <c r="F347" s="99"/>
      <c r="G347" s="996"/>
      <c r="H347" s="994"/>
      <c r="I347" s="91"/>
      <c r="J347" s="93"/>
      <c r="K347" s="100"/>
      <c r="L347" s="996"/>
      <c r="M347" s="994"/>
      <c r="N347" s="91"/>
      <c r="O347" s="93"/>
      <c r="P347" s="90"/>
    </row>
    <row r="348" spans="1:16" ht="17.45" customHeight="1" thickBot="1">
      <c r="A348" s="1017"/>
      <c r="B348" s="997"/>
      <c r="C348" s="994"/>
      <c r="D348" s="91"/>
      <c r="E348" s="93"/>
      <c r="F348" s="96"/>
      <c r="G348" s="997"/>
      <c r="H348" s="994"/>
      <c r="I348" s="91"/>
      <c r="J348" s="93"/>
      <c r="K348" s="101"/>
      <c r="L348" s="997"/>
      <c r="M348" s="994"/>
      <c r="N348" s="91"/>
      <c r="O348" s="93"/>
      <c r="P348" s="94"/>
    </row>
    <row r="349" spans="1:16">
      <c r="A349" s="1017"/>
      <c r="B349" s="1004" t="s">
        <v>1016</v>
      </c>
      <c r="C349" s="994"/>
      <c r="D349" s="91"/>
      <c r="E349" s="93"/>
      <c r="F349" s="100"/>
      <c r="G349" s="1004" t="s">
        <v>1016</v>
      </c>
      <c r="H349" s="994"/>
      <c r="I349" s="91"/>
      <c r="J349" s="93"/>
      <c r="K349" s="101"/>
      <c r="L349" s="1004" t="s">
        <v>1016</v>
      </c>
      <c r="M349" s="994"/>
      <c r="N349" s="91"/>
      <c r="O349" s="111"/>
      <c r="P349" s="94"/>
    </row>
    <row r="350" spans="1:16" ht="17.45" customHeight="1" thickBot="1">
      <c r="A350" s="1017"/>
      <c r="B350" s="997"/>
      <c r="C350" s="994"/>
      <c r="D350" s="91"/>
      <c r="E350" s="93"/>
      <c r="F350" s="101"/>
      <c r="G350" s="997"/>
      <c r="H350" s="994"/>
      <c r="I350" s="91"/>
      <c r="J350" s="93"/>
      <c r="K350" s="96"/>
      <c r="L350" s="997"/>
      <c r="M350" s="994"/>
      <c r="N350" s="110"/>
      <c r="O350" s="93"/>
      <c r="P350" s="109"/>
    </row>
    <row r="351" spans="1:16">
      <c r="A351" s="1017"/>
      <c r="B351" s="996"/>
      <c r="C351" s="994"/>
      <c r="D351" s="91"/>
      <c r="E351" s="93"/>
      <c r="F351" s="101"/>
      <c r="G351" s="996"/>
      <c r="H351" s="994"/>
      <c r="I351" s="91"/>
      <c r="J351" s="93"/>
      <c r="K351" s="101"/>
      <c r="L351" s="996"/>
      <c r="M351" s="994"/>
      <c r="N351" s="110"/>
      <c r="O351" s="111"/>
      <c r="P351" s="94"/>
    </row>
    <row r="352" spans="1:16" ht="17.45" customHeight="1" thickBot="1">
      <c r="A352" s="1017"/>
      <c r="B352" s="997"/>
      <c r="C352" s="994"/>
      <c r="D352" s="91"/>
      <c r="E352" s="93"/>
      <c r="F352" s="96"/>
      <c r="G352" s="997"/>
      <c r="H352" s="994"/>
      <c r="I352" s="91"/>
      <c r="J352" s="93"/>
      <c r="K352" s="90"/>
      <c r="L352" s="997"/>
      <c r="M352" s="994"/>
      <c r="N352" s="91"/>
      <c r="O352" s="111"/>
      <c r="P352" s="101"/>
    </row>
    <row r="353" spans="1:16">
      <c r="A353" s="1017"/>
      <c r="B353" s="1004" t="s">
        <v>1018</v>
      </c>
      <c r="C353" s="994"/>
      <c r="D353" s="91"/>
      <c r="E353" s="93"/>
      <c r="F353" s="101"/>
      <c r="G353" s="1004" t="s">
        <v>1018</v>
      </c>
      <c r="H353" s="994"/>
      <c r="I353" s="91"/>
      <c r="J353" s="93"/>
      <c r="K353" s="94"/>
      <c r="L353" s="1004" t="s">
        <v>1018</v>
      </c>
      <c r="M353" s="994"/>
      <c r="N353" s="91"/>
      <c r="O353" s="93"/>
      <c r="P353" s="94"/>
    </row>
    <row r="354" spans="1:16" ht="17.45" customHeight="1" thickBot="1">
      <c r="A354" s="1017"/>
      <c r="B354" s="997"/>
      <c r="C354" s="994"/>
      <c r="D354" s="91"/>
      <c r="E354" s="93"/>
      <c r="F354" s="90"/>
      <c r="G354" s="997"/>
      <c r="H354" s="994"/>
      <c r="I354" s="91"/>
      <c r="J354" s="111"/>
      <c r="K354" s="94"/>
      <c r="L354" s="997"/>
      <c r="M354" s="994"/>
      <c r="N354" s="110"/>
      <c r="O354" s="111"/>
      <c r="P354" s="94"/>
    </row>
    <row r="355" spans="1:16">
      <c r="A355" s="1017"/>
      <c r="B355" s="996"/>
      <c r="C355" s="994"/>
      <c r="D355" s="91"/>
      <c r="E355" s="93"/>
      <c r="F355" s="94"/>
      <c r="G355" s="996"/>
      <c r="H355" s="994"/>
      <c r="I355" s="91"/>
      <c r="J355" s="93"/>
      <c r="K355" s="94"/>
      <c r="L355" s="996"/>
      <c r="M355" s="994"/>
      <c r="N355" s="110"/>
      <c r="O355" s="111"/>
      <c r="P355" s="94"/>
    </row>
    <row r="356" spans="1:16" ht="17.45" customHeight="1" thickBot="1">
      <c r="A356" s="1017"/>
      <c r="B356" s="997"/>
      <c r="C356" s="994"/>
      <c r="D356" s="91"/>
      <c r="E356" s="93"/>
      <c r="F356" s="90"/>
      <c r="G356" s="997"/>
      <c r="H356" s="994"/>
      <c r="I356" s="91"/>
      <c r="J356" s="111"/>
      <c r="K356" s="94"/>
      <c r="L356" s="997"/>
      <c r="M356" s="994"/>
      <c r="N356" s="91"/>
      <c r="O356" s="111"/>
      <c r="P356" s="94"/>
    </row>
    <row r="357" spans="1:16">
      <c r="A357" s="1017"/>
      <c r="B357" s="1010" t="s">
        <v>1020</v>
      </c>
      <c r="C357" s="994"/>
      <c r="D357" s="91"/>
      <c r="E357" s="93"/>
      <c r="F357" s="90"/>
      <c r="G357" s="1010" t="s">
        <v>1020</v>
      </c>
      <c r="H357" s="994"/>
      <c r="I357" s="91"/>
      <c r="J357" s="111"/>
      <c r="K357" s="94"/>
      <c r="L357" s="1010" t="s">
        <v>1020</v>
      </c>
      <c r="M357" s="994"/>
      <c r="N357" s="110"/>
      <c r="O357" s="111"/>
      <c r="P357" s="94"/>
    </row>
    <row r="358" spans="1:16" ht="17.45" customHeight="1" thickBot="1">
      <c r="A358" s="1017"/>
      <c r="B358" s="997"/>
      <c r="C358" s="994"/>
      <c r="D358" s="91"/>
      <c r="E358" s="93"/>
      <c r="F358" s="90"/>
      <c r="G358" s="997"/>
      <c r="H358" s="994"/>
      <c r="I358" s="91"/>
      <c r="J358" s="111"/>
      <c r="K358" s="94"/>
      <c r="L358" s="997"/>
      <c r="M358" s="994"/>
      <c r="N358" s="91"/>
      <c r="O358" s="111"/>
      <c r="P358" s="94"/>
    </row>
    <row r="359" spans="1:16">
      <c r="A359" s="1017"/>
      <c r="B359" s="103"/>
      <c r="C359" s="994"/>
      <c r="D359" s="91"/>
      <c r="E359" s="93"/>
      <c r="F359" s="94"/>
      <c r="G359" s="103"/>
      <c r="H359" s="994"/>
      <c r="I359" s="91"/>
      <c r="J359" s="93"/>
      <c r="K359" s="109"/>
      <c r="L359" s="103"/>
      <c r="M359" s="994"/>
      <c r="N359" s="110"/>
      <c r="O359" s="93"/>
      <c r="P359" s="109"/>
    </row>
    <row r="360" spans="1:16">
      <c r="A360" s="1017"/>
      <c r="B360" s="104"/>
      <c r="C360" s="994"/>
      <c r="D360" s="91"/>
      <c r="E360" s="93"/>
      <c r="F360" s="90"/>
      <c r="G360" s="104"/>
      <c r="H360" s="994"/>
      <c r="I360" s="91"/>
      <c r="J360" s="93"/>
      <c r="K360" s="94"/>
      <c r="L360" s="104"/>
      <c r="M360" s="994"/>
      <c r="N360" s="110"/>
      <c r="O360" s="111"/>
      <c r="P360" s="94"/>
    </row>
    <row r="361" spans="1:16">
      <c r="A361" s="1017"/>
      <c r="B361" s="106"/>
      <c r="C361" s="994"/>
      <c r="D361" s="91"/>
      <c r="E361" s="93"/>
      <c r="F361" s="90"/>
      <c r="G361" s="106"/>
      <c r="H361" s="994"/>
      <c r="I361" s="110"/>
      <c r="J361" s="111"/>
      <c r="K361" s="94"/>
      <c r="L361" s="106"/>
      <c r="M361" s="994"/>
      <c r="N361" s="110"/>
      <c r="O361" s="111"/>
      <c r="P361" s="101"/>
    </row>
    <row r="362" spans="1:16">
      <c r="A362" s="1017"/>
      <c r="B362" s="107"/>
      <c r="C362" s="994"/>
      <c r="D362" s="91"/>
      <c r="E362" s="93"/>
      <c r="F362" s="90"/>
      <c r="G362" s="107"/>
      <c r="H362" s="994"/>
      <c r="I362" s="110"/>
      <c r="J362" s="111"/>
      <c r="K362" s="101"/>
      <c r="L362" s="107"/>
      <c r="M362" s="994"/>
      <c r="N362" s="108"/>
      <c r="O362" s="93"/>
      <c r="P362" s="94"/>
    </row>
    <row r="363" spans="1:16">
      <c r="A363" s="1017"/>
      <c r="B363" s="106"/>
      <c r="C363" s="994"/>
      <c r="D363" s="108"/>
      <c r="E363" s="93"/>
      <c r="F363" s="94"/>
      <c r="G363" s="106"/>
      <c r="H363" s="994"/>
      <c r="I363" s="108"/>
      <c r="J363" s="93"/>
      <c r="K363" s="109"/>
      <c r="L363" s="106"/>
      <c r="M363" s="994"/>
      <c r="N363" s="91"/>
      <c r="O363" s="93"/>
      <c r="P363" s="109"/>
    </row>
    <row r="364" spans="1:16">
      <c r="A364" s="1017"/>
      <c r="B364" s="107"/>
      <c r="C364" s="994"/>
      <c r="D364" s="91"/>
      <c r="E364" s="93"/>
      <c r="F364" s="105"/>
      <c r="G364" s="107"/>
      <c r="H364" s="994"/>
      <c r="I364" s="91"/>
      <c r="J364" s="93"/>
      <c r="K364" s="94"/>
      <c r="L364" s="107"/>
      <c r="M364" s="994"/>
      <c r="N364" s="110"/>
      <c r="O364" s="111"/>
      <c r="P364" s="94"/>
    </row>
    <row r="365" spans="1:16">
      <c r="A365" s="1017"/>
      <c r="B365" s="106"/>
      <c r="C365" s="994"/>
      <c r="D365" s="91"/>
      <c r="E365" s="93"/>
      <c r="F365" s="94"/>
      <c r="G365" s="106"/>
      <c r="H365" s="994"/>
      <c r="I365" s="110"/>
      <c r="J365" s="111"/>
      <c r="K365" s="94"/>
      <c r="L365" s="106"/>
      <c r="M365" s="994"/>
      <c r="N365" s="110"/>
      <c r="O365" s="111"/>
      <c r="P365" s="94"/>
    </row>
    <row r="366" spans="1:16" ht="17.45" customHeight="1" thickBot="1">
      <c r="A366" s="1017"/>
      <c r="B366" s="107"/>
      <c r="C366" s="995"/>
      <c r="D366" s="112"/>
      <c r="E366" s="113"/>
      <c r="F366" s="114"/>
      <c r="G366" s="107"/>
      <c r="H366" s="994"/>
      <c r="I366" s="112"/>
      <c r="J366" s="113"/>
      <c r="K366" s="114"/>
      <c r="L366" s="107"/>
      <c r="M366" s="994"/>
      <c r="N366" s="112"/>
      <c r="O366" s="113"/>
      <c r="P366" s="114"/>
    </row>
    <row r="367" spans="1:16">
      <c r="A367" s="1030" t="str">
        <f>TEXT(A321,"AAAA")</f>
        <v>星期一</v>
      </c>
      <c r="B367" s="106"/>
      <c r="C367" s="1008" t="s">
        <v>978</v>
      </c>
      <c r="D367" s="115"/>
      <c r="E367" s="116"/>
      <c r="F367" s="94"/>
      <c r="G367" s="106"/>
      <c r="H367" s="993" t="s">
        <v>978</v>
      </c>
      <c r="I367" s="115"/>
      <c r="J367" s="116"/>
      <c r="K367" s="94"/>
      <c r="L367" s="106"/>
      <c r="M367" s="1009" t="s">
        <v>978</v>
      </c>
      <c r="N367" s="115"/>
      <c r="O367" s="116"/>
      <c r="P367" s="94"/>
    </row>
    <row r="368" spans="1:16">
      <c r="A368" s="1017"/>
      <c r="B368" s="107"/>
      <c r="C368" s="994"/>
      <c r="D368" s="117"/>
      <c r="E368" s="93"/>
      <c r="F368" s="94"/>
      <c r="G368" s="107"/>
      <c r="H368" s="994"/>
      <c r="I368" s="91"/>
      <c r="J368" s="93"/>
      <c r="K368" s="94"/>
      <c r="L368" s="107"/>
      <c r="M368" s="994"/>
      <c r="N368" s="91"/>
      <c r="O368" s="93"/>
      <c r="P368" s="94"/>
    </row>
    <row r="369" spans="1:16">
      <c r="A369" s="1017"/>
      <c r="B369" s="106"/>
      <c r="C369" s="994"/>
      <c r="D369" s="117"/>
      <c r="E369" s="93"/>
      <c r="F369" s="94"/>
      <c r="G369" s="106"/>
      <c r="H369" s="994"/>
      <c r="I369" s="91"/>
      <c r="J369" s="93"/>
      <c r="K369" s="94"/>
      <c r="L369" s="106"/>
      <c r="M369" s="994"/>
      <c r="N369" s="91"/>
      <c r="O369" s="93"/>
      <c r="P369" s="94"/>
    </row>
    <row r="370" spans="1:16">
      <c r="A370" s="1017"/>
      <c r="B370" s="107"/>
      <c r="C370" s="994"/>
      <c r="D370" s="117"/>
      <c r="E370" s="93"/>
      <c r="F370" s="94"/>
      <c r="G370" s="107"/>
      <c r="H370" s="994"/>
      <c r="I370" s="91"/>
      <c r="J370" s="93"/>
      <c r="K370" s="94"/>
      <c r="L370" s="107"/>
      <c r="M370" s="994"/>
      <c r="N370" s="91"/>
      <c r="O370" s="93"/>
      <c r="P370" s="94"/>
    </row>
    <row r="371" spans="1:16">
      <c r="A371" s="1017"/>
      <c r="B371" s="106"/>
      <c r="C371" s="994"/>
      <c r="D371" s="117"/>
      <c r="E371" s="93"/>
      <c r="F371" s="94"/>
      <c r="G371" s="106"/>
      <c r="H371" s="994"/>
      <c r="I371" s="91"/>
      <c r="J371" s="93"/>
      <c r="K371" s="94"/>
      <c r="L371" s="106"/>
      <c r="M371" s="994"/>
      <c r="N371" s="91"/>
      <c r="O371" s="93"/>
      <c r="P371" s="94"/>
    </row>
    <row r="372" spans="1:16">
      <c r="A372" s="1017"/>
      <c r="B372" s="107"/>
      <c r="C372" s="994"/>
      <c r="D372" s="117"/>
      <c r="E372" s="93"/>
      <c r="F372" s="94"/>
      <c r="G372" s="107"/>
      <c r="H372" s="994"/>
      <c r="I372" s="91"/>
      <c r="J372" s="93"/>
      <c r="K372" s="94"/>
      <c r="L372" s="107"/>
      <c r="M372" s="994"/>
      <c r="N372" s="91"/>
      <c r="O372" s="93"/>
      <c r="P372" s="94"/>
    </row>
    <row r="373" spans="1:16">
      <c r="A373" s="1017"/>
      <c r="B373" s="106"/>
      <c r="C373" s="994"/>
      <c r="D373" s="117"/>
      <c r="E373" s="93"/>
      <c r="F373" s="94"/>
      <c r="G373" s="106"/>
      <c r="H373" s="994"/>
      <c r="I373" s="91"/>
      <c r="J373" s="93"/>
      <c r="K373" s="94"/>
      <c r="L373" s="106"/>
      <c r="M373" s="994"/>
      <c r="N373" s="91"/>
      <c r="O373" s="93"/>
      <c r="P373" s="94"/>
    </row>
    <row r="374" spans="1:16">
      <c r="A374" s="1017"/>
      <c r="B374" s="107"/>
      <c r="C374" s="994"/>
      <c r="D374" s="91"/>
      <c r="E374" s="93"/>
      <c r="F374" s="94"/>
      <c r="G374" s="107"/>
      <c r="H374" s="994"/>
      <c r="I374" s="91"/>
      <c r="J374" s="93"/>
      <c r="K374" s="94"/>
      <c r="L374" s="107"/>
      <c r="M374" s="994"/>
      <c r="N374" s="91"/>
      <c r="O374" s="93"/>
      <c r="P374" s="94"/>
    </row>
    <row r="375" spans="1:16">
      <c r="A375" s="1017"/>
      <c r="B375" s="104"/>
      <c r="C375" s="994"/>
      <c r="D375" s="110"/>
      <c r="E375" s="111"/>
      <c r="F375" s="101"/>
      <c r="G375" s="104"/>
      <c r="H375" s="994"/>
      <c r="I375" s="110"/>
      <c r="J375" s="111"/>
      <c r="K375" s="94"/>
      <c r="L375" s="104"/>
      <c r="M375" s="994"/>
      <c r="N375" s="110"/>
      <c r="O375" s="111"/>
      <c r="P375" s="94"/>
    </row>
    <row r="376" spans="1:16" ht="17.45" customHeight="1" thickBot="1">
      <c r="A376" s="1017"/>
      <c r="B376" s="104"/>
      <c r="C376" s="995"/>
      <c r="D376" s="119" t="s">
        <v>1047</v>
      </c>
      <c r="E376" s="120" t="s">
        <v>1048</v>
      </c>
      <c r="F376" s="121"/>
      <c r="G376" s="104"/>
      <c r="H376" s="995"/>
      <c r="I376" s="119" t="s">
        <v>1047</v>
      </c>
      <c r="J376" s="120" t="s">
        <v>1048</v>
      </c>
      <c r="K376" s="94"/>
      <c r="L376" s="104"/>
      <c r="M376" s="995"/>
      <c r="N376" s="119" t="s">
        <v>1047</v>
      </c>
      <c r="O376" s="120" t="s">
        <v>1048</v>
      </c>
      <c r="P376" s="94"/>
    </row>
    <row r="377" spans="1:16">
      <c r="A377" s="102"/>
      <c r="B377" s="106"/>
      <c r="C377" s="1008" t="s">
        <v>1049</v>
      </c>
      <c r="D377" s="115"/>
      <c r="E377" s="116"/>
      <c r="F377" s="122"/>
      <c r="G377" s="106"/>
      <c r="H377" s="993" t="s">
        <v>1049</v>
      </c>
      <c r="I377" s="115"/>
      <c r="J377" s="116"/>
      <c r="K377" s="122"/>
      <c r="L377" s="106"/>
      <c r="M377" s="1009" t="s">
        <v>1049</v>
      </c>
      <c r="N377" s="115"/>
      <c r="O377" s="116"/>
      <c r="P377" s="122"/>
    </row>
    <row r="378" spans="1:16">
      <c r="A378" s="102"/>
      <c r="B378" s="107"/>
      <c r="C378" s="994"/>
      <c r="D378" s="91"/>
      <c r="E378" s="93"/>
      <c r="F378" s="94"/>
      <c r="G378" s="107"/>
      <c r="H378" s="994"/>
      <c r="I378" s="91"/>
      <c r="J378" s="93"/>
      <c r="K378" s="94"/>
      <c r="L378" s="107"/>
      <c r="M378" s="994"/>
      <c r="N378" s="91"/>
      <c r="O378" s="93"/>
      <c r="P378" s="94"/>
    </row>
    <row r="379" spans="1:16">
      <c r="A379" s="102"/>
      <c r="B379" s="123"/>
      <c r="C379" s="994"/>
      <c r="D379" s="91"/>
      <c r="E379" s="93"/>
      <c r="F379" s="94"/>
      <c r="G379" s="123"/>
      <c r="H379" s="994"/>
      <c r="I379" s="91"/>
      <c r="J379" s="93"/>
      <c r="K379" s="94"/>
      <c r="L379" s="123"/>
      <c r="M379" s="994"/>
      <c r="N379" s="91"/>
      <c r="O379" s="93"/>
      <c r="P379" s="125"/>
    </row>
    <row r="380" spans="1:16">
      <c r="A380" s="102"/>
      <c r="B380" s="104"/>
      <c r="C380" s="994"/>
      <c r="D380" s="91"/>
      <c r="E380" s="93"/>
      <c r="F380" s="94"/>
      <c r="G380" s="104"/>
      <c r="H380" s="994"/>
      <c r="I380" s="91"/>
      <c r="J380" s="93"/>
      <c r="K380" s="94"/>
      <c r="L380" s="104"/>
      <c r="M380" s="994"/>
      <c r="N380" s="91"/>
      <c r="O380" s="93"/>
      <c r="P380" s="213"/>
    </row>
    <row r="381" spans="1:16">
      <c r="A381" s="102"/>
      <c r="B381" s="106"/>
      <c r="C381" s="994"/>
      <c r="D381" s="91"/>
      <c r="E381" s="93"/>
      <c r="F381" s="94"/>
      <c r="G381" s="106"/>
      <c r="H381" s="994"/>
      <c r="I381" s="91"/>
      <c r="J381" s="93"/>
      <c r="K381" s="94"/>
      <c r="L381" s="106"/>
      <c r="M381" s="994"/>
      <c r="N381" s="91"/>
      <c r="O381" s="93"/>
      <c r="P381" s="94"/>
    </row>
    <row r="382" spans="1:16">
      <c r="A382" s="102"/>
      <c r="B382" s="107"/>
      <c r="C382" s="994"/>
      <c r="D382" s="91"/>
      <c r="E382" s="93"/>
      <c r="F382" s="124"/>
      <c r="G382" s="107"/>
      <c r="H382" s="994"/>
      <c r="I382" s="91"/>
      <c r="J382" s="93"/>
      <c r="K382" s="124"/>
      <c r="L382" s="107"/>
      <c r="M382" s="994"/>
      <c r="N382" s="91"/>
      <c r="O382" s="93"/>
      <c r="P382" s="124"/>
    </row>
    <row r="383" spans="1:16">
      <c r="A383" s="102"/>
      <c r="B383" s="106"/>
      <c r="C383" s="994"/>
      <c r="D383" s="91"/>
      <c r="E383" s="93"/>
      <c r="F383" s="125"/>
      <c r="G383" s="106"/>
      <c r="H383" s="994"/>
      <c r="I383" s="91"/>
      <c r="J383" s="93"/>
      <c r="K383" s="125"/>
      <c r="L383" s="106"/>
      <c r="M383" s="994"/>
      <c r="N383" s="91"/>
      <c r="O383" s="93"/>
      <c r="P383" s="125"/>
    </row>
    <row r="384" spans="1:16">
      <c r="A384" s="102"/>
      <c r="B384" s="107"/>
      <c r="C384" s="994"/>
      <c r="D384" s="214"/>
      <c r="E384" s="111"/>
      <c r="F384" s="213"/>
      <c r="G384" s="107"/>
      <c r="H384" s="994"/>
      <c r="I384" s="110"/>
      <c r="J384" s="111"/>
      <c r="K384" s="213"/>
      <c r="L384" s="107"/>
      <c r="M384" s="994"/>
      <c r="N384" s="110"/>
      <c r="O384" s="111"/>
      <c r="P384" s="213"/>
    </row>
    <row r="385" spans="1:16">
      <c r="A385" s="102"/>
      <c r="B385" s="106"/>
      <c r="C385" s="994"/>
      <c r="D385" s="214"/>
      <c r="E385" s="111"/>
      <c r="F385" s="213"/>
      <c r="G385" s="106"/>
      <c r="H385" s="994"/>
      <c r="I385" s="110"/>
      <c r="J385" s="111"/>
      <c r="K385" s="213"/>
      <c r="L385" s="106"/>
      <c r="M385" s="994"/>
      <c r="N385" s="110"/>
      <c r="O385" s="111"/>
      <c r="P385" s="213"/>
    </row>
    <row r="386" spans="1:16" ht="17.45" customHeight="1" thickBot="1">
      <c r="A386" s="102"/>
      <c r="B386" s="107"/>
      <c r="C386" s="995"/>
      <c r="D386" s="126"/>
      <c r="E386" s="127"/>
      <c r="F386" s="101"/>
      <c r="G386" s="107"/>
      <c r="H386" s="995"/>
      <c r="I386" s="110"/>
      <c r="J386" s="127"/>
      <c r="K386" s="101"/>
      <c r="L386" s="107"/>
      <c r="M386" s="995"/>
      <c r="N386" s="110"/>
      <c r="O386" s="128"/>
      <c r="P386" s="124"/>
    </row>
    <row r="387" spans="1:16">
      <c r="A387" s="129"/>
      <c r="B387" s="106"/>
      <c r="C387" s="1008" t="s">
        <v>1055</v>
      </c>
      <c r="D387" s="115" t="s">
        <v>1056</v>
      </c>
      <c r="E387" s="130" t="s">
        <v>943</v>
      </c>
      <c r="F387" s="122"/>
      <c r="G387" s="106"/>
      <c r="H387" s="993" t="s">
        <v>1055</v>
      </c>
      <c r="I387" s="115" t="s">
        <v>1056</v>
      </c>
      <c r="J387" s="130" t="s">
        <v>943</v>
      </c>
      <c r="K387" s="122"/>
      <c r="L387" s="106"/>
      <c r="M387" s="1009" t="s">
        <v>1055</v>
      </c>
      <c r="N387" s="115" t="s">
        <v>1056</v>
      </c>
      <c r="O387" s="130" t="s">
        <v>943</v>
      </c>
      <c r="P387" s="122"/>
    </row>
    <row r="388" spans="1:16">
      <c r="A388" s="129"/>
      <c r="B388" s="107"/>
      <c r="C388" s="994"/>
      <c r="D388" s="91" t="s">
        <v>1060</v>
      </c>
      <c r="E388" s="93" t="s">
        <v>948</v>
      </c>
      <c r="F388" s="131"/>
      <c r="G388" s="107"/>
      <c r="H388" s="994"/>
      <c r="I388" s="91" t="s">
        <v>1060</v>
      </c>
      <c r="J388" s="93" t="s">
        <v>948</v>
      </c>
      <c r="K388" s="131"/>
      <c r="L388" s="107"/>
      <c r="M388" s="994"/>
      <c r="N388" s="91" t="s">
        <v>1060</v>
      </c>
      <c r="O388" s="93" t="s">
        <v>948</v>
      </c>
      <c r="P388" s="131"/>
    </row>
    <row r="389" spans="1:16">
      <c r="A389" s="129"/>
      <c r="B389" s="132"/>
      <c r="C389" s="994"/>
      <c r="D389" s="91" t="s">
        <v>1063</v>
      </c>
      <c r="E389" s="93" t="s">
        <v>952</v>
      </c>
      <c r="F389" s="94"/>
      <c r="G389" s="132"/>
      <c r="H389" s="994"/>
      <c r="I389" s="91" t="s">
        <v>1063</v>
      </c>
      <c r="J389" s="93" t="s">
        <v>952</v>
      </c>
      <c r="K389" s="94"/>
      <c r="L389" s="132"/>
      <c r="M389" s="994"/>
      <c r="N389" s="91" t="s">
        <v>1063</v>
      </c>
      <c r="O389" s="93" t="s">
        <v>952</v>
      </c>
      <c r="P389" s="94"/>
    </row>
    <row r="390" spans="1:16">
      <c r="A390" s="129"/>
      <c r="B390" s="107"/>
      <c r="C390" s="994"/>
      <c r="D390" s="91" t="s">
        <v>978</v>
      </c>
      <c r="E390" s="93" t="s">
        <v>956</v>
      </c>
      <c r="F390" s="101"/>
      <c r="G390" s="107"/>
      <c r="H390" s="994"/>
      <c r="I390" s="91" t="s">
        <v>978</v>
      </c>
      <c r="J390" s="93" t="s">
        <v>956</v>
      </c>
      <c r="K390" s="101"/>
      <c r="L390" s="107"/>
      <c r="M390" s="994"/>
      <c r="N390" s="91" t="s">
        <v>978</v>
      </c>
      <c r="O390" s="93" t="s">
        <v>956</v>
      </c>
      <c r="P390" s="101"/>
    </row>
    <row r="391" spans="1:16">
      <c r="A391" s="129"/>
      <c r="B391" s="132"/>
      <c r="C391" s="994"/>
      <c r="D391" s="91"/>
      <c r="E391" s="111"/>
      <c r="F391" s="133"/>
      <c r="G391" s="132"/>
      <c r="H391" s="994"/>
      <c r="I391" s="91"/>
      <c r="J391" s="111"/>
      <c r="K391" s="133"/>
      <c r="L391" s="132"/>
      <c r="M391" s="994"/>
      <c r="N391" s="91"/>
      <c r="O391" s="111"/>
      <c r="P391" s="133"/>
    </row>
    <row r="392" spans="1:16">
      <c r="A392" s="129"/>
      <c r="B392" s="107"/>
      <c r="C392" s="994"/>
      <c r="D392" s="91"/>
      <c r="E392" s="93"/>
      <c r="F392" s="94"/>
      <c r="G392" s="107"/>
      <c r="H392" s="994"/>
      <c r="I392" s="91"/>
      <c r="J392" s="93"/>
      <c r="K392" s="94"/>
      <c r="L392" s="107"/>
      <c r="M392" s="994"/>
      <c r="N392" s="91"/>
      <c r="O392" s="93"/>
      <c r="P392" s="94"/>
    </row>
    <row r="393" spans="1:16">
      <c r="A393" s="129"/>
      <c r="B393" s="132"/>
      <c r="C393" s="994"/>
      <c r="D393" s="91"/>
      <c r="E393" s="111"/>
      <c r="F393" s="133"/>
      <c r="G393" s="132"/>
      <c r="H393" s="994"/>
      <c r="I393" s="91"/>
      <c r="J393" s="111"/>
      <c r="K393" s="133"/>
      <c r="L393" s="132"/>
      <c r="M393" s="994"/>
      <c r="N393" s="91"/>
      <c r="O393" s="111"/>
      <c r="P393" s="133"/>
    </row>
    <row r="394" spans="1:16">
      <c r="A394" s="129"/>
      <c r="B394" s="107"/>
      <c r="C394" s="994"/>
      <c r="D394" s="91"/>
      <c r="E394" s="93"/>
      <c r="F394" s="94"/>
      <c r="G394" s="107"/>
      <c r="H394" s="994"/>
      <c r="I394" s="91"/>
      <c r="J394" s="93"/>
      <c r="K394" s="94"/>
      <c r="L394" s="107"/>
      <c r="M394" s="994"/>
      <c r="N394" s="91"/>
      <c r="O394" s="93"/>
      <c r="P394" s="94"/>
    </row>
    <row r="395" spans="1:16">
      <c r="A395" s="129"/>
      <c r="B395" s="132"/>
      <c r="C395" s="994"/>
      <c r="D395" s="91"/>
      <c r="E395" s="93"/>
      <c r="F395" s="94"/>
      <c r="G395" s="132"/>
      <c r="H395" s="994"/>
      <c r="I395" s="91"/>
      <c r="J395" s="93"/>
      <c r="K395" s="94"/>
      <c r="L395" s="132"/>
      <c r="M395" s="994"/>
      <c r="N395" s="91"/>
      <c r="O395" s="93"/>
      <c r="P395" s="94"/>
    </row>
    <row r="396" spans="1:16" ht="17.45" customHeight="1" thickBot="1">
      <c r="A396" s="129"/>
      <c r="B396" s="107"/>
      <c r="C396" s="995"/>
      <c r="D396" s="112"/>
      <c r="E396" s="113"/>
      <c r="F396" s="114"/>
      <c r="G396" s="107"/>
      <c r="H396" s="995"/>
      <c r="I396" s="112"/>
      <c r="J396" s="127"/>
      <c r="K396" s="101"/>
      <c r="L396" s="107"/>
      <c r="M396" s="995"/>
      <c r="N396" s="112"/>
      <c r="O396" s="127"/>
      <c r="P396" s="101"/>
    </row>
    <row r="397" spans="1:16">
      <c r="A397" s="129"/>
      <c r="B397" s="132"/>
      <c r="C397" s="1011" t="s">
        <v>1068</v>
      </c>
      <c r="D397" s="134" t="s">
        <v>1069</v>
      </c>
      <c r="E397" s="135"/>
      <c r="F397" s="136" t="s">
        <v>1070</v>
      </c>
      <c r="G397" s="132"/>
      <c r="H397" s="1028" t="s">
        <v>1068</v>
      </c>
      <c r="I397" s="134" t="s">
        <v>1069</v>
      </c>
      <c r="J397" s="135"/>
      <c r="K397" s="136" t="s">
        <v>1070</v>
      </c>
      <c r="L397" s="132"/>
      <c r="M397" s="1013" t="s">
        <v>1068</v>
      </c>
      <c r="N397" s="134" t="s">
        <v>1069</v>
      </c>
      <c r="O397" s="135"/>
      <c r="P397" s="136" t="s">
        <v>1070</v>
      </c>
    </row>
    <row r="398" spans="1:16">
      <c r="A398" s="129"/>
      <c r="B398" s="107"/>
      <c r="C398" s="994"/>
      <c r="D398" s="117"/>
      <c r="E398" s="118"/>
      <c r="F398" s="137"/>
      <c r="G398" s="107"/>
      <c r="H398" s="994"/>
      <c r="I398" s="91"/>
      <c r="J398" s="93"/>
      <c r="K398" s="94"/>
      <c r="L398" s="107"/>
      <c r="M398" s="994"/>
      <c r="N398" s="91"/>
      <c r="O398" s="93"/>
      <c r="P398" s="94"/>
    </row>
    <row r="399" spans="1:16">
      <c r="A399" s="129"/>
      <c r="B399" s="132"/>
      <c r="C399" s="994"/>
      <c r="D399" s="91"/>
      <c r="E399" s="93"/>
      <c r="F399" s="94"/>
      <c r="G399" s="132"/>
      <c r="H399" s="994"/>
      <c r="I399" s="91"/>
      <c r="J399" s="93"/>
      <c r="K399" s="94"/>
      <c r="L399" s="132"/>
      <c r="M399" s="994"/>
      <c r="N399" s="91"/>
      <c r="O399" s="93"/>
      <c r="P399" s="94"/>
    </row>
    <row r="400" spans="1:16">
      <c r="A400" s="129"/>
      <c r="B400" s="107"/>
      <c r="C400" s="994"/>
      <c r="D400" s="110"/>
      <c r="E400" s="111"/>
      <c r="F400" s="101"/>
      <c r="G400" s="107"/>
      <c r="H400" s="994"/>
      <c r="I400" s="110"/>
      <c r="J400" s="111"/>
      <c r="K400" s="101"/>
      <c r="L400" s="107"/>
      <c r="M400" s="994"/>
      <c r="N400" s="110"/>
      <c r="O400" s="111"/>
      <c r="P400" s="101"/>
    </row>
    <row r="401" spans="1:16">
      <c r="A401" s="1031"/>
      <c r="B401" s="132"/>
      <c r="C401" s="994"/>
      <c r="D401" s="91"/>
      <c r="E401" s="93"/>
      <c r="F401" s="94"/>
      <c r="G401" s="132"/>
      <c r="H401" s="994"/>
      <c r="I401" s="91"/>
      <c r="J401" s="93"/>
      <c r="K401" s="94"/>
      <c r="L401" s="132"/>
      <c r="M401" s="994"/>
      <c r="N401" s="91"/>
      <c r="O401" s="93"/>
      <c r="P401" s="94"/>
    </row>
    <row r="402" spans="1:16">
      <c r="A402" s="1017"/>
      <c r="B402" s="107"/>
      <c r="C402" s="994"/>
      <c r="D402" s="91"/>
      <c r="E402" s="93"/>
      <c r="F402" s="94"/>
      <c r="G402" s="107"/>
      <c r="H402" s="994"/>
      <c r="I402" s="91"/>
      <c r="J402" s="93"/>
      <c r="K402" s="94"/>
      <c r="L402" s="107"/>
      <c r="M402" s="994"/>
      <c r="N402" s="91"/>
      <c r="O402" s="93"/>
      <c r="P402" s="94"/>
    </row>
    <row r="403" spans="1:16">
      <c r="A403" s="1017"/>
      <c r="B403" s="132"/>
      <c r="C403" s="994"/>
      <c r="D403" s="110"/>
      <c r="E403" s="111"/>
      <c r="F403" s="101"/>
      <c r="G403" s="132"/>
      <c r="H403" s="994"/>
      <c r="I403" s="110"/>
      <c r="J403" s="111"/>
      <c r="K403" s="101"/>
      <c r="L403" s="132"/>
      <c r="M403" s="994"/>
      <c r="N403" s="110"/>
      <c r="O403" s="111"/>
      <c r="P403" s="101"/>
    </row>
    <row r="404" spans="1:16" ht="17.45" customHeight="1" thickBot="1">
      <c r="A404" s="1032"/>
      <c r="B404" s="138"/>
      <c r="C404" s="1012"/>
      <c r="D404" s="139"/>
      <c r="E404" s="140"/>
      <c r="F404" s="141"/>
      <c r="G404" s="138"/>
      <c r="H404" s="1012"/>
      <c r="I404" s="139"/>
      <c r="J404" s="140"/>
      <c r="K404" s="141"/>
      <c r="L404" s="138"/>
      <c r="M404" s="1012"/>
      <c r="N404" s="139"/>
      <c r="O404" s="140"/>
      <c r="P404" s="141"/>
    </row>
    <row r="405" spans="1:16" s="143" customFormat="1" ht="27" customHeight="1" thickTop="1" thickBot="1">
      <c r="A405" s="142"/>
      <c r="B405" s="1000" t="s">
        <v>1077</v>
      </c>
      <c r="C405" s="1001"/>
      <c r="D405" s="1001"/>
      <c r="E405" s="1001"/>
      <c r="F405" s="1001"/>
      <c r="G405" s="1025" t="s">
        <v>1078</v>
      </c>
      <c r="H405" s="1006"/>
      <c r="I405" s="1006"/>
      <c r="J405" s="1006"/>
      <c r="K405" s="1006"/>
      <c r="L405" s="1006"/>
      <c r="M405" s="1006"/>
      <c r="N405" s="1005" t="s">
        <v>1079</v>
      </c>
      <c r="O405" s="1006"/>
      <c r="P405" s="1006"/>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990">
        <f>A321</f>
        <v>46146</v>
      </c>
      <c r="B407" s="1020" t="s">
        <v>1085</v>
      </c>
      <c r="C407" s="157"/>
      <c r="D407" s="158"/>
      <c r="E407" s="159"/>
      <c r="F407" s="160"/>
      <c r="G407" s="161"/>
      <c r="H407" s="162"/>
      <c r="I407" s="163"/>
      <c r="J407" s="163"/>
      <c r="K407" s="164"/>
      <c r="L407" s="165"/>
      <c r="M407" s="166"/>
      <c r="N407" s="167"/>
      <c r="O407" s="163"/>
      <c r="P407" s="168"/>
    </row>
    <row r="408" spans="1:16" s="169" customFormat="1">
      <c r="A408" s="991"/>
      <c r="B408" s="1021"/>
      <c r="C408" s="170"/>
      <c r="D408" s="171"/>
      <c r="E408" s="172"/>
      <c r="F408" s="173"/>
      <c r="G408" s="170"/>
      <c r="H408" s="174"/>
      <c r="I408" s="172"/>
      <c r="J408" s="172"/>
      <c r="K408" s="175"/>
      <c r="L408" s="176"/>
      <c r="M408" s="177"/>
      <c r="N408" s="178"/>
      <c r="O408" s="172"/>
      <c r="P408" s="179"/>
    </row>
    <row r="409" spans="1:16" s="169" customFormat="1">
      <c r="A409" s="991"/>
      <c r="B409" s="1021"/>
      <c r="C409" s="170"/>
      <c r="D409" s="171"/>
      <c r="E409" s="172"/>
      <c r="F409" s="173"/>
      <c r="G409" s="170"/>
      <c r="H409" s="180"/>
      <c r="I409" s="172"/>
      <c r="J409" s="172"/>
      <c r="K409" s="175"/>
      <c r="L409" s="181"/>
      <c r="M409" s="177"/>
      <c r="N409" s="178"/>
      <c r="O409" s="172"/>
      <c r="P409" s="179"/>
    </row>
    <row r="410" spans="1:16" s="169" customFormat="1">
      <c r="A410" s="991"/>
      <c r="B410" s="1021"/>
      <c r="C410" s="170"/>
      <c r="D410" s="215"/>
      <c r="E410" s="172"/>
      <c r="F410" s="173"/>
      <c r="G410" s="170"/>
      <c r="H410" s="180"/>
      <c r="I410" s="172"/>
      <c r="J410" s="172"/>
      <c r="K410" s="184"/>
      <c r="L410" s="181"/>
      <c r="M410" s="177"/>
      <c r="N410" s="178"/>
      <c r="O410" s="172"/>
      <c r="P410" s="179"/>
    </row>
    <row r="411" spans="1:16" s="169" customFormat="1">
      <c r="A411" s="991"/>
      <c r="B411" s="1021"/>
      <c r="C411" s="170"/>
      <c r="D411" s="182"/>
      <c r="E411" s="172"/>
      <c r="F411" s="179"/>
      <c r="G411" s="170"/>
      <c r="H411" s="183"/>
      <c r="I411" s="172"/>
      <c r="J411" s="172"/>
      <c r="K411" s="184"/>
      <c r="L411" s="181"/>
      <c r="M411" s="177"/>
      <c r="N411" s="178"/>
      <c r="O411" s="172"/>
      <c r="P411" s="179"/>
    </row>
    <row r="412" spans="1:16" s="169" customFormat="1">
      <c r="A412" s="991"/>
      <c r="B412" s="1021"/>
      <c r="C412" s="170"/>
      <c r="D412" s="171"/>
      <c r="E412" s="172"/>
      <c r="F412" s="185"/>
      <c r="G412" s="195"/>
      <c r="H412" s="180"/>
      <c r="I412" s="188"/>
      <c r="J412" s="172"/>
      <c r="K412" s="175"/>
      <c r="L412" s="186"/>
      <c r="M412" s="187"/>
      <c r="N412" s="178"/>
      <c r="O412" s="172"/>
      <c r="P412" s="179"/>
    </row>
    <row r="413" spans="1:16" s="169" customFormat="1">
      <c r="A413" s="991"/>
      <c r="B413" s="1021"/>
      <c r="C413" s="170"/>
      <c r="D413" s="171"/>
      <c r="E413" s="172"/>
      <c r="F413" s="179"/>
      <c r="G413" s="170"/>
      <c r="H413" s="180"/>
      <c r="I413" s="188"/>
      <c r="J413" s="172"/>
      <c r="K413" s="175"/>
      <c r="L413" s="181"/>
      <c r="M413" s="177"/>
      <c r="N413" s="178"/>
      <c r="O413" s="172"/>
      <c r="P413" s="179"/>
    </row>
    <row r="414" spans="1:16" s="169" customFormat="1">
      <c r="A414" s="991"/>
      <c r="B414" s="1021"/>
      <c r="C414" s="170"/>
      <c r="D414" s="171"/>
      <c r="E414" s="172"/>
      <c r="F414" s="179"/>
      <c r="G414" s="216"/>
      <c r="H414" s="180"/>
      <c r="I414" s="172"/>
      <c r="J414" s="172"/>
      <c r="K414" s="175"/>
      <c r="L414" s="181"/>
      <c r="M414" s="177"/>
      <c r="N414" s="178"/>
      <c r="O414" s="172"/>
      <c r="P414" s="179"/>
    </row>
    <row r="415" spans="1:16" s="169" customFormat="1">
      <c r="A415" s="991"/>
      <c r="B415" s="1021"/>
      <c r="C415" s="170"/>
      <c r="D415" s="171"/>
      <c r="E415" s="172"/>
      <c r="F415" s="185"/>
      <c r="G415" s="170"/>
      <c r="H415" s="180"/>
      <c r="I415" s="188"/>
      <c r="J415" s="172"/>
      <c r="K415" s="175"/>
      <c r="L415" s="181"/>
      <c r="M415" s="177"/>
      <c r="N415" s="178"/>
      <c r="O415" s="172"/>
      <c r="P415" s="179"/>
    </row>
    <row r="416" spans="1:16" s="169" customFormat="1">
      <c r="A416" s="991"/>
      <c r="B416" s="1021"/>
      <c r="C416" s="170"/>
      <c r="D416" s="171"/>
      <c r="E416" s="172"/>
      <c r="F416" s="179"/>
      <c r="G416" s="170"/>
      <c r="H416" s="180"/>
      <c r="I416" s="188"/>
      <c r="J416" s="172"/>
      <c r="K416" s="175"/>
      <c r="L416" s="181"/>
      <c r="M416" s="177"/>
      <c r="N416" s="178"/>
      <c r="O416" s="172"/>
      <c r="P416" s="179"/>
    </row>
    <row r="417" spans="1:16" s="169" customFormat="1">
      <c r="A417" s="991"/>
      <c r="B417" s="1021"/>
      <c r="C417" s="189"/>
      <c r="D417" s="190"/>
      <c r="E417" s="191"/>
      <c r="F417" s="192"/>
      <c r="G417" s="170"/>
      <c r="H417" s="174"/>
      <c r="I417" s="172"/>
      <c r="J417" s="172"/>
      <c r="K417" s="175"/>
      <c r="L417" s="181"/>
      <c r="M417" s="177"/>
      <c r="N417" s="193"/>
      <c r="O417" s="191"/>
      <c r="P417" s="192"/>
    </row>
    <row r="418" spans="1:16" s="169" customFormat="1">
      <c r="A418" s="991"/>
      <c r="B418" s="1021"/>
      <c r="C418" s="189"/>
      <c r="D418" s="190"/>
      <c r="E418" s="191"/>
      <c r="F418" s="192"/>
      <c r="G418" s="195"/>
      <c r="H418" s="180"/>
      <c r="I418" s="188"/>
      <c r="J418" s="172"/>
      <c r="K418" s="175"/>
      <c r="L418" s="181"/>
      <c r="M418" s="177"/>
      <c r="N418" s="193"/>
      <c r="O418" s="191"/>
      <c r="P418" s="192"/>
    </row>
    <row r="419" spans="1:16" s="169" customFormat="1">
      <c r="A419" s="991"/>
      <c r="B419" s="1021"/>
      <c r="C419" s="189"/>
      <c r="D419" s="190"/>
      <c r="E419" s="191"/>
      <c r="F419" s="192"/>
      <c r="G419" s="170"/>
      <c r="H419" s="196"/>
      <c r="I419" s="188"/>
      <c r="J419" s="197"/>
      <c r="K419" s="194"/>
      <c r="L419" s="181"/>
      <c r="M419" s="177"/>
      <c r="N419" s="193"/>
      <c r="O419" s="191"/>
      <c r="P419" s="192"/>
    </row>
    <row r="420" spans="1:16" s="169" customFormat="1">
      <c r="A420" s="991"/>
      <c r="B420" s="1021"/>
      <c r="C420" s="189"/>
      <c r="D420" s="190"/>
      <c r="E420" s="191"/>
      <c r="F420" s="192"/>
      <c r="G420" s="170"/>
      <c r="H420" s="198"/>
      <c r="I420" s="172"/>
      <c r="J420" s="172"/>
      <c r="K420" s="175"/>
      <c r="L420" s="181"/>
      <c r="M420" s="177"/>
      <c r="N420" s="193"/>
      <c r="O420" s="191"/>
      <c r="P420" s="192"/>
    </row>
    <row r="421" spans="1:16" s="169" customFormat="1">
      <c r="A421" s="991"/>
      <c r="B421" s="1021"/>
      <c r="C421" s="189"/>
      <c r="D421" s="190"/>
      <c r="E421" s="191"/>
      <c r="F421" s="192"/>
      <c r="G421" s="195"/>
      <c r="H421" s="180"/>
      <c r="I421" s="197"/>
      <c r="J421" s="197"/>
      <c r="K421" s="194"/>
      <c r="L421" s="181"/>
      <c r="M421" s="177"/>
      <c r="N421" s="193"/>
      <c r="O421" s="191"/>
      <c r="P421" s="192"/>
    </row>
    <row r="422" spans="1:16" s="169" customFormat="1">
      <c r="A422" s="991"/>
      <c r="B422" s="1021"/>
      <c r="C422" s="189"/>
      <c r="D422" s="190"/>
      <c r="E422" s="191"/>
      <c r="F422" s="192"/>
      <c r="G422" s="170"/>
      <c r="H422" s="180"/>
      <c r="I422" s="197"/>
      <c r="J422" s="197"/>
      <c r="K422" s="194"/>
      <c r="L422" s="176"/>
      <c r="M422" s="177"/>
      <c r="N422" s="193"/>
      <c r="O422" s="191"/>
      <c r="P422" s="192"/>
    </row>
    <row r="423" spans="1:16" s="169" customFormat="1">
      <c r="A423" s="991"/>
      <c r="B423" s="1021"/>
      <c r="C423" s="189"/>
      <c r="D423" s="190"/>
      <c r="E423" s="191"/>
      <c r="F423" s="192"/>
      <c r="G423" s="189"/>
      <c r="H423" s="198"/>
      <c r="I423" s="199"/>
      <c r="J423" s="199"/>
      <c r="K423" s="200"/>
      <c r="L423" s="201"/>
      <c r="M423" s="187"/>
      <c r="N423" s="193"/>
      <c r="O423" s="191"/>
      <c r="P423" s="192"/>
    </row>
    <row r="424" spans="1:16" s="169" customFormat="1">
      <c r="A424" s="991"/>
      <c r="B424" s="1021"/>
      <c r="C424" s="189"/>
      <c r="D424" s="190"/>
      <c r="E424" s="191"/>
      <c r="F424" s="192"/>
      <c r="G424" s="189"/>
      <c r="H424" s="198"/>
      <c r="I424" s="199"/>
      <c r="J424" s="199"/>
      <c r="K424" s="200"/>
      <c r="L424" s="201"/>
      <c r="M424" s="187"/>
      <c r="N424" s="193"/>
      <c r="O424" s="191"/>
      <c r="P424" s="192"/>
    </row>
    <row r="425" spans="1:16" s="169" customFormat="1">
      <c r="A425" s="991"/>
      <c r="B425" s="1021"/>
      <c r="C425" s="189"/>
      <c r="D425" s="190"/>
      <c r="E425" s="191"/>
      <c r="F425" s="192"/>
      <c r="G425" s="189"/>
      <c r="H425" s="198"/>
      <c r="I425" s="199"/>
      <c r="J425" s="199"/>
      <c r="K425" s="200"/>
      <c r="L425" s="201"/>
      <c r="M425" s="187"/>
      <c r="N425" s="193"/>
      <c r="O425" s="191"/>
      <c r="P425" s="192"/>
    </row>
    <row r="426" spans="1:16" s="169" customFormat="1" ht="17.45" customHeight="1" thickBot="1">
      <c r="A426" s="992"/>
      <c r="B426" s="1022"/>
      <c r="C426" s="202"/>
      <c r="D426" s="203"/>
      <c r="E426" s="204"/>
      <c r="F426" s="205"/>
      <c r="G426" s="206"/>
      <c r="H426" s="207"/>
      <c r="I426" s="208"/>
      <c r="J426" s="208"/>
      <c r="K426" s="209"/>
      <c r="L426" s="210"/>
      <c r="M426" s="211"/>
      <c r="N426" s="212"/>
      <c r="O426" s="204"/>
      <c r="P426" s="205"/>
    </row>
    <row r="427" spans="1:16" s="68" customFormat="1" ht="18" customHeight="1" thickTop="1" thickBot="1">
      <c r="A427" s="1016">
        <f>A321+1</f>
        <v>46147</v>
      </c>
      <c r="B427" s="87" t="s">
        <v>940</v>
      </c>
      <c r="C427" s="1008" t="s">
        <v>941</v>
      </c>
      <c r="D427" s="88" t="s">
        <v>942</v>
      </c>
      <c r="E427" s="89" t="s">
        <v>943</v>
      </c>
      <c r="F427" s="90"/>
      <c r="G427" s="87" t="s">
        <v>940</v>
      </c>
      <c r="H427" s="1023" t="s">
        <v>941</v>
      </c>
      <c r="I427" s="88" t="s">
        <v>942</v>
      </c>
      <c r="J427" s="89" t="s">
        <v>943</v>
      </c>
      <c r="K427" s="90"/>
      <c r="L427" s="87" t="s">
        <v>940</v>
      </c>
      <c r="M427" s="1029" t="s">
        <v>941</v>
      </c>
      <c r="N427" s="88" t="s">
        <v>942</v>
      </c>
      <c r="O427" s="89" t="s">
        <v>943</v>
      </c>
      <c r="P427" s="90"/>
    </row>
    <row r="428" spans="1:16" ht="18" customHeight="1">
      <c r="A428" s="1017"/>
      <c r="B428" s="1026"/>
      <c r="C428" s="994"/>
      <c r="D428" s="91" t="s">
        <v>951</v>
      </c>
      <c r="E428" s="92" t="s">
        <v>948</v>
      </c>
      <c r="F428" s="90"/>
      <c r="G428" s="1026"/>
      <c r="H428" s="994"/>
      <c r="I428" s="91" t="s">
        <v>951</v>
      </c>
      <c r="J428" s="92" t="s">
        <v>948</v>
      </c>
      <c r="K428" s="90"/>
      <c r="L428" s="1026"/>
      <c r="M428" s="994"/>
      <c r="N428" s="91" t="s">
        <v>951</v>
      </c>
      <c r="O428" s="92" t="s">
        <v>948</v>
      </c>
      <c r="P428" s="90"/>
    </row>
    <row r="429" spans="1:16" ht="17.45" customHeight="1" thickBot="1">
      <c r="A429" s="1017"/>
      <c r="B429" s="997"/>
      <c r="C429" s="994"/>
      <c r="D429" s="91" t="s">
        <v>955</v>
      </c>
      <c r="E429" s="93" t="s">
        <v>952</v>
      </c>
      <c r="F429" s="95"/>
      <c r="G429" s="997"/>
      <c r="H429" s="994"/>
      <c r="I429" s="91" t="s">
        <v>955</v>
      </c>
      <c r="J429" s="93" t="s">
        <v>952</v>
      </c>
      <c r="K429" s="95"/>
      <c r="L429" s="997"/>
      <c r="M429" s="994"/>
      <c r="N429" s="91" t="s">
        <v>955</v>
      </c>
      <c r="O429" s="93" t="s">
        <v>952</v>
      </c>
      <c r="P429" s="95"/>
    </row>
    <row r="430" spans="1:16" ht="17.45" customHeight="1" thickBot="1">
      <c r="A430" s="1017"/>
      <c r="B430" s="87" t="s">
        <v>954</v>
      </c>
      <c r="C430" s="994"/>
      <c r="D430" s="91"/>
      <c r="E430" s="93"/>
      <c r="F430" s="94"/>
      <c r="G430" s="87" t="s">
        <v>954</v>
      </c>
      <c r="H430" s="994"/>
      <c r="I430" s="91" t="s">
        <v>958</v>
      </c>
      <c r="J430" s="93" t="s">
        <v>956</v>
      </c>
      <c r="K430" s="94"/>
      <c r="L430" s="87" t="s">
        <v>954</v>
      </c>
      <c r="M430" s="994"/>
      <c r="N430" s="91" t="s">
        <v>958</v>
      </c>
      <c r="O430" s="93" t="s">
        <v>956</v>
      </c>
      <c r="P430" s="94"/>
    </row>
    <row r="431" spans="1:16">
      <c r="A431" s="1017"/>
      <c r="B431" s="1027"/>
      <c r="C431" s="994"/>
      <c r="D431" s="91"/>
      <c r="E431" s="93"/>
      <c r="F431" s="94"/>
      <c r="G431" s="1027"/>
      <c r="H431" s="994"/>
      <c r="I431" s="91"/>
      <c r="J431" s="93"/>
      <c r="K431" s="94"/>
      <c r="L431" s="1027"/>
      <c r="M431" s="994"/>
      <c r="N431" s="91"/>
      <c r="O431" s="93"/>
      <c r="P431" s="94"/>
    </row>
    <row r="432" spans="1:16">
      <c r="A432" s="1017"/>
      <c r="B432" s="1003"/>
      <c r="C432" s="994"/>
      <c r="D432" s="91"/>
      <c r="E432" s="93"/>
      <c r="F432" s="94"/>
      <c r="G432" s="1003"/>
      <c r="H432" s="994"/>
      <c r="I432" s="91"/>
      <c r="J432" s="93"/>
      <c r="K432" s="94"/>
      <c r="L432" s="1003"/>
      <c r="M432" s="994"/>
      <c r="N432" s="91"/>
      <c r="O432" s="93"/>
      <c r="P432" s="94"/>
    </row>
    <row r="433" spans="1:16">
      <c r="A433" s="1017"/>
      <c r="B433" s="1002"/>
      <c r="C433" s="994"/>
      <c r="D433" s="91"/>
      <c r="E433" s="93"/>
      <c r="F433" s="90"/>
      <c r="G433" s="1002"/>
      <c r="H433" s="994"/>
      <c r="I433" s="91"/>
      <c r="J433" s="93"/>
      <c r="K433" s="90"/>
      <c r="L433" s="1002"/>
      <c r="M433" s="994"/>
      <c r="N433" s="91"/>
      <c r="O433" s="93"/>
      <c r="P433" s="90"/>
    </row>
    <row r="434" spans="1:16">
      <c r="A434" s="1017"/>
      <c r="B434" s="1003"/>
      <c r="C434" s="994"/>
      <c r="D434" s="91"/>
      <c r="E434" s="93"/>
      <c r="F434" s="96"/>
      <c r="G434" s="1003"/>
      <c r="H434" s="994"/>
      <c r="I434" s="91"/>
      <c r="J434" s="93"/>
      <c r="K434" s="96"/>
      <c r="L434" s="1003"/>
      <c r="M434" s="994"/>
      <c r="N434" s="91"/>
      <c r="O434" s="93"/>
      <c r="P434" s="90"/>
    </row>
    <row r="435" spans="1:16">
      <c r="A435" s="1017"/>
      <c r="B435" s="1002"/>
      <c r="C435" s="994"/>
      <c r="D435" s="91"/>
      <c r="E435" s="93"/>
      <c r="F435" s="99"/>
      <c r="G435" s="1002"/>
      <c r="H435" s="994"/>
      <c r="I435" s="91"/>
      <c r="J435" s="93"/>
      <c r="K435" s="99"/>
      <c r="L435" s="1002"/>
      <c r="M435" s="994"/>
      <c r="N435" s="91"/>
      <c r="O435" s="93"/>
      <c r="P435" s="96"/>
    </row>
    <row r="436" spans="1:16" ht="17.45" customHeight="1" thickBot="1">
      <c r="A436" s="1017"/>
      <c r="B436" s="1003"/>
      <c r="C436" s="994"/>
      <c r="D436" s="91"/>
      <c r="E436" s="93"/>
      <c r="F436" s="96"/>
      <c r="G436" s="1003"/>
      <c r="H436" s="994"/>
      <c r="I436" s="91"/>
      <c r="J436" s="93"/>
      <c r="K436" s="96"/>
      <c r="L436" s="1003"/>
      <c r="M436" s="994"/>
      <c r="N436" s="91"/>
      <c r="O436" s="93"/>
      <c r="P436" s="96"/>
    </row>
    <row r="437" spans="1:16" ht="17.45" customHeight="1" thickBot="1">
      <c r="A437" s="1017"/>
      <c r="B437" s="97" t="s">
        <v>977</v>
      </c>
      <c r="C437" s="994"/>
      <c r="D437" s="91"/>
      <c r="E437" s="93"/>
      <c r="F437" s="96"/>
      <c r="G437" s="97" t="s">
        <v>977</v>
      </c>
      <c r="H437" s="994"/>
      <c r="I437" s="91"/>
      <c r="J437" s="93"/>
      <c r="K437" s="96"/>
      <c r="L437" s="97" t="s">
        <v>977</v>
      </c>
      <c r="M437" s="994"/>
      <c r="N437" s="91"/>
      <c r="O437" s="93"/>
      <c r="P437" s="96"/>
    </row>
    <row r="438" spans="1:16">
      <c r="A438" s="1017"/>
      <c r="B438" s="1007"/>
      <c r="C438" s="994"/>
      <c r="D438" s="91"/>
      <c r="E438" s="93"/>
      <c r="F438" s="96"/>
      <c r="G438" s="1007"/>
      <c r="H438" s="994"/>
      <c r="I438" s="91"/>
      <c r="J438" s="93"/>
      <c r="K438" s="96"/>
      <c r="L438" s="1007"/>
      <c r="M438" s="994"/>
      <c r="N438" s="91"/>
      <c r="O438" s="93"/>
      <c r="P438" s="96"/>
    </row>
    <row r="439" spans="1:16">
      <c r="A439" s="1017"/>
      <c r="B439" s="999"/>
      <c r="C439" s="994"/>
      <c r="D439" s="91"/>
      <c r="E439" s="93"/>
      <c r="F439" s="96"/>
      <c r="G439" s="999"/>
      <c r="H439" s="994"/>
      <c r="I439" s="91"/>
      <c r="J439" s="93"/>
      <c r="K439" s="96"/>
      <c r="L439" s="999"/>
      <c r="M439" s="994"/>
      <c r="N439" s="91"/>
      <c r="O439" s="93"/>
      <c r="P439" s="94"/>
    </row>
    <row r="440" spans="1:16" ht="17.45" customHeight="1" thickBot="1">
      <c r="A440" s="1017"/>
      <c r="B440" s="997"/>
      <c r="C440" s="994"/>
      <c r="D440" s="91"/>
      <c r="E440" s="93"/>
      <c r="F440" s="94"/>
      <c r="G440" s="997"/>
      <c r="H440" s="994"/>
      <c r="I440" s="91"/>
      <c r="J440" s="93"/>
      <c r="K440" s="94"/>
      <c r="L440" s="997"/>
      <c r="M440" s="994"/>
      <c r="N440" s="91"/>
      <c r="O440" s="93"/>
      <c r="P440" s="94"/>
    </row>
    <row r="441" spans="1:16" ht="17.45" customHeight="1" thickBot="1">
      <c r="A441" s="1017"/>
      <c r="B441" s="97" t="s">
        <v>994</v>
      </c>
      <c r="C441" s="994"/>
      <c r="D441" s="91"/>
      <c r="E441" s="93"/>
      <c r="F441" s="94"/>
      <c r="G441" s="97" t="s">
        <v>994</v>
      </c>
      <c r="H441" s="994"/>
      <c r="I441" s="91"/>
      <c r="J441" s="93"/>
      <c r="K441" s="94"/>
      <c r="L441" s="97" t="s">
        <v>994</v>
      </c>
      <c r="M441" s="994"/>
      <c r="N441" s="91"/>
      <c r="O441" s="93"/>
      <c r="P441" s="94"/>
    </row>
    <row r="442" spans="1:16">
      <c r="A442" s="1017"/>
      <c r="B442" s="998"/>
      <c r="C442" s="994"/>
      <c r="D442" s="91"/>
      <c r="E442" s="93"/>
      <c r="F442" s="94"/>
      <c r="G442" s="998"/>
      <c r="H442" s="994"/>
      <c r="I442" s="91"/>
      <c r="J442" s="93"/>
      <c r="K442" s="94"/>
      <c r="L442" s="998"/>
      <c r="M442" s="994"/>
      <c r="N442" s="91"/>
      <c r="O442" s="93"/>
      <c r="P442" s="94"/>
    </row>
    <row r="443" spans="1:16">
      <c r="A443" s="1017"/>
      <c r="B443" s="999"/>
      <c r="C443" s="994"/>
      <c r="D443" s="91"/>
      <c r="E443" s="93"/>
      <c r="F443" s="94"/>
      <c r="G443" s="999"/>
      <c r="H443" s="994"/>
      <c r="I443" s="91"/>
      <c r="J443" s="93"/>
      <c r="K443" s="94"/>
      <c r="L443" s="999"/>
      <c r="M443" s="994"/>
      <c r="N443" s="91"/>
      <c r="O443" s="93"/>
      <c r="P443" s="94"/>
    </row>
    <row r="444" spans="1:16" ht="17.45" customHeight="1" thickBot="1">
      <c r="A444" s="1017"/>
      <c r="B444" s="997"/>
      <c r="C444" s="994"/>
      <c r="D444" s="91"/>
      <c r="E444" s="93"/>
      <c r="F444" s="94"/>
      <c r="G444" s="997"/>
      <c r="H444" s="994"/>
      <c r="I444" s="91"/>
      <c r="J444" s="93"/>
      <c r="K444" s="94"/>
      <c r="L444" s="997"/>
      <c r="M444" s="994"/>
      <c r="N444" s="91"/>
      <c r="O444" s="93"/>
      <c r="P444" s="94"/>
    </row>
    <row r="445" spans="1:16">
      <c r="A445" s="1017"/>
      <c r="B445" s="1018" t="s">
        <v>1013</v>
      </c>
      <c r="C445" s="994"/>
      <c r="D445" s="91"/>
      <c r="E445" s="93"/>
      <c r="F445" s="94"/>
      <c r="G445" s="1018" t="s">
        <v>1013</v>
      </c>
      <c r="H445" s="994"/>
      <c r="I445" s="91"/>
      <c r="J445" s="93"/>
      <c r="K445" s="94"/>
      <c r="L445" s="1018" t="s">
        <v>1013</v>
      </c>
      <c r="M445" s="994"/>
      <c r="N445" s="91"/>
      <c r="O445" s="93"/>
      <c r="P445" s="94"/>
    </row>
    <row r="446" spans="1:16" ht="17.45" customHeight="1" thickBot="1">
      <c r="A446" s="1017"/>
      <c r="B446" s="1019"/>
      <c r="C446" s="994"/>
      <c r="D446" s="91"/>
      <c r="E446" s="93"/>
      <c r="F446" s="94"/>
      <c r="G446" s="1019"/>
      <c r="H446" s="994"/>
      <c r="I446" s="91"/>
      <c r="J446" s="93"/>
      <c r="K446" s="94"/>
      <c r="L446" s="1019"/>
      <c r="M446" s="994"/>
      <c r="N446" s="91"/>
      <c r="O446" s="93"/>
      <c r="P446" s="90"/>
    </row>
    <row r="447" spans="1:16" ht="17.45" customHeight="1" thickTop="1">
      <c r="A447" s="1017"/>
      <c r="B447" s="1015" t="s">
        <v>1014</v>
      </c>
      <c r="C447" s="994"/>
      <c r="D447" s="91"/>
      <c r="E447" s="93"/>
      <c r="F447" s="90"/>
      <c r="G447" s="1015" t="s">
        <v>1014</v>
      </c>
      <c r="H447" s="994"/>
      <c r="I447" s="91"/>
      <c r="J447" s="93"/>
      <c r="K447" s="90"/>
      <c r="L447" s="1015" t="s">
        <v>1014</v>
      </c>
      <c r="M447" s="994"/>
      <c r="N447" s="91"/>
      <c r="O447" s="93"/>
      <c r="P447" s="94"/>
    </row>
    <row r="448" spans="1:16" ht="17.45" customHeight="1" thickBot="1">
      <c r="A448" s="1017"/>
      <c r="B448" s="997"/>
      <c r="C448" s="994"/>
      <c r="D448" s="91"/>
      <c r="E448" s="93"/>
      <c r="F448" s="90"/>
      <c r="G448" s="997"/>
      <c r="H448" s="994"/>
      <c r="I448" s="91"/>
      <c r="J448" s="93"/>
      <c r="K448" s="90"/>
      <c r="L448" s="997"/>
      <c r="M448" s="994"/>
      <c r="N448" s="91"/>
      <c r="O448" s="93"/>
      <c r="P448" s="98"/>
    </row>
    <row r="449" spans="1:16">
      <c r="A449" s="1017"/>
      <c r="B449" s="1014"/>
      <c r="C449" s="994"/>
      <c r="D449" s="91"/>
      <c r="E449" s="93"/>
      <c r="F449" s="94"/>
      <c r="G449" s="1014"/>
      <c r="H449" s="994"/>
      <c r="I449" s="91"/>
      <c r="J449" s="93"/>
      <c r="K449" s="94"/>
      <c r="L449" s="1014"/>
      <c r="M449" s="994"/>
      <c r="N449" s="91"/>
      <c r="O449" s="93"/>
      <c r="P449" s="100"/>
    </row>
    <row r="450" spans="1:16" ht="17.45" customHeight="1" thickBot="1">
      <c r="A450" s="1017"/>
      <c r="B450" s="999"/>
      <c r="C450" s="994"/>
      <c r="D450" s="91"/>
      <c r="E450" s="93"/>
      <c r="F450" s="94"/>
      <c r="G450" s="999"/>
      <c r="H450" s="994"/>
      <c r="I450" s="91"/>
      <c r="J450" s="93"/>
      <c r="K450" s="94"/>
      <c r="L450" s="999"/>
      <c r="M450" s="994"/>
      <c r="N450" s="91"/>
      <c r="O450" s="93"/>
      <c r="P450" s="101"/>
    </row>
    <row r="451" spans="1:16">
      <c r="A451" s="1017"/>
      <c r="B451" s="1010" t="s">
        <v>1015</v>
      </c>
      <c r="C451" s="994"/>
      <c r="D451" s="91"/>
      <c r="E451" s="93"/>
      <c r="F451" s="90"/>
      <c r="G451" s="1010" t="s">
        <v>1015</v>
      </c>
      <c r="H451" s="994"/>
      <c r="I451" s="91"/>
      <c r="J451" s="93"/>
      <c r="K451" s="90"/>
      <c r="L451" s="1010" t="s">
        <v>1015</v>
      </c>
      <c r="M451" s="994"/>
      <c r="N451" s="91"/>
      <c r="O451" s="93"/>
      <c r="P451" s="96"/>
    </row>
    <row r="452" spans="1:16" ht="17.45" customHeight="1" thickBot="1">
      <c r="A452" s="1017"/>
      <c r="B452" s="997"/>
      <c r="C452" s="994"/>
      <c r="D452" s="91"/>
      <c r="E452" s="93"/>
      <c r="F452" s="98"/>
      <c r="G452" s="997"/>
      <c r="H452" s="994"/>
      <c r="I452" s="91"/>
      <c r="J452" s="93"/>
      <c r="K452" s="98"/>
      <c r="L452" s="997"/>
      <c r="M452" s="994"/>
      <c r="N452" s="91"/>
      <c r="O452" s="93"/>
      <c r="P452" s="101"/>
    </row>
    <row r="453" spans="1:16">
      <c r="A453" s="1017"/>
      <c r="B453" s="996"/>
      <c r="C453" s="994"/>
      <c r="D453" s="91"/>
      <c r="E453" s="93"/>
      <c r="F453" s="99"/>
      <c r="G453" s="996"/>
      <c r="H453" s="994"/>
      <c r="I453" s="91"/>
      <c r="J453" s="93"/>
      <c r="K453" s="100"/>
      <c r="L453" s="996"/>
      <c r="M453" s="994"/>
      <c r="N453" s="91"/>
      <c r="O453" s="93"/>
      <c r="P453" s="90"/>
    </row>
    <row r="454" spans="1:16" ht="17.45" customHeight="1" thickBot="1">
      <c r="A454" s="1017"/>
      <c r="B454" s="997"/>
      <c r="C454" s="994"/>
      <c r="D454" s="91"/>
      <c r="E454" s="93"/>
      <c r="F454" s="96"/>
      <c r="G454" s="997"/>
      <c r="H454" s="994"/>
      <c r="I454" s="91"/>
      <c r="J454" s="93"/>
      <c r="K454" s="101"/>
      <c r="L454" s="997"/>
      <c r="M454" s="994"/>
      <c r="N454" s="91"/>
      <c r="O454" s="93"/>
      <c r="P454" s="94"/>
    </row>
    <row r="455" spans="1:16">
      <c r="A455" s="1017"/>
      <c r="B455" s="1004" t="s">
        <v>1016</v>
      </c>
      <c r="C455" s="994"/>
      <c r="D455" s="91"/>
      <c r="E455" s="93"/>
      <c r="F455" s="100"/>
      <c r="G455" s="1004" t="s">
        <v>1016</v>
      </c>
      <c r="H455" s="994"/>
      <c r="I455" s="91"/>
      <c r="J455" s="93"/>
      <c r="K455" s="101"/>
      <c r="L455" s="1004" t="s">
        <v>1016</v>
      </c>
      <c r="M455" s="994"/>
      <c r="N455" s="91"/>
      <c r="O455" s="111"/>
      <c r="P455" s="94"/>
    </row>
    <row r="456" spans="1:16" ht="17.45" customHeight="1" thickBot="1">
      <c r="A456" s="1017"/>
      <c r="B456" s="997"/>
      <c r="C456" s="994"/>
      <c r="D456" s="91"/>
      <c r="E456" s="93"/>
      <c r="F456" s="101"/>
      <c r="G456" s="997"/>
      <c r="H456" s="994"/>
      <c r="I456" s="91"/>
      <c r="J456" s="93"/>
      <c r="K456" s="96"/>
      <c r="L456" s="997"/>
      <c r="M456" s="994"/>
      <c r="N456" s="110"/>
      <c r="O456" s="93"/>
      <c r="P456" s="109"/>
    </row>
    <row r="457" spans="1:16">
      <c r="A457" s="1017"/>
      <c r="B457" s="996"/>
      <c r="C457" s="994"/>
      <c r="D457" s="91"/>
      <c r="E457" s="93"/>
      <c r="F457" s="101"/>
      <c r="G457" s="996"/>
      <c r="H457" s="994"/>
      <c r="I457" s="91"/>
      <c r="J457" s="93"/>
      <c r="K457" s="101"/>
      <c r="L457" s="996"/>
      <c r="M457" s="994"/>
      <c r="N457" s="110"/>
      <c r="O457" s="111"/>
      <c r="P457" s="94"/>
    </row>
    <row r="458" spans="1:16" ht="17.45" customHeight="1" thickBot="1">
      <c r="A458" s="1017"/>
      <c r="B458" s="997"/>
      <c r="C458" s="994"/>
      <c r="D458" s="91"/>
      <c r="E458" s="93"/>
      <c r="F458" s="96"/>
      <c r="G458" s="997"/>
      <c r="H458" s="994"/>
      <c r="I458" s="91"/>
      <c r="J458" s="93"/>
      <c r="K458" s="90"/>
      <c r="L458" s="997"/>
      <c r="M458" s="994"/>
      <c r="N458" s="91"/>
      <c r="O458" s="111"/>
      <c r="P458" s="101"/>
    </row>
    <row r="459" spans="1:16">
      <c r="A459" s="1017"/>
      <c r="B459" s="1004" t="s">
        <v>1018</v>
      </c>
      <c r="C459" s="994"/>
      <c r="D459" s="91"/>
      <c r="E459" s="93"/>
      <c r="F459" s="101"/>
      <c r="G459" s="1004" t="s">
        <v>1018</v>
      </c>
      <c r="H459" s="994"/>
      <c r="I459" s="91"/>
      <c r="J459" s="93"/>
      <c r="K459" s="94"/>
      <c r="L459" s="1004" t="s">
        <v>1018</v>
      </c>
      <c r="M459" s="994"/>
      <c r="N459" s="91"/>
      <c r="O459" s="93"/>
      <c r="P459" s="94"/>
    </row>
    <row r="460" spans="1:16" ht="17.45" customHeight="1" thickBot="1">
      <c r="A460" s="1017"/>
      <c r="B460" s="997"/>
      <c r="C460" s="994"/>
      <c r="D460" s="91"/>
      <c r="E460" s="93"/>
      <c r="F460" s="90"/>
      <c r="G460" s="997"/>
      <c r="H460" s="994"/>
      <c r="I460" s="91"/>
      <c r="J460" s="111"/>
      <c r="K460" s="94"/>
      <c r="L460" s="997"/>
      <c r="M460" s="994"/>
      <c r="N460" s="110"/>
      <c r="O460" s="111"/>
      <c r="P460" s="94"/>
    </row>
    <row r="461" spans="1:16">
      <c r="A461" s="1017"/>
      <c r="B461" s="996"/>
      <c r="C461" s="994"/>
      <c r="D461" s="91"/>
      <c r="E461" s="93"/>
      <c r="F461" s="94"/>
      <c r="G461" s="996"/>
      <c r="H461" s="994"/>
      <c r="I461" s="91"/>
      <c r="J461" s="93"/>
      <c r="K461" s="94"/>
      <c r="L461" s="996"/>
      <c r="M461" s="994"/>
      <c r="N461" s="110"/>
      <c r="O461" s="111"/>
      <c r="P461" s="94"/>
    </row>
    <row r="462" spans="1:16" ht="17.45" customHeight="1" thickBot="1">
      <c r="A462" s="1017"/>
      <c r="B462" s="997"/>
      <c r="C462" s="994"/>
      <c r="D462" s="91"/>
      <c r="E462" s="93"/>
      <c r="F462" s="90"/>
      <c r="G462" s="997"/>
      <c r="H462" s="994"/>
      <c r="I462" s="91"/>
      <c r="J462" s="111"/>
      <c r="K462" s="94"/>
      <c r="L462" s="997"/>
      <c r="M462" s="994"/>
      <c r="N462" s="91"/>
      <c r="O462" s="111"/>
      <c r="P462" s="94"/>
    </row>
    <row r="463" spans="1:16">
      <c r="A463" s="1017"/>
      <c r="B463" s="1010" t="s">
        <v>1020</v>
      </c>
      <c r="C463" s="994"/>
      <c r="D463" s="91"/>
      <c r="E463" s="93"/>
      <c r="F463" s="90"/>
      <c r="G463" s="1010" t="s">
        <v>1020</v>
      </c>
      <c r="H463" s="994"/>
      <c r="I463" s="91"/>
      <c r="J463" s="111"/>
      <c r="K463" s="94"/>
      <c r="L463" s="1010" t="s">
        <v>1020</v>
      </c>
      <c r="M463" s="994"/>
      <c r="N463" s="110"/>
      <c r="O463" s="111"/>
      <c r="P463" s="94"/>
    </row>
    <row r="464" spans="1:16" ht="17.45" customHeight="1" thickBot="1">
      <c r="A464" s="1017"/>
      <c r="B464" s="997"/>
      <c r="C464" s="994"/>
      <c r="D464" s="91"/>
      <c r="E464" s="93"/>
      <c r="F464" s="90"/>
      <c r="G464" s="997"/>
      <c r="H464" s="994"/>
      <c r="I464" s="91"/>
      <c r="J464" s="111"/>
      <c r="K464" s="94"/>
      <c r="L464" s="997"/>
      <c r="M464" s="994"/>
      <c r="N464" s="91"/>
      <c r="O464" s="111"/>
      <c r="P464" s="94"/>
    </row>
    <row r="465" spans="1:16">
      <c r="A465" s="1017"/>
      <c r="B465" s="103"/>
      <c r="C465" s="994"/>
      <c r="D465" s="91"/>
      <c r="E465" s="93"/>
      <c r="F465" s="94"/>
      <c r="G465" s="103"/>
      <c r="H465" s="994"/>
      <c r="I465" s="91"/>
      <c r="J465" s="93"/>
      <c r="K465" s="109"/>
      <c r="L465" s="103"/>
      <c r="M465" s="994"/>
      <c r="N465" s="110"/>
      <c r="O465" s="93"/>
      <c r="P465" s="109"/>
    </row>
    <row r="466" spans="1:16">
      <c r="A466" s="1017"/>
      <c r="B466" s="104"/>
      <c r="C466" s="994"/>
      <c r="D466" s="91"/>
      <c r="E466" s="93"/>
      <c r="F466" s="90"/>
      <c r="G466" s="104"/>
      <c r="H466" s="994"/>
      <c r="I466" s="91"/>
      <c r="J466" s="93"/>
      <c r="K466" s="94"/>
      <c r="L466" s="104"/>
      <c r="M466" s="994"/>
      <c r="N466" s="110"/>
      <c r="O466" s="111"/>
      <c r="P466" s="94"/>
    </row>
    <row r="467" spans="1:16">
      <c r="A467" s="1017"/>
      <c r="B467" s="106"/>
      <c r="C467" s="994"/>
      <c r="D467" s="91"/>
      <c r="E467" s="93"/>
      <c r="F467" s="90"/>
      <c r="G467" s="106"/>
      <c r="H467" s="994"/>
      <c r="I467" s="110"/>
      <c r="J467" s="111"/>
      <c r="K467" s="94"/>
      <c r="L467" s="106"/>
      <c r="M467" s="994"/>
      <c r="N467" s="110"/>
      <c r="O467" s="111"/>
      <c r="P467" s="101"/>
    </row>
    <row r="468" spans="1:16">
      <c r="A468" s="1017"/>
      <c r="B468" s="107"/>
      <c r="C468" s="994"/>
      <c r="D468" s="91"/>
      <c r="E468" s="93"/>
      <c r="F468" s="90"/>
      <c r="G468" s="107"/>
      <c r="H468" s="994"/>
      <c r="I468" s="110"/>
      <c r="J468" s="111"/>
      <c r="K468" s="101"/>
      <c r="L468" s="107"/>
      <c r="M468" s="994"/>
      <c r="N468" s="108"/>
      <c r="O468" s="93"/>
      <c r="P468" s="94"/>
    </row>
    <row r="469" spans="1:16">
      <c r="A469" s="1017"/>
      <c r="B469" s="106"/>
      <c r="C469" s="994"/>
      <c r="D469" s="108"/>
      <c r="E469" s="93"/>
      <c r="F469" s="94"/>
      <c r="G469" s="106"/>
      <c r="H469" s="994"/>
      <c r="I469" s="108"/>
      <c r="J469" s="93"/>
      <c r="K469" s="109"/>
      <c r="L469" s="106"/>
      <c r="M469" s="994"/>
      <c r="N469" s="91"/>
      <c r="O469" s="93"/>
      <c r="P469" s="109"/>
    </row>
    <row r="470" spans="1:16">
      <c r="A470" s="1017"/>
      <c r="B470" s="107"/>
      <c r="C470" s="994"/>
      <c r="D470" s="91"/>
      <c r="E470" s="93"/>
      <c r="F470" s="105"/>
      <c r="G470" s="107"/>
      <c r="H470" s="994"/>
      <c r="I470" s="91"/>
      <c r="J470" s="93"/>
      <c r="K470" s="94"/>
      <c r="L470" s="107"/>
      <c r="M470" s="994"/>
      <c r="N470" s="110"/>
      <c r="O470" s="111"/>
      <c r="P470" s="94"/>
    </row>
    <row r="471" spans="1:16">
      <c r="A471" s="1017"/>
      <c r="B471" s="106"/>
      <c r="C471" s="994"/>
      <c r="D471" s="91"/>
      <c r="E471" s="93"/>
      <c r="F471" s="94"/>
      <c r="G471" s="106"/>
      <c r="H471" s="994"/>
      <c r="I471" s="110"/>
      <c r="J471" s="111"/>
      <c r="K471" s="94"/>
      <c r="L471" s="106"/>
      <c r="M471" s="994"/>
      <c r="N471" s="110"/>
      <c r="O471" s="111"/>
      <c r="P471" s="94"/>
    </row>
    <row r="472" spans="1:16" ht="17.45" customHeight="1" thickBot="1">
      <c r="A472" s="1017"/>
      <c r="B472" s="107"/>
      <c r="C472" s="995"/>
      <c r="D472" s="112"/>
      <c r="E472" s="113"/>
      <c r="F472" s="114"/>
      <c r="G472" s="107"/>
      <c r="H472" s="994"/>
      <c r="I472" s="112"/>
      <c r="J472" s="113"/>
      <c r="K472" s="114"/>
      <c r="L472" s="107"/>
      <c r="M472" s="994"/>
      <c r="N472" s="112"/>
      <c r="O472" s="113"/>
      <c r="P472" s="114"/>
    </row>
    <row r="473" spans="1:16">
      <c r="A473" s="1030" t="str">
        <f>TEXT(A427,"AAAA")</f>
        <v>星期二</v>
      </c>
      <c r="B473" s="106"/>
      <c r="C473" s="1008" t="s">
        <v>978</v>
      </c>
      <c r="D473" s="115"/>
      <c r="E473" s="116"/>
      <c r="F473" s="94"/>
      <c r="G473" s="106"/>
      <c r="H473" s="993" t="s">
        <v>978</v>
      </c>
      <c r="I473" s="115"/>
      <c r="J473" s="116"/>
      <c r="K473" s="94"/>
      <c r="L473" s="106"/>
      <c r="M473" s="1009" t="s">
        <v>978</v>
      </c>
      <c r="N473" s="115"/>
      <c r="O473" s="116"/>
      <c r="P473" s="94"/>
    </row>
    <row r="474" spans="1:16">
      <c r="A474" s="1017"/>
      <c r="B474" s="107"/>
      <c r="C474" s="994"/>
      <c r="D474" s="117"/>
      <c r="E474" s="93"/>
      <c r="F474" s="94"/>
      <c r="G474" s="107"/>
      <c r="H474" s="994"/>
      <c r="I474" s="91"/>
      <c r="J474" s="93"/>
      <c r="K474" s="94"/>
      <c r="L474" s="107"/>
      <c r="M474" s="994"/>
      <c r="N474" s="91"/>
      <c r="O474" s="93"/>
      <c r="P474" s="94"/>
    </row>
    <row r="475" spans="1:16">
      <c r="A475" s="1017"/>
      <c r="B475" s="106"/>
      <c r="C475" s="994"/>
      <c r="D475" s="117"/>
      <c r="E475" s="93"/>
      <c r="F475" s="94"/>
      <c r="G475" s="106"/>
      <c r="H475" s="994"/>
      <c r="I475" s="91"/>
      <c r="J475" s="93"/>
      <c r="K475" s="94"/>
      <c r="L475" s="106"/>
      <c r="M475" s="994"/>
      <c r="N475" s="91"/>
      <c r="O475" s="93"/>
      <c r="P475" s="94"/>
    </row>
    <row r="476" spans="1:16">
      <c r="A476" s="1017"/>
      <c r="B476" s="107"/>
      <c r="C476" s="994"/>
      <c r="D476" s="117"/>
      <c r="E476" s="93"/>
      <c r="F476" s="94"/>
      <c r="G476" s="107"/>
      <c r="H476" s="994"/>
      <c r="I476" s="91"/>
      <c r="J476" s="93"/>
      <c r="K476" s="94"/>
      <c r="L476" s="107"/>
      <c r="M476" s="994"/>
      <c r="N476" s="91"/>
      <c r="O476" s="93"/>
      <c r="P476" s="94"/>
    </row>
    <row r="477" spans="1:16">
      <c r="A477" s="1017"/>
      <c r="B477" s="106"/>
      <c r="C477" s="994"/>
      <c r="D477" s="117"/>
      <c r="E477" s="93"/>
      <c r="F477" s="94"/>
      <c r="G477" s="106"/>
      <c r="H477" s="994"/>
      <c r="I477" s="91"/>
      <c r="J477" s="93"/>
      <c r="K477" s="94"/>
      <c r="L477" s="106"/>
      <c r="M477" s="994"/>
      <c r="N477" s="91"/>
      <c r="O477" s="93"/>
      <c r="P477" s="94"/>
    </row>
    <row r="478" spans="1:16">
      <c r="A478" s="1017"/>
      <c r="B478" s="107"/>
      <c r="C478" s="994"/>
      <c r="D478" s="117"/>
      <c r="E478" s="93"/>
      <c r="F478" s="94"/>
      <c r="G478" s="107"/>
      <c r="H478" s="994"/>
      <c r="I478" s="91"/>
      <c r="J478" s="93"/>
      <c r="K478" s="94"/>
      <c r="L478" s="107"/>
      <c r="M478" s="994"/>
      <c r="N478" s="91"/>
      <c r="O478" s="93"/>
      <c r="P478" s="94"/>
    </row>
    <row r="479" spans="1:16">
      <c r="A479" s="1017"/>
      <c r="B479" s="106"/>
      <c r="C479" s="994"/>
      <c r="D479" s="117"/>
      <c r="E479" s="93"/>
      <c r="F479" s="94"/>
      <c r="G479" s="106"/>
      <c r="H479" s="994"/>
      <c r="I479" s="91"/>
      <c r="J479" s="93"/>
      <c r="K479" s="94"/>
      <c r="L479" s="106"/>
      <c r="M479" s="994"/>
      <c r="N479" s="91"/>
      <c r="O479" s="93"/>
      <c r="P479" s="94"/>
    </row>
    <row r="480" spans="1:16">
      <c r="A480" s="1017"/>
      <c r="B480" s="107"/>
      <c r="C480" s="994"/>
      <c r="D480" s="91"/>
      <c r="E480" s="93"/>
      <c r="F480" s="94"/>
      <c r="G480" s="107"/>
      <c r="H480" s="994"/>
      <c r="I480" s="91"/>
      <c r="J480" s="93"/>
      <c r="K480" s="94"/>
      <c r="L480" s="107"/>
      <c r="M480" s="994"/>
      <c r="N480" s="91"/>
      <c r="O480" s="93"/>
      <c r="P480" s="94"/>
    </row>
    <row r="481" spans="1:16">
      <c r="A481" s="1017"/>
      <c r="B481" s="104"/>
      <c r="C481" s="994"/>
      <c r="D481" s="110"/>
      <c r="E481" s="111"/>
      <c r="F481" s="101"/>
      <c r="G481" s="104"/>
      <c r="H481" s="994"/>
      <c r="I481" s="110"/>
      <c r="J481" s="111"/>
      <c r="K481" s="94"/>
      <c r="L481" s="104"/>
      <c r="M481" s="994"/>
      <c r="N481" s="110"/>
      <c r="O481" s="111"/>
      <c r="P481" s="94"/>
    </row>
    <row r="482" spans="1:16" ht="17.45" customHeight="1" thickBot="1">
      <c r="A482" s="1017"/>
      <c r="B482" s="104"/>
      <c r="C482" s="995"/>
      <c r="D482" s="119" t="s">
        <v>1047</v>
      </c>
      <c r="E482" s="120" t="s">
        <v>1048</v>
      </c>
      <c r="F482" s="121"/>
      <c r="G482" s="104"/>
      <c r="H482" s="995"/>
      <c r="I482" s="119" t="s">
        <v>1047</v>
      </c>
      <c r="J482" s="120" t="s">
        <v>1048</v>
      </c>
      <c r="K482" s="94"/>
      <c r="L482" s="104"/>
      <c r="M482" s="995"/>
      <c r="N482" s="119" t="s">
        <v>1047</v>
      </c>
      <c r="O482" s="120" t="s">
        <v>1048</v>
      </c>
      <c r="P482" s="94"/>
    </row>
    <row r="483" spans="1:16">
      <c r="A483" s="102"/>
      <c r="B483" s="106"/>
      <c r="C483" s="1008" t="s">
        <v>1049</v>
      </c>
      <c r="D483" s="115"/>
      <c r="E483" s="116"/>
      <c r="F483" s="122"/>
      <c r="G483" s="106"/>
      <c r="H483" s="993" t="s">
        <v>1049</v>
      </c>
      <c r="I483" s="115"/>
      <c r="J483" s="116"/>
      <c r="K483" s="122"/>
      <c r="L483" s="106"/>
      <c r="M483" s="1009" t="s">
        <v>1049</v>
      </c>
      <c r="N483" s="115"/>
      <c r="O483" s="116"/>
      <c r="P483" s="122"/>
    </row>
    <row r="484" spans="1:16">
      <c r="A484" s="102"/>
      <c r="B484" s="107"/>
      <c r="C484" s="994"/>
      <c r="D484" s="91"/>
      <c r="E484" s="93"/>
      <c r="F484" s="94"/>
      <c r="G484" s="107"/>
      <c r="H484" s="994"/>
      <c r="I484" s="91"/>
      <c r="J484" s="93"/>
      <c r="K484" s="94"/>
      <c r="L484" s="107"/>
      <c r="M484" s="994"/>
      <c r="N484" s="91"/>
      <c r="O484" s="93"/>
      <c r="P484" s="94"/>
    </row>
    <row r="485" spans="1:16">
      <c r="A485" s="102"/>
      <c r="B485" s="123"/>
      <c r="C485" s="994"/>
      <c r="D485" s="91"/>
      <c r="E485" s="93"/>
      <c r="F485" s="94"/>
      <c r="G485" s="123"/>
      <c r="H485" s="994"/>
      <c r="I485" s="91"/>
      <c r="J485" s="93"/>
      <c r="K485" s="94"/>
      <c r="L485" s="123"/>
      <c r="M485" s="994"/>
      <c r="N485" s="91"/>
      <c r="O485" s="93"/>
      <c r="P485" s="125"/>
    </row>
    <row r="486" spans="1:16">
      <c r="A486" s="102"/>
      <c r="B486" s="104"/>
      <c r="C486" s="994"/>
      <c r="D486" s="91"/>
      <c r="E486" s="93"/>
      <c r="F486" s="94"/>
      <c r="G486" s="104"/>
      <c r="H486" s="994"/>
      <c r="I486" s="91"/>
      <c r="J486" s="93"/>
      <c r="K486" s="94"/>
      <c r="L486" s="104"/>
      <c r="M486" s="994"/>
      <c r="N486" s="91"/>
      <c r="O486" s="93"/>
      <c r="P486" s="213"/>
    </row>
    <row r="487" spans="1:16">
      <c r="A487" s="102"/>
      <c r="B487" s="106"/>
      <c r="C487" s="994"/>
      <c r="D487" s="91"/>
      <c r="E487" s="93"/>
      <c r="F487" s="94"/>
      <c r="G487" s="106"/>
      <c r="H487" s="994"/>
      <c r="I487" s="91"/>
      <c r="J487" s="93"/>
      <c r="K487" s="94"/>
      <c r="L487" s="106"/>
      <c r="M487" s="994"/>
      <c r="N487" s="91"/>
      <c r="O487" s="93"/>
      <c r="P487" s="94"/>
    </row>
    <row r="488" spans="1:16">
      <c r="A488" s="102"/>
      <c r="B488" s="107"/>
      <c r="C488" s="994"/>
      <c r="D488" s="91"/>
      <c r="E488" s="93"/>
      <c r="F488" s="124"/>
      <c r="G488" s="107"/>
      <c r="H488" s="994"/>
      <c r="I488" s="91"/>
      <c r="J488" s="93"/>
      <c r="K488" s="124"/>
      <c r="L488" s="107"/>
      <c r="M488" s="994"/>
      <c r="N488" s="91"/>
      <c r="O488" s="93"/>
      <c r="P488" s="124"/>
    </row>
    <row r="489" spans="1:16">
      <c r="A489" s="102"/>
      <c r="B489" s="106"/>
      <c r="C489" s="994"/>
      <c r="D489" s="91"/>
      <c r="E489" s="93"/>
      <c r="F489" s="125"/>
      <c r="G489" s="106"/>
      <c r="H489" s="994"/>
      <c r="I489" s="91"/>
      <c r="J489" s="93"/>
      <c r="K489" s="125"/>
      <c r="L489" s="106"/>
      <c r="M489" s="994"/>
      <c r="N489" s="91"/>
      <c r="O489" s="93"/>
      <c r="P489" s="125"/>
    </row>
    <row r="490" spans="1:16">
      <c r="A490" s="102"/>
      <c r="B490" s="107"/>
      <c r="C490" s="994"/>
      <c r="D490" s="214"/>
      <c r="E490" s="111"/>
      <c r="F490" s="213"/>
      <c r="G490" s="107"/>
      <c r="H490" s="994"/>
      <c r="I490" s="110"/>
      <c r="J490" s="111"/>
      <c r="K490" s="213"/>
      <c r="L490" s="107"/>
      <c r="M490" s="994"/>
      <c r="N490" s="110"/>
      <c r="O490" s="111"/>
      <c r="P490" s="213"/>
    </row>
    <row r="491" spans="1:16">
      <c r="A491" s="102"/>
      <c r="B491" s="106"/>
      <c r="C491" s="994"/>
      <c r="D491" s="214"/>
      <c r="E491" s="111"/>
      <c r="F491" s="213"/>
      <c r="G491" s="106"/>
      <c r="H491" s="994"/>
      <c r="I491" s="110"/>
      <c r="J491" s="111"/>
      <c r="K491" s="213"/>
      <c r="L491" s="106"/>
      <c r="M491" s="994"/>
      <c r="N491" s="110"/>
      <c r="O491" s="111"/>
      <c r="P491" s="213"/>
    </row>
    <row r="492" spans="1:16" ht="17.45" customHeight="1" thickBot="1">
      <c r="A492" s="102"/>
      <c r="B492" s="107"/>
      <c r="C492" s="995"/>
      <c r="D492" s="126"/>
      <c r="E492" s="127"/>
      <c r="F492" s="101"/>
      <c r="G492" s="107"/>
      <c r="H492" s="995"/>
      <c r="I492" s="110"/>
      <c r="J492" s="127"/>
      <c r="K492" s="101"/>
      <c r="L492" s="107"/>
      <c r="M492" s="995"/>
      <c r="N492" s="110"/>
      <c r="O492" s="128"/>
      <c r="P492" s="124"/>
    </row>
    <row r="493" spans="1:16">
      <c r="A493" s="129"/>
      <c r="B493" s="106"/>
      <c r="C493" s="1008" t="s">
        <v>1055</v>
      </c>
      <c r="D493" s="115" t="s">
        <v>1056</v>
      </c>
      <c r="E493" s="130" t="s">
        <v>943</v>
      </c>
      <c r="F493" s="122"/>
      <c r="G493" s="106"/>
      <c r="H493" s="993" t="s">
        <v>1055</v>
      </c>
      <c r="I493" s="115" t="s">
        <v>1056</v>
      </c>
      <c r="J493" s="130" t="s">
        <v>943</v>
      </c>
      <c r="K493" s="122"/>
      <c r="L493" s="106"/>
      <c r="M493" s="1009" t="s">
        <v>1055</v>
      </c>
      <c r="N493" s="115" t="s">
        <v>1056</v>
      </c>
      <c r="O493" s="130" t="s">
        <v>943</v>
      </c>
      <c r="P493" s="122"/>
    </row>
    <row r="494" spans="1:16">
      <c r="A494" s="129"/>
      <c r="B494" s="107"/>
      <c r="C494" s="994"/>
      <c r="D494" s="91" t="s">
        <v>1060</v>
      </c>
      <c r="E494" s="93" t="s">
        <v>948</v>
      </c>
      <c r="F494" s="131"/>
      <c r="G494" s="107"/>
      <c r="H494" s="994"/>
      <c r="I494" s="91" t="s">
        <v>1060</v>
      </c>
      <c r="J494" s="93" t="s">
        <v>948</v>
      </c>
      <c r="K494" s="131"/>
      <c r="L494" s="107"/>
      <c r="M494" s="994"/>
      <c r="N494" s="91" t="s">
        <v>1060</v>
      </c>
      <c r="O494" s="93" t="s">
        <v>948</v>
      </c>
      <c r="P494" s="131"/>
    </row>
    <row r="495" spans="1:16">
      <c r="A495" s="129"/>
      <c r="B495" s="132"/>
      <c r="C495" s="994"/>
      <c r="D495" s="91" t="s">
        <v>1063</v>
      </c>
      <c r="E495" s="93" t="s">
        <v>952</v>
      </c>
      <c r="F495" s="94"/>
      <c r="G495" s="132"/>
      <c r="H495" s="994"/>
      <c r="I495" s="91" t="s">
        <v>1063</v>
      </c>
      <c r="J495" s="93" t="s">
        <v>952</v>
      </c>
      <c r="K495" s="94"/>
      <c r="L495" s="132"/>
      <c r="M495" s="994"/>
      <c r="N495" s="91" t="s">
        <v>1063</v>
      </c>
      <c r="O495" s="93" t="s">
        <v>952</v>
      </c>
      <c r="P495" s="94"/>
    </row>
    <row r="496" spans="1:16">
      <c r="A496" s="129"/>
      <c r="B496" s="107"/>
      <c r="C496" s="994"/>
      <c r="D496" s="91" t="s">
        <v>978</v>
      </c>
      <c r="E496" s="93" t="s">
        <v>956</v>
      </c>
      <c r="F496" s="101"/>
      <c r="G496" s="107"/>
      <c r="H496" s="994"/>
      <c r="I496" s="91" t="s">
        <v>978</v>
      </c>
      <c r="J496" s="93" t="s">
        <v>956</v>
      </c>
      <c r="K496" s="101"/>
      <c r="L496" s="107"/>
      <c r="M496" s="994"/>
      <c r="N496" s="91" t="s">
        <v>978</v>
      </c>
      <c r="O496" s="93" t="s">
        <v>956</v>
      </c>
      <c r="P496" s="101"/>
    </row>
    <row r="497" spans="1:16">
      <c r="A497" s="129"/>
      <c r="B497" s="132"/>
      <c r="C497" s="994"/>
      <c r="D497" s="91"/>
      <c r="E497" s="111"/>
      <c r="F497" s="133"/>
      <c r="G497" s="132"/>
      <c r="H497" s="994"/>
      <c r="I497" s="91"/>
      <c r="J497" s="111"/>
      <c r="K497" s="133"/>
      <c r="L497" s="132"/>
      <c r="M497" s="994"/>
      <c r="N497" s="91"/>
      <c r="O497" s="111"/>
      <c r="P497" s="133"/>
    </row>
    <row r="498" spans="1:16">
      <c r="A498" s="129"/>
      <c r="B498" s="107"/>
      <c r="C498" s="994"/>
      <c r="D498" s="91"/>
      <c r="E498" s="93"/>
      <c r="F498" s="94"/>
      <c r="G498" s="107"/>
      <c r="H498" s="994"/>
      <c r="I498" s="91"/>
      <c r="J498" s="93"/>
      <c r="K498" s="94"/>
      <c r="L498" s="107"/>
      <c r="M498" s="994"/>
      <c r="N498" s="91"/>
      <c r="O498" s="93"/>
      <c r="P498" s="94"/>
    </row>
    <row r="499" spans="1:16">
      <c r="A499" s="129"/>
      <c r="B499" s="132"/>
      <c r="C499" s="994"/>
      <c r="D499" s="91"/>
      <c r="E499" s="111"/>
      <c r="F499" s="133"/>
      <c r="G499" s="132"/>
      <c r="H499" s="994"/>
      <c r="I499" s="91"/>
      <c r="J499" s="111"/>
      <c r="K499" s="133"/>
      <c r="L499" s="132"/>
      <c r="M499" s="994"/>
      <c r="N499" s="91"/>
      <c r="O499" s="111"/>
      <c r="P499" s="133"/>
    </row>
    <row r="500" spans="1:16">
      <c r="A500" s="129"/>
      <c r="B500" s="107"/>
      <c r="C500" s="994"/>
      <c r="D500" s="91"/>
      <c r="E500" s="93"/>
      <c r="F500" s="94"/>
      <c r="G500" s="107"/>
      <c r="H500" s="994"/>
      <c r="I500" s="91"/>
      <c r="J500" s="93"/>
      <c r="K500" s="94"/>
      <c r="L500" s="107"/>
      <c r="M500" s="994"/>
      <c r="N500" s="91"/>
      <c r="O500" s="93"/>
      <c r="P500" s="94"/>
    </row>
    <row r="501" spans="1:16">
      <c r="A501" s="129"/>
      <c r="B501" s="132"/>
      <c r="C501" s="994"/>
      <c r="D501" s="91"/>
      <c r="E501" s="93"/>
      <c r="F501" s="94"/>
      <c r="G501" s="132"/>
      <c r="H501" s="994"/>
      <c r="I501" s="91"/>
      <c r="J501" s="93"/>
      <c r="K501" s="94"/>
      <c r="L501" s="132"/>
      <c r="M501" s="994"/>
      <c r="N501" s="91"/>
      <c r="O501" s="93"/>
      <c r="P501" s="94"/>
    </row>
    <row r="502" spans="1:16" ht="17.45" customHeight="1" thickBot="1">
      <c r="A502" s="129"/>
      <c r="B502" s="107"/>
      <c r="C502" s="995"/>
      <c r="D502" s="112"/>
      <c r="E502" s="113"/>
      <c r="F502" s="114"/>
      <c r="G502" s="107"/>
      <c r="H502" s="995"/>
      <c r="I502" s="112"/>
      <c r="J502" s="127"/>
      <c r="K502" s="101"/>
      <c r="L502" s="107"/>
      <c r="M502" s="995"/>
      <c r="N502" s="112"/>
      <c r="O502" s="127"/>
      <c r="P502" s="101"/>
    </row>
    <row r="503" spans="1:16">
      <c r="A503" s="129"/>
      <c r="B503" s="132"/>
      <c r="C503" s="1011" t="s">
        <v>1068</v>
      </c>
      <c r="D503" s="134" t="s">
        <v>1069</v>
      </c>
      <c r="E503" s="135"/>
      <c r="F503" s="136" t="s">
        <v>1070</v>
      </c>
      <c r="G503" s="132"/>
      <c r="H503" s="1028" t="s">
        <v>1068</v>
      </c>
      <c r="I503" s="134" t="s">
        <v>1069</v>
      </c>
      <c r="J503" s="135"/>
      <c r="K503" s="136" t="s">
        <v>1070</v>
      </c>
      <c r="L503" s="132"/>
      <c r="M503" s="1013" t="s">
        <v>1068</v>
      </c>
      <c r="N503" s="134" t="s">
        <v>1069</v>
      </c>
      <c r="O503" s="135"/>
      <c r="P503" s="136" t="s">
        <v>1070</v>
      </c>
    </row>
    <row r="504" spans="1:16">
      <c r="A504" s="129"/>
      <c r="B504" s="107"/>
      <c r="C504" s="994"/>
      <c r="D504" s="117"/>
      <c r="E504" s="118"/>
      <c r="F504" s="137"/>
      <c r="G504" s="107"/>
      <c r="H504" s="994"/>
      <c r="I504" s="91"/>
      <c r="J504" s="93"/>
      <c r="K504" s="94"/>
      <c r="L504" s="107"/>
      <c r="M504" s="994"/>
      <c r="N504" s="91"/>
      <c r="O504" s="93"/>
      <c r="P504" s="94"/>
    </row>
    <row r="505" spans="1:16">
      <c r="A505" s="129"/>
      <c r="B505" s="132"/>
      <c r="C505" s="994"/>
      <c r="D505" s="91"/>
      <c r="E505" s="93"/>
      <c r="F505" s="94"/>
      <c r="G505" s="132"/>
      <c r="H505" s="994"/>
      <c r="I505" s="91"/>
      <c r="J505" s="93"/>
      <c r="K505" s="94"/>
      <c r="L505" s="132"/>
      <c r="M505" s="994"/>
      <c r="N505" s="91"/>
      <c r="O505" s="93"/>
      <c r="P505" s="94"/>
    </row>
    <row r="506" spans="1:16">
      <c r="A506" s="129"/>
      <c r="B506" s="107"/>
      <c r="C506" s="994"/>
      <c r="D506" s="110"/>
      <c r="E506" s="111"/>
      <c r="F506" s="101"/>
      <c r="G506" s="107"/>
      <c r="H506" s="994"/>
      <c r="I506" s="110"/>
      <c r="J506" s="111"/>
      <c r="K506" s="101"/>
      <c r="L506" s="107"/>
      <c r="M506" s="994"/>
      <c r="N506" s="110"/>
      <c r="O506" s="111"/>
      <c r="P506" s="101"/>
    </row>
    <row r="507" spans="1:16">
      <c r="A507" s="1031"/>
      <c r="B507" s="132"/>
      <c r="C507" s="994"/>
      <c r="D507" s="91"/>
      <c r="E507" s="93"/>
      <c r="F507" s="94"/>
      <c r="G507" s="132"/>
      <c r="H507" s="994"/>
      <c r="I507" s="91"/>
      <c r="J507" s="93"/>
      <c r="K507" s="94"/>
      <c r="L507" s="132"/>
      <c r="M507" s="994"/>
      <c r="N507" s="91"/>
      <c r="O507" s="93"/>
      <c r="P507" s="94"/>
    </row>
    <row r="508" spans="1:16">
      <c r="A508" s="1017"/>
      <c r="B508" s="107"/>
      <c r="C508" s="994"/>
      <c r="D508" s="91"/>
      <c r="E508" s="93"/>
      <c r="F508" s="94"/>
      <c r="G508" s="107"/>
      <c r="H508" s="994"/>
      <c r="I508" s="91"/>
      <c r="J508" s="93"/>
      <c r="K508" s="94"/>
      <c r="L508" s="107"/>
      <c r="M508" s="994"/>
      <c r="N508" s="91"/>
      <c r="O508" s="93"/>
      <c r="P508" s="94"/>
    </row>
    <row r="509" spans="1:16">
      <c r="A509" s="1017"/>
      <c r="B509" s="132"/>
      <c r="C509" s="994"/>
      <c r="D509" s="110"/>
      <c r="E509" s="111"/>
      <c r="F509" s="101"/>
      <c r="G509" s="132"/>
      <c r="H509" s="994"/>
      <c r="I509" s="110"/>
      <c r="J509" s="111"/>
      <c r="K509" s="101"/>
      <c r="L509" s="132"/>
      <c r="M509" s="994"/>
      <c r="N509" s="110"/>
      <c r="O509" s="111"/>
      <c r="P509" s="101"/>
    </row>
    <row r="510" spans="1:16" ht="17.45" customHeight="1" thickBot="1">
      <c r="A510" s="1032"/>
      <c r="B510" s="138"/>
      <c r="C510" s="1012"/>
      <c r="D510" s="139"/>
      <c r="E510" s="140"/>
      <c r="F510" s="141"/>
      <c r="G510" s="138"/>
      <c r="H510" s="1012"/>
      <c r="I510" s="139"/>
      <c r="J510" s="140"/>
      <c r="K510" s="141"/>
      <c r="L510" s="138"/>
      <c r="M510" s="1012"/>
      <c r="N510" s="139"/>
      <c r="O510" s="140"/>
      <c r="P510" s="141"/>
    </row>
    <row r="511" spans="1:16" s="143" customFormat="1" ht="27" customHeight="1" thickTop="1" thickBot="1">
      <c r="A511" s="142"/>
      <c r="B511" s="1000" t="s">
        <v>1077</v>
      </c>
      <c r="C511" s="1001"/>
      <c r="D511" s="1001"/>
      <c r="E511" s="1001"/>
      <c r="F511" s="1001"/>
      <c r="G511" s="1025" t="s">
        <v>1078</v>
      </c>
      <c r="H511" s="1006"/>
      <c r="I511" s="1006"/>
      <c r="J511" s="1006"/>
      <c r="K511" s="1006"/>
      <c r="L511" s="1006"/>
      <c r="M511" s="1006"/>
      <c r="N511" s="1005" t="s">
        <v>1079</v>
      </c>
      <c r="O511" s="1006"/>
      <c r="P511" s="1006"/>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990">
        <f>A427</f>
        <v>46147</v>
      </c>
      <c r="B513" s="1020" t="s">
        <v>1085</v>
      </c>
      <c r="C513" s="157"/>
      <c r="D513" s="158"/>
      <c r="E513" s="159"/>
      <c r="F513" s="160"/>
      <c r="G513" s="161"/>
      <c r="H513" s="162"/>
      <c r="I513" s="163"/>
      <c r="J513" s="163"/>
      <c r="K513" s="164"/>
      <c r="L513" s="165"/>
      <c r="M513" s="166"/>
      <c r="N513" s="167"/>
      <c r="O513" s="163"/>
      <c r="P513" s="168"/>
    </row>
    <row r="514" spans="1:16" s="169" customFormat="1">
      <c r="A514" s="991"/>
      <c r="B514" s="1021"/>
      <c r="C514" s="170"/>
      <c r="D514" s="171"/>
      <c r="E514" s="172"/>
      <c r="F514" s="173"/>
      <c r="G514" s="170"/>
      <c r="H514" s="174"/>
      <c r="I514" s="172"/>
      <c r="J514" s="172"/>
      <c r="K514" s="175"/>
      <c r="L514" s="176"/>
      <c r="M514" s="177"/>
      <c r="N514" s="178"/>
      <c r="O514" s="172"/>
      <c r="P514" s="179"/>
    </row>
    <row r="515" spans="1:16" s="169" customFormat="1">
      <c r="A515" s="991"/>
      <c r="B515" s="1021"/>
      <c r="C515" s="170"/>
      <c r="D515" s="171"/>
      <c r="E515" s="172"/>
      <c r="F515" s="173"/>
      <c r="G515" s="170"/>
      <c r="H515" s="180"/>
      <c r="I515" s="172"/>
      <c r="J515" s="172"/>
      <c r="K515" s="175"/>
      <c r="L515" s="181"/>
      <c r="M515" s="177"/>
      <c r="N515" s="178"/>
      <c r="O515" s="172"/>
      <c r="P515" s="179"/>
    </row>
    <row r="516" spans="1:16" s="169" customFormat="1">
      <c r="A516" s="991"/>
      <c r="B516" s="1021"/>
      <c r="C516" s="170"/>
      <c r="D516" s="215"/>
      <c r="E516" s="172"/>
      <c r="F516" s="173"/>
      <c r="G516" s="170"/>
      <c r="H516" s="180"/>
      <c r="I516" s="172"/>
      <c r="J516" s="172"/>
      <c r="K516" s="184"/>
      <c r="L516" s="181"/>
      <c r="M516" s="177"/>
      <c r="N516" s="178"/>
      <c r="O516" s="172"/>
      <c r="P516" s="179"/>
    </row>
    <row r="517" spans="1:16" s="169" customFormat="1">
      <c r="A517" s="991"/>
      <c r="B517" s="1021"/>
      <c r="C517" s="170"/>
      <c r="D517" s="182"/>
      <c r="E517" s="172"/>
      <c r="F517" s="179"/>
      <c r="G517" s="170"/>
      <c r="H517" s="183"/>
      <c r="I517" s="172"/>
      <c r="J517" s="172"/>
      <c r="K517" s="184"/>
      <c r="L517" s="181"/>
      <c r="M517" s="177"/>
      <c r="N517" s="178"/>
      <c r="O517" s="172"/>
      <c r="P517" s="179"/>
    </row>
    <row r="518" spans="1:16" s="169" customFormat="1">
      <c r="A518" s="991"/>
      <c r="B518" s="1021"/>
      <c r="C518" s="170"/>
      <c r="D518" s="171"/>
      <c r="E518" s="172"/>
      <c r="F518" s="185"/>
      <c r="G518" s="195"/>
      <c r="H518" s="180"/>
      <c r="I518" s="188"/>
      <c r="J518" s="172"/>
      <c r="K518" s="175"/>
      <c r="L518" s="186"/>
      <c r="M518" s="187"/>
      <c r="N518" s="178"/>
      <c r="O518" s="172"/>
      <c r="P518" s="179"/>
    </row>
    <row r="519" spans="1:16" s="169" customFormat="1">
      <c r="A519" s="991"/>
      <c r="B519" s="1021"/>
      <c r="C519" s="170"/>
      <c r="D519" s="171"/>
      <c r="E519" s="172"/>
      <c r="F519" s="179"/>
      <c r="G519" s="170"/>
      <c r="H519" s="180"/>
      <c r="I519" s="188"/>
      <c r="J519" s="172"/>
      <c r="K519" s="175"/>
      <c r="L519" s="181"/>
      <c r="M519" s="177"/>
      <c r="N519" s="178"/>
      <c r="O519" s="172"/>
      <c r="P519" s="179"/>
    </row>
    <row r="520" spans="1:16" s="169" customFormat="1">
      <c r="A520" s="991"/>
      <c r="B520" s="1021"/>
      <c r="C520" s="170"/>
      <c r="D520" s="171"/>
      <c r="E520" s="172"/>
      <c r="F520" s="179"/>
      <c r="G520" s="216"/>
      <c r="H520" s="180"/>
      <c r="I520" s="172"/>
      <c r="J520" s="172"/>
      <c r="K520" s="175"/>
      <c r="L520" s="181"/>
      <c r="M520" s="177"/>
      <c r="N520" s="178"/>
      <c r="O520" s="172"/>
      <c r="P520" s="179"/>
    </row>
    <row r="521" spans="1:16" s="169" customFormat="1">
      <c r="A521" s="991"/>
      <c r="B521" s="1021"/>
      <c r="C521" s="170"/>
      <c r="D521" s="171"/>
      <c r="E521" s="172"/>
      <c r="F521" s="185"/>
      <c r="G521" s="170"/>
      <c r="H521" s="180"/>
      <c r="I521" s="188"/>
      <c r="J521" s="172"/>
      <c r="K521" s="175"/>
      <c r="L521" s="181"/>
      <c r="M521" s="177"/>
      <c r="N521" s="178"/>
      <c r="O521" s="172"/>
      <c r="P521" s="179"/>
    </row>
    <row r="522" spans="1:16" s="169" customFormat="1">
      <c r="A522" s="991"/>
      <c r="B522" s="1021"/>
      <c r="C522" s="170"/>
      <c r="D522" s="171"/>
      <c r="E522" s="172"/>
      <c r="F522" s="179"/>
      <c r="G522" s="170"/>
      <c r="H522" s="180"/>
      <c r="I522" s="188"/>
      <c r="J522" s="172"/>
      <c r="K522" s="175"/>
      <c r="L522" s="181"/>
      <c r="M522" s="177"/>
      <c r="N522" s="178"/>
      <c r="O522" s="172"/>
      <c r="P522" s="179"/>
    </row>
    <row r="523" spans="1:16" s="169" customFormat="1">
      <c r="A523" s="991"/>
      <c r="B523" s="1021"/>
      <c r="C523" s="189"/>
      <c r="D523" s="190"/>
      <c r="E523" s="191"/>
      <c r="F523" s="192"/>
      <c r="G523" s="170"/>
      <c r="H523" s="174"/>
      <c r="I523" s="172"/>
      <c r="J523" s="172"/>
      <c r="K523" s="175"/>
      <c r="L523" s="181"/>
      <c r="M523" s="177"/>
      <c r="N523" s="193"/>
      <c r="O523" s="191"/>
      <c r="P523" s="192"/>
    </row>
    <row r="524" spans="1:16" s="169" customFormat="1">
      <c r="A524" s="991"/>
      <c r="B524" s="1021"/>
      <c r="C524" s="189"/>
      <c r="D524" s="190"/>
      <c r="E524" s="191"/>
      <c r="F524" s="192"/>
      <c r="G524" s="195"/>
      <c r="H524" s="180"/>
      <c r="I524" s="188"/>
      <c r="J524" s="172"/>
      <c r="K524" s="175"/>
      <c r="L524" s="181"/>
      <c r="M524" s="177"/>
      <c r="N524" s="193"/>
      <c r="O524" s="191"/>
      <c r="P524" s="192"/>
    </row>
    <row r="525" spans="1:16" s="169" customFormat="1">
      <c r="A525" s="991"/>
      <c r="B525" s="1021"/>
      <c r="C525" s="189"/>
      <c r="D525" s="190"/>
      <c r="E525" s="191"/>
      <c r="F525" s="192"/>
      <c r="G525" s="170"/>
      <c r="H525" s="196"/>
      <c r="I525" s="188"/>
      <c r="J525" s="197"/>
      <c r="K525" s="194"/>
      <c r="L525" s="181"/>
      <c r="M525" s="177"/>
      <c r="N525" s="193"/>
      <c r="O525" s="191"/>
      <c r="P525" s="192"/>
    </row>
    <row r="526" spans="1:16" s="169" customFormat="1">
      <c r="A526" s="991"/>
      <c r="B526" s="1021"/>
      <c r="C526" s="189"/>
      <c r="D526" s="190"/>
      <c r="E526" s="191"/>
      <c r="F526" s="192"/>
      <c r="G526" s="170"/>
      <c r="H526" s="198"/>
      <c r="I526" s="172"/>
      <c r="J526" s="172"/>
      <c r="K526" s="175"/>
      <c r="L526" s="181"/>
      <c r="M526" s="177"/>
      <c r="N526" s="193"/>
      <c r="O526" s="191"/>
      <c r="P526" s="192"/>
    </row>
    <row r="527" spans="1:16" s="169" customFormat="1">
      <c r="A527" s="991"/>
      <c r="B527" s="1021"/>
      <c r="C527" s="189"/>
      <c r="D527" s="190"/>
      <c r="E527" s="191"/>
      <c r="F527" s="192"/>
      <c r="G527" s="195"/>
      <c r="H527" s="180"/>
      <c r="I527" s="197"/>
      <c r="J527" s="197"/>
      <c r="K527" s="194"/>
      <c r="L527" s="181"/>
      <c r="M527" s="177"/>
      <c r="N527" s="193"/>
      <c r="O527" s="191"/>
      <c r="P527" s="192"/>
    </row>
    <row r="528" spans="1:16" s="169" customFormat="1">
      <c r="A528" s="991"/>
      <c r="B528" s="1021"/>
      <c r="C528" s="189"/>
      <c r="D528" s="190"/>
      <c r="E528" s="191"/>
      <c r="F528" s="192"/>
      <c r="G528" s="170"/>
      <c r="H528" s="180"/>
      <c r="I528" s="197"/>
      <c r="J528" s="197"/>
      <c r="K528" s="194"/>
      <c r="L528" s="176"/>
      <c r="M528" s="177"/>
      <c r="N528" s="193"/>
      <c r="O528" s="191"/>
      <c r="P528" s="192"/>
    </row>
    <row r="529" spans="1:16" s="169" customFormat="1">
      <c r="A529" s="991"/>
      <c r="B529" s="1021"/>
      <c r="C529" s="189"/>
      <c r="D529" s="190"/>
      <c r="E529" s="191"/>
      <c r="F529" s="192"/>
      <c r="G529" s="189"/>
      <c r="H529" s="198"/>
      <c r="I529" s="199"/>
      <c r="J529" s="199"/>
      <c r="K529" s="200"/>
      <c r="L529" s="201"/>
      <c r="M529" s="187"/>
      <c r="N529" s="193"/>
      <c r="O529" s="191"/>
      <c r="P529" s="192"/>
    </row>
    <row r="530" spans="1:16" s="169" customFormat="1">
      <c r="A530" s="991"/>
      <c r="B530" s="1021"/>
      <c r="C530" s="189"/>
      <c r="D530" s="190"/>
      <c r="E530" s="191"/>
      <c r="F530" s="192"/>
      <c r="G530" s="189"/>
      <c r="H530" s="198"/>
      <c r="I530" s="199"/>
      <c r="J530" s="199"/>
      <c r="K530" s="200"/>
      <c r="L530" s="201"/>
      <c r="M530" s="187"/>
      <c r="N530" s="193"/>
      <c r="O530" s="191"/>
      <c r="P530" s="192"/>
    </row>
    <row r="531" spans="1:16" s="169" customFormat="1">
      <c r="A531" s="991"/>
      <c r="B531" s="1021"/>
      <c r="C531" s="189"/>
      <c r="D531" s="190"/>
      <c r="E531" s="191"/>
      <c r="F531" s="192"/>
      <c r="G531" s="189"/>
      <c r="H531" s="198"/>
      <c r="I531" s="199"/>
      <c r="J531" s="199"/>
      <c r="K531" s="200"/>
      <c r="L531" s="201"/>
      <c r="M531" s="187"/>
      <c r="N531" s="193"/>
      <c r="O531" s="191"/>
      <c r="P531" s="192"/>
    </row>
    <row r="532" spans="1:16" s="169" customFormat="1" ht="17.45" customHeight="1" thickBot="1">
      <c r="A532" s="992"/>
      <c r="B532" s="1022"/>
      <c r="C532" s="202"/>
      <c r="D532" s="203"/>
      <c r="E532" s="204"/>
      <c r="F532" s="205"/>
      <c r="G532" s="206"/>
      <c r="H532" s="207"/>
      <c r="I532" s="208"/>
      <c r="J532" s="208"/>
      <c r="K532" s="209"/>
      <c r="L532" s="210"/>
      <c r="M532" s="211"/>
      <c r="N532" s="212"/>
      <c r="O532" s="204"/>
      <c r="P532" s="205"/>
    </row>
    <row r="533" spans="1:16" s="68" customFormat="1" ht="18" customHeight="1" thickTop="1" thickBot="1">
      <c r="A533" s="1016">
        <f>A427+1</f>
        <v>46148</v>
      </c>
      <c r="B533" s="87" t="s">
        <v>940</v>
      </c>
      <c r="C533" s="1008" t="s">
        <v>941</v>
      </c>
      <c r="D533" s="88" t="s">
        <v>942</v>
      </c>
      <c r="E533" s="89" t="s">
        <v>943</v>
      </c>
      <c r="F533" s="90"/>
      <c r="G533" s="87" t="s">
        <v>940</v>
      </c>
      <c r="H533" s="1023" t="s">
        <v>941</v>
      </c>
      <c r="I533" s="88" t="s">
        <v>942</v>
      </c>
      <c r="J533" s="89" t="s">
        <v>943</v>
      </c>
      <c r="K533" s="90"/>
      <c r="L533" s="87" t="s">
        <v>940</v>
      </c>
      <c r="M533" s="1029" t="s">
        <v>941</v>
      </c>
      <c r="N533" s="88" t="s">
        <v>942</v>
      </c>
      <c r="O533" s="89" t="s">
        <v>943</v>
      </c>
      <c r="P533" s="90"/>
    </row>
    <row r="534" spans="1:16" ht="18" customHeight="1">
      <c r="A534" s="1017"/>
      <c r="B534" s="1026"/>
      <c r="C534" s="994"/>
      <c r="D534" s="91" t="s">
        <v>951</v>
      </c>
      <c r="E534" s="92" t="s">
        <v>948</v>
      </c>
      <c r="F534" s="90"/>
      <c r="G534" s="1026"/>
      <c r="H534" s="994"/>
      <c r="I534" s="91" t="s">
        <v>951</v>
      </c>
      <c r="J534" s="92" t="s">
        <v>948</v>
      </c>
      <c r="K534" s="90"/>
      <c r="L534" s="1026"/>
      <c r="M534" s="994"/>
      <c r="N534" s="91" t="s">
        <v>951</v>
      </c>
      <c r="O534" s="92" t="s">
        <v>948</v>
      </c>
      <c r="P534" s="90"/>
    </row>
    <row r="535" spans="1:16" ht="17.45" customHeight="1" thickBot="1">
      <c r="A535" s="1017"/>
      <c r="B535" s="997"/>
      <c r="C535" s="994"/>
      <c r="D535" s="91" t="s">
        <v>955</v>
      </c>
      <c r="E535" s="93" t="s">
        <v>952</v>
      </c>
      <c r="F535" s="95"/>
      <c r="G535" s="997"/>
      <c r="H535" s="994"/>
      <c r="I535" s="91" t="s">
        <v>955</v>
      </c>
      <c r="J535" s="93" t="s">
        <v>952</v>
      </c>
      <c r="K535" s="95"/>
      <c r="L535" s="997"/>
      <c r="M535" s="994"/>
      <c r="N535" s="91" t="s">
        <v>955</v>
      </c>
      <c r="O535" s="93" t="s">
        <v>952</v>
      </c>
      <c r="P535" s="95"/>
    </row>
    <row r="536" spans="1:16" ht="17.45" customHeight="1" thickBot="1">
      <c r="A536" s="1017"/>
      <c r="B536" s="87" t="s">
        <v>954</v>
      </c>
      <c r="C536" s="994"/>
      <c r="D536" s="91"/>
      <c r="E536" s="93"/>
      <c r="F536" s="94"/>
      <c r="G536" s="87" t="s">
        <v>954</v>
      </c>
      <c r="H536" s="994"/>
      <c r="I536" s="91" t="s">
        <v>958</v>
      </c>
      <c r="J536" s="93" t="s">
        <v>956</v>
      </c>
      <c r="K536" s="94"/>
      <c r="L536" s="87" t="s">
        <v>954</v>
      </c>
      <c r="M536" s="994"/>
      <c r="N536" s="91" t="s">
        <v>958</v>
      </c>
      <c r="O536" s="93" t="s">
        <v>956</v>
      </c>
      <c r="P536" s="94"/>
    </row>
    <row r="537" spans="1:16">
      <c r="A537" s="1017"/>
      <c r="B537" s="1027"/>
      <c r="C537" s="994"/>
      <c r="D537" s="91"/>
      <c r="E537" s="93"/>
      <c r="F537" s="94"/>
      <c r="G537" s="1027"/>
      <c r="H537" s="994"/>
      <c r="I537" s="91"/>
      <c r="J537" s="93"/>
      <c r="K537" s="94"/>
      <c r="L537" s="1027"/>
      <c r="M537" s="994"/>
      <c r="N537" s="91"/>
      <c r="O537" s="93"/>
      <c r="P537" s="94"/>
    </row>
    <row r="538" spans="1:16">
      <c r="A538" s="1017"/>
      <c r="B538" s="1003"/>
      <c r="C538" s="994"/>
      <c r="D538" s="91"/>
      <c r="E538" s="93"/>
      <c r="F538" s="94"/>
      <c r="G538" s="1003"/>
      <c r="H538" s="994"/>
      <c r="I538" s="91"/>
      <c r="J538" s="93"/>
      <c r="K538" s="94"/>
      <c r="L538" s="1003"/>
      <c r="M538" s="994"/>
      <c r="N538" s="91"/>
      <c r="O538" s="93"/>
      <c r="P538" s="94"/>
    </row>
    <row r="539" spans="1:16">
      <c r="A539" s="1017"/>
      <c r="B539" s="1002"/>
      <c r="C539" s="994"/>
      <c r="D539" s="91"/>
      <c r="E539" s="93"/>
      <c r="F539" s="90"/>
      <c r="G539" s="1002"/>
      <c r="H539" s="994"/>
      <c r="I539" s="91"/>
      <c r="J539" s="93"/>
      <c r="K539" s="90"/>
      <c r="L539" s="1002"/>
      <c r="M539" s="994"/>
      <c r="N539" s="91"/>
      <c r="O539" s="93"/>
      <c r="P539" s="90"/>
    </row>
    <row r="540" spans="1:16">
      <c r="A540" s="1017"/>
      <c r="B540" s="1003"/>
      <c r="C540" s="994"/>
      <c r="D540" s="91"/>
      <c r="E540" s="93"/>
      <c r="F540" s="96"/>
      <c r="G540" s="1003"/>
      <c r="H540" s="994"/>
      <c r="I540" s="91"/>
      <c r="J540" s="93"/>
      <c r="K540" s="96"/>
      <c r="L540" s="1003"/>
      <c r="M540" s="994"/>
      <c r="N540" s="91"/>
      <c r="O540" s="93"/>
      <c r="P540" s="90"/>
    </row>
    <row r="541" spans="1:16">
      <c r="A541" s="1017"/>
      <c r="B541" s="1002"/>
      <c r="C541" s="994"/>
      <c r="D541" s="91"/>
      <c r="E541" s="93"/>
      <c r="F541" s="99"/>
      <c r="G541" s="1002"/>
      <c r="H541" s="994"/>
      <c r="I541" s="91"/>
      <c r="J541" s="93"/>
      <c r="K541" s="99"/>
      <c r="L541" s="1002"/>
      <c r="M541" s="994"/>
      <c r="N541" s="91"/>
      <c r="O541" s="93"/>
      <c r="P541" s="96"/>
    </row>
    <row r="542" spans="1:16" ht="17.45" customHeight="1" thickBot="1">
      <c r="A542" s="1017"/>
      <c r="B542" s="1003"/>
      <c r="C542" s="994"/>
      <c r="D542" s="91"/>
      <c r="E542" s="93"/>
      <c r="F542" s="96"/>
      <c r="G542" s="1003"/>
      <c r="H542" s="994"/>
      <c r="I542" s="91"/>
      <c r="J542" s="93"/>
      <c r="K542" s="96"/>
      <c r="L542" s="1003"/>
      <c r="M542" s="994"/>
      <c r="N542" s="91"/>
      <c r="O542" s="93"/>
      <c r="P542" s="96"/>
    </row>
    <row r="543" spans="1:16" ht="17.45" customHeight="1" thickBot="1">
      <c r="A543" s="1017"/>
      <c r="B543" s="97" t="s">
        <v>977</v>
      </c>
      <c r="C543" s="994"/>
      <c r="D543" s="91"/>
      <c r="E543" s="93"/>
      <c r="F543" s="96"/>
      <c r="G543" s="97" t="s">
        <v>977</v>
      </c>
      <c r="H543" s="994"/>
      <c r="I543" s="91"/>
      <c r="J543" s="93"/>
      <c r="K543" s="96"/>
      <c r="L543" s="97" t="s">
        <v>977</v>
      </c>
      <c r="M543" s="994"/>
      <c r="N543" s="91"/>
      <c r="O543" s="93"/>
      <c r="P543" s="96"/>
    </row>
    <row r="544" spans="1:16">
      <c r="A544" s="1017"/>
      <c r="B544" s="1007"/>
      <c r="C544" s="994"/>
      <c r="D544" s="91"/>
      <c r="E544" s="93"/>
      <c r="F544" s="96"/>
      <c r="G544" s="1007"/>
      <c r="H544" s="994"/>
      <c r="I544" s="91"/>
      <c r="J544" s="93"/>
      <c r="K544" s="96"/>
      <c r="L544" s="1007"/>
      <c r="M544" s="994"/>
      <c r="N544" s="91"/>
      <c r="O544" s="93"/>
      <c r="P544" s="96"/>
    </row>
    <row r="545" spans="1:16">
      <c r="A545" s="1017"/>
      <c r="B545" s="999"/>
      <c r="C545" s="994"/>
      <c r="D545" s="91"/>
      <c r="E545" s="93"/>
      <c r="F545" s="96"/>
      <c r="G545" s="999"/>
      <c r="H545" s="994"/>
      <c r="I545" s="91"/>
      <c r="J545" s="93"/>
      <c r="K545" s="96"/>
      <c r="L545" s="999"/>
      <c r="M545" s="994"/>
      <c r="N545" s="91"/>
      <c r="O545" s="93"/>
      <c r="P545" s="94"/>
    </row>
    <row r="546" spans="1:16" ht="17.45" customHeight="1" thickBot="1">
      <c r="A546" s="1017"/>
      <c r="B546" s="997"/>
      <c r="C546" s="994"/>
      <c r="D546" s="91"/>
      <c r="E546" s="93"/>
      <c r="F546" s="94"/>
      <c r="G546" s="997"/>
      <c r="H546" s="994"/>
      <c r="I546" s="91"/>
      <c r="J546" s="93"/>
      <c r="K546" s="94"/>
      <c r="L546" s="997"/>
      <c r="M546" s="994"/>
      <c r="N546" s="91"/>
      <c r="O546" s="93"/>
      <c r="P546" s="94"/>
    </row>
    <row r="547" spans="1:16" ht="17.45" customHeight="1" thickBot="1">
      <c r="A547" s="1017"/>
      <c r="B547" s="97" t="s">
        <v>994</v>
      </c>
      <c r="C547" s="994"/>
      <c r="D547" s="91"/>
      <c r="E547" s="93"/>
      <c r="F547" s="94"/>
      <c r="G547" s="97" t="s">
        <v>994</v>
      </c>
      <c r="H547" s="994"/>
      <c r="I547" s="91"/>
      <c r="J547" s="93"/>
      <c r="K547" s="94"/>
      <c r="L547" s="97" t="s">
        <v>994</v>
      </c>
      <c r="M547" s="994"/>
      <c r="N547" s="91"/>
      <c r="O547" s="93"/>
      <c r="P547" s="94"/>
    </row>
    <row r="548" spans="1:16">
      <c r="A548" s="1017"/>
      <c r="B548" s="998"/>
      <c r="C548" s="994"/>
      <c r="D548" s="91"/>
      <c r="E548" s="93"/>
      <c r="F548" s="94"/>
      <c r="G548" s="998"/>
      <c r="H548" s="994"/>
      <c r="I548" s="91"/>
      <c r="J548" s="93"/>
      <c r="K548" s="94"/>
      <c r="L548" s="998"/>
      <c r="M548" s="994"/>
      <c r="N548" s="91"/>
      <c r="O548" s="93"/>
      <c r="P548" s="94"/>
    </row>
    <row r="549" spans="1:16">
      <c r="A549" s="1017"/>
      <c r="B549" s="999"/>
      <c r="C549" s="994"/>
      <c r="D549" s="91"/>
      <c r="E549" s="93"/>
      <c r="F549" s="94"/>
      <c r="G549" s="999"/>
      <c r="H549" s="994"/>
      <c r="I549" s="91"/>
      <c r="J549" s="93"/>
      <c r="K549" s="94"/>
      <c r="L549" s="999"/>
      <c r="M549" s="994"/>
      <c r="N549" s="91"/>
      <c r="O549" s="93"/>
      <c r="P549" s="94"/>
    </row>
    <row r="550" spans="1:16" ht="17.45" customHeight="1" thickBot="1">
      <c r="A550" s="1017"/>
      <c r="B550" s="997"/>
      <c r="C550" s="994"/>
      <c r="D550" s="91"/>
      <c r="E550" s="93"/>
      <c r="F550" s="94"/>
      <c r="G550" s="997"/>
      <c r="H550" s="994"/>
      <c r="I550" s="91"/>
      <c r="J550" s="93"/>
      <c r="K550" s="94"/>
      <c r="L550" s="997"/>
      <c r="M550" s="994"/>
      <c r="N550" s="91"/>
      <c r="O550" s="93"/>
      <c r="P550" s="94"/>
    </row>
    <row r="551" spans="1:16">
      <c r="A551" s="1017"/>
      <c r="B551" s="1018" t="s">
        <v>1013</v>
      </c>
      <c r="C551" s="994"/>
      <c r="D551" s="91"/>
      <c r="E551" s="93"/>
      <c r="F551" s="94"/>
      <c r="G551" s="1018" t="s">
        <v>1013</v>
      </c>
      <c r="H551" s="994"/>
      <c r="I551" s="91"/>
      <c r="J551" s="93"/>
      <c r="K551" s="94"/>
      <c r="L551" s="1018" t="s">
        <v>1013</v>
      </c>
      <c r="M551" s="994"/>
      <c r="N551" s="91"/>
      <c r="O551" s="93"/>
      <c r="P551" s="94"/>
    </row>
    <row r="552" spans="1:16" ht="17.45" customHeight="1" thickBot="1">
      <c r="A552" s="1017"/>
      <c r="B552" s="1019"/>
      <c r="C552" s="994"/>
      <c r="D552" s="91"/>
      <c r="E552" s="93"/>
      <c r="F552" s="94"/>
      <c r="G552" s="1019"/>
      <c r="H552" s="994"/>
      <c r="I552" s="91"/>
      <c r="J552" s="93"/>
      <c r="K552" s="94"/>
      <c r="L552" s="1019"/>
      <c r="M552" s="994"/>
      <c r="N552" s="91"/>
      <c r="O552" s="93"/>
      <c r="P552" s="90"/>
    </row>
    <row r="553" spans="1:16" ht="17.45" customHeight="1" thickTop="1">
      <c r="A553" s="1017"/>
      <c r="B553" s="1015" t="s">
        <v>1014</v>
      </c>
      <c r="C553" s="994"/>
      <c r="D553" s="91"/>
      <c r="E553" s="93"/>
      <c r="F553" s="90"/>
      <c r="G553" s="1015" t="s">
        <v>1014</v>
      </c>
      <c r="H553" s="994"/>
      <c r="I553" s="91"/>
      <c r="J553" s="93"/>
      <c r="K553" s="90"/>
      <c r="L553" s="1015" t="s">
        <v>1014</v>
      </c>
      <c r="M553" s="994"/>
      <c r="N553" s="91"/>
      <c r="O553" s="93"/>
      <c r="P553" s="94"/>
    </row>
    <row r="554" spans="1:16" ht="17.45" customHeight="1" thickBot="1">
      <c r="A554" s="1017"/>
      <c r="B554" s="997"/>
      <c r="C554" s="994"/>
      <c r="D554" s="91"/>
      <c r="E554" s="93"/>
      <c r="F554" s="90"/>
      <c r="G554" s="997"/>
      <c r="H554" s="994"/>
      <c r="I554" s="91"/>
      <c r="J554" s="93"/>
      <c r="K554" s="90"/>
      <c r="L554" s="997"/>
      <c r="M554" s="994"/>
      <c r="N554" s="91"/>
      <c r="O554" s="93"/>
      <c r="P554" s="98"/>
    </row>
    <row r="555" spans="1:16">
      <c r="A555" s="1017"/>
      <c r="B555" s="1014"/>
      <c r="C555" s="994"/>
      <c r="D555" s="91"/>
      <c r="E555" s="93"/>
      <c r="F555" s="94"/>
      <c r="G555" s="1014"/>
      <c r="H555" s="994"/>
      <c r="I555" s="91"/>
      <c r="J555" s="93"/>
      <c r="K555" s="94"/>
      <c r="L555" s="1014"/>
      <c r="M555" s="994"/>
      <c r="N555" s="91"/>
      <c r="O555" s="93"/>
      <c r="P555" s="100"/>
    </row>
    <row r="556" spans="1:16" ht="17.45" customHeight="1" thickBot="1">
      <c r="A556" s="1017"/>
      <c r="B556" s="999"/>
      <c r="C556" s="994"/>
      <c r="D556" s="91"/>
      <c r="E556" s="93"/>
      <c r="F556" s="94"/>
      <c r="G556" s="999"/>
      <c r="H556" s="994"/>
      <c r="I556" s="91"/>
      <c r="J556" s="93"/>
      <c r="K556" s="94"/>
      <c r="L556" s="999"/>
      <c r="M556" s="994"/>
      <c r="N556" s="91"/>
      <c r="O556" s="93"/>
      <c r="P556" s="101"/>
    </row>
    <row r="557" spans="1:16">
      <c r="A557" s="1017"/>
      <c r="B557" s="1010" t="s">
        <v>1015</v>
      </c>
      <c r="C557" s="994"/>
      <c r="D557" s="91"/>
      <c r="E557" s="93"/>
      <c r="F557" s="90"/>
      <c r="G557" s="1010" t="s">
        <v>1015</v>
      </c>
      <c r="H557" s="994"/>
      <c r="I557" s="91"/>
      <c r="J557" s="93"/>
      <c r="K557" s="90"/>
      <c r="L557" s="1010" t="s">
        <v>1015</v>
      </c>
      <c r="M557" s="994"/>
      <c r="N557" s="91"/>
      <c r="O557" s="93"/>
      <c r="P557" s="96"/>
    </row>
    <row r="558" spans="1:16" ht="17.45" customHeight="1" thickBot="1">
      <c r="A558" s="1017"/>
      <c r="B558" s="997"/>
      <c r="C558" s="994"/>
      <c r="D558" s="91"/>
      <c r="E558" s="93"/>
      <c r="F558" s="98"/>
      <c r="G558" s="997"/>
      <c r="H558" s="994"/>
      <c r="I558" s="91"/>
      <c r="J558" s="93"/>
      <c r="K558" s="98"/>
      <c r="L558" s="997"/>
      <c r="M558" s="994"/>
      <c r="N558" s="91"/>
      <c r="O558" s="93"/>
      <c r="P558" s="101"/>
    </row>
    <row r="559" spans="1:16">
      <c r="A559" s="1017"/>
      <c r="B559" s="996"/>
      <c r="C559" s="994"/>
      <c r="D559" s="91"/>
      <c r="E559" s="93"/>
      <c r="F559" s="99"/>
      <c r="G559" s="996"/>
      <c r="H559" s="994"/>
      <c r="I559" s="91"/>
      <c r="J559" s="93"/>
      <c r="K559" s="100"/>
      <c r="L559" s="996"/>
      <c r="M559" s="994"/>
      <c r="N559" s="91"/>
      <c r="O559" s="93"/>
      <c r="P559" s="90"/>
    </row>
    <row r="560" spans="1:16" ht="17.45" customHeight="1" thickBot="1">
      <c r="A560" s="1017"/>
      <c r="B560" s="997"/>
      <c r="C560" s="994"/>
      <c r="D560" s="91"/>
      <c r="E560" s="93"/>
      <c r="F560" s="96"/>
      <c r="G560" s="997"/>
      <c r="H560" s="994"/>
      <c r="I560" s="91"/>
      <c r="J560" s="93"/>
      <c r="K560" s="101"/>
      <c r="L560" s="997"/>
      <c r="M560" s="994"/>
      <c r="N560" s="91"/>
      <c r="O560" s="93"/>
      <c r="P560" s="94"/>
    </row>
    <row r="561" spans="1:16">
      <c r="A561" s="1017"/>
      <c r="B561" s="1004" t="s">
        <v>1016</v>
      </c>
      <c r="C561" s="994"/>
      <c r="D561" s="91"/>
      <c r="E561" s="93"/>
      <c r="F561" s="100"/>
      <c r="G561" s="1004" t="s">
        <v>1016</v>
      </c>
      <c r="H561" s="994"/>
      <c r="I561" s="91"/>
      <c r="J561" s="93"/>
      <c r="K561" s="101"/>
      <c r="L561" s="1004" t="s">
        <v>1016</v>
      </c>
      <c r="M561" s="994"/>
      <c r="N561" s="91"/>
      <c r="O561" s="111"/>
      <c r="P561" s="94"/>
    </row>
    <row r="562" spans="1:16" ht="17.45" customHeight="1" thickBot="1">
      <c r="A562" s="1017"/>
      <c r="B562" s="997"/>
      <c r="C562" s="994"/>
      <c r="D562" s="91"/>
      <c r="E562" s="93"/>
      <c r="F562" s="101"/>
      <c r="G562" s="997"/>
      <c r="H562" s="994"/>
      <c r="I562" s="91"/>
      <c r="J562" s="93"/>
      <c r="K562" s="96"/>
      <c r="L562" s="997"/>
      <c r="M562" s="994"/>
      <c r="N562" s="110"/>
      <c r="O562" s="93"/>
      <c r="P562" s="109"/>
    </row>
    <row r="563" spans="1:16">
      <c r="A563" s="1017"/>
      <c r="B563" s="996"/>
      <c r="C563" s="994"/>
      <c r="D563" s="91"/>
      <c r="E563" s="93"/>
      <c r="F563" s="101"/>
      <c r="G563" s="996"/>
      <c r="H563" s="994"/>
      <c r="I563" s="91"/>
      <c r="J563" s="93"/>
      <c r="K563" s="101"/>
      <c r="L563" s="996"/>
      <c r="M563" s="994"/>
      <c r="N563" s="110"/>
      <c r="O563" s="111"/>
      <c r="P563" s="94"/>
    </row>
    <row r="564" spans="1:16" ht="17.45" customHeight="1" thickBot="1">
      <c r="A564" s="1017"/>
      <c r="B564" s="997"/>
      <c r="C564" s="994"/>
      <c r="D564" s="91"/>
      <c r="E564" s="93"/>
      <c r="F564" s="96"/>
      <c r="G564" s="997"/>
      <c r="H564" s="994"/>
      <c r="I564" s="91"/>
      <c r="J564" s="93"/>
      <c r="K564" s="90"/>
      <c r="L564" s="997"/>
      <c r="M564" s="994"/>
      <c r="N564" s="91"/>
      <c r="O564" s="111"/>
      <c r="P564" s="101"/>
    </row>
    <row r="565" spans="1:16">
      <c r="A565" s="1017"/>
      <c r="B565" s="1004" t="s">
        <v>1018</v>
      </c>
      <c r="C565" s="994"/>
      <c r="D565" s="91"/>
      <c r="E565" s="93"/>
      <c r="F565" s="101"/>
      <c r="G565" s="1004" t="s">
        <v>1018</v>
      </c>
      <c r="H565" s="994"/>
      <c r="I565" s="91"/>
      <c r="J565" s="93"/>
      <c r="K565" s="94"/>
      <c r="L565" s="1004" t="s">
        <v>1018</v>
      </c>
      <c r="M565" s="994"/>
      <c r="N565" s="91"/>
      <c r="O565" s="93"/>
      <c r="P565" s="94"/>
    </row>
    <row r="566" spans="1:16" ht="17.45" customHeight="1" thickBot="1">
      <c r="A566" s="1017"/>
      <c r="B566" s="997"/>
      <c r="C566" s="994"/>
      <c r="D566" s="91"/>
      <c r="E566" s="93"/>
      <c r="F566" s="90"/>
      <c r="G566" s="997"/>
      <c r="H566" s="994"/>
      <c r="I566" s="91"/>
      <c r="J566" s="111"/>
      <c r="K566" s="94"/>
      <c r="L566" s="997"/>
      <c r="M566" s="994"/>
      <c r="N566" s="110"/>
      <c r="O566" s="111"/>
      <c r="P566" s="94"/>
    </row>
    <row r="567" spans="1:16">
      <c r="A567" s="1017"/>
      <c r="B567" s="996"/>
      <c r="C567" s="994"/>
      <c r="D567" s="91"/>
      <c r="E567" s="93"/>
      <c r="F567" s="94"/>
      <c r="G567" s="996"/>
      <c r="H567" s="994"/>
      <c r="I567" s="91"/>
      <c r="J567" s="93"/>
      <c r="K567" s="94"/>
      <c r="L567" s="996"/>
      <c r="M567" s="994"/>
      <c r="N567" s="110"/>
      <c r="O567" s="111"/>
      <c r="P567" s="94"/>
    </row>
    <row r="568" spans="1:16" ht="17.45" customHeight="1" thickBot="1">
      <c r="A568" s="1017"/>
      <c r="B568" s="997"/>
      <c r="C568" s="994"/>
      <c r="D568" s="91"/>
      <c r="E568" s="93"/>
      <c r="F568" s="90"/>
      <c r="G568" s="997"/>
      <c r="H568" s="994"/>
      <c r="I568" s="91"/>
      <c r="J568" s="111"/>
      <c r="K568" s="94"/>
      <c r="L568" s="997"/>
      <c r="M568" s="994"/>
      <c r="N568" s="91"/>
      <c r="O568" s="111"/>
      <c r="P568" s="94"/>
    </row>
    <row r="569" spans="1:16">
      <c r="A569" s="1017"/>
      <c r="B569" s="1010" t="s">
        <v>1020</v>
      </c>
      <c r="C569" s="994"/>
      <c r="D569" s="91"/>
      <c r="E569" s="93"/>
      <c r="F569" s="90"/>
      <c r="G569" s="1010" t="s">
        <v>1020</v>
      </c>
      <c r="H569" s="994"/>
      <c r="I569" s="91"/>
      <c r="J569" s="111"/>
      <c r="K569" s="94"/>
      <c r="L569" s="1010" t="s">
        <v>1020</v>
      </c>
      <c r="M569" s="994"/>
      <c r="N569" s="110"/>
      <c r="O569" s="111"/>
      <c r="P569" s="94"/>
    </row>
    <row r="570" spans="1:16" ht="17.45" customHeight="1" thickBot="1">
      <c r="A570" s="1017"/>
      <c r="B570" s="997"/>
      <c r="C570" s="994"/>
      <c r="D570" s="91"/>
      <c r="E570" s="93"/>
      <c r="F570" s="90"/>
      <c r="G570" s="997"/>
      <c r="H570" s="994"/>
      <c r="I570" s="91"/>
      <c r="J570" s="111"/>
      <c r="K570" s="94"/>
      <c r="L570" s="997"/>
      <c r="M570" s="994"/>
      <c r="N570" s="91"/>
      <c r="O570" s="111"/>
      <c r="P570" s="94"/>
    </row>
    <row r="571" spans="1:16">
      <c r="A571" s="1017"/>
      <c r="B571" s="103"/>
      <c r="C571" s="994"/>
      <c r="D571" s="91"/>
      <c r="E571" s="93"/>
      <c r="F571" s="94"/>
      <c r="G571" s="103"/>
      <c r="H571" s="994"/>
      <c r="I571" s="91"/>
      <c r="J571" s="93"/>
      <c r="K571" s="109"/>
      <c r="L571" s="103"/>
      <c r="M571" s="994"/>
      <c r="N571" s="110"/>
      <c r="O571" s="93"/>
      <c r="P571" s="109"/>
    </row>
    <row r="572" spans="1:16">
      <c r="A572" s="1017"/>
      <c r="B572" s="104"/>
      <c r="C572" s="994"/>
      <c r="D572" s="91"/>
      <c r="E572" s="93"/>
      <c r="F572" s="90"/>
      <c r="G572" s="104"/>
      <c r="H572" s="994"/>
      <c r="I572" s="91"/>
      <c r="J572" s="93"/>
      <c r="K572" s="94"/>
      <c r="L572" s="104"/>
      <c r="M572" s="994"/>
      <c r="N572" s="110"/>
      <c r="O572" s="111"/>
      <c r="P572" s="94"/>
    </row>
    <row r="573" spans="1:16">
      <c r="A573" s="1017"/>
      <c r="B573" s="106"/>
      <c r="C573" s="994"/>
      <c r="D573" s="91"/>
      <c r="E573" s="93"/>
      <c r="F573" s="90"/>
      <c r="G573" s="106"/>
      <c r="H573" s="994"/>
      <c r="I573" s="110"/>
      <c r="J573" s="111"/>
      <c r="K573" s="94"/>
      <c r="L573" s="106"/>
      <c r="M573" s="994"/>
      <c r="N573" s="110"/>
      <c r="O573" s="111"/>
      <c r="P573" s="101"/>
    </row>
    <row r="574" spans="1:16">
      <c r="A574" s="1017"/>
      <c r="B574" s="107"/>
      <c r="C574" s="994"/>
      <c r="D574" s="91"/>
      <c r="E574" s="93"/>
      <c r="F574" s="90"/>
      <c r="G574" s="107"/>
      <c r="H574" s="994"/>
      <c r="I574" s="110"/>
      <c r="J574" s="111"/>
      <c r="K574" s="101"/>
      <c r="L574" s="107"/>
      <c r="M574" s="994"/>
      <c r="N574" s="108"/>
      <c r="O574" s="93"/>
      <c r="P574" s="94"/>
    </row>
    <row r="575" spans="1:16">
      <c r="A575" s="1017"/>
      <c r="B575" s="106"/>
      <c r="C575" s="994"/>
      <c r="D575" s="108"/>
      <c r="E575" s="93"/>
      <c r="F575" s="94"/>
      <c r="G575" s="106"/>
      <c r="H575" s="994"/>
      <c r="I575" s="108"/>
      <c r="J575" s="93"/>
      <c r="K575" s="109"/>
      <c r="L575" s="106"/>
      <c r="M575" s="994"/>
      <c r="N575" s="91"/>
      <c r="O575" s="93"/>
      <c r="P575" s="109"/>
    </row>
    <row r="576" spans="1:16">
      <c r="A576" s="1017"/>
      <c r="B576" s="107"/>
      <c r="C576" s="994"/>
      <c r="D576" s="91"/>
      <c r="E576" s="93"/>
      <c r="F576" s="105"/>
      <c r="G576" s="107"/>
      <c r="H576" s="994"/>
      <c r="I576" s="91"/>
      <c r="J576" s="93"/>
      <c r="K576" s="94"/>
      <c r="L576" s="107"/>
      <c r="M576" s="994"/>
      <c r="N576" s="110"/>
      <c r="O576" s="111"/>
      <c r="P576" s="94"/>
    </row>
    <row r="577" spans="1:16">
      <c r="A577" s="1017"/>
      <c r="B577" s="106"/>
      <c r="C577" s="994"/>
      <c r="D577" s="91"/>
      <c r="E577" s="93"/>
      <c r="F577" s="94"/>
      <c r="G577" s="106"/>
      <c r="H577" s="994"/>
      <c r="I577" s="110"/>
      <c r="J577" s="111"/>
      <c r="K577" s="94"/>
      <c r="L577" s="106"/>
      <c r="M577" s="994"/>
      <c r="N577" s="110"/>
      <c r="O577" s="111"/>
      <c r="P577" s="94"/>
    </row>
    <row r="578" spans="1:16" ht="17.45" customHeight="1" thickBot="1">
      <c r="A578" s="1017"/>
      <c r="B578" s="107"/>
      <c r="C578" s="995"/>
      <c r="D578" s="112"/>
      <c r="E578" s="113"/>
      <c r="F578" s="114"/>
      <c r="G578" s="107"/>
      <c r="H578" s="994"/>
      <c r="I578" s="112"/>
      <c r="J578" s="113"/>
      <c r="K578" s="114"/>
      <c r="L578" s="107"/>
      <c r="M578" s="994"/>
      <c r="N578" s="112"/>
      <c r="O578" s="113"/>
      <c r="P578" s="114"/>
    </row>
    <row r="579" spans="1:16">
      <c r="A579" s="1030" t="str">
        <f>TEXT(A533,"AAAA")</f>
        <v>星期三</v>
      </c>
      <c r="B579" s="106"/>
      <c r="C579" s="1008" t="s">
        <v>978</v>
      </c>
      <c r="D579" s="115"/>
      <c r="E579" s="116"/>
      <c r="F579" s="94"/>
      <c r="G579" s="106"/>
      <c r="H579" s="993" t="s">
        <v>978</v>
      </c>
      <c r="I579" s="115"/>
      <c r="J579" s="116"/>
      <c r="K579" s="94"/>
      <c r="L579" s="106"/>
      <c r="M579" s="1009" t="s">
        <v>978</v>
      </c>
      <c r="N579" s="115"/>
      <c r="O579" s="116"/>
      <c r="P579" s="94"/>
    </row>
    <row r="580" spans="1:16">
      <c r="A580" s="1017"/>
      <c r="B580" s="107"/>
      <c r="C580" s="994"/>
      <c r="D580" s="117"/>
      <c r="E580" s="93"/>
      <c r="F580" s="94"/>
      <c r="G580" s="107"/>
      <c r="H580" s="994"/>
      <c r="I580" s="91"/>
      <c r="J580" s="93"/>
      <c r="K580" s="94"/>
      <c r="L580" s="107"/>
      <c r="M580" s="994"/>
      <c r="N580" s="91"/>
      <c r="O580" s="93"/>
      <c r="P580" s="94"/>
    </row>
    <row r="581" spans="1:16">
      <c r="A581" s="1017"/>
      <c r="B581" s="106"/>
      <c r="C581" s="994"/>
      <c r="D581" s="117"/>
      <c r="E581" s="93"/>
      <c r="F581" s="94"/>
      <c r="G581" s="106"/>
      <c r="H581" s="994"/>
      <c r="I581" s="91"/>
      <c r="J581" s="93"/>
      <c r="K581" s="94"/>
      <c r="L581" s="106"/>
      <c r="M581" s="994"/>
      <c r="N581" s="91"/>
      <c r="O581" s="93"/>
      <c r="P581" s="94"/>
    </row>
    <row r="582" spans="1:16">
      <c r="A582" s="1017"/>
      <c r="B582" s="107"/>
      <c r="C582" s="994"/>
      <c r="D582" s="117"/>
      <c r="E582" s="93"/>
      <c r="F582" s="94"/>
      <c r="G582" s="107"/>
      <c r="H582" s="994"/>
      <c r="I582" s="91"/>
      <c r="J582" s="93"/>
      <c r="K582" s="94"/>
      <c r="L582" s="107"/>
      <c r="M582" s="994"/>
      <c r="N582" s="91"/>
      <c r="O582" s="93"/>
      <c r="P582" s="94"/>
    </row>
    <row r="583" spans="1:16">
      <c r="A583" s="1017"/>
      <c r="B583" s="106"/>
      <c r="C583" s="994"/>
      <c r="D583" s="117"/>
      <c r="E583" s="93"/>
      <c r="F583" s="94"/>
      <c r="G583" s="106"/>
      <c r="H583" s="994"/>
      <c r="I583" s="91"/>
      <c r="J583" s="93"/>
      <c r="K583" s="94"/>
      <c r="L583" s="106"/>
      <c r="M583" s="994"/>
      <c r="N583" s="91"/>
      <c r="O583" s="93"/>
      <c r="P583" s="94"/>
    </row>
    <row r="584" spans="1:16">
      <c r="A584" s="1017"/>
      <c r="B584" s="107"/>
      <c r="C584" s="994"/>
      <c r="D584" s="117"/>
      <c r="E584" s="93"/>
      <c r="F584" s="94"/>
      <c r="G584" s="107"/>
      <c r="H584" s="994"/>
      <c r="I584" s="91"/>
      <c r="J584" s="93"/>
      <c r="K584" s="94"/>
      <c r="L584" s="107"/>
      <c r="M584" s="994"/>
      <c r="N584" s="91"/>
      <c r="O584" s="93"/>
      <c r="P584" s="94"/>
    </row>
    <row r="585" spans="1:16">
      <c r="A585" s="1017"/>
      <c r="B585" s="106"/>
      <c r="C585" s="994"/>
      <c r="D585" s="117"/>
      <c r="E585" s="93"/>
      <c r="F585" s="94"/>
      <c r="G585" s="106"/>
      <c r="H585" s="994"/>
      <c r="I585" s="91"/>
      <c r="J585" s="93"/>
      <c r="K585" s="94"/>
      <c r="L585" s="106"/>
      <c r="M585" s="994"/>
      <c r="N585" s="91"/>
      <c r="O585" s="93"/>
      <c r="P585" s="94"/>
    </row>
    <row r="586" spans="1:16">
      <c r="A586" s="1017"/>
      <c r="B586" s="107"/>
      <c r="C586" s="994"/>
      <c r="D586" s="91"/>
      <c r="E586" s="93"/>
      <c r="F586" s="94"/>
      <c r="G586" s="107"/>
      <c r="H586" s="994"/>
      <c r="I586" s="91"/>
      <c r="J586" s="93"/>
      <c r="K586" s="94"/>
      <c r="L586" s="107"/>
      <c r="M586" s="994"/>
      <c r="N586" s="91"/>
      <c r="O586" s="93"/>
      <c r="P586" s="94"/>
    </row>
    <row r="587" spans="1:16">
      <c r="A587" s="1017"/>
      <c r="B587" s="104"/>
      <c r="C587" s="994"/>
      <c r="D587" s="110"/>
      <c r="E587" s="111"/>
      <c r="F587" s="101"/>
      <c r="G587" s="104"/>
      <c r="H587" s="994"/>
      <c r="I587" s="110"/>
      <c r="J587" s="111"/>
      <c r="K587" s="94"/>
      <c r="L587" s="104"/>
      <c r="M587" s="994"/>
      <c r="N587" s="110"/>
      <c r="O587" s="111"/>
      <c r="P587" s="94"/>
    </row>
    <row r="588" spans="1:16" ht="17.45" customHeight="1" thickBot="1">
      <c r="A588" s="1017"/>
      <c r="B588" s="104"/>
      <c r="C588" s="995"/>
      <c r="D588" s="119" t="s">
        <v>1047</v>
      </c>
      <c r="E588" s="120" t="s">
        <v>1048</v>
      </c>
      <c r="F588" s="121"/>
      <c r="G588" s="104"/>
      <c r="H588" s="995"/>
      <c r="I588" s="119" t="s">
        <v>1047</v>
      </c>
      <c r="J588" s="120" t="s">
        <v>1048</v>
      </c>
      <c r="K588" s="94"/>
      <c r="L588" s="104"/>
      <c r="M588" s="995"/>
      <c r="N588" s="119" t="s">
        <v>1047</v>
      </c>
      <c r="O588" s="120" t="s">
        <v>1048</v>
      </c>
      <c r="P588" s="94"/>
    </row>
    <row r="589" spans="1:16">
      <c r="A589" s="102"/>
      <c r="B589" s="106"/>
      <c r="C589" s="1008" t="s">
        <v>1049</v>
      </c>
      <c r="D589" s="115"/>
      <c r="E589" s="116"/>
      <c r="F589" s="122"/>
      <c r="G589" s="106"/>
      <c r="H589" s="993" t="s">
        <v>1049</v>
      </c>
      <c r="I589" s="115"/>
      <c r="J589" s="116"/>
      <c r="K589" s="122"/>
      <c r="L589" s="106"/>
      <c r="M589" s="1009" t="s">
        <v>1049</v>
      </c>
      <c r="N589" s="115"/>
      <c r="O589" s="116"/>
      <c r="P589" s="122"/>
    </row>
    <row r="590" spans="1:16">
      <c r="A590" s="102"/>
      <c r="B590" s="107"/>
      <c r="C590" s="994"/>
      <c r="D590" s="91"/>
      <c r="E590" s="93"/>
      <c r="F590" s="94"/>
      <c r="G590" s="107"/>
      <c r="H590" s="994"/>
      <c r="I590" s="91"/>
      <c r="J590" s="93"/>
      <c r="K590" s="94"/>
      <c r="L590" s="107"/>
      <c r="M590" s="994"/>
      <c r="N590" s="91"/>
      <c r="O590" s="93"/>
      <c r="P590" s="94"/>
    </row>
    <row r="591" spans="1:16">
      <c r="A591" s="102"/>
      <c r="B591" s="123"/>
      <c r="C591" s="994"/>
      <c r="D591" s="91"/>
      <c r="E591" s="93"/>
      <c r="F591" s="94"/>
      <c r="G591" s="123"/>
      <c r="H591" s="994"/>
      <c r="I591" s="91"/>
      <c r="J591" s="93"/>
      <c r="K591" s="94"/>
      <c r="L591" s="123"/>
      <c r="M591" s="994"/>
      <c r="N591" s="91"/>
      <c r="O591" s="93"/>
      <c r="P591" s="125"/>
    </row>
    <row r="592" spans="1:16">
      <c r="A592" s="102"/>
      <c r="B592" s="104"/>
      <c r="C592" s="994"/>
      <c r="D592" s="91"/>
      <c r="E592" s="93"/>
      <c r="F592" s="94"/>
      <c r="G592" s="104"/>
      <c r="H592" s="994"/>
      <c r="I592" s="91"/>
      <c r="J592" s="93"/>
      <c r="K592" s="94"/>
      <c r="L592" s="104"/>
      <c r="M592" s="994"/>
      <c r="N592" s="91"/>
      <c r="O592" s="93"/>
      <c r="P592" s="213"/>
    </row>
    <row r="593" spans="1:16">
      <c r="A593" s="102"/>
      <c r="B593" s="106"/>
      <c r="C593" s="994"/>
      <c r="D593" s="91"/>
      <c r="E593" s="93"/>
      <c r="F593" s="94"/>
      <c r="G593" s="106"/>
      <c r="H593" s="994"/>
      <c r="I593" s="91"/>
      <c r="J593" s="93"/>
      <c r="K593" s="94"/>
      <c r="L593" s="106"/>
      <c r="M593" s="994"/>
      <c r="N593" s="91"/>
      <c r="O593" s="93"/>
      <c r="P593" s="94"/>
    </row>
    <row r="594" spans="1:16">
      <c r="A594" s="102"/>
      <c r="B594" s="107"/>
      <c r="C594" s="994"/>
      <c r="D594" s="91"/>
      <c r="E594" s="93"/>
      <c r="F594" s="124"/>
      <c r="G594" s="107"/>
      <c r="H594" s="994"/>
      <c r="I594" s="91"/>
      <c r="J594" s="93"/>
      <c r="K594" s="124"/>
      <c r="L594" s="107"/>
      <c r="M594" s="994"/>
      <c r="N594" s="91"/>
      <c r="O594" s="93"/>
      <c r="P594" s="124"/>
    </row>
    <row r="595" spans="1:16">
      <c r="A595" s="102"/>
      <c r="B595" s="106"/>
      <c r="C595" s="994"/>
      <c r="D595" s="91"/>
      <c r="E595" s="93"/>
      <c r="F595" s="125"/>
      <c r="G595" s="106"/>
      <c r="H595" s="994"/>
      <c r="I595" s="91"/>
      <c r="J595" s="93"/>
      <c r="K595" s="125"/>
      <c r="L595" s="106"/>
      <c r="M595" s="994"/>
      <c r="N595" s="91"/>
      <c r="O595" s="93"/>
      <c r="P595" s="125"/>
    </row>
    <row r="596" spans="1:16">
      <c r="A596" s="102"/>
      <c r="B596" s="107"/>
      <c r="C596" s="994"/>
      <c r="D596" s="214"/>
      <c r="E596" s="111"/>
      <c r="F596" s="213"/>
      <c r="G596" s="107"/>
      <c r="H596" s="994"/>
      <c r="I596" s="110"/>
      <c r="J596" s="111"/>
      <c r="K596" s="213"/>
      <c r="L596" s="107"/>
      <c r="M596" s="994"/>
      <c r="N596" s="110"/>
      <c r="O596" s="111"/>
      <c r="P596" s="213"/>
    </row>
    <row r="597" spans="1:16">
      <c r="A597" s="102"/>
      <c r="B597" s="106"/>
      <c r="C597" s="994"/>
      <c r="D597" s="214"/>
      <c r="E597" s="111"/>
      <c r="F597" s="213"/>
      <c r="G597" s="106"/>
      <c r="H597" s="994"/>
      <c r="I597" s="110"/>
      <c r="J597" s="111"/>
      <c r="K597" s="213"/>
      <c r="L597" s="106"/>
      <c r="M597" s="994"/>
      <c r="N597" s="110"/>
      <c r="O597" s="111"/>
      <c r="P597" s="213"/>
    </row>
    <row r="598" spans="1:16" ht="17.45" customHeight="1" thickBot="1">
      <c r="A598" s="102"/>
      <c r="B598" s="107"/>
      <c r="C598" s="995"/>
      <c r="D598" s="126"/>
      <c r="E598" s="127"/>
      <c r="F598" s="101"/>
      <c r="G598" s="107"/>
      <c r="H598" s="995"/>
      <c r="I598" s="110"/>
      <c r="J598" s="127"/>
      <c r="K598" s="101"/>
      <c r="L598" s="107"/>
      <c r="M598" s="995"/>
      <c r="N598" s="110"/>
      <c r="O598" s="128"/>
      <c r="P598" s="124"/>
    </row>
    <row r="599" spans="1:16">
      <c r="A599" s="129"/>
      <c r="B599" s="106"/>
      <c r="C599" s="1008" t="s">
        <v>1055</v>
      </c>
      <c r="D599" s="115" t="s">
        <v>1056</v>
      </c>
      <c r="E599" s="130" t="s">
        <v>943</v>
      </c>
      <c r="F599" s="122"/>
      <c r="G599" s="106"/>
      <c r="H599" s="993" t="s">
        <v>1055</v>
      </c>
      <c r="I599" s="115" t="s">
        <v>1056</v>
      </c>
      <c r="J599" s="130" t="s">
        <v>943</v>
      </c>
      <c r="K599" s="122"/>
      <c r="L599" s="106"/>
      <c r="M599" s="1009" t="s">
        <v>1055</v>
      </c>
      <c r="N599" s="115" t="s">
        <v>1056</v>
      </c>
      <c r="O599" s="130" t="s">
        <v>943</v>
      </c>
      <c r="P599" s="122"/>
    </row>
    <row r="600" spans="1:16">
      <c r="A600" s="129"/>
      <c r="B600" s="107"/>
      <c r="C600" s="994"/>
      <c r="D600" s="91" t="s">
        <v>1060</v>
      </c>
      <c r="E600" s="93" t="s">
        <v>948</v>
      </c>
      <c r="F600" s="131"/>
      <c r="G600" s="107"/>
      <c r="H600" s="994"/>
      <c r="I600" s="91" t="s">
        <v>1060</v>
      </c>
      <c r="J600" s="93" t="s">
        <v>948</v>
      </c>
      <c r="K600" s="131"/>
      <c r="L600" s="107"/>
      <c r="M600" s="994"/>
      <c r="N600" s="91" t="s">
        <v>1060</v>
      </c>
      <c r="O600" s="93" t="s">
        <v>948</v>
      </c>
      <c r="P600" s="131"/>
    </row>
    <row r="601" spans="1:16">
      <c r="A601" s="129"/>
      <c r="B601" s="132"/>
      <c r="C601" s="994"/>
      <c r="D601" s="91" t="s">
        <v>1063</v>
      </c>
      <c r="E601" s="93" t="s">
        <v>952</v>
      </c>
      <c r="F601" s="94"/>
      <c r="G601" s="132"/>
      <c r="H601" s="994"/>
      <c r="I601" s="91" t="s">
        <v>1063</v>
      </c>
      <c r="J601" s="93" t="s">
        <v>952</v>
      </c>
      <c r="K601" s="94"/>
      <c r="L601" s="132"/>
      <c r="M601" s="994"/>
      <c r="N601" s="91" t="s">
        <v>1063</v>
      </c>
      <c r="O601" s="93" t="s">
        <v>952</v>
      </c>
      <c r="P601" s="94"/>
    </row>
    <row r="602" spans="1:16">
      <c r="A602" s="129"/>
      <c r="B602" s="107"/>
      <c r="C602" s="994"/>
      <c r="D602" s="91" t="s">
        <v>978</v>
      </c>
      <c r="E602" s="93" t="s">
        <v>956</v>
      </c>
      <c r="F602" s="101"/>
      <c r="G602" s="107"/>
      <c r="H602" s="994"/>
      <c r="I602" s="91" t="s">
        <v>978</v>
      </c>
      <c r="J602" s="93" t="s">
        <v>956</v>
      </c>
      <c r="K602" s="101"/>
      <c r="L602" s="107"/>
      <c r="M602" s="994"/>
      <c r="N602" s="91" t="s">
        <v>978</v>
      </c>
      <c r="O602" s="93" t="s">
        <v>956</v>
      </c>
      <c r="P602" s="101"/>
    </row>
    <row r="603" spans="1:16">
      <c r="A603" s="129"/>
      <c r="B603" s="132"/>
      <c r="C603" s="994"/>
      <c r="D603" s="91"/>
      <c r="E603" s="111"/>
      <c r="F603" s="133"/>
      <c r="G603" s="132"/>
      <c r="H603" s="994"/>
      <c r="I603" s="91"/>
      <c r="J603" s="111"/>
      <c r="K603" s="133"/>
      <c r="L603" s="132"/>
      <c r="M603" s="994"/>
      <c r="N603" s="91"/>
      <c r="O603" s="111"/>
      <c r="P603" s="133"/>
    </row>
    <row r="604" spans="1:16">
      <c r="A604" s="129"/>
      <c r="B604" s="107"/>
      <c r="C604" s="994"/>
      <c r="D604" s="91"/>
      <c r="E604" s="93"/>
      <c r="F604" s="94"/>
      <c r="G604" s="107"/>
      <c r="H604" s="994"/>
      <c r="I604" s="91"/>
      <c r="J604" s="93"/>
      <c r="K604" s="94"/>
      <c r="L604" s="107"/>
      <c r="M604" s="994"/>
      <c r="N604" s="91"/>
      <c r="O604" s="93"/>
      <c r="P604" s="94"/>
    </row>
    <row r="605" spans="1:16">
      <c r="A605" s="129"/>
      <c r="B605" s="132"/>
      <c r="C605" s="994"/>
      <c r="D605" s="91"/>
      <c r="E605" s="111"/>
      <c r="F605" s="133"/>
      <c r="G605" s="132"/>
      <c r="H605" s="994"/>
      <c r="I605" s="91"/>
      <c r="J605" s="111"/>
      <c r="K605" s="133"/>
      <c r="L605" s="132"/>
      <c r="M605" s="994"/>
      <c r="N605" s="91"/>
      <c r="O605" s="111"/>
      <c r="P605" s="133"/>
    </row>
    <row r="606" spans="1:16">
      <c r="A606" s="129"/>
      <c r="B606" s="107"/>
      <c r="C606" s="994"/>
      <c r="D606" s="91"/>
      <c r="E606" s="93"/>
      <c r="F606" s="94"/>
      <c r="G606" s="107"/>
      <c r="H606" s="994"/>
      <c r="I606" s="91"/>
      <c r="J606" s="93"/>
      <c r="K606" s="94"/>
      <c r="L606" s="107"/>
      <c r="M606" s="994"/>
      <c r="N606" s="91"/>
      <c r="O606" s="93"/>
      <c r="P606" s="94"/>
    </row>
    <row r="607" spans="1:16">
      <c r="A607" s="129"/>
      <c r="B607" s="132"/>
      <c r="C607" s="994"/>
      <c r="D607" s="91"/>
      <c r="E607" s="93"/>
      <c r="F607" s="94"/>
      <c r="G607" s="132"/>
      <c r="H607" s="994"/>
      <c r="I607" s="91"/>
      <c r="J607" s="93"/>
      <c r="K607" s="94"/>
      <c r="L607" s="132"/>
      <c r="M607" s="994"/>
      <c r="N607" s="91"/>
      <c r="O607" s="93"/>
      <c r="P607" s="94"/>
    </row>
    <row r="608" spans="1:16" ht="17.45" customHeight="1" thickBot="1">
      <c r="A608" s="129"/>
      <c r="B608" s="107"/>
      <c r="C608" s="995"/>
      <c r="D608" s="112"/>
      <c r="E608" s="113"/>
      <c r="F608" s="114"/>
      <c r="G608" s="107"/>
      <c r="H608" s="995"/>
      <c r="I608" s="112"/>
      <c r="J608" s="127"/>
      <c r="K608" s="101"/>
      <c r="L608" s="107"/>
      <c r="M608" s="995"/>
      <c r="N608" s="112"/>
      <c r="O608" s="127"/>
      <c r="P608" s="101"/>
    </row>
    <row r="609" spans="1:16">
      <c r="A609" s="129"/>
      <c r="B609" s="132"/>
      <c r="C609" s="1011" t="s">
        <v>1068</v>
      </c>
      <c r="D609" s="134" t="s">
        <v>1069</v>
      </c>
      <c r="E609" s="135"/>
      <c r="F609" s="136" t="s">
        <v>1070</v>
      </c>
      <c r="G609" s="132"/>
      <c r="H609" s="1028" t="s">
        <v>1068</v>
      </c>
      <c r="I609" s="134" t="s">
        <v>1069</v>
      </c>
      <c r="J609" s="135"/>
      <c r="K609" s="136" t="s">
        <v>1070</v>
      </c>
      <c r="L609" s="132"/>
      <c r="M609" s="1013" t="s">
        <v>1068</v>
      </c>
      <c r="N609" s="134" t="s">
        <v>1069</v>
      </c>
      <c r="O609" s="135"/>
      <c r="P609" s="136" t="s">
        <v>1070</v>
      </c>
    </row>
    <row r="610" spans="1:16">
      <c r="A610" s="129"/>
      <c r="B610" s="107"/>
      <c r="C610" s="994"/>
      <c r="D610" s="117"/>
      <c r="E610" s="118"/>
      <c r="F610" s="137"/>
      <c r="G610" s="107"/>
      <c r="H610" s="994"/>
      <c r="I610" s="91"/>
      <c r="J610" s="93"/>
      <c r="K610" s="94"/>
      <c r="L610" s="107"/>
      <c r="M610" s="994"/>
      <c r="N610" s="91"/>
      <c r="O610" s="93"/>
      <c r="P610" s="94"/>
    </row>
    <row r="611" spans="1:16">
      <c r="A611" s="129"/>
      <c r="B611" s="132"/>
      <c r="C611" s="994"/>
      <c r="D611" s="91"/>
      <c r="E611" s="93"/>
      <c r="F611" s="94"/>
      <c r="G611" s="132"/>
      <c r="H611" s="994"/>
      <c r="I611" s="91"/>
      <c r="J611" s="93"/>
      <c r="K611" s="94"/>
      <c r="L611" s="132"/>
      <c r="M611" s="994"/>
      <c r="N611" s="91"/>
      <c r="O611" s="93"/>
      <c r="P611" s="94"/>
    </row>
    <row r="612" spans="1:16">
      <c r="A612" s="129"/>
      <c r="B612" s="107"/>
      <c r="C612" s="994"/>
      <c r="D612" s="110"/>
      <c r="E612" s="111"/>
      <c r="F612" s="101"/>
      <c r="G612" s="107"/>
      <c r="H612" s="994"/>
      <c r="I612" s="110"/>
      <c r="J612" s="111"/>
      <c r="K612" s="101"/>
      <c r="L612" s="107"/>
      <c r="M612" s="994"/>
      <c r="N612" s="110"/>
      <c r="O612" s="111"/>
      <c r="P612" s="101"/>
    </row>
    <row r="613" spans="1:16">
      <c r="A613" s="1031"/>
      <c r="B613" s="132"/>
      <c r="C613" s="994"/>
      <c r="D613" s="91"/>
      <c r="E613" s="93"/>
      <c r="F613" s="94"/>
      <c r="G613" s="132"/>
      <c r="H613" s="994"/>
      <c r="I613" s="91"/>
      <c r="J613" s="93"/>
      <c r="K613" s="94"/>
      <c r="L613" s="132"/>
      <c r="M613" s="994"/>
      <c r="N613" s="91"/>
      <c r="O613" s="93"/>
      <c r="P613" s="94"/>
    </row>
    <row r="614" spans="1:16">
      <c r="A614" s="1017"/>
      <c r="B614" s="107"/>
      <c r="C614" s="994"/>
      <c r="D614" s="91"/>
      <c r="E614" s="93"/>
      <c r="F614" s="94"/>
      <c r="G614" s="107"/>
      <c r="H614" s="994"/>
      <c r="I614" s="91"/>
      <c r="J614" s="93"/>
      <c r="K614" s="94"/>
      <c r="L614" s="107"/>
      <c r="M614" s="994"/>
      <c r="N614" s="91"/>
      <c r="O614" s="93"/>
      <c r="P614" s="94"/>
    </row>
    <row r="615" spans="1:16">
      <c r="A615" s="1017"/>
      <c r="B615" s="132"/>
      <c r="C615" s="994"/>
      <c r="D615" s="110"/>
      <c r="E615" s="111"/>
      <c r="F615" s="101"/>
      <c r="G615" s="132"/>
      <c r="H615" s="994"/>
      <c r="I615" s="110"/>
      <c r="J615" s="111"/>
      <c r="K615" s="101"/>
      <c r="L615" s="132"/>
      <c r="M615" s="994"/>
      <c r="N615" s="110"/>
      <c r="O615" s="111"/>
      <c r="P615" s="101"/>
    </row>
    <row r="616" spans="1:16" ht="17.45" customHeight="1" thickBot="1">
      <c r="A616" s="1032"/>
      <c r="B616" s="138"/>
      <c r="C616" s="1012"/>
      <c r="D616" s="139"/>
      <c r="E616" s="140"/>
      <c r="F616" s="141"/>
      <c r="G616" s="138"/>
      <c r="H616" s="1012"/>
      <c r="I616" s="139"/>
      <c r="J616" s="140"/>
      <c r="K616" s="141"/>
      <c r="L616" s="138"/>
      <c r="M616" s="1012"/>
      <c r="N616" s="139"/>
      <c r="O616" s="140"/>
      <c r="P616" s="141"/>
    </row>
    <row r="617" spans="1:16" s="143" customFormat="1" ht="27" customHeight="1" thickTop="1" thickBot="1">
      <c r="A617" s="142"/>
      <c r="B617" s="1000" t="s">
        <v>1077</v>
      </c>
      <c r="C617" s="1001"/>
      <c r="D617" s="1001"/>
      <c r="E617" s="1001"/>
      <c r="F617" s="1001"/>
      <c r="G617" s="1025" t="s">
        <v>1078</v>
      </c>
      <c r="H617" s="1006"/>
      <c r="I617" s="1006"/>
      <c r="J617" s="1006"/>
      <c r="K617" s="1006"/>
      <c r="L617" s="1006"/>
      <c r="M617" s="1006"/>
      <c r="N617" s="1005" t="s">
        <v>1079</v>
      </c>
      <c r="O617" s="1006"/>
      <c r="P617" s="1006"/>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990">
        <f>A533</f>
        <v>46148</v>
      </c>
      <c r="B619" s="1020" t="s">
        <v>1085</v>
      </c>
      <c r="C619" s="157"/>
      <c r="D619" s="158"/>
      <c r="E619" s="159"/>
      <c r="F619" s="160"/>
      <c r="G619" s="161"/>
      <c r="H619" s="162"/>
      <c r="I619" s="163"/>
      <c r="J619" s="163"/>
      <c r="K619" s="164"/>
      <c r="L619" s="165"/>
      <c r="M619" s="166"/>
      <c r="N619" s="167"/>
      <c r="O619" s="163"/>
      <c r="P619" s="168"/>
    </row>
    <row r="620" spans="1:16" s="169" customFormat="1">
      <c r="A620" s="991"/>
      <c r="B620" s="1021"/>
      <c r="C620" s="170"/>
      <c r="D620" s="171"/>
      <c r="E620" s="172"/>
      <c r="F620" s="173"/>
      <c r="G620" s="170"/>
      <c r="H620" s="174"/>
      <c r="I620" s="172"/>
      <c r="J620" s="172"/>
      <c r="K620" s="175"/>
      <c r="L620" s="176"/>
      <c r="M620" s="177"/>
      <c r="N620" s="178"/>
      <c r="O620" s="172"/>
      <c r="P620" s="179"/>
    </row>
    <row r="621" spans="1:16" s="169" customFormat="1">
      <c r="A621" s="991"/>
      <c r="B621" s="1021"/>
      <c r="C621" s="170"/>
      <c r="D621" s="171"/>
      <c r="E621" s="172"/>
      <c r="F621" s="173"/>
      <c r="G621" s="170"/>
      <c r="H621" s="180"/>
      <c r="I621" s="172"/>
      <c r="J621" s="172"/>
      <c r="K621" s="175"/>
      <c r="L621" s="181"/>
      <c r="M621" s="177"/>
      <c r="N621" s="178"/>
      <c r="O621" s="172"/>
      <c r="P621" s="179"/>
    </row>
    <row r="622" spans="1:16" s="169" customFormat="1">
      <c r="A622" s="991"/>
      <c r="B622" s="1021"/>
      <c r="C622" s="170"/>
      <c r="D622" s="215"/>
      <c r="E622" s="172"/>
      <c r="F622" s="173"/>
      <c r="G622" s="170"/>
      <c r="H622" s="180"/>
      <c r="I622" s="172"/>
      <c r="J622" s="172"/>
      <c r="K622" s="184"/>
      <c r="L622" s="181"/>
      <c r="M622" s="177"/>
      <c r="N622" s="178"/>
      <c r="O622" s="172"/>
      <c r="P622" s="179"/>
    </row>
    <row r="623" spans="1:16" s="169" customFormat="1">
      <c r="A623" s="991"/>
      <c r="B623" s="1021"/>
      <c r="C623" s="170"/>
      <c r="D623" s="182"/>
      <c r="E623" s="172"/>
      <c r="F623" s="179"/>
      <c r="G623" s="170"/>
      <c r="H623" s="183"/>
      <c r="I623" s="172"/>
      <c r="J623" s="172"/>
      <c r="K623" s="184"/>
      <c r="L623" s="181"/>
      <c r="M623" s="177"/>
      <c r="N623" s="178"/>
      <c r="O623" s="172"/>
      <c r="P623" s="179"/>
    </row>
    <row r="624" spans="1:16" s="169" customFormat="1">
      <c r="A624" s="991"/>
      <c r="B624" s="1021"/>
      <c r="C624" s="170"/>
      <c r="D624" s="171"/>
      <c r="E624" s="172"/>
      <c r="F624" s="185"/>
      <c r="G624" s="195"/>
      <c r="H624" s="180"/>
      <c r="I624" s="188"/>
      <c r="J624" s="172"/>
      <c r="K624" s="175"/>
      <c r="L624" s="186"/>
      <c r="M624" s="187"/>
      <c r="N624" s="178"/>
      <c r="O624" s="172"/>
      <c r="P624" s="179"/>
    </row>
    <row r="625" spans="1:16" s="169" customFormat="1">
      <c r="A625" s="991"/>
      <c r="B625" s="1021"/>
      <c r="C625" s="170"/>
      <c r="D625" s="171"/>
      <c r="E625" s="172"/>
      <c r="F625" s="179"/>
      <c r="G625" s="170"/>
      <c r="H625" s="180"/>
      <c r="I625" s="188"/>
      <c r="J625" s="172"/>
      <c r="K625" s="175"/>
      <c r="L625" s="181"/>
      <c r="M625" s="177"/>
      <c r="N625" s="178"/>
      <c r="O625" s="172"/>
      <c r="P625" s="179"/>
    </row>
    <row r="626" spans="1:16" s="169" customFormat="1">
      <c r="A626" s="991"/>
      <c r="B626" s="1021"/>
      <c r="C626" s="170"/>
      <c r="D626" s="171"/>
      <c r="E626" s="172"/>
      <c r="F626" s="179"/>
      <c r="G626" s="216"/>
      <c r="H626" s="180"/>
      <c r="I626" s="172"/>
      <c r="J626" s="172"/>
      <c r="K626" s="175"/>
      <c r="L626" s="181"/>
      <c r="M626" s="177"/>
      <c r="N626" s="178"/>
      <c r="O626" s="172"/>
      <c r="P626" s="179"/>
    </row>
    <row r="627" spans="1:16" s="169" customFormat="1">
      <c r="A627" s="991"/>
      <c r="B627" s="1021"/>
      <c r="C627" s="170"/>
      <c r="D627" s="171"/>
      <c r="E627" s="172"/>
      <c r="F627" s="185"/>
      <c r="G627" s="170"/>
      <c r="H627" s="180"/>
      <c r="I627" s="188"/>
      <c r="J627" s="172"/>
      <c r="K627" s="175"/>
      <c r="L627" s="181"/>
      <c r="M627" s="177"/>
      <c r="N627" s="178"/>
      <c r="O627" s="172"/>
      <c r="P627" s="179"/>
    </row>
    <row r="628" spans="1:16" s="169" customFormat="1">
      <c r="A628" s="991"/>
      <c r="B628" s="1021"/>
      <c r="C628" s="170"/>
      <c r="D628" s="171"/>
      <c r="E628" s="172"/>
      <c r="F628" s="179"/>
      <c r="G628" s="170"/>
      <c r="H628" s="180"/>
      <c r="I628" s="188"/>
      <c r="J628" s="172"/>
      <c r="K628" s="175"/>
      <c r="L628" s="181"/>
      <c r="M628" s="177"/>
      <c r="N628" s="178"/>
      <c r="O628" s="172"/>
      <c r="P628" s="179"/>
    </row>
    <row r="629" spans="1:16" s="169" customFormat="1">
      <c r="A629" s="991"/>
      <c r="B629" s="1021"/>
      <c r="C629" s="189"/>
      <c r="D629" s="190"/>
      <c r="E629" s="191"/>
      <c r="F629" s="192"/>
      <c r="G629" s="170"/>
      <c r="H629" s="174"/>
      <c r="I629" s="172"/>
      <c r="J629" s="172"/>
      <c r="K629" s="175"/>
      <c r="L629" s="181"/>
      <c r="M629" s="177"/>
      <c r="N629" s="193"/>
      <c r="O629" s="191"/>
      <c r="P629" s="192"/>
    </row>
    <row r="630" spans="1:16" s="169" customFormat="1">
      <c r="A630" s="991"/>
      <c r="B630" s="1021"/>
      <c r="C630" s="189"/>
      <c r="D630" s="190"/>
      <c r="E630" s="191"/>
      <c r="F630" s="192"/>
      <c r="G630" s="195"/>
      <c r="H630" s="180"/>
      <c r="I630" s="188"/>
      <c r="J630" s="172"/>
      <c r="K630" s="175"/>
      <c r="L630" s="181"/>
      <c r="M630" s="177"/>
      <c r="N630" s="193"/>
      <c r="O630" s="191"/>
      <c r="P630" s="192"/>
    </row>
    <row r="631" spans="1:16" s="169" customFormat="1">
      <c r="A631" s="991"/>
      <c r="B631" s="1021"/>
      <c r="C631" s="189"/>
      <c r="D631" s="190"/>
      <c r="E631" s="191"/>
      <c r="F631" s="192"/>
      <c r="G631" s="170"/>
      <c r="H631" s="196"/>
      <c r="I631" s="188"/>
      <c r="J631" s="197"/>
      <c r="K631" s="194"/>
      <c r="L631" s="181"/>
      <c r="M631" s="177"/>
      <c r="N631" s="193"/>
      <c r="O631" s="191"/>
      <c r="P631" s="192"/>
    </row>
    <row r="632" spans="1:16" s="169" customFormat="1">
      <c r="A632" s="991"/>
      <c r="B632" s="1021"/>
      <c r="C632" s="189"/>
      <c r="D632" s="190"/>
      <c r="E632" s="191"/>
      <c r="F632" s="192"/>
      <c r="G632" s="170"/>
      <c r="H632" s="198"/>
      <c r="I632" s="172"/>
      <c r="J632" s="172"/>
      <c r="K632" s="175"/>
      <c r="L632" s="181"/>
      <c r="M632" s="177"/>
      <c r="N632" s="193"/>
      <c r="O632" s="191"/>
      <c r="P632" s="192"/>
    </row>
    <row r="633" spans="1:16" s="169" customFormat="1">
      <c r="A633" s="991"/>
      <c r="B633" s="1021"/>
      <c r="C633" s="189"/>
      <c r="D633" s="190"/>
      <c r="E633" s="191"/>
      <c r="F633" s="192"/>
      <c r="G633" s="195"/>
      <c r="H633" s="180"/>
      <c r="I633" s="197"/>
      <c r="J633" s="197"/>
      <c r="K633" s="194"/>
      <c r="L633" s="181"/>
      <c r="M633" s="177"/>
      <c r="N633" s="193"/>
      <c r="O633" s="191"/>
      <c r="P633" s="192"/>
    </row>
    <row r="634" spans="1:16" s="169" customFormat="1">
      <c r="A634" s="991"/>
      <c r="B634" s="1021"/>
      <c r="C634" s="189"/>
      <c r="D634" s="190"/>
      <c r="E634" s="191"/>
      <c r="F634" s="192"/>
      <c r="G634" s="170"/>
      <c r="H634" s="180"/>
      <c r="I634" s="197"/>
      <c r="J634" s="197"/>
      <c r="K634" s="194"/>
      <c r="L634" s="176"/>
      <c r="M634" s="177"/>
      <c r="N634" s="193"/>
      <c r="O634" s="191"/>
      <c r="P634" s="192"/>
    </row>
    <row r="635" spans="1:16" s="169" customFormat="1">
      <c r="A635" s="991"/>
      <c r="B635" s="1021"/>
      <c r="C635" s="189"/>
      <c r="D635" s="190"/>
      <c r="E635" s="191"/>
      <c r="F635" s="192"/>
      <c r="G635" s="189"/>
      <c r="H635" s="198"/>
      <c r="I635" s="199"/>
      <c r="J635" s="199"/>
      <c r="K635" s="200"/>
      <c r="L635" s="201"/>
      <c r="M635" s="187"/>
      <c r="N635" s="193"/>
      <c r="O635" s="191"/>
      <c r="P635" s="192"/>
    </row>
    <row r="636" spans="1:16" s="169" customFormat="1">
      <c r="A636" s="991"/>
      <c r="B636" s="1021"/>
      <c r="C636" s="189"/>
      <c r="D636" s="190"/>
      <c r="E636" s="191"/>
      <c r="F636" s="192"/>
      <c r="G636" s="189"/>
      <c r="H636" s="198"/>
      <c r="I636" s="199"/>
      <c r="J636" s="199"/>
      <c r="K636" s="200"/>
      <c r="L636" s="201"/>
      <c r="M636" s="187"/>
      <c r="N636" s="193"/>
      <c r="O636" s="191"/>
      <c r="P636" s="192"/>
    </row>
    <row r="637" spans="1:16" s="169" customFormat="1">
      <c r="A637" s="991"/>
      <c r="B637" s="1021"/>
      <c r="C637" s="189"/>
      <c r="D637" s="190"/>
      <c r="E637" s="191"/>
      <c r="F637" s="192"/>
      <c r="G637" s="189"/>
      <c r="H637" s="198"/>
      <c r="I637" s="199"/>
      <c r="J637" s="199"/>
      <c r="K637" s="200"/>
      <c r="L637" s="201"/>
      <c r="M637" s="187"/>
      <c r="N637" s="193"/>
      <c r="O637" s="191"/>
      <c r="P637" s="192"/>
    </row>
    <row r="638" spans="1:16" s="169" customFormat="1" ht="17.45" customHeight="1" thickBot="1">
      <c r="A638" s="992"/>
      <c r="B638" s="1022"/>
      <c r="C638" s="202"/>
      <c r="D638" s="203"/>
      <c r="E638" s="204"/>
      <c r="F638" s="205"/>
      <c r="G638" s="206"/>
      <c r="H638" s="207"/>
      <c r="I638" s="208"/>
      <c r="J638" s="208"/>
      <c r="K638" s="209"/>
      <c r="L638" s="210"/>
      <c r="M638" s="211"/>
      <c r="N638" s="212"/>
      <c r="O638" s="204"/>
      <c r="P638" s="205"/>
    </row>
    <row r="639" spans="1:16" s="68" customFormat="1" ht="18" customHeight="1" thickTop="1" thickBot="1">
      <c r="A639" s="1016">
        <f>A533+1</f>
        <v>46149</v>
      </c>
      <c r="B639" s="87" t="s">
        <v>940</v>
      </c>
      <c r="C639" s="1008" t="s">
        <v>941</v>
      </c>
      <c r="D639" s="88" t="s">
        <v>942</v>
      </c>
      <c r="E639" s="89" t="s">
        <v>943</v>
      </c>
      <c r="F639" s="90"/>
      <c r="G639" s="87" t="s">
        <v>940</v>
      </c>
      <c r="H639" s="1023" t="s">
        <v>941</v>
      </c>
      <c r="I639" s="88" t="s">
        <v>942</v>
      </c>
      <c r="J639" s="89" t="s">
        <v>943</v>
      </c>
      <c r="K639" s="90"/>
      <c r="L639" s="87" t="s">
        <v>940</v>
      </c>
      <c r="M639" s="1029" t="s">
        <v>941</v>
      </c>
      <c r="N639" s="88" t="s">
        <v>942</v>
      </c>
      <c r="O639" s="89" t="s">
        <v>943</v>
      </c>
      <c r="P639" s="90"/>
    </row>
    <row r="640" spans="1:16" ht="18" customHeight="1">
      <c r="A640" s="1017"/>
      <c r="B640" s="1026"/>
      <c r="C640" s="994"/>
      <c r="D640" s="91" t="s">
        <v>951</v>
      </c>
      <c r="E640" s="92" t="s">
        <v>948</v>
      </c>
      <c r="F640" s="90"/>
      <c r="G640" s="1026"/>
      <c r="H640" s="994"/>
      <c r="I640" s="91" t="s">
        <v>951</v>
      </c>
      <c r="J640" s="92" t="s">
        <v>948</v>
      </c>
      <c r="K640" s="90"/>
      <c r="L640" s="1026"/>
      <c r="M640" s="994"/>
      <c r="N640" s="91" t="s">
        <v>951</v>
      </c>
      <c r="O640" s="92" t="s">
        <v>948</v>
      </c>
      <c r="P640" s="90"/>
    </row>
    <row r="641" spans="1:16" ht="17.45" customHeight="1" thickBot="1">
      <c r="A641" s="1017"/>
      <c r="B641" s="997"/>
      <c r="C641" s="994"/>
      <c r="D641" s="91" t="s">
        <v>955</v>
      </c>
      <c r="E641" s="93" t="s">
        <v>952</v>
      </c>
      <c r="F641" s="95"/>
      <c r="G641" s="997"/>
      <c r="H641" s="994"/>
      <c r="I641" s="91" t="s">
        <v>955</v>
      </c>
      <c r="J641" s="93" t="s">
        <v>952</v>
      </c>
      <c r="K641" s="95"/>
      <c r="L641" s="997"/>
      <c r="M641" s="994"/>
      <c r="N641" s="91" t="s">
        <v>955</v>
      </c>
      <c r="O641" s="93" t="s">
        <v>952</v>
      </c>
      <c r="P641" s="95"/>
    </row>
    <row r="642" spans="1:16" ht="17.45" customHeight="1" thickBot="1">
      <c r="A642" s="1017"/>
      <c r="B642" s="87" t="s">
        <v>954</v>
      </c>
      <c r="C642" s="994"/>
      <c r="D642" s="91"/>
      <c r="E642" s="93"/>
      <c r="F642" s="94"/>
      <c r="G642" s="87" t="s">
        <v>954</v>
      </c>
      <c r="H642" s="994"/>
      <c r="I642" s="91" t="s">
        <v>958</v>
      </c>
      <c r="J642" s="93" t="s">
        <v>956</v>
      </c>
      <c r="K642" s="94"/>
      <c r="L642" s="87" t="s">
        <v>954</v>
      </c>
      <c r="M642" s="994"/>
      <c r="N642" s="91" t="s">
        <v>958</v>
      </c>
      <c r="O642" s="93" t="s">
        <v>956</v>
      </c>
      <c r="P642" s="94"/>
    </row>
    <row r="643" spans="1:16">
      <c r="A643" s="1017"/>
      <c r="B643" s="1027"/>
      <c r="C643" s="994"/>
      <c r="D643" s="91"/>
      <c r="E643" s="93"/>
      <c r="F643" s="94"/>
      <c r="G643" s="1027"/>
      <c r="H643" s="994"/>
      <c r="I643" s="91"/>
      <c r="J643" s="93"/>
      <c r="K643" s="94"/>
      <c r="L643" s="1027"/>
      <c r="M643" s="994"/>
      <c r="N643" s="91"/>
      <c r="O643" s="93"/>
      <c r="P643" s="94"/>
    </row>
    <row r="644" spans="1:16">
      <c r="A644" s="1017"/>
      <c r="B644" s="1003"/>
      <c r="C644" s="994"/>
      <c r="D644" s="91"/>
      <c r="E644" s="93"/>
      <c r="F644" s="94"/>
      <c r="G644" s="1003"/>
      <c r="H644" s="994"/>
      <c r="I644" s="91"/>
      <c r="J644" s="93"/>
      <c r="K644" s="94"/>
      <c r="L644" s="1003"/>
      <c r="M644" s="994"/>
      <c r="N644" s="91"/>
      <c r="O644" s="93"/>
      <c r="P644" s="94"/>
    </row>
    <row r="645" spans="1:16">
      <c r="A645" s="1017"/>
      <c r="B645" s="1002"/>
      <c r="C645" s="994"/>
      <c r="D645" s="91"/>
      <c r="E645" s="93"/>
      <c r="F645" s="90"/>
      <c r="G645" s="1002"/>
      <c r="H645" s="994"/>
      <c r="I645" s="91"/>
      <c r="J645" s="93"/>
      <c r="K645" s="90"/>
      <c r="L645" s="1002"/>
      <c r="M645" s="994"/>
      <c r="N645" s="91"/>
      <c r="O645" s="93"/>
      <c r="P645" s="90"/>
    </row>
    <row r="646" spans="1:16">
      <c r="A646" s="1017"/>
      <c r="B646" s="1003"/>
      <c r="C646" s="994"/>
      <c r="D646" s="91"/>
      <c r="E646" s="93"/>
      <c r="F646" s="96"/>
      <c r="G646" s="1003"/>
      <c r="H646" s="994"/>
      <c r="I646" s="91"/>
      <c r="J646" s="93"/>
      <c r="K646" s="96"/>
      <c r="L646" s="1003"/>
      <c r="M646" s="994"/>
      <c r="N646" s="91"/>
      <c r="O646" s="93"/>
      <c r="P646" s="90"/>
    </row>
    <row r="647" spans="1:16">
      <c r="A647" s="1017"/>
      <c r="B647" s="1002"/>
      <c r="C647" s="994"/>
      <c r="D647" s="91"/>
      <c r="E647" s="93"/>
      <c r="F647" s="99"/>
      <c r="G647" s="1002"/>
      <c r="H647" s="994"/>
      <c r="I647" s="91"/>
      <c r="J647" s="93"/>
      <c r="K647" s="99"/>
      <c r="L647" s="1002"/>
      <c r="M647" s="994"/>
      <c r="N647" s="91"/>
      <c r="O647" s="93"/>
      <c r="P647" s="96"/>
    </row>
    <row r="648" spans="1:16" ht="17.45" customHeight="1" thickBot="1">
      <c r="A648" s="1017"/>
      <c r="B648" s="1003"/>
      <c r="C648" s="994"/>
      <c r="D648" s="91"/>
      <c r="E648" s="93"/>
      <c r="F648" s="96"/>
      <c r="G648" s="1003"/>
      <c r="H648" s="994"/>
      <c r="I648" s="91"/>
      <c r="J648" s="93"/>
      <c r="K648" s="96"/>
      <c r="L648" s="1003"/>
      <c r="M648" s="994"/>
      <c r="N648" s="91"/>
      <c r="O648" s="93"/>
      <c r="P648" s="96"/>
    </row>
    <row r="649" spans="1:16" ht="17.45" customHeight="1" thickBot="1">
      <c r="A649" s="1017"/>
      <c r="B649" s="97" t="s">
        <v>977</v>
      </c>
      <c r="C649" s="994"/>
      <c r="D649" s="91"/>
      <c r="E649" s="93"/>
      <c r="F649" s="96"/>
      <c r="G649" s="97" t="s">
        <v>977</v>
      </c>
      <c r="H649" s="994"/>
      <c r="I649" s="91"/>
      <c r="J649" s="93"/>
      <c r="K649" s="96"/>
      <c r="L649" s="97" t="s">
        <v>977</v>
      </c>
      <c r="M649" s="994"/>
      <c r="N649" s="91"/>
      <c r="O649" s="93"/>
      <c r="P649" s="96"/>
    </row>
    <row r="650" spans="1:16">
      <c r="A650" s="1017"/>
      <c r="B650" s="1007"/>
      <c r="C650" s="994"/>
      <c r="D650" s="91"/>
      <c r="E650" s="93"/>
      <c r="F650" s="96"/>
      <c r="G650" s="1007"/>
      <c r="H650" s="994"/>
      <c r="I650" s="91"/>
      <c r="J650" s="93"/>
      <c r="K650" s="96"/>
      <c r="L650" s="1007"/>
      <c r="M650" s="994"/>
      <c r="N650" s="91"/>
      <c r="O650" s="93"/>
      <c r="P650" s="96"/>
    </row>
    <row r="651" spans="1:16">
      <c r="A651" s="1017"/>
      <c r="B651" s="999"/>
      <c r="C651" s="994"/>
      <c r="D651" s="91"/>
      <c r="E651" s="93"/>
      <c r="F651" s="96"/>
      <c r="G651" s="999"/>
      <c r="H651" s="994"/>
      <c r="I651" s="91"/>
      <c r="J651" s="93"/>
      <c r="K651" s="96"/>
      <c r="L651" s="999"/>
      <c r="M651" s="994"/>
      <c r="N651" s="91"/>
      <c r="O651" s="93"/>
      <c r="P651" s="94"/>
    </row>
    <row r="652" spans="1:16" ht="17.45" customHeight="1" thickBot="1">
      <c r="A652" s="1017"/>
      <c r="B652" s="997"/>
      <c r="C652" s="994"/>
      <c r="D652" s="91"/>
      <c r="E652" s="93"/>
      <c r="F652" s="94"/>
      <c r="G652" s="997"/>
      <c r="H652" s="994"/>
      <c r="I652" s="91"/>
      <c r="J652" s="93"/>
      <c r="K652" s="94"/>
      <c r="L652" s="997"/>
      <c r="M652" s="994"/>
      <c r="N652" s="91"/>
      <c r="O652" s="93"/>
      <c r="P652" s="94"/>
    </row>
    <row r="653" spans="1:16" ht="17.45" customHeight="1" thickBot="1">
      <c r="A653" s="1017"/>
      <c r="B653" s="97" t="s">
        <v>994</v>
      </c>
      <c r="C653" s="994"/>
      <c r="D653" s="91"/>
      <c r="E653" s="93"/>
      <c r="F653" s="94"/>
      <c r="G653" s="97" t="s">
        <v>994</v>
      </c>
      <c r="H653" s="994"/>
      <c r="I653" s="91"/>
      <c r="J653" s="93"/>
      <c r="K653" s="94"/>
      <c r="L653" s="97" t="s">
        <v>994</v>
      </c>
      <c r="M653" s="994"/>
      <c r="N653" s="91"/>
      <c r="O653" s="93"/>
      <c r="P653" s="94"/>
    </row>
    <row r="654" spans="1:16">
      <c r="A654" s="1017"/>
      <c r="B654" s="998"/>
      <c r="C654" s="994"/>
      <c r="D654" s="91"/>
      <c r="E654" s="93"/>
      <c r="F654" s="94"/>
      <c r="G654" s="998"/>
      <c r="H654" s="994"/>
      <c r="I654" s="91"/>
      <c r="J654" s="93"/>
      <c r="K654" s="94"/>
      <c r="L654" s="998"/>
      <c r="M654" s="994"/>
      <c r="N654" s="91"/>
      <c r="O654" s="93"/>
      <c r="P654" s="94"/>
    </row>
    <row r="655" spans="1:16">
      <c r="A655" s="1017"/>
      <c r="B655" s="999"/>
      <c r="C655" s="994"/>
      <c r="D655" s="91"/>
      <c r="E655" s="93"/>
      <c r="F655" s="94"/>
      <c r="G655" s="999"/>
      <c r="H655" s="994"/>
      <c r="I655" s="91"/>
      <c r="J655" s="93"/>
      <c r="K655" s="94"/>
      <c r="L655" s="999"/>
      <c r="M655" s="994"/>
      <c r="N655" s="91"/>
      <c r="O655" s="93"/>
      <c r="P655" s="94"/>
    </row>
    <row r="656" spans="1:16" ht="17.45" customHeight="1" thickBot="1">
      <c r="A656" s="1017"/>
      <c r="B656" s="997"/>
      <c r="C656" s="994"/>
      <c r="D656" s="91"/>
      <c r="E656" s="93"/>
      <c r="F656" s="94"/>
      <c r="G656" s="997"/>
      <c r="H656" s="994"/>
      <c r="I656" s="91"/>
      <c r="J656" s="93"/>
      <c r="K656" s="94"/>
      <c r="L656" s="997"/>
      <c r="M656" s="994"/>
      <c r="N656" s="91"/>
      <c r="O656" s="93"/>
      <c r="P656" s="94"/>
    </row>
    <row r="657" spans="1:16">
      <c r="A657" s="1017"/>
      <c r="B657" s="1018" t="s">
        <v>1013</v>
      </c>
      <c r="C657" s="994"/>
      <c r="D657" s="91"/>
      <c r="E657" s="93"/>
      <c r="F657" s="94"/>
      <c r="G657" s="1018" t="s">
        <v>1013</v>
      </c>
      <c r="H657" s="994"/>
      <c r="I657" s="91"/>
      <c r="J657" s="93"/>
      <c r="K657" s="94"/>
      <c r="L657" s="1018" t="s">
        <v>1013</v>
      </c>
      <c r="M657" s="994"/>
      <c r="N657" s="91"/>
      <c r="O657" s="93"/>
      <c r="P657" s="94"/>
    </row>
    <row r="658" spans="1:16" ht="17.45" customHeight="1" thickBot="1">
      <c r="A658" s="1017"/>
      <c r="B658" s="1019"/>
      <c r="C658" s="994"/>
      <c r="D658" s="91"/>
      <c r="E658" s="93"/>
      <c r="F658" s="94"/>
      <c r="G658" s="1019"/>
      <c r="H658" s="994"/>
      <c r="I658" s="91"/>
      <c r="J658" s="93"/>
      <c r="K658" s="94"/>
      <c r="L658" s="1019"/>
      <c r="M658" s="994"/>
      <c r="N658" s="91"/>
      <c r="O658" s="93"/>
      <c r="P658" s="90"/>
    </row>
    <row r="659" spans="1:16" ht="17.45" customHeight="1" thickTop="1">
      <c r="A659" s="1017"/>
      <c r="B659" s="1015" t="s">
        <v>1014</v>
      </c>
      <c r="C659" s="994"/>
      <c r="D659" s="91"/>
      <c r="E659" s="93"/>
      <c r="F659" s="90"/>
      <c r="G659" s="1015" t="s">
        <v>1014</v>
      </c>
      <c r="H659" s="994"/>
      <c r="I659" s="91"/>
      <c r="J659" s="93"/>
      <c r="K659" s="90"/>
      <c r="L659" s="1015" t="s">
        <v>1014</v>
      </c>
      <c r="M659" s="994"/>
      <c r="N659" s="91"/>
      <c r="O659" s="93"/>
      <c r="P659" s="94"/>
    </row>
    <row r="660" spans="1:16" ht="17.45" customHeight="1" thickBot="1">
      <c r="A660" s="1017"/>
      <c r="B660" s="997"/>
      <c r="C660" s="994"/>
      <c r="D660" s="91"/>
      <c r="E660" s="93"/>
      <c r="F660" s="90"/>
      <c r="G660" s="997"/>
      <c r="H660" s="994"/>
      <c r="I660" s="91"/>
      <c r="J660" s="93"/>
      <c r="K660" s="90"/>
      <c r="L660" s="997"/>
      <c r="M660" s="994"/>
      <c r="N660" s="91"/>
      <c r="O660" s="93"/>
      <c r="P660" s="98"/>
    </row>
    <row r="661" spans="1:16">
      <c r="A661" s="1017"/>
      <c r="B661" s="1014"/>
      <c r="C661" s="994"/>
      <c r="D661" s="91"/>
      <c r="E661" s="93"/>
      <c r="F661" s="94"/>
      <c r="G661" s="1014"/>
      <c r="H661" s="994"/>
      <c r="I661" s="91"/>
      <c r="J661" s="93"/>
      <c r="K661" s="94"/>
      <c r="L661" s="1014"/>
      <c r="M661" s="994"/>
      <c r="N661" s="91"/>
      <c r="O661" s="93"/>
      <c r="P661" s="100"/>
    </row>
    <row r="662" spans="1:16" ht="17.45" customHeight="1" thickBot="1">
      <c r="A662" s="1017"/>
      <c r="B662" s="999"/>
      <c r="C662" s="994"/>
      <c r="D662" s="91"/>
      <c r="E662" s="93"/>
      <c r="F662" s="94"/>
      <c r="G662" s="999"/>
      <c r="H662" s="994"/>
      <c r="I662" s="91"/>
      <c r="J662" s="93"/>
      <c r="K662" s="94"/>
      <c r="L662" s="999"/>
      <c r="M662" s="994"/>
      <c r="N662" s="91"/>
      <c r="O662" s="93"/>
      <c r="P662" s="101"/>
    </row>
    <row r="663" spans="1:16">
      <c r="A663" s="1017"/>
      <c r="B663" s="1010" t="s">
        <v>1015</v>
      </c>
      <c r="C663" s="994"/>
      <c r="D663" s="91"/>
      <c r="E663" s="93"/>
      <c r="F663" s="90"/>
      <c r="G663" s="1010" t="s">
        <v>1015</v>
      </c>
      <c r="H663" s="994"/>
      <c r="I663" s="91"/>
      <c r="J663" s="93"/>
      <c r="K663" s="90"/>
      <c r="L663" s="1010" t="s">
        <v>1015</v>
      </c>
      <c r="M663" s="994"/>
      <c r="N663" s="91"/>
      <c r="O663" s="93"/>
      <c r="P663" s="96"/>
    </row>
    <row r="664" spans="1:16" ht="17.45" customHeight="1" thickBot="1">
      <c r="A664" s="1017"/>
      <c r="B664" s="997"/>
      <c r="C664" s="994"/>
      <c r="D664" s="91"/>
      <c r="E664" s="93"/>
      <c r="F664" s="98"/>
      <c r="G664" s="997"/>
      <c r="H664" s="994"/>
      <c r="I664" s="91"/>
      <c r="J664" s="93"/>
      <c r="K664" s="98"/>
      <c r="L664" s="997"/>
      <c r="M664" s="994"/>
      <c r="N664" s="91"/>
      <c r="O664" s="93"/>
      <c r="P664" s="101"/>
    </row>
    <row r="665" spans="1:16">
      <c r="A665" s="1017"/>
      <c r="B665" s="996"/>
      <c r="C665" s="994"/>
      <c r="D665" s="91"/>
      <c r="E665" s="93"/>
      <c r="F665" s="99"/>
      <c r="G665" s="996"/>
      <c r="H665" s="994"/>
      <c r="I665" s="91"/>
      <c r="J665" s="93"/>
      <c r="K665" s="100"/>
      <c r="L665" s="996"/>
      <c r="M665" s="994"/>
      <c r="N665" s="91"/>
      <c r="O665" s="93"/>
      <c r="P665" s="90"/>
    </row>
    <row r="666" spans="1:16" ht="17.45" customHeight="1" thickBot="1">
      <c r="A666" s="1017"/>
      <c r="B666" s="997"/>
      <c r="C666" s="994"/>
      <c r="D666" s="91"/>
      <c r="E666" s="93"/>
      <c r="F666" s="96"/>
      <c r="G666" s="997"/>
      <c r="H666" s="994"/>
      <c r="I666" s="91"/>
      <c r="J666" s="93"/>
      <c r="K666" s="101"/>
      <c r="L666" s="997"/>
      <c r="M666" s="994"/>
      <c r="N666" s="91"/>
      <c r="O666" s="93"/>
      <c r="P666" s="94"/>
    </row>
    <row r="667" spans="1:16">
      <c r="A667" s="1017"/>
      <c r="B667" s="1004" t="s">
        <v>1016</v>
      </c>
      <c r="C667" s="994"/>
      <c r="D667" s="91"/>
      <c r="E667" s="93"/>
      <c r="F667" s="100"/>
      <c r="G667" s="1004" t="s">
        <v>1016</v>
      </c>
      <c r="H667" s="994"/>
      <c r="I667" s="91"/>
      <c r="J667" s="93"/>
      <c r="K667" s="101"/>
      <c r="L667" s="1004" t="s">
        <v>1016</v>
      </c>
      <c r="M667" s="994"/>
      <c r="N667" s="91"/>
      <c r="O667" s="111"/>
      <c r="P667" s="94"/>
    </row>
    <row r="668" spans="1:16" ht="17.45" customHeight="1" thickBot="1">
      <c r="A668" s="1017"/>
      <c r="B668" s="997"/>
      <c r="C668" s="994"/>
      <c r="D668" s="91"/>
      <c r="E668" s="93"/>
      <c r="F668" s="101"/>
      <c r="G668" s="997"/>
      <c r="H668" s="994"/>
      <c r="I668" s="91"/>
      <c r="J668" s="93"/>
      <c r="K668" s="96"/>
      <c r="L668" s="997"/>
      <c r="M668" s="994"/>
      <c r="N668" s="110"/>
      <c r="O668" s="93"/>
      <c r="P668" s="109"/>
    </row>
    <row r="669" spans="1:16">
      <c r="A669" s="1017"/>
      <c r="B669" s="996"/>
      <c r="C669" s="994"/>
      <c r="D669" s="91"/>
      <c r="E669" s="93"/>
      <c r="F669" s="101"/>
      <c r="G669" s="996"/>
      <c r="H669" s="994"/>
      <c r="I669" s="91"/>
      <c r="J669" s="93"/>
      <c r="K669" s="101"/>
      <c r="L669" s="996"/>
      <c r="M669" s="994"/>
      <c r="N669" s="110"/>
      <c r="O669" s="111"/>
      <c r="P669" s="94"/>
    </row>
    <row r="670" spans="1:16" ht="17.45" customHeight="1" thickBot="1">
      <c r="A670" s="1017"/>
      <c r="B670" s="997"/>
      <c r="C670" s="994"/>
      <c r="D670" s="91"/>
      <c r="E670" s="93"/>
      <c r="F670" s="96"/>
      <c r="G670" s="997"/>
      <c r="H670" s="994"/>
      <c r="I670" s="91"/>
      <c r="J670" s="93"/>
      <c r="K670" s="90"/>
      <c r="L670" s="997"/>
      <c r="M670" s="994"/>
      <c r="N670" s="91"/>
      <c r="O670" s="111"/>
      <c r="P670" s="101"/>
    </row>
    <row r="671" spans="1:16">
      <c r="A671" s="1017"/>
      <c r="B671" s="1004" t="s">
        <v>1018</v>
      </c>
      <c r="C671" s="994"/>
      <c r="D671" s="91"/>
      <c r="E671" s="93"/>
      <c r="F671" s="101"/>
      <c r="G671" s="1004" t="s">
        <v>1018</v>
      </c>
      <c r="H671" s="994"/>
      <c r="I671" s="91"/>
      <c r="J671" s="93"/>
      <c r="K671" s="94"/>
      <c r="L671" s="1004" t="s">
        <v>1018</v>
      </c>
      <c r="M671" s="994"/>
      <c r="N671" s="91"/>
      <c r="O671" s="93"/>
      <c r="P671" s="94"/>
    </row>
    <row r="672" spans="1:16" ht="17.45" customHeight="1" thickBot="1">
      <c r="A672" s="1017"/>
      <c r="B672" s="997"/>
      <c r="C672" s="994"/>
      <c r="D672" s="91"/>
      <c r="E672" s="93"/>
      <c r="F672" s="90"/>
      <c r="G672" s="997"/>
      <c r="H672" s="994"/>
      <c r="I672" s="91"/>
      <c r="J672" s="111"/>
      <c r="K672" s="94"/>
      <c r="L672" s="997"/>
      <c r="M672" s="994"/>
      <c r="N672" s="110"/>
      <c r="O672" s="111"/>
      <c r="P672" s="94"/>
    </row>
    <row r="673" spans="1:16">
      <c r="A673" s="1017"/>
      <c r="B673" s="996"/>
      <c r="C673" s="994"/>
      <c r="D673" s="91"/>
      <c r="E673" s="93"/>
      <c r="F673" s="94"/>
      <c r="G673" s="996"/>
      <c r="H673" s="994"/>
      <c r="I673" s="91"/>
      <c r="J673" s="93"/>
      <c r="K673" s="94"/>
      <c r="L673" s="996"/>
      <c r="M673" s="994"/>
      <c r="N673" s="110"/>
      <c r="O673" s="111"/>
      <c r="P673" s="94"/>
    </row>
    <row r="674" spans="1:16" ht="17.45" customHeight="1" thickBot="1">
      <c r="A674" s="1017"/>
      <c r="B674" s="997"/>
      <c r="C674" s="994"/>
      <c r="D674" s="91"/>
      <c r="E674" s="93"/>
      <c r="F674" s="90"/>
      <c r="G674" s="997"/>
      <c r="H674" s="994"/>
      <c r="I674" s="91"/>
      <c r="J674" s="111"/>
      <c r="K674" s="94"/>
      <c r="L674" s="997"/>
      <c r="M674" s="994"/>
      <c r="N674" s="91"/>
      <c r="O674" s="111"/>
      <c r="P674" s="94"/>
    </row>
    <row r="675" spans="1:16">
      <c r="A675" s="1017"/>
      <c r="B675" s="1010" t="s">
        <v>1020</v>
      </c>
      <c r="C675" s="994"/>
      <c r="D675" s="91"/>
      <c r="E675" s="93"/>
      <c r="F675" s="90"/>
      <c r="G675" s="1010" t="s">
        <v>1020</v>
      </c>
      <c r="H675" s="994"/>
      <c r="I675" s="91"/>
      <c r="J675" s="111"/>
      <c r="K675" s="94"/>
      <c r="L675" s="1010" t="s">
        <v>1020</v>
      </c>
      <c r="M675" s="994"/>
      <c r="N675" s="110"/>
      <c r="O675" s="111"/>
      <c r="P675" s="94"/>
    </row>
    <row r="676" spans="1:16" ht="17.45" customHeight="1" thickBot="1">
      <c r="A676" s="1017"/>
      <c r="B676" s="997"/>
      <c r="C676" s="994"/>
      <c r="D676" s="91"/>
      <c r="E676" s="93"/>
      <c r="F676" s="90"/>
      <c r="G676" s="997"/>
      <c r="H676" s="994"/>
      <c r="I676" s="91"/>
      <c r="J676" s="111"/>
      <c r="K676" s="94"/>
      <c r="L676" s="997"/>
      <c r="M676" s="994"/>
      <c r="N676" s="91"/>
      <c r="O676" s="111"/>
      <c r="P676" s="94"/>
    </row>
    <row r="677" spans="1:16">
      <c r="A677" s="1017"/>
      <c r="B677" s="103"/>
      <c r="C677" s="994"/>
      <c r="D677" s="91"/>
      <c r="E677" s="93"/>
      <c r="F677" s="94"/>
      <c r="G677" s="103"/>
      <c r="H677" s="994"/>
      <c r="I677" s="91"/>
      <c r="J677" s="93"/>
      <c r="K677" s="109"/>
      <c r="L677" s="103"/>
      <c r="M677" s="994"/>
      <c r="N677" s="110"/>
      <c r="O677" s="93"/>
      <c r="P677" s="109"/>
    </row>
    <row r="678" spans="1:16">
      <c r="A678" s="1017"/>
      <c r="B678" s="104"/>
      <c r="C678" s="994"/>
      <c r="D678" s="91"/>
      <c r="E678" s="93"/>
      <c r="F678" s="90"/>
      <c r="G678" s="104"/>
      <c r="H678" s="994"/>
      <c r="I678" s="91"/>
      <c r="J678" s="93"/>
      <c r="K678" s="94"/>
      <c r="L678" s="104"/>
      <c r="M678" s="994"/>
      <c r="N678" s="110"/>
      <c r="O678" s="111"/>
      <c r="P678" s="94"/>
    </row>
    <row r="679" spans="1:16">
      <c r="A679" s="1017"/>
      <c r="B679" s="106"/>
      <c r="C679" s="994"/>
      <c r="D679" s="91"/>
      <c r="E679" s="93"/>
      <c r="F679" s="90"/>
      <c r="G679" s="106"/>
      <c r="H679" s="994"/>
      <c r="I679" s="110"/>
      <c r="J679" s="111"/>
      <c r="K679" s="94"/>
      <c r="L679" s="106"/>
      <c r="M679" s="994"/>
      <c r="N679" s="110"/>
      <c r="O679" s="111"/>
      <c r="P679" s="101"/>
    </row>
    <row r="680" spans="1:16">
      <c r="A680" s="1017"/>
      <c r="B680" s="107"/>
      <c r="C680" s="994"/>
      <c r="D680" s="91"/>
      <c r="E680" s="93"/>
      <c r="F680" s="90"/>
      <c r="G680" s="107"/>
      <c r="H680" s="994"/>
      <c r="I680" s="110"/>
      <c r="J680" s="111"/>
      <c r="K680" s="101"/>
      <c r="L680" s="107"/>
      <c r="M680" s="994"/>
      <c r="N680" s="108"/>
      <c r="O680" s="93"/>
      <c r="P680" s="94"/>
    </row>
    <row r="681" spans="1:16">
      <c r="A681" s="1017"/>
      <c r="B681" s="106"/>
      <c r="C681" s="994"/>
      <c r="D681" s="108"/>
      <c r="E681" s="93"/>
      <c r="F681" s="94"/>
      <c r="G681" s="106"/>
      <c r="H681" s="994"/>
      <c r="I681" s="108"/>
      <c r="J681" s="93"/>
      <c r="K681" s="109"/>
      <c r="L681" s="106"/>
      <c r="M681" s="994"/>
      <c r="N681" s="91"/>
      <c r="O681" s="93"/>
      <c r="P681" s="109"/>
    </row>
    <row r="682" spans="1:16">
      <c r="A682" s="1017"/>
      <c r="B682" s="107"/>
      <c r="C682" s="994"/>
      <c r="D682" s="91"/>
      <c r="E682" s="93"/>
      <c r="F682" s="105"/>
      <c r="G682" s="107"/>
      <c r="H682" s="994"/>
      <c r="I682" s="91"/>
      <c r="J682" s="93"/>
      <c r="K682" s="94"/>
      <c r="L682" s="107"/>
      <c r="M682" s="994"/>
      <c r="N682" s="110"/>
      <c r="O682" s="111"/>
      <c r="P682" s="94"/>
    </row>
    <row r="683" spans="1:16">
      <c r="A683" s="1017"/>
      <c r="B683" s="106"/>
      <c r="C683" s="994"/>
      <c r="D683" s="91"/>
      <c r="E683" s="93"/>
      <c r="F683" s="94"/>
      <c r="G683" s="106"/>
      <c r="H683" s="994"/>
      <c r="I683" s="110"/>
      <c r="J683" s="111"/>
      <c r="K683" s="94"/>
      <c r="L683" s="106"/>
      <c r="M683" s="994"/>
      <c r="N683" s="110"/>
      <c r="O683" s="111"/>
      <c r="P683" s="94"/>
    </row>
    <row r="684" spans="1:16" ht="17.45" customHeight="1" thickBot="1">
      <c r="A684" s="1017"/>
      <c r="B684" s="107"/>
      <c r="C684" s="995"/>
      <c r="D684" s="112"/>
      <c r="E684" s="113"/>
      <c r="F684" s="114"/>
      <c r="G684" s="107"/>
      <c r="H684" s="994"/>
      <c r="I684" s="112"/>
      <c r="J684" s="113"/>
      <c r="K684" s="114"/>
      <c r="L684" s="107"/>
      <c r="M684" s="994"/>
      <c r="N684" s="112"/>
      <c r="O684" s="113"/>
      <c r="P684" s="114"/>
    </row>
    <row r="685" spans="1:16">
      <c r="A685" s="1030" t="str">
        <f>TEXT(A639,"AAAA")</f>
        <v>星期四</v>
      </c>
      <c r="B685" s="106"/>
      <c r="C685" s="1008" t="s">
        <v>978</v>
      </c>
      <c r="D685" s="115"/>
      <c r="E685" s="116"/>
      <c r="F685" s="94"/>
      <c r="G685" s="106"/>
      <c r="H685" s="993" t="s">
        <v>978</v>
      </c>
      <c r="I685" s="115"/>
      <c r="J685" s="116"/>
      <c r="K685" s="94"/>
      <c r="L685" s="106"/>
      <c r="M685" s="1009" t="s">
        <v>978</v>
      </c>
      <c r="N685" s="115"/>
      <c r="O685" s="116"/>
      <c r="P685" s="94"/>
    </row>
    <row r="686" spans="1:16">
      <c r="A686" s="1017"/>
      <c r="B686" s="107"/>
      <c r="C686" s="994"/>
      <c r="D686" s="117"/>
      <c r="E686" s="93"/>
      <c r="F686" s="94"/>
      <c r="G686" s="107"/>
      <c r="H686" s="994"/>
      <c r="I686" s="91"/>
      <c r="J686" s="93"/>
      <c r="K686" s="94"/>
      <c r="L686" s="107"/>
      <c r="M686" s="994"/>
      <c r="N686" s="91"/>
      <c r="O686" s="93"/>
      <c r="P686" s="94"/>
    </row>
    <row r="687" spans="1:16">
      <c r="A687" s="1017"/>
      <c r="B687" s="106"/>
      <c r="C687" s="994"/>
      <c r="D687" s="117"/>
      <c r="E687" s="93"/>
      <c r="F687" s="94"/>
      <c r="G687" s="106"/>
      <c r="H687" s="994"/>
      <c r="I687" s="91"/>
      <c r="J687" s="93"/>
      <c r="K687" s="94"/>
      <c r="L687" s="106"/>
      <c r="M687" s="994"/>
      <c r="N687" s="91"/>
      <c r="O687" s="93"/>
      <c r="P687" s="94"/>
    </row>
    <row r="688" spans="1:16">
      <c r="A688" s="1017"/>
      <c r="B688" s="107"/>
      <c r="C688" s="994"/>
      <c r="D688" s="117"/>
      <c r="E688" s="93"/>
      <c r="F688" s="94"/>
      <c r="G688" s="107"/>
      <c r="H688" s="994"/>
      <c r="I688" s="91"/>
      <c r="J688" s="93"/>
      <c r="K688" s="94"/>
      <c r="L688" s="107"/>
      <c r="M688" s="994"/>
      <c r="N688" s="91"/>
      <c r="O688" s="93"/>
      <c r="P688" s="94"/>
    </row>
    <row r="689" spans="1:16">
      <c r="A689" s="1017"/>
      <c r="B689" s="106"/>
      <c r="C689" s="994"/>
      <c r="D689" s="117"/>
      <c r="E689" s="93"/>
      <c r="F689" s="94"/>
      <c r="G689" s="106"/>
      <c r="H689" s="994"/>
      <c r="I689" s="91"/>
      <c r="J689" s="93"/>
      <c r="K689" s="94"/>
      <c r="L689" s="106"/>
      <c r="M689" s="994"/>
      <c r="N689" s="91"/>
      <c r="O689" s="93"/>
      <c r="P689" s="94"/>
    </row>
    <row r="690" spans="1:16">
      <c r="A690" s="1017"/>
      <c r="B690" s="107"/>
      <c r="C690" s="994"/>
      <c r="D690" s="117"/>
      <c r="E690" s="93"/>
      <c r="F690" s="94"/>
      <c r="G690" s="107"/>
      <c r="H690" s="994"/>
      <c r="I690" s="91"/>
      <c r="J690" s="93"/>
      <c r="K690" s="94"/>
      <c r="L690" s="107"/>
      <c r="M690" s="994"/>
      <c r="N690" s="91"/>
      <c r="O690" s="93"/>
      <c r="P690" s="94"/>
    </row>
    <row r="691" spans="1:16">
      <c r="A691" s="1017"/>
      <c r="B691" s="106"/>
      <c r="C691" s="994"/>
      <c r="D691" s="117"/>
      <c r="E691" s="93"/>
      <c r="F691" s="94"/>
      <c r="G691" s="106"/>
      <c r="H691" s="994"/>
      <c r="I691" s="91"/>
      <c r="J691" s="93"/>
      <c r="K691" s="94"/>
      <c r="L691" s="106"/>
      <c r="M691" s="994"/>
      <c r="N691" s="91"/>
      <c r="O691" s="93"/>
      <c r="P691" s="94"/>
    </row>
    <row r="692" spans="1:16">
      <c r="A692" s="1017"/>
      <c r="B692" s="107"/>
      <c r="C692" s="994"/>
      <c r="D692" s="91"/>
      <c r="E692" s="93"/>
      <c r="F692" s="94"/>
      <c r="G692" s="107"/>
      <c r="H692" s="994"/>
      <c r="I692" s="91"/>
      <c r="J692" s="93"/>
      <c r="K692" s="94"/>
      <c r="L692" s="107"/>
      <c r="M692" s="994"/>
      <c r="N692" s="91"/>
      <c r="O692" s="93"/>
      <c r="P692" s="94"/>
    </row>
    <row r="693" spans="1:16">
      <c r="A693" s="1017"/>
      <c r="B693" s="104"/>
      <c r="C693" s="994"/>
      <c r="D693" s="110"/>
      <c r="E693" s="111"/>
      <c r="F693" s="101"/>
      <c r="G693" s="104"/>
      <c r="H693" s="994"/>
      <c r="I693" s="110"/>
      <c r="J693" s="111"/>
      <c r="K693" s="94"/>
      <c r="L693" s="104"/>
      <c r="M693" s="994"/>
      <c r="N693" s="110"/>
      <c r="O693" s="111"/>
      <c r="P693" s="94"/>
    </row>
    <row r="694" spans="1:16" ht="17.45" customHeight="1" thickBot="1">
      <c r="A694" s="1017"/>
      <c r="B694" s="104"/>
      <c r="C694" s="995"/>
      <c r="D694" s="119" t="s">
        <v>1047</v>
      </c>
      <c r="E694" s="120" t="s">
        <v>1048</v>
      </c>
      <c r="F694" s="121"/>
      <c r="G694" s="104"/>
      <c r="H694" s="995"/>
      <c r="I694" s="119" t="s">
        <v>1047</v>
      </c>
      <c r="J694" s="120" t="s">
        <v>1048</v>
      </c>
      <c r="K694" s="94"/>
      <c r="L694" s="104"/>
      <c r="M694" s="995"/>
      <c r="N694" s="119" t="s">
        <v>1047</v>
      </c>
      <c r="O694" s="120" t="s">
        <v>1048</v>
      </c>
      <c r="P694" s="94"/>
    </row>
    <row r="695" spans="1:16">
      <c r="A695" s="102"/>
      <c r="B695" s="106"/>
      <c r="C695" s="1008" t="s">
        <v>1049</v>
      </c>
      <c r="D695" s="115"/>
      <c r="E695" s="116"/>
      <c r="F695" s="122"/>
      <c r="G695" s="106"/>
      <c r="H695" s="993" t="s">
        <v>1049</v>
      </c>
      <c r="I695" s="115"/>
      <c r="J695" s="116"/>
      <c r="K695" s="122"/>
      <c r="L695" s="106"/>
      <c r="M695" s="1009" t="s">
        <v>1049</v>
      </c>
      <c r="N695" s="115"/>
      <c r="O695" s="116"/>
      <c r="P695" s="122"/>
    </row>
    <row r="696" spans="1:16">
      <c r="A696" s="102"/>
      <c r="B696" s="107"/>
      <c r="C696" s="994"/>
      <c r="D696" s="91"/>
      <c r="E696" s="93"/>
      <c r="F696" s="94"/>
      <c r="G696" s="107"/>
      <c r="H696" s="994"/>
      <c r="I696" s="91"/>
      <c r="J696" s="93"/>
      <c r="K696" s="94"/>
      <c r="L696" s="107"/>
      <c r="M696" s="994"/>
      <c r="N696" s="91"/>
      <c r="O696" s="93"/>
      <c r="P696" s="94"/>
    </row>
    <row r="697" spans="1:16">
      <c r="A697" s="102"/>
      <c r="B697" s="123"/>
      <c r="C697" s="994"/>
      <c r="D697" s="91"/>
      <c r="E697" s="93"/>
      <c r="F697" s="94"/>
      <c r="G697" s="123"/>
      <c r="H697" s="994"/>
      <c r="I697" s="91"/>
      <c r="J697" s="93"/>
      <c r="K697" s="94"/>
      <c r="L697" s="123"/>
      <c r="M697" s="994"/>
      <c r="N697" s="91"/>
      <c r="O697" s="93"/>
      <c r="P697" s="125"/>
    </row>
    <row r="698" spans="1:16">
      <c r="A698" s="102"/>
      <c r="B698" s="104"/>
      <c r="C698" s="994"/>
      <c r="D698" s="91"/>
      <c r="E698" s="93"/>
      <c r="F698" s="94"/>
      <c r="G698" s="104"/>
      <c r="H698" s="994"/>
      <c r="I698" s="91"/>
      <c r="J698" s="93"/>
      <c r="K698" s="94"/>
      <c r="L698" s="104"/>
      <c r="M698" s="994"/>
      <c r="N698" s="91"/>
      <c r="O698" s="93"/>
      <c r="P698" s="213"/>
    </row>
    <row r="699" spans="1:16">
      <c r="A699" s="102"/>
      <c r="B699" s="106"/>
      <c r="C699" s="994"/>
      <c r="D699" s="91"/>
      <c r="E699" s="93"/>
      <c r="F699" s="94"/>
      <c r="G699" s="106"/>
      <c r="H699" s="994"/>
      <c r="I699" s="91"/>
      <c r="J699" s="93"/>
      <c r="K699" s="94"/>
      <c r="L699" s="106"/>
      <c r="M699" s="994"/>
      <c r="N699" s="91"/>
      <c r="O699" s="93"/>
      <c r="P699" s="94"/>
    </row>
    <row r="700" spans="1:16">
      <c r="A700" s="102"/>
      <c r="B700" s="107"/>
      <c r="C700" s="994"/>
      <c r="D700" s="91"/>
      <c r="E700" s="93"/>
      <c r="F700" s="124"/>
      <c r="G700" s="107"/>
      <c r="H700" s="994"/>
      <c r="I700" s="91"/>
      <c r="J700" s="93"/>
      <c r="K700" s="124"/>
      <c r="L700" s="107"/>
      <c r="M700" s="994"/>
      <c r="N700" s="91"/>
      <c r="O700" s="93"/>
      <c r="P700" s="124"/>
    </row>
    <row r="701" spans="1:16">
      <c r="A701" s="102"/>
      <c r="B701" s="106"/>
      <c r="C701" s="994"/>
      <c r="D701" s="91"/>
      <c r="E701" s="93"/>
      <c r="F701" s="125"/>
      <c r="G701" s="106"/>
      <c r="H701" s="994"/>
      <c r="I701" s="91"/>
      <c r="J701" s="93"/>
      <c r="K701" s="125"/>
      <c r="L701" s="106"/>
      <c r="M701" s="994"/>
      <c r="N701" s="91"/>
      <c r="O701" s="93"/>
      <c r="P701" s="125"/>
    </row>
    <row r="702" spans="1:16">
      <c r="A702" s="102"/>
      <c r="B702" s="107"/>
      <c r="C702" s="994"/>
      <c r="D702" s="214"/>
      <c r="E702" s="111"/>
      <c r="F702" s="213"/>
      <c r="G702" s="107"/>
      <c r="H702" s="994"/>
      <c r="I702" s="110"/>
      <c r="J702" s="111"/>
      <c r="K702" s="213"/>
      <c r="L702" s="107"/>
      <c r="M702" s="994"/>
      <c r="N702" s="110"/>
      <c r="O702" s="111"/>
      <c r="P702" s="213"/>
    </row>
    <row r="703" spans="1:16">
      <c r="A703" s="102"/>
      <c r="B703" s="106"/>
      <c r="C703" s="994"/>
      <c r="D703" s="214"/>
      <c r="E703" s="111"/>
      <c r="F703" s="213"/>
      <c r="G703" s="106"/>
      <c r="H703" s="994"/>
      <c r="I703" s="110"/>
      <c r="J703" s="111"/>
      <c r="K703" s="213"/>
      <c r="L703" s="106"/>
      <c r="M703" s="994"/>
      <c r="N703" s="110"/>
      <c r="O703" s="111"/>
      <c r="P703" s="213"/>
    </row>
    <row r="704" spans="1:16" ht="17.45" customHeight="1" thickBot="1">
      <c r="A704" s="102"/>
      <c r="B704" s="107"/>
      <c r="C704" s="995"/>
      <c r="D704" s="126"/>
      <c r="E704" s="127"/>
      <c r="F704" s="101"/>
      <c r="G704" s="107"/>
      <c r="H704" s="995"/>
      <c r="I704" s="110"/>
      <c r="J704" s="127"/>
      <c r="K704" s="101"/>
      <c r="L704" s="107"/>
      <c r="M704" s="995"/>
      <c r="N704" s="110"/>
      <c r="O704" s="128"/>
      <c r="P704" s="124"/>
    </row>
    <row r="705" spans="1:16">
      <c r="A705" s="129"/>
      <c r="B705" s="106"/>
      <c r="C705" s="1008" t="s">
        <v>1055</v>
      </c>
      <c r="D705" s="115" t="s">
        <v>1056</v>
      </c>
      <c r="E705" s="130" t="s">
        <v>943</v>
      </c>
      <c r="F705" s="122"/>
      <c r="G705" s="106"/>
      <c r="H705" s="993" t="s">
        <v>1055</v>
      </c>
      <c r="I705" s="115" t="s">
        <v>1056</v>
      </c>
      <c r="J705" s="130" t="s">
        <v>943</v>
      </c>
      <c r="K705" s="122"/>
      <c r="L705" s="106"/>
      <c r="M705" s="1009" t="s">
        <v>1055</v>
      </c>
      <c r="N705" s="115" t="s">
        <v>1056</v>
      </c>
      <c r="O705" s="130" t="s">
        <v>943</v>
      </c>
      <c r="P705" s="122"/>
    </row>
    <row r="706" spans="1:16">
      <c r="A706" s="129"/>
      <c r="B706" s="107"/>
      <c r="C706" s="994"/>
      <c r="D706" s="91" t="s">
        <v>1060</v>
      </c>
      <c r="E706" s="93" t="s">
        <v>948</v>
      </c>
      <c r="F706" s="131"/>
      <c r="G706" s="107"/>
      <c r="H706" s="994"/>
      <c r="I706" s="91" t="s">
        <v>1060</v>
      </c>
      <c r="J706" s="93" t="s">
        <v>948</v>
      </c>
      <c r="K706" s="131"/>
      <c r="L706" s="107"/>
      <c r="M706" s="994"/>
      <c r="N706" s="91" t="s">
        <v>1060</v>
      </c>
      <c r="O706" s="93" t="s">
        <v>948</v>
      </c>
      <c r="P706" s="131"/>
    </row>
    <row r="707" spans="1:16">
      <c r="A707" s="129"/>
      <c r="B707" s="132"/>
      <c r="C707" s="994"/>
      <c r="D707" s="91" t="s">
        <v>1063</v>
      </c>
      <c r="E707" s="93" t="s">
        <v>952</v>
      </c>
      <c r="F707" s="94"/>
      <c r="G707" s="132"/>
      <c r="H707" s="994"/>
      <c r="I707" s="91" t="s">
        <v>1063</v>
      </c>
      <c r="J707" s="93" t="s">
        <v>952</v>
      </c>
      <c r="K707" s="94"/>
      <c r="L707" s="132"/>
      <c r="M707" s="994"/>
      <c r="N707" s="91" t="s">
        <v>1063</v>
      </c>
      <c r="O707" s="93" t="s">
        <v>952</v>
      </c>
      <c r="P707" s="94"/>
    </row>
    <row r="708" spans="1:16">
      <c r="A708" s="129"/>
      <c r="B708" s="107"/>
      <c r="C708" s="994"/>
      <c r="D708" s="91" t="s">
        <v>978</v>
      </c>
      <c r="E708" s="93" t="s">
        <v>956</v>
      </c>
      <c r="F708" s="101"/>
      <c r="G708" s="107"/>
      <c r="H708" s="994"/>
      <c r="I708" s="91" t="s">
        <v>978</v>
      </c>
      <c r="J708" s="93" t="s">
        <v>956</v>
      </c>
      <c r="K708" s="101"/>
      <c r="L708" s="107"/>
      <c r="M708" s="994"/>
      <c r="N708" s="91" t="s">
        <v>978</v>
      </c>
      <c r="O708" s="93" t="s">
        <v>956</v>
      </c>
      <c r="P708" s="101"/>
    </row>
    <row r="709" spans="1:16">
      <c r="A709" s="129"/>
      <c r="B709" s="132"/>
      <c r="C709" s="994"/>
      <c r="D709" s="91"/>
      <c r="E709" s="111"/>
      <c r="F709" s="133"/>
      <c r="G709" s="132"/>
      <c r="H709" s="994"/>
      <c r="I709" s="91"/>
      <c r="J709" s="111"/>
      <c r="K709" s="133"/>
      <c r="L709" s="132"/>
      <c r="M709" s="994"/>
      <c r="N709" s="91"/>
      <c r="O709" s="111"/>
      <c r="P709" s="133"/>
    </row>
    <row r="710" spans="1:16">
      <c r="A710" s="129"/>
      <c r="B710" s="107"/>
      <c r="C710" s="994"/>
      <c r="D710" s="91"/>
      <c r="E710" s="93"/>
      <c r="F710" s="94"/>
      <c r="G710" s="107"/>
      <c r="H710" s="994"/>
      <c r="I710" s="91"/>
      <c r="J710" s="93"/>
      <c r="K710" s="94"/>
      <c r="L710" s="107"/>
      <c r="M710" s="994"/>
      <c r="N710" s="91"/>
      <c r="O710" s="93"/>
      <c r="P710" s="94"/>
    </row>
    <row r="711" spans="1:16">
      <c r="A711" s="129"/>
      <c r="B711" s="132"/>
      <c r="C711" s="994"/>
      <c r="D711" s="91"/>
      <c r="E711" s="111"/>
      <c r="F711" s="133"/>
      <c r="G711" s="132"/>
      <c r="H711" s="994"/>
      <c r="I711" s="91"/>
      <c r="J711" s="111"/>
      <c r="K711" s="133"/>
      <c r="L711" s="132"/>
      <c r="M711" s="994"/>
      <c r="N711" s="91"/>
      <c r="O711" s="111"/>
      <c r="P711" s="133"/>
    </row>
    <row r="712" spans="1:16">
      <c r="A712" s="129"/>
      <c r="B712" s="107"/>
      <c r="C712" s="994"/>
      <c r="D712" s="91"/>
      <c r="E712" s="93"/>
      <c r="F712" s="94"/>
      <c r="G712" s="107"/>
      <c r="H712" s="994"/>
      <c r="I712" s="91"/>
      <c r="J712" s="93"/>
      <c r="K712" s="94"/>
      <c r="L712" s="107"/>
      <c r="M712" s="994"/>
      <c r="N712" s="91"/>
      <c r="O712" s="93"/>
      <c r="P712" s="94"/>
    </row>
    <row r="713" spans="1:16">
      <c r="A713" s="129"/>
      <c r="B713" s="132"/>
      <c r="C713" s="994"/>
      <c r="D713" s="91"/>
      <c r="E713" s="93"/>
      <c r="F713" s="94"/>
      <c r="G713" s="132"/>
      <c r="H713" s="994"/>
      <c r="I713" s="91"/>
      <c r="J713" s="93"/>
      <c r="K713" s="94"/>
      <c r="L713" s="132"/>
      <c r="M713" s="994"/>
      <c r="N713" s="91"/>
      <c r="O713" s="93"/>
      <c r="P713" s="94"/>
    </row>
    <row r="714" spans="1:16" ht="17.45" customHeight="1" thickBot="1">
      <c r="A714" s="129"/>
      <c r="B714" s="107"/>
      <c r="C714" s="995"/>
      <c r="D714" s="112"/>
      <c r="E714" s="113"/>
      <c r="F714" s="114"/>
      <c r="G714" s="107"/>
      <c r="H714" s="995"/>
      <c r="I714" s="112"/>
      <c r="J714" s="127"/>
      <c r="K714" s="101"/>
      <c r="L714" s="107"/>
      <c r="M714" s="995"/>
      <c r="N714" s="112"/>
      <c r="O714" s="127"/>
      <c r="P714" s="101"/>
    </row>
    <row r="715" spans="1:16">
      <c r="A715" s="129"/>
      <c r="B715" s="132"/>
      <c r="C715" s="1011" t="s">
        <v>1068</v>
      </c>
      <c r="D715" s="134" t="s">
        <v>1069</v>
      </c>
      <c r="E715" s="135"/>
      <c r="F715" s="136" t="s">
        <v>1070</v>
      </c>
      <c r="G715" s="132"/>
      <c r="H715" s="1028" t="s">
        <v>1068</v>
      </c>
      <c r="I715" s="134" t="s">
        <v>1069</v>
      </c>
      <c r="J715" s="135"/>
      <c r="K715" s="136" t="s">
        <v>1070</v>
      </c>
      <c r="L715" s="132"/>
      <c r="M715" s="1013" t="s">
        <v>1068</v>
      </c>
      <c r="N715" s="134" t="s">
        <v>1069</v>
      </c>
      <c r="O715" s="135"/>
      <c r="P715" s="136" t="s">
        <v>1070</v>
      </c>
    </row>
    <row r="716" spans="1:16">
      <c r="A716" s="129"/>
      <c r="B716" s="107"/>
      <c r="C716" s="994"/>
      <c r="D716" s="117"/>
      <c r="E716" s="118"/>
      <c r="F716" s="137"/>
      <c r="G716" s="107"/>
      <c r="H716" s="994"/>
      <c r="I716" s="91"/>
      <c r="J716" s="93"/>
      <c r="K716" s="94"/>
      <c r="L716" s="107"/>
      <c r="M716" s="994"/>
      <c r="N716" s="91"/>
      <c r="O716" s="93"/>
      <c r="P716" s="94"/>
    </row>
    <row r="717" spans="1:16">
      <c r="A717" s="129"/>
      <c r="B717" s="132"/>
      <c r="C717" s="994"/>
      <c r="D717" s="91"/>
      <c r="E717" s="93"/>
      <c r="F717" s="94"/>
      <c r="G717" s="132"/>
      <c r="H717" s="994"/>
      <c r="I717" s="91"/>
      <c r="J717" s="93"/>
      <c r="K717" s="94"/>
      <c r="L717" s="132"/>
      <c r="M717" s="994"/>
      <c r="N717" s="91"/>
      <c r="O717" s="93"/>
      <c r="P717" s="94"/>
    </row>
    <row r="718" spans="1:16">
      <c r="A718" s="129"/>
      <c r="B718" s="107"/>
      <c r="C718" s="994"/>
      <c r="D718" s="110"/>
      <c r="E718" s="111"/>
      <c r="F718" s="101"/>
      <c r="G718" s="107"/>
      <c r="H718" s="994"/>
      <c r="I718" s="110"/>
      <c r="J718" s="111"/>
      <c r="K718" s="101"/>
      <c r="L718" s="107"/>
      <c r="M718" s="994"/>
      <c r="N718" s="110"/>
      <c r="O718" s="111"/>
      <c r="P718" s="101"/>
    </row>
    <row r="719" spans="1:16">
      <c r="A719" s="1031"/>
      <c r="B719" s="132"/>
      <c r="C719" s="994"/>
      <c r="D719" s="91"/>
      <c r="E719" s="93"/>
      <c r="F719" s="94"/>
      <c r="G719" s="132"/>
      <c r="H719" s="994"/>
      <c r="I719" s="91"/>
      <c r="J719" s="93"/>
      <c r="K719" s="94"/>
      <c r="L719" s="132"/>
      <c r="M719" s="994"/>
      <c r="N719" s="91"/>
      <c r="O719" s="93"/>
      <c r="P719" s="94"/>
    </row>
    <row r="720" spans="1:16">
      <c r="A720" s="1017"/>
      <c r="B720" s="107"/>
      <c r="C720" s="994"/>
      <c r="D720" s="91"/>
      <c r="E720" s="93"/>
      <c r="F720" s="94"/>
      <c r="G720" s="107"/>
      <c r="H720" s="994"/>
      <c r="I720" s="91"/>
      <c r="J720" s="93"/>
      <c r="K720" s="94"/>
      <c r="L720" s="107"/>
      <c r="M720" s="994"/>
      <c r="N720" s="91"/>
      <c r="O720" s="93"/>
      <c r="P720" s="94"/>
    </row>
    <row r="721" spans="1:16">
      <c r="A721" s="1017"/>
      <c r="B721" s="132"/>
      <c r="C721" s="994"/>
      <c r="D721" s="110"/>
      <c r="E721" s="111"/>
      <c r="F721" s="101"/>
      <c r="G721" s="132"/>
      <c r="H721" s="994"/>
      <c r="I721" s="110"/>
      <c r="J721" s="111"/>
      <c r="K721" s="101"/>
      <c r="L721" s="132"/>
      <c r="M721" s="994"/>
      <c r="N721" s="110"/>
      <c r="O721" s="111"/>
      <c r="P721" s="101"/>
    </row>
    <row r="722" spans="1:16" ht="17.45" customHeight="1" thickBot="1">
      <c r="A722" s="1032"/>
      <c r="B722" s="138"/>
      <c r="C722" s="1012"/>
      <c r="D722" s="139"/>
      <c r="E722" s="140"/>
      <c r="F722" s="141"/>
      <c r="G722" s="138"/>
      <c r="H722" s="1012"/>
      <c r="I722" s="139"/>
      <c r="J722" s="140"/>
      <c r="K722" s="141"/>
      <c r="L722" s="138"/>
      <c r="M722" s="1012"/>
      <c r="N722" s="139"/>
      <c r="O722" s="140"/>
      <c r="P722" s="141"/>
    </row>
    <row r="723" spans="1:16" s="143" customFormat="1" ht="27" customHeight="1" thickTop="1" thickBot="1">
      <c r="A723" s="142"/>
      <c r="B723" s="1000" t="s">
        <v>1077</v>
      </c>
      <c r="C723" s="1001"/>
      <c r="D723" s="1001"/>
      <c r="E723" s="1001"/>
      <c r="F723" s="1001"/>
      <c r="G723" s="1025" t="s">
        <v>1078</v>
      </c>
      <c r="H723" s="1006"/>
      <c r="I723" s="1006"/>
      <c r="J723" s="1006"/>
      <c r="K723" s="1006"/>
      <c r="L723" s="1006"/>
      <c r="M723" s="1006"/>
      <c r="N723" s="1005" t="s">
        <v>1079</v>
      </c>
      <c r="O723" s="1006"/>
      <c r="P723" s="1006"/>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990">
        <f>A639</f>
        <v>46149</v>
      </c>
      <c r="B725" s="1020" t="s">
        <v>1085</v>
      </c>
      <c r="C725" s="157"/>
      <c r="D725" s="158"/>
      <c r="E725" s="159"/>
      <c r="F725" s="160"/>
      <c r="G725" s="161"/>
      <c r="H725" s="162"/>
      <c r="I725" s="163"/>
      <c r="J725" s="163"/>
      <c r="K725" s="164"/>
      <c r="L725" s="165"/>
      <c r="M725" s="166"/>
      <c r="N725" s="167"/>
      <c r="O725" s="163"/>
      <c r="P725" s="168"/>
    </row>
    <row r="726" spans="1:16" s="169" customFormat="1">
      <c r="A726" s="991"/>
      <c r="B726" s="1021"/>
      <c r="C726" s="170"/>
      <c r="D726" s="171"/>
      <c r="E726" s="172"/>
      <c r="F726" s="173"/>
      <c r="G726" s="170"/>
      <c r="H726" s="174"/>
      <c r="I726" s="172"/>
      <c r="J726" s="172"/>
      <c r="K726" s="175"/>
      <c r="L726" s="176"/>
      <c r="M726" s="177"/>
      <c r="N726" s="178"/>
      <c r="O726" s="172"/>
      <c r="P726" s="179"/>
    </row>
    <row r="727" spans="1:16" s="169" customFormat="1">
      <c r="A727" s="991"/>
      <c r="B727" s="1021"/>
      <c r="C727" s="170"/>
      <c r="D727" s="171"/>
      <c r="E727" s="172"/>
      <c r="F727" s="173"/>
      <c r="G727" s="170"/>
      <c r="H727" s="180"/>
      <c r="I727" s="172"/>
      <c r="J727" s="172"/>
      <c r="K727" s="175"/>
      <c r="L727" s="181"/>
      <c r="M727" s="177"/>
      <c r="N727" s="178"/>
      <c r="O727" s="172"/>
      <c r="P727" s="179"/>
    </row>
    <row r="728" spans="1:16" s="169" customFormat="1">
      <c r="A728" s="991"/>
      <c r="B728" s="1021"/>
      <c r="C728" s="170"/>
      <c r="D728" s="215"/>
      <c r="E728" s="172"/>
      <c r="F728" s="173"/>
      <c r="G728" s="170"/>
      <c r="H728" s="180"/>
      <c r="I728" s="172"/>
      <c r="J728" s="172"/>
      <c r="K728" s="184"/>
      <c r="L728" s="181"/>
      <c r="M728" s="177"/>
      <c r="N728" s="178"/>
      <c r="O728" s="172"/>
      <c r="P728" s="179"/>
    </row>
    <row r="729" spans="1:16" s="169" customFormat="1">
      <c r="A729" s="991"/>
      <c r="B729" s="1021"/>
      <c r="C729" s="170"/>
      <c r="D729" s="182"/>
      <c r="E729" s="172"/>
      <c r="F729" s="179"/>
      <c r="G729" s="170"/>
      <c r="H729" s="183"/>
      <c r="I729" s="172"/>
      <c r="J729" s="172"/>
      <c r="K729" s="184"/>
      <c r="L729" s="181"/>
      <c r="M729" s="177"/>
      <c r="N729" s="178"/>
      <c r="O729" s="172"/>
      <c r="P729" s="179"/>
    </row>
    <row r="730" spans="1:16" s="169" customFormat="1">
      <c r="A730" s="991"/>
      <c r="B730" s="1021"/>
      <c r="C730" s="170"/>
      <c r="D730" s="171"/>
      <c r="E730" s="172"/>
      <c r="F730" s="185"/>
      <c r="G730" s="195"/>
      <c r="H730" s="180"/>
      <c r="I730" s="188"/>
      <c r="J730" s="172"/>
      <c r="K730" s="175"/>
      <c r="L730" s="186"/>
      <c r="M730" s="187"/>
      <c r="N730" s="178"/>
      <c r="O730" s="172"/>
      <c r="P730" s="179"/>
    </row>
    <row r="731" spans="1:16" s="169" customFormat="1">
      <c r="A731" s="991"/>
      <c r="B731" s="1021"/>
      <c r="C731" s="170"/>
      <c r="D731" s="171"/>
      <c r="E731" s="172"/>
      <c r="F731" s="179"/>
      <c r="G731" s="170"/>
      <c r="H731" s="180"/>
      <c r="I731" s="188"/>
      <c r="J731" s="172"/>
      <c r="K731" s="175"/>
      <c r="L731" s="181"/>
      <c r="M731" s="177"/>
      <c r="N731" s="178"/>
      <c r="O731" s="172"/>
      <c r="P731" s="179"/>
    </row>
    <row r="732" spans="1:16" s="169" customFormat="1">
      <c r="A732" s="991"/>
      <c r="B732" s="1021"/>
      <c r="C732" s="170"/>
      <c r="D732" s="171"/>
      <c r="E732" s="172"/>
      <c r="F732" s="179"/>
      <c r="G732" s="216"/>
      <c r="H732" s="180"/>
      <c r="I732" s="172"/>
      <c r="J732" s="172"/>
      <c r="K732" s="175"/>
      <c r="L732" s="181"/>
      <c r="M732" s="177"/>
      <c r="N732" s="178"/>
      <c r="O732" s="172"/>
      <c r="P732" s="179"/>
    </row>
    <row r="733" spans="1:16" s="169" customFormat="1">
      <c r="A733" s="991"/>
      <c r="B733" s="1021"/>
      <c r="C733" s="170"/>
      <c r="D733" s="171"/>
      <c r="E733" s="172"/>
      <c r="F733" s="185"/>
      <c r="G733" s="170"/>
      <c r="H733" s="180"/>
      <c r="I733" s="188"/>
      <c r="J733" s="172"/>
      <c r="K733" s="175"/>
      <c r="L733" s="181"/>
      <c r="M733" s="177"/>
      <c r="N733" s="178"/>
      <c r="O733" s="172"/>
      <c r="P733" s="179"/>
    </row>
    <row r="734" spans="1:16" s="169" customFormat="1">
      <c r="A734" s="991"/>
      <c r="B734" s="1021"/>
      <c r="C734" s="170"/>
      <c r="D734" s="171"/>
      <c r="E734" s="172"/>
      <c r="F734" s="179"/>
      <c r="G734" s="170"/>
      <c r="H734" s="180"/>
      <c r="I734" s="188"/>
      <c r="J734" s="172"/>
      <c r="K734" s="175"/>
      <c r="L734" s="181"/>
      <c r="M734" s="177"/>
      <c r="N734" s="178"/>
      <c r="O734" s="172"/>
      <c r="P734" s="179"/>
    </row>
    <row r="735" spans="1:16" s="169" customFormat="1">
      <c r="A735" s="991"/>
      <c r="B735" s="1021"/>
      <c r="C735" s="189"/>
      <c r="D735" s="190"/>
      <c r="E735" s="191"/>
      <c r="F735" s="192"/>
      <c r="G735" s="170"/>
      <c r="H735" s="174"/>
      <c r="I735" s="172"/>
      <c r="J735" s="172"/>
      <c r="K735" s="175"/>
      <c r="L735" s="181"/>
      <c r="M735" s="177"/>
      <c r="N735" s="193"/>
      <c r="O735" s="191"/>
      <c r="P735" s="192"/>
    </row>
    <row r="736" spans="1:16" s="169" customFormat="1">
      <c r="A736" s="991"/>
      <c r="B736" s="1021"/>
      <c r="C736" s="189"/>
      <c r="D736" s="190"/>
      <c r="E736" s="191"/>
      <c r="F736" s="192"/>
      <c r="G736" s="195"/>
      <c r="H736" s="180"/>
      <c r="I736" s="188"/>
      <c r="J736" s="172"/>
      <c r="K736" s="175"/>
      <c r="L736" s="181"/>
      <c r="M736" s="177"/>
      <c r="N736" s="193"/>
      <c r="O736" s="191"/>
      <c r="P736" s="192"/>
    </row>
    <row r="737" spans="1:16" s="169" customFormat="1">
      <c r="A737" s="991"/>
      <c r="B737" s="1021"/>
      <c r="C737" s="189"/>
      <c r="D737" s="190"/>
      <c r="E737" s="191"/>
      <c r="F737" s="192"/>
      <c r="G737" s="170"/>
      <c r="H737" s="196"/>
      <c r="I737" s="188"/>
      <c r="J737" s="197"/>
      <c r="K737" s="194"/>
      <c r="L737" s="181"/>
      <c r="M737" s="177"/>
      <c r="N737" s="193"/>
      <c r="O737" s="191"/>
      <c r="P737" s="192"/>
    </row>
    <row r="738" spans="1:16" s="169" customFormat="1">
      <c r="A738" s="991"/>
      <c r="B738" s="1021"/>
      <c r="C738" s="189"/>
      <c r="D738" s="190"/>
      <c r="E738" s="191"/>
      <c r="F738" s="192"/>
      <c r="G738" s="170"/>
      <c r="H738" s="198"/>
      <c r="I738" s="172"/>
      <c r="J738" s="172"/>
      <c r="K738" s="175"/>
      <c r="L738" s="181"/>
      <c r="M738" s="177"/>
      <c r="N738" s="193"/>
      <c r="O738" s="191"/>
      <c r="P738" s="192"/>
    </row>
    <row r="739" spans="1:16" s="169" customFormat="1">
      <c r="A739" s="991"/>
      <c r="B739" s="1021"/>
      <c r="C739" s="189"/>
      <c r="D739" s="190"/>
      <c r="E739" s="191"/>
      <c r="F739" s="192"/>
      <c r="G739" s="195"/>
      <c r="H739" s="180"/>
      <c r="I739" s="197"/>
      <c r="J739" s="197"/>
      <c r="K739" s="194"/>
      <c r="L739" s="181"/>
      <c r="M739" s="177"/>
      <c r="N739" s="193"/>
      <c r="O739" s="191"/>
      <c r="P739" s="192"/>
    </row>
    <row r="740" spans="1:16" s="169" customFormat="1">
      <c r="A740" s="991"/>
      <c r="B740" s="1021"/>
      <c r="C740" s="189"/>
      <c r="D740" s="190"/>
      <c r="E740" s="191"/>
      <c r="F740" s="192"/>
      <c r="G740" s="170"/>
      <c r="H740" s="180"/>
      <c r="I740" s="197"/>
      <c r="J740" s="197"/>
      <c r="K740" s="194"/>
      <c r="L740" s="176"/>
      <c r="M740" s="177"/>
      <c r="N740" s="193"/>
      <c r="O740" s="191"/>
      <c r="P740" s="192"/>
    </row>
    <row r="741" spans="1:16" s="169" customFormat="1">
      <c r="A741" s="991"/>
      <c r="B741" s="1021"/>
      <c r="C741" s="189"/>
      <c r="D741" s="190"/>
      <c r="E741" s="191"/>
      <c r="F741" s="192"/>
      <c r="G741" s="189"/>
      <c r="H741" s="198"/>
      <c r="I741" s="199"/>
      <c r="J741" s="199"/>
      <c r="K741" s="200"/>
      <c r="L741" s="201"/>
      <c r="M741" s="187"/>
      <c r="N741" s="193"/>
      <c r="O741" s="191"/>
      <c r="P741" s="192"/>
    </row>
    <row r="742" spans="1:16" s="169" customFormat="1">
      <c r="A742" s="991"/>
      <c r="B742" s="1021"/>
      <c r="C742" s="189"/>
      <c r="D742" s="190"/>
      <c r="E742" s="191"/>
      <c r="F742" s="192"/>
      <c r="G742" s="189"/>
      <c r="H742" s="198"/>
      <c r="I742" s="199"/>
      <c r="J742" s="199"/>
      <c r="K742" s="200"/>
      <c r="L742" s="201"/>
      <c r="M742" s="187"/>
      <c r="N742" s="193"/>
      <c r="O742" s="191"/>
      <c r="P742" s="192"/>
    </row>
    <row r="743" spans="1:16" s="169" customFormat="1">
      <c r="A743" s="991"/>
      <c r="B743" s="1021"/>
      <c r="C743" s="189"/>
      <c r="D743" s="190"/>
      <c r="E743" s="191"/>
      <c r="F743" s="192"/>
      <c r="G743" s="189"/>
      <c r="H743" s="198"/>
      <c r="I743" s="199"/>
      <c r="J743" s="199"/>
      <c r="K743" s="200"/>
      <c r="L743" s="201"/>
      <c r="M743" s="187"/>
      <c r="N743" s="193"/>
      <c r="O743" s="191"/>
      <c r="P743" s="192"/>
    </row>
    <row r="744" spans="1:16" s="169" customFormat="1" ht="17.45" customHeight="1" thickBot="1">
      <c r="A744" s="992"/>
      <c r="B744" s="1022"/>
      <c r="C744" s="202"/>
      <c r="D744" s="203"/>
      <c r="E744" s="204"/>
      <c r="F744" s="205"/>
      <c r="G744" s="206"/>
      <c r="H744" s="207"/>
      <c r="I744" s="208"/>
      <c r="J744" s="208"/>
      <c r="K744" s="209"/>
      <c r="L744" s="210"/>
      <c r="M744" s="211"/>
      <c r="N744" s="212"/>
      <c r="O744" s="204"/>
      <c r="P744" s="205"/>
    </row>
    <row r="745" spans="1:16" s="68" customFormat="1" ht="18" customHeight="1" thickTop="1" thickBot="1">
      <c r="A745" s="1016">
        <f>A639+1</f>
        <v>46150</v>
      </c>
      <c r="B745" s="87" t="s">
        <v>940</v>
      </c>
      <c r="C745" s="1008" t="s">
        <v>941</v>
      </c>
      <c r="D745" s="88" t="s">
        <v>942</v>
      </c>
      <c r="E745" s="89" t="s">
        <v>943</v>
      </c>
      <c r="F745" s="90"/>
      <c r="G745" s="87" t="s">
        <v>940</v>
      </c>
      <c r="H745" s="1023" t="s">
        <v>941</v>
      </c>
      <c r="I745" s="88" t="s">
        <v>942</v>
      </c>
      <c r="J745" s="89" t="s">
        <v>943</v>
      </c>
      <c r="K745" s="90"/>
      <c r="L745" s="87" t="s">
        <v>940</v>
      </c>
      <c r="M745" s="1029" t="s">
        <v>941</v>
      </c>
      <c r="N745" s="88" t="s">
        <v>942</v>
      </c>
      <c r="O745" s="89" t="s">
        <v>943</v>
      </c>
      <c r="P745" s="90"/>
    </row>
    <row r="746" spans="1:16" ht="18" customHeight="1">
      <c r="A746" s="1017"/>
      <c r="B746" s="1026"/>
      <c r="C746" s="994"/>
      <c r="D746" s="91" t="s">
        <v>951</v>
      </c>
      <c r="E746" s="92" t="s">
        <v>948</v>
      </c>
      <c r="F746" s="90"/>
      <c r="G746" s="1026"/>
      <c r="H746" s="994"/>
      <c r="I746" s="91" t="s">
        <v>951</v>
      </c>
      <c r="J746" s="92" t="s">
        <v>948</v>
      </c>
      <c r="K746" s="90"/>
      <c r="L746" s="1026"/>
      <c r="M746" s="994"/>
      <c r="N746" s="91" t="s">
        <v>951</v>
      </c>
      <c r="O746" s="92" t="s">
        <v>948</v>
      </c>
      <c r="P746" s="90"/>
    </row>
    <row r="747" spans="1:16" ht="17.45" customHeight="1" thickBot="1">
      <c r="A747" s="1017"/>
      <c r="B747" s="997"/>
      <c r="C747" s="994"/>
      <c r="D747" s="91" t="s">
        <v>955</v>
      </c>
      <c r="E747" s="93" t="s">
        <v>952</v>
      </c>
      <c r="F747" s="95"/>
      <c r="G747" s="997"/>
      <c r="H747" s="994"/>
      <c r="I747" s="91" t="s">
        <v>955</v>
      </c>
      <c r="J747" s="93" t="s">
        <v>952</v>
      </c>
      <c r="K747" s="95"/>
      <c r="L747" s="997"/>
      <c r="M747" s="994"/>
      <c r="N747" s="91" t="s">
        <v>955</v>
      </c>
      <c r="O747" s="93" t="s">
        <v>952</v>
      </c>
      <c r="P747" s="95"/>
    </row>
    <row r="748" spans="1:16" ht="17.45" customHeight="1" thickBot="1">
      <c r="A748" s="1017"/>
      <c r="B748" s="87" t="s">
        <v>954</v>
      </c>
      <c r="C748" s="994"/>
      <c r="D748" s="91"/>
      <c r="E748" s="93"/>
      <c r="F748" s="94"/>
      <c r="G748" s="87" t="s">
        <v>954</v>
      </c>
      <c r="H748" s="994"/>
      <c r="I748" s="91" t="s">
        <v>958</v>
      </c>
      <c r="J748" s="93" t="s">
        <v>956</v>
      </c>
      <c r="K748" s="94"/>
      <c r="L748" s="87" t="s">
        <v>954</v>
      </c>
      <c r="M748" s="994"/>
      <c r="N748" s="91" t="s">
        <v>958</v>
      </c>
      <c r="O748" s="93" t="s">
        <v>956</v>
      </c>
      <c r="P748" s="94"/>
    </row>
    <row r="749" spans="1:16">
      <c r="A749" s="1017"/>
      <c r="B749" s="1027"/>
      <c r="C749" s="994"/>
      <c r="D749" s="91"/>
      <c r="E749" s="93"/>
      <c r="F749" s="94"/>
      <c r="G749" s="1027"/>
      <c r="H749" s="994"/>
      <c r="I749" s="91"/>
      <c r="J749" s="93"/>
      <c r="K749" s="94"/>
      <c r="L749" s="1027"/>
      <c r="M749" s="994"/>
      <c r="N749" s="91"/>
      <c r="O749" s="93"/>
      <c r="P749" s="94"/>
    </row>
    <row r="750" spans="1:16">
      <c r="A750" s="1017"/>
      <c r="B750" s="1003"/>
      <c r="C750" s="994"/>
      <c r="D750" s="91"/>
      <c r="E750" s="93"/>
      <c r="F750" s="94"/>
      <c r="G750" s="1003"/>
      <c r="H750" s="994"/>
      <c r="I750" s="91"/>
      <c r="J750" s="93"/>
      <c r="K750" s="94"/>
      <c r="L750" s="1003"/>
      <c r="M750" s="994"/>
      <c r="N750" s="91"/>
      <c r="O750" s="93"/>
      <c r="P750" s="94"/>
    </row>
    <row r="751" spans="1:16">
      <c r="A751" s="1017"/>
      <c r="B751" s="1002"/>
      <c r="C751" s="994"/>
      <c r="D751" s="91"/>
      <c r="E751" s="93"/>
      <c r="F751" s="90"/>
      <c r="G751" s="1002"/>
      <c r="H751" s="994"/>
      <c r="I751" s="91"/>
      <c r="J751" s="93"/>
      <c r="K751" s="90"/>
      <c r="L751" s="1002"/>
      <c r="M751" s="994"/>
      <c r="N751" s="91"/>
      <c r="O751" s="93"/>
      <c r="P751" s="90"/>
    </row>
    <row r="752" spans="1:16">
      <c r="A752" s="1017"/>
      <c r="B752" s="1003"/>
      <c r="C752" s="994"/>
      <c r="D752" s="91"/>
      <c r="E752" s="93"/>
      <c r="F752" s="96"/>
      <c r="G752" s="1003"/>
      <c r="H752" s="994"/>
      <c r="I752" s="91"/>
      <c r="J752" s="93"/>
      <c r="K752" s="96"/>
      <c r="L752" s="1003"/>
      <c r="M752" s="994"/>
      <c r="N752" s="91"/>
      <c r="O752" s="93"/>
      <c r="P752" s="90"/>
    </row>
    <row r="753" spans="1:16">
      <c r="A753" s="1017"/>
      <c r="B753" s="1002"/>
      <c r="C753" s="994"/>
      <c r="D753" s="91"/>
      <c r="E753" s="93"/>
      <c r="F753" s="99"/>
      <c r="G753" s="1002"/>
      <c r="H753" s="994"/>
      <c r="I753" s="91"/>
      <c r="J753" s="93"/>
      <c r="K753" s="99"/>
      <c r="L753" s="1002"/>
      <c r="M753" s="994"/>
      <c r="N753" s="91"/>
      <c r="O753" s="93"/>
      <c r="P753" s="96"/>
    </row>
    <row r="754" spans="1:16" ht="17.45" customHeight="1" thickBot="1">
      <c r="A754" s="1017"/>
      <c r="B754" s="1003"/>
      <c r="C754" s="994"/>
      <c r="D754" s="91"/>
      <c r="E754" s="93"/>
      <c r="F754" s="96"/>
      <c r="G754" s="1003"/>
      <c r="H754" s="994"/>
      <c r="I754" s="91"/>
      <c r="J754" s="93"/>
      <c r="K754" s="96"/>
      <c r="L754" s="1003"/>
      <c r="M754" s="994"/>
      <c r="N754" s="91"/>
      <c r="O754" s="93"/>
      <c r="P754" s="96"/>
    </row>
    <row r="755" spans="1:16" ht="17.45" customHeight="1" thickBot="1">
      <c r="A755" s="1017"/>
      <c r="B755" s="97" t="s">
        <v>977</v>
      </c>
      <c r="C755" s="994"/>
      <c r="D755" s="91"/>
      <c r="E755" s="93"/>
      <c r="F755" s="96"/>
      <c r="G755" s="97" t="s">
        <v>977</v>
      </c>
      <c r="H755" s="994"/>
      <c r="I755" s="91"/>
      <c r="J755" s="93"/>
      <c r="K755" s="96"/>
      <c r="L755" s="97" t="s">
        <v>977</v>
      </c>
      <c r="M755" s="994"/>
      <c r="N755" s="91"/>
      <c r="O755" s="93"/>
      <c r="P755" s="96"/>
    </row>
    <row r="756" spans="1:16">
      <c r="A756" s="1017"/>
      <c r="B756" s="1007"/>
      <c r="C756" s="994"/>
      <c r="D756" s="91"/>
      <c r="E756" s="93"/>
      <c r="F756" s="96"/>
      <c r="G756" s="1007"/>
      <c r="H756" s="994"/>
      <c r="I756" s="91"/>
      <c r="J756" s="93"/>
      <c r="K756" s="96"/>
      <c r="L756" s="1007"/>
      <c r="M756" s="994"/>
      <c r="N756" s="91"/>
      <c r="O756" s="93"/>
      <c r="P756" s="96"/>
    </row>
    <row r="757" spans="1:16">
      <c r="A757" s="1017"/>
      <c r="B757" s="999"/>
      <c r="C757" s="994"/>
      <c r="D757" s="91"/>
      <c r="E757" s="93"/>
      <c r="F757" s="96"/>
      <c r="G757" s="999"/>
      <c r="H757" s="994"/>
      <c r="I757" s="91"/>
      <c r="J757" s="93"/>
      <c r="K757" s="96"/>
      <c r="L757" s="999"/>
      <c r="M757" s="994"/>
      <c r="N757" s="91"/>
      <c r="O757" s="93"/>
      <c r="P757" s="94"/>
    </row>
    <row r="758" spans="1:16" ht="17.45" customHeight="1" thickBot="1">
      <c r="A758" s="1017"/>
      <c r="B758" s="997"/>
      <c r="C758" s="994"/>
      <c r="D758" s="91"/>
      <c r="E758" s="93"/>
      <c r="F758" s="94"/>
      <c r="G758" s="997"/>
      <c r="H758" s="994"/>
      <c r="I758" s="91"/>
      <c r="J758" s="93"/>
      <c r="K758" s="94"/>
      <c r="L758" s="997"/>
      <c r="M758" s="994"/>
      <c r="N758" s="91"/>
      <c r="O758" s="93"/>
      <c r="P758" s="94"/>
    </row>
    <row r="759" spans="1:16" ht="17.45" customHeight="1" thickBot="1">
      <c r="A759" s="1017"/>
      <c r="B759" s="97" t="s">
        <v>994</v>
      </c>
      <c r="C759" s="994"/>
      <c r="D759" s="91"/>
      <c r="E759" s="93"/>
      <c r="F759" s="94"/>
      <c r="G759" s="97" t="s">
        <v>994</v>
      </c>
      <c r="H759" s="994"/>
      <c r="I759" s="91"/>
      <c r="J759" s="93"/>
      <c r="K759" s="94"/>
      <c r="L759" s="97" t="s">
        <v>994</v>
      </c>
      <c r="M759" s="994"/>
      <c r="N759" s="91"/>
      <c r="O759" s="93"/>
      <c r="P759" s="94"/>
    </row>
    <row r="760" spans="1:16">
      <c r="A760" s="1017"/>
      <c r="B760" s="998"/>
      <c r="C760" s="994"/>
      <c r="D760" s="91"/>
      <c r="E760" s="93"/>
      <c r="F760" s="94"/>
      <c r="G760" s="998"/>
      <c r="H760" s="994"/>
      <c r="I760" s="91"/>
      <c r="J760" s="93"/>
      <c r="K760" s="94"/>
      <c r="L760" s="998"/>
      <c r="M760" s="994"/>
      <c r="N760" s="91"/>
      <c r="O760" s="93"/>
      <c r="P760" s="94"/>
    </row>
    <row r="761" spans="1:16">
      <c r="A761" s="1017"/>
      <c r="B761" s="999"/>
      <c r="C761" s="994"/>
      <c r="D761" s="91"/>
      <c r="E761" s="93"/>
      <c r="F761" s="94"/>
      <c r="G761" s="999"/>
      <c r="H761" s="994"/>
      <c r="I761" s="91"/>
      <c r="J761" s="93"/>
      <c r="K761" s="94"/>
      <c r="L761" s="999"/>
      <c r="M761" s="994"/>
      <c r="N761" s="91"/>
      <c r="O761" s="93"/>
      <c r="P761" s="94"/>
    </row>
    <row r="762" spans="1:16" ht="17.45" customHeight="1" thickBot="1">
      <c r="A762" s="1017"/>
      <c r="B762" s="997"/>
      <c r="C762" s="994"/>
      <c r="D762" s="91"/>
      <c r="E762" s="93"/>
      <c r="F762" s="94"/>
      <c r="G762" s="997"/>
      <c r="H762" s="994"/>
      <c r="I762" s="91"/>
      <c r="J762" s="93"/>
      <c r="K762" s="94"/>
      <c r="L762" s="997"/>
      <c r="M762" s="994"/>
      <c r="N762" s="91"/>
      <c r="O762" s="93"/>
      <c r="P762" s="94"/>
    </row>
    <row r="763" spans="1:16">
      <c r="A763" s="1017"/>
      <c r="B763" s="1018" t="s">
        <v>1013</v>
      </c>
      <c r="C763" s="994"/>
      <c r="D763" s="91"/>
      <c r="E763" s="93"/>
      <c r="F763" s="94"/>
      <c r="G763" s="1018" t="s">
        <v>1013</v>
      </c>
      <c r="H763" s="994"/>
      <c r="I763" s="91"/>
      <c r="J763" s="93"/>
      <c r="K763" s="94"/>
      <c r="L763" s="1018" t="s">
        <v>1013</v>
      </c>
      <c r="M763" s="994"/>
      <c r="N763" s="91"/>
      <c r="O763" s="93"/>
      <c r="P763" s="94"/>
    </row>
    <row r="764" spans="1:16" ht="17.45" customHeight="1" thickBot="1">
      <c r="A764" s="1017"/>
      <c r="B764" s="1019"/>
      <c r="C764" s="994"/>
      <c r="D764" s="91"/>
      <c r="E764" s="93"/>
      <c r="F764" s="94"/>
      <c r="G764" s="1019"/>
      <c r="H764" s="994"/>
      <c r="I764" s="91"/>
      <c r="J764" s="93"/>
      <c r="K764" s="94"/>
      <c r="L764" s="1019"/>
      <c r="M764" s="994"/>
      <c r="N764" s="91"/>
      <c r="O764" s="93"/>
      <c r="P764" s="90"/>
    </row>
    <row r="765" spans="1:16" ht="17.45" customHeight="1" thickTop="1">
      <c r="A765" s="1017"/>
      <c r="B765" s="1015" t="s">
        <v>1014</v>
      </c>
      <c r="C765" s="994"/>
      <c r="D765" s="91"/>
      <c r="E765" s="93"/>
      <c r="F765" s="90"/>
      <c r="G765" s="1015" t="s">
        <v>1014</v>
      </c>
      <c r="H765" s="994"/>
      <c r="I765" s="91"/>
      <c r="J765" s="93"/>
      <c r="K765" s="90"/>
      <c r="L765" s="1015" t="s">
        <v>1014</v>
      </c>
      <c r="M765" s="994"/>
      <c r="N765" s="91"/>
      <c r="O765" s="93"/>
      <c r="P765" s="94"/>
    </row>
    <row r="766" spans="1:16" ht="17.45" customHeight="1" thickBot="1">
      <c r="A766" s="1017"/>
      <c r="B766" s="997"/>
      <c r="C766" s="994"/>
      <c r="D766" s="91"/>
      <c r="E766" s="93"/>
      <c r="F766" s="90"/>
      <c r="G766" s="997"/>
      <c r="H766" s="994"/>
      <c r="I766" s="91"/>
      <c r="J766" s="93"/>
      <c r="K766" s="90"/>
      <c r="L766" s="997"/>
      <c r="M766" s="994"/>
      <c r="N766" s="91"/>
      <c r="O766" s="93"/>
      <c r="P766" s="98"/>
    </row>
    <row r="767" spans="1:16">
      <c r="A767" s="1017"/>
      <c r="B767" s="1014"/>
      <c r="C767" s="994"/>
      <c r="D767" s="91"/>
      <c r="E767" s="93"/>
      <c r="F767" s="94"/>
      <c r="G767" s="1014"/>
      <c r="H767" s="994"/>
      <c r="I767" s="91"/>
      <c r="J767" s="93"/>
      <c r="K767" s="94"/>
      <c r="L767" s="1014"/>
      <c r="M767" s="994"/>
      <c r="N767" s="91"/>
      <c r="O767" s="93"/>
      <c r="P767" s="100"/>
    </row>
    <row r="768" spans="1:16" ht="17.45" customHeight="1" thickBot="1">
      <c r="A768" s="1017"/>
      <c r="B768" s="999"/>
      <c r="C768" s="994"/>
      <c r="D768" s="91"/>
      <c r="E768" s="93"/>
      <c r="F768" s="94"/>
      <c r="G768" s="999"/>
      <c r="H768" s="994"/>
      <c r="I768" s="91"/>
      <c r="J768" s="93"/>
      <c r="K768" s="94"/>
      <c r="L768" s="999"/>
      <c r="M768" s="994"/>
      <c r="N768" s="91"/>
      <c r="O768" s="93"/>
      <c r="P768" s="101"/>
    </row>
    <row r="769" spans="1:16">
      <c r="A769" s="1017"/>
      <c r="B769" s="1010" t="s">
        <v>1015</v>
      </c>
      <c r="C769" s="994"/>
      <c r="D769" s="91"/>
      <c r="E769" s="93"/>
      <c r="F769" s="90"/>
      <c r="G769" s="1010" t="s">
        <v>1015</v>
      </c>
      <c r="H769" s="994"/>
      <c r="I769" s="91"/>
      <c r="J769" s="93"/>
      <c r="K769" s="90"/>
      <c r="L769" s="1010" t="s">
        <v>1015</v>
      </c>
      <c r="M769" s="994"/>
      <c r="N769" s="91"/>
      <c r="O769" s="93"/>
      <c r="P769" s="96"/>
    </row>
    <row r="770" spans="1:16" ht="17.45" customHeight="1" thickBot="1">
      <c r="A770" s="1017"/>
      <c r="B770" s="997"/>
      <c r="C770" s="994"/>
      <c r="D770" s="91"/>
      <c r="E770" s="93"/>
      <c r="F770" s="98"/>
      <c r="G770" s="997"/>
      <c r="H770" s="994"/>
      <c r="I770" s="91"/>
      <c r="J770" s="93"/>
      <c r="K770" s="98"/>
      <c r="L770" s="997"/>
      <c r="M770" s="994"/>
      <c r="N770" s="91"/>
      <c r="O770" s="93"/>
      <c r="P770" s="101"/>
    </row>
    <row r="771" spans="1:16">
      <c r="A771" s="1017"/>
      <c r="B771" s="996"/>
      <c r="C771" s="994"/>
      <c r="D771" s="91"/>
      <c r="E771" s="93"/>
      <c r="F771" s="99"/>
      <c r="G771" s="996"/>
      <c r="H771" s="994"/>
      <c r="I771" s="91"/>
      <c r="J771" s="93"/>
      <c r="K771" s="100"/>
      <c r="L771" s="996"/>
      <c r="M771" s="994"/>
      <c r="N771" s="91"/>
      <c r="O771" s="93"/>
      <c r="P771" s="90"/>
    </row>
    <row r="772" spans="1:16" ht="17.45" customHeight="1" thickBot="1">
      <c r="A772" s="1017"/>
      <c r="B772" s="997"/>
      <c r="C772" s="994"/>
      <c r="D772" s="91"/>
      <c r="E772" s="93"/>
      <c r="F772" s="96"/>
      <c r="G772" s="997"/>
      <c r="H772" s="994"/>
      <c r="I772" s="91"/>
      <c r="J772" s="93"/>
      <c r="K772" s="101"/>
      <c r="L772" s="997"/>
      <c r="M772" s="994"/>
      <c r="N772" s="91"/>
      <c r="O772" s="93"/>
      <c r="P772" s="94"/>
    </row>
    <row r="773" spans="1:16">
      <c r="A773" s="1017"/>
      <c r="B773" s="1004" t="s">
        <v>1016</v>
      </c>
      <c r="C773" s="994"/>
      <c r="D773" s="91"/>
      <c r="E773" s="93"/>
      <c r="F773" s="100"/>
      <c r="G773" s="1004" t="s">
        <v>1016</v>
      </c>
      <c r="H773" s="994"/>
      <c r="I773" s="91"/>
      <c r="J773" s="93"/>
      <c r="K773" s="101"/>
      <c r="L773" s="1004" t="s">
        <v>1016</v>
      </c>
      <c r="M773" s="994"/>
      <c r="N773" s="91"/>
      <c r="O773" s="111"/>
      <c r="P773" s="94"/>
    </row>
    <row r="774" spans="1:16" ht="17.45" customHeight="1" thickBot="1">
      <c r="A774" s="1017"/>
      <c r="B774" s="997"/>
      <c r="C774" s="994"/>
      <c r="D774" s="91"/>
      <c r="E774" s="93"/>
      <c r="F774" s="101"/>
      <c r="G774" s="997"/>
      <c r="H774" s="994"/>
      <c r="I774" s="91"/>
      <c r="J774" s="93"/>
      <c r="K774" s="96"/>
      <c r="L774" s="997"/>
      <c r="M774" s="994"/>
      <c r="N774" s="110"/>
      <c r="O774" s="93"/>
      <c r="P774" s="109"/>
    </row>
    <row r="775" spans="1:16">
      <c r="A775" s="1017"/>
      <c r="B775" s="996"/>
      <c r="C775" s="994"/>
      <c r="D775" s="91"/>
      <c r="E775" s="93"/>
      <c r="F775" s="101"/>
      <c r="G775" s="996"/>
      <c r="H775" s="994"/>
      <c r="I775" s="91"/>
      <c r="J775" s="93"/>
      <c r="K775" s="101"/>
      <c r="L775" s="996"/>
      <c r="M775" s="994"/>
      <c r="N775" s="110"/>
      <c r="O775" s="111"/>
      <c r="P775" s="94"/>
    </row>
    <row r="776" spans="1:16" ht="17.45" customHeight="1" thickBot="1">
      <c r="A776" s="1017"/>
      <c r="B776" s="997"/>
      <c r="C776" s="994"/>
      <c r="D776" s="91"/>
      <c r="E776" s="93"/>
      <c r="F776" s="96"/>
      <c r="G776" s="997"/>
      <c r="H776" s="994"/>
      <c r="I776" s="91"/>
      <c r="J776" s="93"/>
      <c r="K776" s="90"/>
      <c r="L776" s="997"/>
      <c r="M776" s="994"/>
      <c r="N776" s="91"/>
      <c r="O776" s="111"/>
      <c r="P776" s="101"/>
    </row>
    <row r="777" spans="1:16">
      <c r="A777" s="1017"/>
      <c r="B777" s="1004" t="s">
        <v>1018</v>
      </c>
      <c r="C777" s="994"/>
      <c r="D777" s="91"/>
      <c r="E777" s="93"/>
      <c r="F777" s="101"/>
      <c r="G777" s="1004" t="s">
        <v>1018</v>
      </c>
      <c r="H777" s="994"/>
      <c r="I777" s="91"/>
      <c r="J777" s="93"/>
      <c r="K777" s="94"/>
      <c r="L777" s="1004" t="s">
        <v>1018</v>
      </c>
      <c r="M777" s="994"/>
      <c r="N777" s="91"/>
      <c r="O777" s="93"/>
      <c r="P777" s="94"/>
    </row>
    <row r="778" spans="1:16" ht="17.45" customHeight="1" thickBot="1">
      <c r="A778" s="1017"/>
      <c r="B778" s="997"/>
      <c r="C778" s="994"/>
      <c r="D778" s="91"/>
      <c r="E778" s="93"/>
      <c r="F778" s="90"/>
      <c r="G778" s="997"/>
      <c r="H778" s="994"/>
      <c r="I778" s="91"/>
      <c r="J778" s="111"/>
      <c r="K778" s="94"/>
      <c r="L778" s="997"/>
      <c r="M778" s="994"/>
      <c r="N778" s="110"/>
      <c r="O778" s="111"/>
      <c r="P778" s="94"/>
    </row>
    <row r="779" spans="1:16">
      <c r="A779" s="1017"/>
      <c r="B779" s="996"/>
      <c r="C779" s="994"/>
      <c r="D779" s="91"/>
      <c r="E779" s="93"/>
      <c r="F779" s="94"/>
      <c r="G779" s="996"/>
      <c r="H779" s="994"/>
      <c r="I779" s="91"/>
      <c r="J779" s="93"/>
      <c r="K779" s="94"/>
      <c r="L779" s="996"/>
      <c r="M779" s="994"/>
      <c r="N779" s="110"/>
      <c r="O779" s="111"/>
      <c r="P779" s="94"/>
    </row>
    <row r="780" spans="1:16" ht="17.45" customHeight="1" thickBot="1">
      <c r="A780" s="1017"/>
      <c r="B780" s="997"/>
      <c r="C780" s="994"/>
      <c r="D780" s="91"/>
      <c r="E780" s="93"/>
      <c r="F780" s="90"/>
      <c r="G780" s="997"/>
      <c r="H780" s="994"/>
      <c r="I780" s="91"/>
      <c r="J780" s="111"/>
      <c r="K780" s="94"/>
      <c r="L780" s="997"/>
      <c r="M780" s="994"/>
      <c r="N780" s="91"/>
      <c r="O780" s="111"/>
      <c r="P780" s="94"/>
    </row>
    <row r="781" spans="1:16">
      <c r="A781" s="1017"/>
      <c r="B781" s="1010" t="s">
        <v>1020</v>
      </c>
      <c r="C781" s="994"/>
      <c r="D781" s="91"/>
      <c r="E781" s="93"/>
      <c r="F781" s="90"/>
      <c r="G781" s="1010" t="s">
        <v>1020</v>
      </c>
      <c r="H781" s="994"/>
      <c r="I781" s="91"/>
      <c r="J781" s="111"/>
      <c r="K781" s="94"/>
      <c r="L781" s="1010" t="s">
        <v>1020</v>
      </c>
      <c r="M781" s="994"/>
      <c r="N781" s="110"/>
      <c r="O781" s="111"/>
      <c r="P781" s="94"/>
    </row>
    <row r="782" spans="1:16" ht="17.45" customHeight="1" thickBot="1">
      <c r="A782" s="1017"/>
      <c r="B782" s="997"/>
      <c r="C782" s="994"/>
      <c r="D782" s="91"/>
      <c r="E782" s="93"/>
      <c r="F782" s="90"/>
      <c r="G782" s="997"/>
      <c r="H782" s="994"/>
      <c r="I782" s="91"/>
      <c r="J782" s="111"/>
      <c r="K782" s="94"/>
      <c r="L782" s="997"/>
      <c r="M782" s="994"/>
      <c r="N782" s="91"/>
      <c r="O782" s="111"/>
      <c r="P782" s="94"/>
    </row>
    <row r="783" spans="1:16">
      <c r="A783" s="1017"/>
      <c r="B783" s="103"/>
      <c r="C783" s="994"/>
      <c r="D783" s="91"/>
      <c r="E783" s="93"/>
      <c r="F783" s="94"/>
      <c r="G783" s="103"/>
      <c r="H783" s="994"/>
      <c r="I783" s="91"/>
      <c r="J783" s="93"/>
      <c r="K783" s="109"/>
      <c r="L783" s="103"/>
      <c r="M783" s="994"/>
      <c r="N783" s="110"/>
      <c r="O783" s="93"/>
      <c r="P783" s="109"/>
    </row>
    <row r="784" spans="1:16">
      <c r="A784" s="1017"/>
      <c r="B784" s="104"/>
      <c r="C784" s="994"/>
      <c r="D784" s="91"/>
      <c r="E784" s="93"/>
      <c r="F784" s="90"/>
      <c r="G784" s="104"/>
      <c r="H784" s="994"/>
      <c r="I784" s="91"/>
      <c r="J784" s="93"/>
      <c r="K784" s="94"/>
      <c r="L784" s="104"/>
      <c r="M784" s="994"/>
      <c r="N784" s="110"/>
      <c r="O784" s="111"/>
      <c r="P784" s="94"/>
    </row>
    <row r="785" spans="1:16">
      <c r="A785" s="1017"/>
      <c r="B785" s="106"/>
      <c r="C785" s="994"/>
      <c r="D785" s="91"/>
      <c r="E785" s="93"/>
      <c r="F785" s="90"/>
      <c r="G785" s="106"/>
      <c r="H785" s="994"/>
      <c r="I785" s="110"/>
      <c r="J785" s="111"/>
      <c r="K785" s="94"/>
      <c r="L785" s="106"/>
      <c r="M785" s="994"/>
      <c r="N785" s="110"/>
      <c r="O785" s="111"/>
      <c r="P785" s="101"/>
    </row>
    <row r="786" spans="1:16">
      <c r="A786" s="1017"/>
      <c r="B786" s="107"/>
      <c r="C786" s="994"/>
      <c r="D786" s="91"/>
      <c r="E786" s="93"/>
      <c r="F786" s="90"/>
      <c r="G786" s="107"/>
      <c r="H786" s="994"/>
      <c r="I786" s="110"/>
      <c r="J786" s="111"/>
      <c r="K786" s="101"/>
      <c r="L786" s="107"/>
      <c r="M786" s="994"/>
      <c r="N786" s="108"/>
      <c r="O786" s="93"/>
      <c r="P786" s="94"/>
    </row>
    <row r="787" spans="1:16">
      <c r="A787" s="1017"/>
      <c r="B787" s="106"/>
      <c r="C787" s="994"/>
      <c r="D787" s="108"/>
      <c r="E787" s="93"/>
      <c r="F787" s="94"/>
      <c r="G787" s="106"/>
      <c r="H787" s="994"/>
      <c r="I787" s="108"/>
      <c r="J787" s="93"/>
      <c r="K787" s="109"/>
      <c r="L787" s="106"/>
      <c r="M787" s="994"/>
      <c r="N787" s="91"/>
      <c r="O787" s="93"/>
      <c r="P787" s="109"/>
    </row>
    <row r="788" spans="1:16">
      <c r="A788" s="1017"/>
      <c r="B788" s="107"/>
      <c r="C788" s="994"/>
      <c r="D788" s="91"/>
      <c r="E788" s="93"/>
      <c r="F788" s="105"/>
      <c r="G788" s="107"/>
      <c r="H788" s="994"/>
      <c r="I788" s="91"/>
      <c r="J788" s="93"/>
      <c r="K788" s="94"/>
      <c r="L788" s="107"/>
      <c r="M788" s="994"/>
      <c r="N788" s="110"/>
      <c r="O788" s="111"/>
      <c r="P788" s="94"/>
    </row>
    <row r="789" spans="1:16">
      <c r="A789" s="1017"/>
      <c r="B789" s="106"/>
      <c r="C789" s="994"/>
      <c r="D789" s="91"/>
      <c r="E789" s="93"/>
      <c r="F789" s="94"/>
      <c r="G789" s="106"/>
      <c r="H789" s="994"/>
      <c r="I789" s="110"/>
      <c r="J789" s="111"/>
      <c r="K789" s="94"/>
      <c r="L789" s="106"/>
      <c r="M789" s="994"/>
      <c r="N789" s="110"/>
      <c r="O789" s="111"/>
      <c r="P789" s="94"/>
    </row>
    <row r="790" spans="1:16" ht="17.45" customHeight="1" thickBot="1">
      <c r="A790" s="1017"/>
      <c r="B790" s="107"/>
      <c r="C790" s="995"/>
      <c r="D790" s="112"/>
      <c r="E790" s="113"/>
      <c r="F790" s="114"/>
      <c r="G790" s="107"/>
      <c r="H790" s="994"/>
      <c r="I790" s="112"/>
      <c r="J790" s="113"/>
      <c r="K790" s="114"/>
      <c r="L790" s="107"/>
      <c r="M790" s="994"/>
      <c r="N790" s="112"/>
      <c r="O790" s="113"/>
      <c r="P790" s="114"/>
    </row>
    <row r="791" spans="1:16">
      <c r="A791" s="1030" t="str">
        <f>TEXT(A745,"AAAA")</f>
        <v>星期五</v>
      </c>
      <c r="B791" s="106"/>
      <c r="C791" s="1008" t="s">
        <v>978</v>
      </c>
      <c r="D791" s="115"/>
      <c r="E791" s="116"/>
      <c r="F791" s="94"/>
      <c r="G791" s="106"/>
      <c r="H791" s="993" t="s">
        <v>978</v>
      </c>
      <c r="I791" s="115"/>
      <c r="J791" s="116"/>
      <c r="K791" s="94"/>
      <c r="L791" s="106"/>
      <c r="M791" s="1009" t="s">
        <v>978</v>
      </c>
      <c r="N791" s="115"/>
      <c r="O791" s="116"/>
      <c r="P791" s="94"/>
    </row>
    <row r="792" spans="1:16">
      <c r="A792" s="1017"/>
      <c r="B792" s="107"/>
      <c r="C792" s="994"/>
      <c r="D792" s="117"/>
      <c r="E792" s="93"/>
      <c r="F792" s="94"/>
      <c r="G792" s="107"/>
      <c r="H792" s="994"/>
      <c r="I792" s="91"/>
      <c r="J792" s="93"/>
      <c r="K792" s="94"/>
      <c r="L792" s="107"/>
      <c r="M792" s="994"/>
      <c r="N792" s="91"/>
      <c r="O792" s="93"/>
      <c r="P792" s="94"/>
    </row>
    <row r="793" spans="1:16">
      <c r="A793" s="1017"/>
      <c r="B793" s="106"/>
      <c r="C793" s="994"/>
      <c r="D793" s="117"/>
      <c r="E793" s="93"/>
      <c r="F793" s="94"/>
      <c r="G793" s="106"/>
      <c r="H793" s="994"/>
      <c r="I793" s="91"/>
      <c r="J793" s="93"/>
      <c r="K793" s="94"/>
      <c r="L793" s="106"/>
      <c r="M793" s="994"/>
      <c r="N793" s="91"/>
      <c r="O793" s="93"/>
      <c r="P793" s="94"/>
    </row>
    <row r="794" spans="1:16">
      <c r="A794" s="1017"/>
      <c r="B794" s="107"/>
      <c r="C794" s="994"/>
      <c r="D794" s="117"/>
      <c r="E794" s="93"/>
      <c r="F794" s="94"/>
      <c r="G794" s="107"/>
      <c r="H794" s="994"/>
      <c r="I794" s="91"/>
      <c r="J794" s="93"/>
      <c r="K794" s="94"/>
      <c r="L794" s="107"/>
      <c r="M794" s="994"/>
      <c r="N794" s="91"/>
      <c r="O794" s="93"/>
      <c r="P794" s="94"/>
    </row>
    <row r="795" spans="1:16">
      <c r="A795" s="1017"/>
      <c r="B795" s="106"/>
      <c r="C795" s="994"/>
      <c r="D795" s="117"/>
      <c r="E795" s="93"/>
      <c r="F795" s="94"/>
      <c r="G795" s="106"/>
      <c r="H795" s="994"/>
      <c r="I795" s="91"/>
      <c r="J795" s="93"/>
      <c r="K795" s="94"/>
      <c r="L795" s="106"/>
      <c r="M795" s="994"/>
      <c r="N795" s="91"/>
      <c r="O795" s="93"/>
      <c r="P795" s="94"/>
    </row>
    <row r="796" spans="1:16">
      <c r="A796" s="1017"/>
      <c r="B796" s="107"/>
      <c r="C796" s="994"/>
      <c r="D796" s="117"/>
      <c r="E796" s="93"/>
      <c r="F796" s="94"/>
      <c r="G796" s="107"/>
      <c r="H796" s="994"/>
      <c r="I796" s="91"/>
      <c r="J796" s="93"/>
      <c r="K796" s="94"/>
      <c r="L796" s="107"/>
      <c r="M796" s="994"/>
      <c r="N796" s="91"/>
      <c r="O796" s="93"/>
      <c r="P796" s="94"/>
    </row>
    <row r="797" spans="1:16">
      <c r="A797" s="1017"/>
      <c r="B797" s="106"/>
      <c r="C797" s="994"/>
      <c r="D797" s="117"/>
      <c r="E797" s="93"/>
      <c r="F797" s="94"/>
      <c r="G797" s="106"/>
      <c r="H797" s="994"/>
      <c r="I797" s="91"/>
      <c r="J797" s="93"/>
      <c r="K797" s="94"/>
      <c r="L797" s="106"/>
      <c r="M797" s="994"/>
      <c r="N797" s="91"/>
      <c r="O797" s="93"/>
      <c r="P797" s="94"/>
    </row>
    <row r="798" spans="1:16">
      <c r="A798" s="1017"/>
      <c r="B798" s="107"/>
      <c r="C798" s="994"/>
      <c r="D798" s="91"/>
      <c r="E798" s="93"/>
      <c r="F798" s="94"/>
      <c r="G798" s="107"/>
      <c r="H798" s="994"/>
      <c r="I798" s="91"/>
      <c r="J798" s="93"/>
      <c r="K798" s="94"/>
      <c r="L798" s="107"/>
      <c r="M798" s="994"/>
      <c r="N798" s="91"/>
      <c r="O798" s="93"/>
      <c r="P798" s="94"/>
    </row>
    <row r="799" spans="1:16">
      <c r="A799" s="1017"/>
      <c r="B799" s="104"/>
      <c r="C799" s="994"/>
      <c r="D799" s="110"/>
      <c r="E799" s="111"/>
      <c r="F799" s="101"/>
      <c r="G799" s="104"/>
      <c r="H799" s="994"/>
      <c r="I799" s="110"/>
      <c r="J799" s="111"/>
      <c r="K799" s="94"/>
      <c r="L799" s="104"/>
      <c r="M799" s="994"/>
      <c r="N799" s="110"/>
      <c r="O799" s="111"/>
      <c r="P799" s="94"/>
    </row>
    <row r="800" spans="1:16" ht="17.45" customHeight="1" thickBot="1">
      <c r="A800" s="1017"/>
      <c r="B800" s="104"/>
      <c r="C800" s="995"/>
      <c r="D800" s="119" t="s">
        <v>1047</v>
      </c>
      <c r="E800" s="120" t="s">
        <v>1048</v>
      </c>
      <c r="F800" s="121"/>
      <c r="G800" s="104"/>
      <c r="H800" s="995"/>
      <c r="I800" s="119" t="s">
        <v>1047</v>
      </c>
      <c r="J800" s="120" t="s">
        <v>1048</v>
      </c>
      <c r="K800" s="94"/>
      <c r="L800" s="104"/>
      <c r="M800" s="995"/>
      <c r="N800" s="119" t="s">
        <v>1047</v>
      </c>
      <c r="O800" s="120" t="s">
        <v>1048</v>
      </c>
      <c r="P800" s="94"/>
    </row>
    <row r="801" spans="1:16">
      <c r="A801" s="102"/>
      <c r="B801" s="106"/>
      <c r="C801" s="1008" t="s">
        <v>1049</v>
      </c>
      <c r="D801" s="115"/>
      <c r="E801" s="116"/>
      <c r="F801" s="122"/>
      <c r="G801" s="106"/>
      <c r="H801" s="993" t="s">
        <v>1049</v>
      </c>
      <c r="I801" s="115"/>
      <c r="J801" s="116"/>
      <c r="K801" s="122"/>
      <c r="L801" s="106"/>
      <c r="M801" s="1009" t="s">
        <v>1049</v>
      </c>
      <c r="N801" s="115"/>
      <c r="O801" s="116"/>
      <c r="P801" s="122"/>
    </row>
    <row r="802" spans="1:16">
      <c r="A802" s="102"/>
      <c r="B802" s="107"/>
      <c r="C802" s="994"/>
      <c r="D802" s="91"/>
      <c r="E802" s="93"/>
      <c r="F802" s="94"/>
      <c r="G802" s="107"/>
      <c r="H802" s="994"/>
      <c r="I802" s="91"/>
      <c r="J802" s="93"/>
      <c r="K802" s="94"/>
      <c r="L802" s="107"/>
      <c r="M802" s="994"/>
      <c r="N802" s="91"/>
      <c r="O802" s="93"/>
      <c r="P802" s="94"/>
    </row>
    <row r="803" spans="1:16">
      <c r="A803" s="102"/>
      <c r="B803" s="123"/>
      <c r="C803" s="994"/>
      <c r="D803" s="91"/>
      <c r="E803" s="93"/>
      <c r="F803" s="94"/>
      <c r="G803" s="123"/>
      <c r="H803" s="994"/>
      <c r="I803" s="91"/>
      <c r="J803" s="93"/>
      <c r="K803" s="94"/>
      <c r="L803" s="123"/>
      <c r="M803" s="994"/>
      <c r="N803" s="91"/>
      <c r="O803" s="93"/>
      <c r="P803" s="125"/>
    </row>
    <row r="804" spans="1:16">
      <c r="A804" s="102"/>
      <c r="B804" s="104"/>
      <c r="C804" s="994"/>
      <c r="D804" s="91"/>
      <c r="E804" s="93"/>
      <c r="F804" s="94"/>
      <c r="G804" s="104"/>
      <c r="H804" s="994"/>
      <c r="I804" s="91"/>
      <c r="J804" s="93"/>
      <c r="K804" s="94"/>
      <c r="L804" s="104"/>
      <c r="M804" s="994"/>
      <c r="N804" s="91"/>
      <c r="O804" s="93"/>
      <c r="P804" s="213"/>
    </row>
    <row r="805" spans="1:16">
      <c r="A805" s="102"/>
      <c r="B805" s="106"/>
      <c r="C805" s="994"/>
      <c r="D805" s="91"/>
      <c r="E805" s="93"/>
      <c r="F805" s="94"/>
      <c r="G805" s="106"/>
      <c r="H805" s="994"/>
      <c r="I805" s="91"/>
      <c r="J805" s="93"/>
      <c r="K805" s="94"/>
      <c r="L805" s="106"/>
      <c r="M805" s="994"/>
      <c r="N805" s="91"/>
      <c r="O805" s="93"/>
      <c r="P805" s="94"/>
    </row>
    <row r="806" spans="1:16">
      <c r="A806" s="102"/>
      <c r="B806" s="107"/>
      <c r="C806" s="994"/>
      <c r="D806" s="91"/>
      <c r="E806" s="93"/>
      <c r="F806" s="124"/>
      <c r="G806" s="107"/>
      <c r="H806" s="994"/>
      <c r="I806" s="91"/>
      <c r="J806" s="93"/>
      <c r="K806" s="124"/>
      <c r="L806" s="107"/>
      <c r="M806" s="994"/>
      <c r="N806" s="91"/>
      <c r="O806" s="93"/>
      <c r="P806" s="124"/>
    </row>
    <row r="807" spans="1:16">
      <c r="A807" s="102"/>
      <c r="B807" s="106"/>
      <c r="C807" s="994"/>
      <c r="D807" s="91"/>
      <c r="E807" s="93"/>
      <c r="F807" s="125"/>
      <c r="G807" s="106"/>
      <c r="H807" s="994"/>
      <c r="I807" s="91"/>
      <c r="J807" s="93"/>
      <c r="K807" s="125"/>
      <c r="L807" s="106"/>
      <c r="M807" s="994"/>
      <c r="N807" s="91"/>
      <c r="O807" s="93"/>
      <c r="P807" s="125"/>
    </row>
    <row r="808" spans="1:16">
      <c r="A808" s="102"/>
      <c r="B808" s="107"/>
      <c r="C808" s="994"/>
      <c r="D808" s="214"/>
      <c r="E808" s="111"/>
      <c r="F808" s="213"/>
      <c r="G808" s="107"/>
      <c r="H808" s="994"/>
      <c r="I808" s="110"/>
      <c r="J808" s="111"/>
      <c r="K808" s="213"/>
      <c r="L808" s="107"/>
      <c r="M808" s="994"/>
      <c r="N808" s="110"/>
      <c r="O808" s="111"/>
      <c r="P808" s="213"/>
    </row>
    <row r="809" spans="1:16">
      <c r="A809" s="102"/>
      <c r="B809" s="106"/>
      <c r="C809" s="994"/>
      <c r="D809" s="214"/>
      <c r="E809" s="111"/>
      <c r="F809" s="213"/>
      <c r="G809" s="106"/>
      <c r="H809" s="994"/>
      <c r="I809" s="110"/>
      <c r="J809" s="111"/>
      <c r="K809" s="213"/>
      <c r="L809" s="106"/>
      <c r="M809" s="994"/>
      <c r="N809" s="110"/>
      <c r="O809" s="111"/>
      <c r="P809" s="213"/>
    </row>
    <row r="810" spans="1:16" ht="17.45" customHeight="1" thickBot="1">
      <c r="A810" s="102"/>
      <c r="B810" s="107"/>
      <c r="C810" s="995"/>
      <c r="D810" s="126"/>
      <c r="E810" s="127"/>
      <c r="F810" s="101"/>
      <c r="G810" s="107"/>
      <c r="H810" s="995"/>
      <c r="I810" s="110"/>
      <c r="J810" s="127"/>
      <c r="K810" s="101"/>
      <c r="L810" s="107"/>
      <c r="M810" s="995"/>
      <c r="N810" s="110"/>
      <c r="O810" s="128"/>
      <c r="P810" s="124"/>
    </row>
    <row r="811" spans="1:16">
      <c r="A811" s="129"/>
      <c r="B811" s="106"/>
      <c r="C811" s="1008" t="s">
        <v>1055</v>
      </c>
      <c r="D811" s="115" t="s">
        <v>1056</v>
      </c>
      <c r="E811" s="130" t="s">
        <v>943</v>
      </c>
      <c r="F811" s="122"/>
      <c r="G811" s="106"/>
      <c r="H811" s="993" t="s">
        <v>1055</v>
      </c>
      <c r="I811" s="115" t="s">
        <v>1056</v>
      </c>
      <c r="J811" s="130" t="s">
        <v>943</v>
      </c>
      <c r="K811" s="122"/>
      <c r="L811" s="106"/>
      <c r="M811" s="1009" t="s">
        <v>1055</v>
      </c>
      <c r="N811" s="115" t="s">
        <v>1056</v>
      </c>
      <c r="O811" s="130" t="s">
        <v>943</v>
      </c>
      <c r="P811" s="122"/>
    </row>
    <row r="812" spans="1:16">
      <c r="A812" s="129"/>
      <c r="B812" s="107"/>
      <c r="C812" s="994"/>
      <c r="D812" s="91" t="s">
        <v>1060</v>
      </c>
      <c r="E812" s="93" t="s">
        <v>948</v>
      </c>
      <c r="F812" s="131"/>
      <c r="G812" s="107"/>
      <c r="H812" s="994"/>
      <c r="I812" s="91" t="s">
        <v>1060</v>
      </c>
      <c r="J812" s="93" t="s">
        <v>948</v>
      </c>
      <c r="K812" s="131"/>
      <c r="L812" s="107"/>
      <c r="M812" s="994"/>
      <c r="N812" s="91" t="s">
        <v>1060</v>
      </c>
      <c r="O812" s="93" t="s">
        <v>948</v>
      </c>
      <c r="P812" s="131"/>
    </row>
    <row r="813" spans="1:16">
      <c r="A813" s="129"/>
      <c r="B813" s="132"/>
      <c r="C813" s="994"/>
      <c r="D813" s="91" t="s">
        <v>1063</v>
      </c>
      <c r="E813" s="93" t="s">
        <v>952</v>
      </c>
      <c r="F813" s="94"/>
      <c r="G813" s="132"/>
      <c r="H813" s="994"/>
      <c r="I813" s="91" t="s">
        <v>1063</v>
      </c>
      <c r="J813" s="93" t="s">
        <v>952</v>
      </c>
      <c r="K813" s="94"/>
      <c r="L813" s="132"/>
      <c r="M813" s="994"/>
      <c r="N813" s="91" t="s">
        <v>1063</v>
      </c>
      <c r="O813" s="93" t="s">
        <v>952</v>
      </c>
      <c r="P813" s="94"/>
    </row>
    <row r="814" spans="1:16">
      <c r="A814" s="129"/>
      <c r="B814" s="107"/>
      <c r="C814" s="994"/>
      <c r="D814" s="91" t="s">
        <v>978</v>
      </c>
      <c r="E814" s="93" t="s">
        <v>956</v>
      </c>
      <c r="F814" s="101"/>
      <c r="G814" s="107"/>
      <c r="H814" s="994"/>
      <c r="I814" s="91" t="s">
        <v>978</v>
      </c>
      <c r="J814" s="93" t="s">
        <v>956</v>
      </c>
      <c r="K814" s="101"/>
      <c r="L814" s="107"/>
      <c r="M814" s="994"/>
      <c r="N814" s="91" t="s">
        <v>978</v>
      </c>
      <c r="O814" s="93" t="s">
        <v>956</v>
      </c>
      <c r="P814" s="101"/>
    </row>
    <row r="815" spans="1:16">
      <c r="A815" s="129"/>
      <c r="B815" s="132"/>
      <c r="C815" s="994"/>
      <c r="D815" s="91"/>
      <c r="E815" s="111"/>
      <c r="F815" s="133"/>
      <c r="G815" s="132"/>
      <c r="H815" s="994"/>
      <c r="I815" s="91"/>
      <c r="J815" s="111"/>
      <c r="K815" s="133"/>
      <c r="L815" s="132"/>
      <c r="M815" s="994"/>
      <c r="N815" s="91"/>
      <c r="O815" s="111"/>
      <c r="P815" s="133"/>
    </row>
    <row r="816" spans="1:16">
      <c r="A816" s="129"/>
      <c r="B816" s="107"/>
      <c r="C816" s="994"/>
      <c r="D816" s="91"/>
      <c r="E816" s="93"/>
      <c r="F816" s="94"/>
      <c r="G816" s="107"/>
      <c r="H816" s="994"/>
      <c r="I816" s="91"/>
      <c r="J816" s="93"/>
      <c r="K816" s="94"/>
      <c r="L816" s="107"/>
      <c r="M816" s="994"/>
      <c r="N816" s="91"/>
      <c r="O816" s="93"/>
      <c r="P816" s="94"/>
    </row>
    <row r="817" spans="1:16">
      <c r="A817" s="129"/>
      <c r="B817" s="132"/>
      <c r="C817" s="994"/>
      <c r="D817" s="91"/>
      <c r="E817" s="111"/>
      <c r="F817" s="133"/>
      <c r="G817" s="132"/>
      <c r="H817" s="994"/>
      <c r="I817" s="91"/>
      <c r="J817" s="111"/>
      <c r="K817" s="133"/>
      <c r="L817" s="132"/>
      <c r="M817" s="994"/>
      <c r="N817" s="91"/>
      <c r="O817" s="111"/>
      <c r="P817" s="133"/>
    </row>
    <row r="818" spans="1:16">
      <c r="A818" s="129"/>
      <c r="B818" s="107"/>
      <c r="C818" s="994"/>
      <c r="D818" s="91"/>
      <c r="E818" s="93"/>
      <c r="F818" s="94"/>
      <c r="G818" s="107"/>
      <c r="H818" s="994"/>
      <c r="I818" s="91"/>
      <c r="J818" s="93"/>
      <c r="K818" s="94"/>
      <c r="L818" s="107"/>
      <c r="M818" s="994"/>
      <c r="N818" s="91"/>
      <c r="O818" s="93"/>
      <c r="P818" s="94"/>
    </row>
    <row r="819" spans="1:16">
      <c r="A819" s="129"/>
      <c r="B819" s="132"/>
      <c r="C819" s="994"/>
      <c r="D819" s="91"/>
      <c r="E819" s="93"/>
      <c r="F819" s="94"/>
      <c r="G819" s="132"/>
      <c r="H819" s="994"/>
      <c r="I819" s="91"/>
      <c r="J819" s="93"/>
      <c r="K819" s="94"/>
      <c r="L819" s="132"/>
      <c r="M819" s="994"/>
      <c r="N819" s="91"/>
      <c r="O819" s="93"/>
      <c r="P819" s="94"/>
    </row>
    <row r="820" spans="1:16" ht="17.45" customHeight="1" thickBot="1">
      <c r="A820" s="129"/>
      <c r="B820" s="107"/>
      <c r="C820" s="995"/>
      <c r="D820" s="112"/>
      <c r="E820" s="113"/>
      <c r="F820" s="114"/>
      <c r="G820" s="107"/>
      <c r="H820" s="995"/>
      <c r="I820" s="112"/>
      <c r="J820" s="127"/>
      <c r="K820" s="101"/>
      <c r="L820" s="107"/>
      <c r="M820" s="995"/>
      <c r="N820" s="112"/>
      <c r="O820" s="127"/>
      <c r="P820" s="101"/>
    </row>
    <row r="821" spans="1:16">
      <c r="A821" s="129"/>
      <c r="B821" s="132"/>
      <c r="C821" s="1011" t="s">
        <v>1068</v>
      </c>
      <c r="D821" s="134" t="s">
        <v>1069</v>
      </c>
      <c r="E821" s="135"/>
      <c r="F821" s="136" t="s">
        <v>1070</v>
      </c>
      <c r="G821" s="132"/>
      <c r="H821" s="1028" t="s">
        <v>1068</v>
      </c>
      <c r="I821" s="134" t="s">
        <v>1069</v>
      </c>
      <c r="J821" s="135"/>
      <c r="K821" s="136" t="s">
        <v>1070</v>
      </c>
      <c r="L821" s="132"/>
      <c r="M821" s="1013" t="s">
        <v>1068</v>
      </c>
      <c r="N821" s="134" t="s">
        <v>1069</v>
      </c>
      <c r="O821" s="135"/>
      <c r="P821" s="136" t="s">
        <v>1070</v>
      </c>
    </row>
    <row r="822" spans="1:16">
      <c r="A822" s="129"/>
      <c r="B822" s="107"/>
      <c r="C822" s="994"/>
      <c r="D822" s="117"/>
      <c r="E822" s="118"/>
      <c r="F822" s="137"/>
      <c r="G822" s="107"/>
      <c r="H822" s="994"/>
      <c r="I822" s="91"/>
      <c r="J822" s="93"/>
      <c r="K822" s="94"/>
      <c r="L822" s="107"/>
      <c r="M822" s="994"/>
      <c r="N822" s="91"/>
      <c r="O822" s="93"/>
      <c r="P822" s="94"/>
    </row>
    <row r="823" spans="1:16">
      <c r="A823" s="129"/>
      <c r="B823" s="132"/>
      <c r="C823" s="994"/>
      <c r="D823" s="91"/>
      <c r="E823" s="93"/>
      <c r="F823" s="94"/>
      <c r="G823" s="132"/>
      <c r="H823" s="994"/>
      <c r="I823" s="91"/>
      <c r="J823" s="93"/>
      <c r="K823" s="94"/>
      <c r="L823" s="132"/>
      <c r="M823" s="994"/>
      <c r="N823" s="91"/>
      <c r="O823" s="93"/>
      <c r="P823" s="94"/>
    </row>
    <row r="824" spans="1:16">
      <c r="A824" s="129"/>
      <c r="B824" s="107"/>
      <c r="C824" s="994"/>
      <c r="D824" s="110"/>
      <c r="E824" s="111"/>
      <c r="F824" s="101"/>
      <c r="G824" s="107"/>
      <c r="H824" s="994"/>
      <c r="I824" s="110"/>
      <c r="J824" s="111"/>
      <c r="K824" s="101"/>
      <c r="L824" s="107"/>
      <c r="M824" s="994"/>
      <c r="N824" s="110"/>
      <c r="O824" s="111"/>
      <c r="P824" s="101"/>
    </row>
    <row r="825" spans="1:16">
      <c r="A825" s="1031"/>
      <c r="B825" s="132"/>
      <c r="C825" s="994"/>
      <c r="D825" s="91"/>
      <c r="E825" s="93"/>
      <c r="F825" s="94"/>
      <c r="G825" s="132"/>
      <c r="H825" s="994"/>
      <c r="I825" s="91"/>
      <c r="J825" s="93"/>
      <c r="K825" s="94"/>
      <c r="L825" s="132"/>
      <c r="M825" s="994"/>
      <c r="N825" s="91"/>
      <c r="O825" s="93"/>
      <c r="P825" s="94"/>
    </row>
    <row r="826" spans="1:16">
      <c r="A826" s="1017"/>
      <c r="B826" s="107"/>
      <c r="C826" s="994"/>
      <c r="D826" s="91"/>
      <c r="E826" s="93"/>
      <c r="F826" s="94"/>
      <c r="G826" s="107"/>
      <c r="H826" s="994"/>
      <c r="I826" s="91"/>
      <c r="J826" s="93"/>
      <c r="K826" s="94"/>
      <c r="L826" s="107"/>
      <c r="M826" s="994"/>
      <c r="N826" s="91"/>
      <c r="O826" s="93"/>
      <c r="P826" s="94"/>
    </row>
    <row r="827" spans="1:16">
      <c r="A827" s="1017"/>
      <c r="B827" s="132"/>
      <c r="C827" s="994"/>
      <c r="D827" s="110"/>
      <c r="E827" s="111"/>
      <c r="F827" s="101"/>
      <c r="G827" s="132"/>
      <c r="H827" s="994"/>
      <c r="I827" s="110"/>
      <c r="J827" s="111"/>
      <c r="K827" s="101"/>
      <c r="L827" s="132"/>
      <c r="M827" s="994"/>
      <c r="N827" s="110"/>
      <c r="O827" s="111"/>
      <c r="P827" s="101"/>
    </row>
    <row r="828" spans="1:16" ht="17.45" customHeight="1" thickBot="1">
      <c r="A828" s="1032"/>
      <c r="B828" s="138"/>
      <c r="C828" s="1012"/>
      <c r="D828" s="139"/>
      <c r="E828" s="140"/>
      <c r="F828" s="141"/>
      <c r="G828" s="138"/>
      <c r="H828" s="1012"/>
      <c r="I828" s="139"/>
      <c r="J828" s="140"/>
      <c r="K828" s="141"/>
      <c r="L828" s="138"/>
      <c r="M828" s="1012"/>
      <c r="N828" s="139"/>
      <c r="O828" s="140"/>
      <c r="P828" s="141"/>
    </row>
    <row r="829" spans="1:16" s="143" customFormat="1" ht="27" customHeight="1" thickTop="1" thickBot="1">
      <c r="A829" s="142"/>
      <c r="B829" s="1000" t="s">
        <v>1077</v>
      </c>
      <c r="C829" s="1001"/>
      <c r="D829" s="1001"/>
      <c r="E829" s="1001"/>
      <c r="F829" s="1001"/>
      <c r="G829" s="1025" t="s">
        <v>1078</v>
      </c>
      <c r="H829" s="1006"/>
      <c r="I829" s="1006"/>
      <c r="J829" s="1006"/>
      <c r="K829" s="1006"/>
      <c r="L829" s="1006"/>
      <c r="M829" s="1006"/>
      <c r="N829" s="1005" t="s">
        <v>1079</v>
      </c>
      <c r="O829" s="1006"/>
      <c r="P829" s="1006"/>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990">
        <f>A745</f>
        <v>46150</v>
      </c>
      <c r="B831" s="1020" t="s">
        <v>1085</v>
      </c>
      <c r="C831" s="157"/>
      <c r="D831" s="158"/>
      <c r="E831" s="159"/>
      <c r="F831" s="160"/>
      <c r="G831" s="161"/>
      <c r="H831" s="162"/>
      <c r="I831" s="163"/>
      <c r="J831" s="163"/>
      <c r="K831" s="164"/>
      <c r="L831" s="165"/>
      <c r="M831" s="166"/>
      <c r="N831" s="167"/>
      <c r="O831" s="163"/>
      <c r="P831" s="168"/>
    </row>
    <row r="832" spans="1:16" s="169" customFormat="1">
      <c r="A832" s="991"/>
      <c r="B832" s="1021"/>
      <c r="C832" s="170"/>
      <c r="D832" s="171"/>
      <c r="E832" s="172"/>
      <c r="F832" s="173"/>
      <c r="G832" s="170"/>
      <c r="H832" s="174"/>
      <c r="I832" s="172"/>
      <c r="J832" s="172"/>
      <c r="K832" s="175"/>
      <c r="L832" s="176"/>
      <c r="M832" s="177"/>
      <c r="N832" s="178"/>
      <c r="O832" s="172"/>
      <c r="P832" s="179"/>
    </row>
    <row r="833" spans="1:16" s="169" customFormat="1">
      <c r="A833" s="991"/>
      <c r="B833" s="1021"/>
      <c r="C833" s="170"/>
      <c r="D833" s="171"/>
      <c r="E833" s="172"/>
      <c r="F833" s="173"/>
      <c r="G833" s="170"/>
      <c r="H833" s="180"/>
      <c r="I833" s="172"/>
      <c r="J833" s="172"/>
      <c r="K833" s="175"/>
      <c r="L833" s="181"/>
      <c r="M833" s="177"/>
      <c r="N833" s="178"/>
      <c r="O833" s="172"/>
      <c r="P833" s="179"/>
    </row>
    <row r="834" spans="1:16" s="169" customFormat="1">
      <c r="A834" s="991"/>
      <c r="B834" s="1021"/>
      <c r="C834" s="170"/>
      <c r="D834" s="215"/>
      <c r="E834" s="172"/>
      <c r="F834" s="173"/>
      <c r="G834" s="170"/>
      <c r="H834" s="180"/>
      <c r="I834" s="172"/>
      <c r="J834" s="172"/>
      <c r="K834" s="184"/>
      <c r="L834" s="181"/>
      <c r="M834" s="177"/>
      <c r="N834" s="178"/>
      <c r="O834" s="172"/>
      <c r="P834" s="179"/>
    </row>
    <row r="835" spans="1:16" s="169" customFormat="1">
      <c r="A835" s="991"/>
      <c r="B835" s="1021"/>
      <c r="C835" s="170"/>
      <c r="D835" s="182"/>
      <c r="E835" s="172"/>
      <c r="F835" s="179"/>
      <c r="G835" s="170"/>
      <c r="H835" s="183"/>
      <c r="I835" s="172"/>
      <c r="J835" s="172"/>
      <c r="K835" s="184"/>
      <c r="L835" s="181"/>
      <c r="M835" s="177"/>
      <c r="N835" s="178"/>
      <c r="O835" s="172"/>
      <c r="P835" s="179"/>
    </row>
    <row r="836" spans="1:16" s="169" customFormat="1">
      <c r="A836" s="991"/>
      <c r="B836" s="1021"/>
      <c r="C836" s="170"/>
      <c r="D836" s="171"/>
      <c r="E836" s="172"/>
      <c r="F836" s="185"/>
      <c r="G836" s="195"/>
      <c r="H836" s="180"/>
      <c r="I836" s="188"/>
      <c r="J836" s="172"/>
      <c r="K836" s="175"/>
      <c r="L836" s="186"/>
      <c r="M836" s="187"/>
      <c r="N836" s="178"/>
      <c r="O836" s="172"/>
      <c r="P836" s="179"/>
    </row>
    <row r="837" spans="1:16" s="169" customFormat="1">
      <c r="A837" s="991"/>
      <c r="B837" s="1021"/>
      <c r="C837" s="170"/>
      <c r="D837" s="171"/>
      <c r="E837" s="172"/>
      <c r="F837" s="179"/>
      <c r="G837" s="170"/>
      <c r="H837" s="180"/>
      <c r="I837" s="188"/>
      <c r="J837" s="172"/>
      <c r="K837" s="175"/>
      <c r="L837" s="181"/>
      <c r="M837" s="177"/>
      <c r="N837" s="178"/>
      <c r="O837" s="172"/>
      <c r="P837" s="179"/>
    </row>
    <row r="838" spans="1:16" s="169" customFormat="1">
      <c r="A838" s="991"/>
      <c r="B838" s="1021"/>
      <c r="C838" s="170"/>
      <c r="D838" s="171"/>
      <c r="E838" s="172"/>
      <c r="F838" s="179"/>
      <c r="G838" s="216"/>
      <c r="H838" s="180"/>
      <c r="I838" s="172"/>
      <c r="J838" s="172"/>
      <c r="K838" s="175"/>
      <c r="L838" s="181"/>
      <c r="M838" s="177"/>
      <c r="N838" s="178"/>
      <c r="O838" s="172"/>
      <c r="P838" s="179"/>
    </row>
    <row r="839" spans="1:16" s="169" customFormat="1">
      <c r="A839" s="991"/>
      <c r="B839" s="1021"/>
      <c r="C839" s="170"/>
      <c r="D839" s="171"/>
      <c r="E839" s="172"/>
      <c r="F839" s="185"/>
      <c r="G839" s="170"/>
      <c r="H839" s="180"/>
      <c r="I839" s="188"/>
      <c r="J839" s="172"/>
      <c r="K839" s="175"/>
      <c r="L839" s="181"/>
      <c r="M839" s="177"/>
      <c r="N839" s="178"/>
      <c r="O839" s="172"/>
      <c r="P839" s="179"/>
    </row>
    <row r="840" spans="1:16" s="169" customFormat="1">
      <c r="A840" s="991"/>
      <c r="B840" s="1021"/>
      <c r="C840" s="170"/>
      <c r="D840" s="171"/>
      <c r="E840" s="172"/>
      <c r="F840" s="179"/>
      <c r="G840" s="170"/>
      <c r="H840" s="180"/>
      <c r="I840" s="188"/>
      <c r="J840" s="172"/>
      <c r="K840" s="175"/>
      <c r="L840" s="181"/>
      <c r="M840" s="177"/>
      <c r="N840" s="178"/>
      <c r="O840" s="172"/>
      <c r="P840" s="179"/>
    </row>
    <row r="841" spans="1:16" s="169" customFormat="1">
      <c r="A841" s="991"/>
      <c r="B841" s="1021"/>
      <c r="C841" s="189"/>
      <c r="D841" s="190"/>
      <c r="E841" s="191"/>
      <c r="F841" s="192"/>
      <c r="G841" s="170"/>
      <c r="H841" s="174"/>
      <c r="I841" s="172"/>
      <c r="J841" s="172"/>
      <c r="K841" s="175"/>
      <c r="L841" s="181"/>
      <c r="M841" s="177"/>
      <c r="N841" s="193"/>
      <c r="O841" s="191"/>
      <c r="P841" s="192"/>
    </row>
    <row r="842" spans="1:16" s="169" customFormat="1">
      <c r="A842" s="991"/>
      <c r="B842" s="1021"/>
      <c r="C842" s="189"/>
      <c r="D842" s="190"/>
      <c r="E842" s="191"/>
      <c r="F842" s="192"/>
      <c r="G842" s="195"/>
      <c r="H842" s="180"/>
      <c r="I842" s="188"/>
      <c r="J842" s="172"/>
      <c r="K842" s="175"/>
      <c r="L842" s="181"/>
      <c r="M842" s="177"/>
      <c r="N842" s="193"/>
      <c r="O842" s="191"/>
      <c r="P842" s="192"/>
    </row>
    <row r="843" spans="1:16" s="169" customFormat="1">
      <c r="A843" s="991"/>
      <c r="B843" s="1021"/>
      <c r="C843" s="189"/>
      <c r="D843" s="190"/>
      <c r="E843" s="191"/>
      <c r="F843" s="192"/>
      <c r="G843" s="170"/>
      <c r="H843" s="196"/>
      <c r="I843" s="188"/>
      <c r="J843" s="197"/>
      <c r="K843" s="194"/>
      <c r="L843" s="181"/>
      <c r="M843" s="177"/>
      <c r="N843" s="193"/>
      <c r="O843" s="191"/>
      <c r="P843" s="192"/>
    </row>
    <row r="844" spans="1:16" s="169" customFormat="1">
      <c r="A844" s="991"/>
      <c r="B844" s="1021"/>
      <c r="C844" s="189"/>
      <c r="D844" s="190"/>
      <c r="E844" s="191"/>
      <c r="F844" s="192"/>
      <c r="G844" s="170"/>
      <c r="H844" s="198"/>
      <c r="I844" s="172"/>
      <c r="J844" s="172"/>
      <c r="K844" s="175"/>
      <c r="L844" s="181"/>
      <c r="M844" s="177"/>
      <c r="N844" s="193"/>
      <c r="O844" s="191"/>
      <c r="P844" s="192"/>
    </row>
    <row r="845" spans="1:16" s="169" customFormat="1">
      <c r="A845" s="991"/>
      <c r="B845" s="1021"/>
      <c r="C845" s="189"/>
      <c r="D845" s="190"/>
      <c r="E845" s="191"/>
      <c r="F845" s="192"/>
      <c r="G845" s="195"/>
      <c r="H845" s="180"/>
      <c r="I845" s="197"/>
      <c r="J845" s="197"/>
      <c r="K845" s="194"/>
      <c r="L845" s="181"/>
      <c r="M845" s="177"/>
      <c r="N845" s="193"/>
      <c r="O845" s="191"/>
      <c r="P845" s="192"/>
    </row>
    <row r="846" spans="1:16" s="169" customFormat="1">
      <c r="A846" s="991"/>
      <c r="B846" s="1021"/>
      <c r="C846" s="189"/>
      <c r="D846" s="190"/>
      <c r="E846" s="191"/>
      <c r="F846" s="192"/>
      <c r="G846" s="170"/>
      <c r="H846" s="180"/>
      <c r="I846" s="197"/>
      <c r="J846" s="197"/>
      <c r="K846" s="194"/>
      <c r="L846" s="176"/>
      <c r="M846" s="177"/>
      <c r="N846" s="193"/>
      <c r="O846" s="191"/>
      <c r="P846" s="192"/>
    </row>
    <row r="847" spans="1:16" s="169" customFormat="1">
      <c r="A847" s="991"/>
      <c r="B847" s="1021"/>
      <c r="C847" s="189"/>
      <c r="D847" s="190"/>
      <c r="E847" s="191"/>
      <c r="F847" s="192"/>
      <c r="G847" s="189"/>
      <c r="H847" s="198"/>
      <c r="I847" s="199"/>
      <c r="J847" s="199"/>
      <c r="K847" s="200"/>
      <c r="L847" s="201"/>
      <c r="M847" s="187"/>
      <c r="N847" s="193"/>
      <c r="O847" s="191"/>
      <c r="P847" s="192"/>
    </row>
    <row r="848" spans="1:16" s="169" customFormat="1">
      <c r="A848" s="991"/>
      <c r="B848" s="1021"/>
      <c r="C848" s="189"/>
      <c r="D848" s="190"/>
      <c r="E848" s="191"/>
      <c r="F848" s="192"/>
      <c r="G848" s="189"/>
      <c r="H848" s="198"/>
      <c r="I848" s="199"/>
      <c r="J848" s="199"/>
      <c r="K848" s="200"/>
      <c r="L848" s="201"/>
      <c r="M848" s="187"/>
      <c r="N848" s="193"/>
      <c r="O848" s="191"/>
      <c r="P848" s="192"/>
    </row>
    <row r="849" spans="1:16" s="169" customFormat="1">
      <c r="A849" s="991"/>
      <c r="B849" s="1021"/>
      <c r="C849" s="189"/>
      <c r="D849" s="190"/>
      <c r="E849" s="191"/>
      <c r="F849" s="192"/>
      <c r="G849" s="189"/>
      <c r="H849" s="198"/>
      <c r="I849" s="199"/>
      <c r="J849" s="199"/>
      <c r="K849" s="200"/>
      <c r="L849" s="201"/>
      <c r="M849" s="187"/>
      <c r="N849" s="193"/>
      <c r="O849" s="191"/>
      <c r="P849" s="192"/>
    </row>
    <row r="850" spans="1:16" s="169" customFormat="1" ht="17.45" customHeight="1" thickBot="1">
      <c r="A850" s="992"/>
      <c r="B850" s="1022"/>
      <c r="C850" s="202"/>
      <c r="D850" s="203"/>
      <c r="E850" s="204"/>
      <c r="F850" s="205"/>
      <c r="G850" s="206"/>
      <c r="H850" s="207"/>
      <c r="I850" s="208"/>
      <c r="J850" s="208"/>
      <c r="K850" s="209"/>
      <c r="L850" s="210"/>
      <c r="M850" s="211"/>
      <c r="N850" s="212"/>
      <c r="O850" s="204"/>
      <c r="P850" s="205"/>
    </row>
    <row r="851" spans="1:16" s="68" customFormat="1" ht="18" customHeight="1" thickTop="1" thickBot="1">
      <c r="A851" s="1016">
        <f>A745+1</f>
        <v>46151</v>
      </c>
      <c r="B851" s="87" t="s">
        <v>940</v>
      </c>
      <c r="C851" s="1008" t="s">
        <v>941</v>
      </c>
      <c r="D851" s="88" t="s">
        <v>942</v>
      </c>
      <c r="E851" s="89" t="s">
        <v>943</v>
      </c>
      <c r="F851" s="90"/>
      <c r="G851" s="87" t="s">
        <v>940</v>
      </c>
      <c r="H851" s="1023" t="s">
        <v>941</v>
      </c>
      <c r="I851" s="88" t="s">
        <v>942</v>
      </c>
      <c r="J851" s="89" t="s">
        <v>943</v>
      </c>
      <c r="K851" s="90"/>
      <c r="L851" s="87" t="s">
        <v>940</v>
      </c>
      <c r="M851" s="1029" t="s">
        <v>941</v>
      </c>
      <c r="N851" s="88" t="s">
        <v>942</v>
      </c>
      <c r="O851" s="89" t="s">
        <v>943</v>
      </c>
      <c r="P851" s="90"/>
    </row>
    <row r="852" spans="1:16" ht="18" customHeight="1">
      <c r="A852" s="1017"/>
      <c r="B852" s="1026"/>
      <c r="C852" s="994"/>
      <c r="D852" s="91" t="s">
        <v>951</v>
      </c>
      <c r="E852" s="92" t="s">
        <v>948</v>
      </c>
      <c r="F852" s="90"/>
      <c r="G852" s="1026"/>
      <c r="H852" s="994"/>
      <c r="I852" s="91" t="s">
        <v>951</v>
      </c>
      <c r="J852" s="92" t="s">
        <v>948</v>
      </c>
      <c r="K852" s="90"/>
      <c r="L852" s="1026"/>
      <c r="M852" s="994"/>
      <c r="N852" s="91" t="s">
        <v>951</v>
      </c>
      <c r="O852" s="92" t="s">
        <v>948</v>
      </c>
      <c r="P852" s="90"/>
    </row>
    <row r="853" spans="1:16" ht="17.45" customHeight="1" thickBot="1">
      <c r="A853" s="1017"/>
      <c r="B853" s="997"/>
      <c r="C853" s="994"/>
      <c r="D853" s="91" t="s">
        <v>955</v>
      </c>
      <c r="E853" s="93" t="s">
        <v>952</v>
      </c>
      <c r="F853" s="95"/>
      <c r="G853" s="997"/>
      <c r="H853" s="994"/>
      <c r="I853" s="91" t="s">
        <v>955</v>
      </c>
      <c r="J853" s="93" t="s">
        <v>952</v>
      </c>
      <c r="K853" s="95"/>
      <c r="L853" s="997"/>
      <c r="M853" s="994"/>
      <c r="N853" s="91" t="s">
        <v>955</v>
      </c>
      <c r="O853" s="93" t="s">
        <v>952</v>
      </c>
      <c r="P853" s="95"/>
    </row>
    <row r="854" spans="1:16" ht="17.45" customHeight="1" thickBot="1">
      <c r="A854" s="1017"/>
      <c r="B854" s="87" t="s">
        <v>954</v>
      </c>
      <c r="C854" s="994"/>
      <c r="D854" s="91"/>
      <c r="E854" s="93"/>
      <c r="F854" s="94"/>
      <c r="G854" s="87" t="s">
        <v>954</v>
      </c>
      <c r="H854" s="994"/>
      <c r="I854" s="91" t="s">
        <v>958</v>
      </c>
      <c r="J854" s="93" t="s">
        <v>956</v>
      </c>
      <c r="K854" s="94"/>
      <c r="L854" s="87" t="s">
        <v>954</v>
      </c>
      <c r="M854" s="994"/>
      <c r="N854" s="91" t="s">
        <v>958</v>
      </c>
      <c r="O854" s="93" t="s">
        <v>956</v>
      </c>
      <c r="P854" s="94"/>
    </row>
    <row r="855" spans="1:16">
      <c r="A855" s="1017"/>
      <c r="B855" s="1027"/>
      <c r="C855" s="994"/>
      <c r="D855" s="91"/>
      <c r="E855" s="93"/>
      <c r="F855" s="94"/>
      <c r="G855" s="1027"/>
      <c r="H855" s="994"/>
      <c r="I855" s="91"/>
      <c r="J855" s="93"/>
      <c r="K855" s="94"/>
      <c r="L855" s="1027"/>
      <c r="M855" s="994"/>
      <c r="N855" s="91"/>
      <c r="O855" s="93"/>
      <c r="P855" s="94"/>
    </row>
    <row r="856" spans="1:16">
      <c r="A856" s="1017"/>
      <c r="B856" s="1003"/>
      <c r="C856" s="994"/>
      <c r="D856" s="91"/>
      <c r="E856" s="93"/>
      <c r="F856" s="94"/>
      <c r="G856" s="1003"/>
      <c r="H856" s="994"/>
      <c r="I856" s="91"/>
      <c r="J856" s="93"/>
      <c r="K856" s="94"/>
      <c r="L856" s="1003"/>
      <c r="M856" s="994"/>
      <c r="N856" s="91"/>
      <c r="O856" s="93"/>
      <c r="P856" s="94"/>
    </row>
    <row r="857" spans="1:16">
      <c r="A857" s="1017"/>
      <c r="B857" s="1002"/>
      <c r="C857" s="994"/>
      <c r="D857" s="91"/>
      <c r="E857" s="93"/>
      <c r="F857" s="90"/>
      <c r="G857" s="1002"/>
      <c r="H857" s="994"/>
      <c r="I857" s="91"/>
      <c r="J857" s="93"/>
      <c r="K857" s="90"/>
      <c r="L857" s="1002"/>
      <c r="M857" s="994"/>
      <c r="N857" s="91"/>
      <c r="O857" s="93"/>
      <c r="P857" s="90"/>
    </row>
    <row r="858" spans="1:16">
      <c r="A858" s="1017"/>
      <c r="B858" s="1003"/>
      <c r="C858" s="994"/>
      <c r="D858" s="91"/>
      <c r="E858" s="93"/>
      <c r="F858" s="96"/>
      <c r="G858" s="1003"/>
      <c r="H858" s="994"/>
      <c r="I858" s="91"/>
      <c r="J858" s="93"/>
      <c r="K858" s="96"/>
      <c r="L858" s="1003"/>
      <c r="M858" s="994"/>
      <c r="N858" s="91"/>
      <c r="O858" s="93"/>
      <c r="P858" s="90"/>
    </row>
    <row r="859" spans="1:16">
      <c r="A859" s="1017"/>
      <c r="B859" s="1002"/>
      <c r="C859" s="994"/>
      <c r="D859" s="91"/>
      <c r="E859" s="93"/>
      <c r="F859" s="99"/>
      <c r="G859" s="1002"/>
      <c r="H859" s="994"/>
      <c r="I859" s="91"/>
      <c r="J859" s="93"/>
      <c r="K859" s="99"/>
      <c r="L859" s="1002"/>
      <c r="M859" s="994"/>
      <c r="N859" s="91"/>
      <c r="O859" s="93"/>
      <c r="P859" s="96"/>
    </row>
    <row r="860" spans="1:16" ht="17.45" customHeight="1" thickBot="1">
      <c r="A860" s="1017"/>
      <c r="B860" s="1003"/>
      <c r="C860" s="994"/>
      <c r="D860" s="91"/>
      <c r="E860" s="93"/>
      <c r="F860" s="96"/>
      <c r="G860" s="1003"/>
      <c r="H860" s="994"/>
      <c r="I860" s="91"/>
      <c r="J860" s="93"/>
      <c r="K860" s="96"/>
      <c r="L860" s="1003"/>
      <c r="M860" s="994"/>
      <c r="N860" s="91"/>
      <c r="O860" s="93"/>
      <c r="P860" s="96"/>
    </row>
    <row r="861" spans="1:16" ht="17.45" customHeight="1" thickBot="1">
      <c r="A861" s="1017"/>
      <c r="B861" s="97" t="s">
        <v>977</v>
      </c>
      <c r="C861" s="994"/>
      <c r="D861" s="91"/>
      <c r="E861" s="93"/>
      <c r="F861" s="96"/>
      <c r="G861" s="97" t="s">
        <v>977</v>
      </c>
      <c r="H861" s="994"/>
      <c r="I861" s="91"/>
      <c r="J861" s="93"/>
      <c r="K861" s="96"/>
      <c r="L861" s="97" t="s">
        <v>977</v>
      </c>
      <c r="M861" s="994"/>
      <c r="N861" s="91"/>
      <c r="O861" s="93"/>
      <c r="P861" s="96"/>
    </row>
    <row r="862" spans="1:16">
      <c r="A862" s="1017"/>
      <c r="B862" s="1007"/>
      <c r="C862" s="994"/>
      <c r="D862" s="91"/>
      <c r="E862" s="93"/>
      <c r="F862" s="96"/>
      <c r="G862" s="1007"/>
      <c r="H862" s="994"/>
      <c r="I862" s="91"/>
      <c r="J862" s="93"/>
      <c r="K862" s="96"/>
      <c r="L862" s="1007"/>
      <c r="M862" s="994"/>
      <c r="N862" s="91"/>
      <c r="O862" s="93"/>
      <c r="P862" s="96"/>
    </row>
    <row r="863" spans="1:16">
      <c r="A863" s="1017"/>
      <c r="B863" s="999"/>
      <c r="C863" s="994"/>
      <c r="D863" s="91"/>
      <c r="E863" s="93"/>
      <c r="F863" s="96"/>
      <c r="G863" s="999"/>
      <c r="H863" s="994"/>
      <c r="I863" s="91"/>
      <c r="J863" s="93"/>
      <c r="K863" s="96"/>
      <c r="L863" s="999"/>
      <c r="M863" s="994"/>
      <c r="N863" s="91"/>
      <c r="O863" s="93"/>
      <c r="P863" s="94"/>
    </row>
    <row r="864" spans="1:16" ht="17.45" customHeight="1" thickBot="1">
      <c r="A864" s="1017"/>
      <c r="B864" s="997"/>
      <c r="C864" s="994"/>
      <c r="D864" s="91"/>
      <c r="E864" s="93"/>
      <c r="F864" s="94"/>
      <c r="G864" s="997"/>
      <c r="H864" s="994"/>
      <c r="I864" s="91"/>
      <c r="J864" s="93"/>
      <c r="K864" s="94"/>
      <c r="L864" s="997"/>
      <c r="M864" s="994"/>
      <c r="N864" s="91"/>
      <c r="O864" s="93"/>
      <c r="P864" s="94"/>
    </row>
    <row r="865" spans="1:16" ht="17.45" customHeight="1" thickBot="1">
      <c r="A865" s="1017"/>
      <c r="B865" s="97" t="s">
        <v>994</v>
      </c>
      <c r="C865" s="994"/>
      <c r="D865" s="91"/>
      <c r="E865" s="93"/>
      <c r="F865" s="94"/>
      <c r="G865" s="97" t="s">
        <v>994</v>
      </c>
      <c r="H865" s="994"/>
      <c r="I865" s="91"/>
      <c r="J865" s="93"/>
      <c r="K865" s="94"/>
      <c r="L865" s="97" t="s">
        <v>994</v>
      </c>
      <c r="M865" s="994"/>
      <c r="N865" s="91"/>
      <c r="O865" s="93"/>
      <c r="P865" s="94"/>
    </row>
    <row r="866" spans="1:16">
      <c r="A866" s="1017"/>
      <c r="B866" s="998"/>
      <c r="C866" s="994"/>
      <c r="D866" s="91"/>
      <c r="E866" s="93"/>
      <c r="F866" s="94"/>
      <c r="G866" s="998"/>
      <c r="H866" s="994"/>
      <c r="I866" s="91"/>
      <c r="J866" s="93"/>
      <c r="K866" s="94"/>
      <c r="L866" s="998"/>
      <c r="M866" s="994"/>
      <c r="N866" s="91"/>
      <c r="O866" s="93"/>
      <c r="P866" s="94"/>
    </row>
    <row r="867" spans="1:16">
      <c r="A867" s="1017"/>
      <c r="B867" s="999"/>
      <c r="C867" s="994"/>
      <c r="D867" s="91"/>
      <c r="E867" s="93"/>
      <c r="F867" s="94"/>
      <c r="G867" s="999"/>
      <c r="H867" s="994"/>
      <c r="I867" s="91"/>
      <c r="J867" s="93"/>
      <c r="K867" s="94"/>
      <c r="L867" s="999"/>
      <c r="M867" s="994"/>
      <c r="N867" s="91"/>
      <c r="O867" s="93"/>
      <c r="P867" s="94"/>
    </row>
    <row r="868" spans="1:16" ht="17.45" customHeight="1" thickBot="1">
      <c r="A868" s="1017"/>
      <c r="B868" s="997"/>
      <c r="C868" s="994"/>
      <c r="D868" s="91"/>
      <c r="E868" s="93"/>
      <c r="F868" s="94"/>
      <c r="G868" s="997"/>
      <c r="H868" s="994"/>
      <c r="I868" s="91"/>
      <c r="J868" s="93"/>
      <c r="K868" s="94"/>
      <c r="L868" s="997"/>
      <c r="M868" s="994"/>
      <c r="N868" s="91"/>
      <c r="O868" s="93"/>
      <c r="P868" s="94"/>
    </row>
    <row r="869" spans="1:16">
      <c r="A869" s="1017"/>
      <c r="B869" s="1018" t="s">
        <v>1013</v>
      </c>
      <c r="C869" s="994"/>
      <c r="D869" s="91"/>
      <c r="E869" s="93"/>
      <c r="F869" s="94"/>
      <c r="G869" s="1018" t="s">
        <v>1013</v>
      </c>
      <c r="H869" s="994"/>
      <c r="I869" s="91"/>
      <c r="J869" s="93"/>
      <c r="K869" s="94"/>
      <c r="L869" s="1018" t="s">
        <v>1013</v>
      </c>
      <c r="M869" s="994"/>
      <c r="N869" s="91"/>
      <c r="O869" s="93"/>
      <c r="P869" s="94"/>
    </row>
    <row r="870" spans="1:16" ht="17.45" customHeight="1" thickBot="1">
      <c r="A870" s="1017"/>
      <c r="B870" s="1019"/>
      <c r="C870" s="994"/>
      <c r="D870" s="91"/>
      <c r="E870" s="93"/>
      <c r="F870" s="94"/>
      <c r="G870" s="1019"/>
      <c r="H870" s="994"/>
      <c r="I870" s="91"/>
      <c r="J870" s="93"/>
      <c r="K870" s="94"/>
      <c r="L870" s="1019"/>
      <c r="M870" s="994"/>
      <c r="N870" s="91"/>
      <c r="O870" s="93"/>
      <c r="P870" s="90"/>
    </row>
    <row r="871" spans="1:16" ht="17.45" customHeight="1" thickTop="1">
      <c r="A871" s="1017"/>
      <c r="B871" s="1015" t="s">
        <v>1014</v>
      </c>
      <c r="C871" s="994"/>
      <c r="D871" s="91"/>
      <c r="E871" s="93"/>
      <c r="F871" s="90"/>
      <c r="G871" s="1015" t="s">
        <v>1014</v>
      </c>
      <c r="H871" s="994"/>
      <c r="I871" s="91"/>
      <c r="J871" s="93"/>
      <c r="K871" s="90"/>
      <c r="L871" s="1015" t="s">
        <v>1014</v>
      </c>
      <c r="M871" s="994"/>
      <c r="N871" s="91"/>
      <c r="O871" s="93"/>
      <c r="P871" s="94"/>
    </row>
    <row r="872" spans="1:16" ht="17.45" customHeight="1" thickBot="1">
      <c r="A872" s="1017"/>
      <c r="B872" s="997"/>
      <c r="C872" s="994"/>
      <c r="D872" s="91"/>
      <c r="E872" s="93"/>
      <c r="F872" s="90"/>
      <c r="G872" s="997"/>
      <c r="H872" s="994"/>
      <c r="I872" s="91"/>
      <c r="J872" s="93"/>
      <c r="K872" s="90"/>
      <c r="L872" s="997"/>
      <c r="M872" s="994"/>
      <c r="N872" s="91"/>
      <c r="O872" s="93"/>
      <c r="P872" s="98"/>
    </row>
    <row r="873" spans="1:16">
      <c r="A873" s="1017"/>
      <c r="B873" s="1014"/>
      <c r="C873" s="994"/>
      <c r="D873" s="91"/>
      <c r="E873" s="93"/>
      <c r="F873" s="94"/>
      <c r="G873" s="1014"/>
      <c r="H873" s="994"/>
      <c r="I873" s="91"/>
      <c r="J873" s="93"/>
      <c r="K873" s="94"/>
      <c r="L873" s="1014"/>
      <c r="M873" s="994"/>
      <c r="N873" s="91"/>
      <c r="O873" s="93"/>
      <c r="P873" s="100"/>
    </row>
    <row r="874" spans="1:16" ht="17.45" customHeight="1" thickBot="1">
      <c r="A874" s="1017"/>
      <c r="B874" s="999"/>
      <c r="C874" s="994"/>
      <c r="D874" s="91"/>
      <c r="E874" s="93"/>
      <c r="F874" s="94"/>
      <c r="G874" s="999"/>
      <c r="H874" s="994"/>
      <c r="I874" s="91"/>
      <c r="J874" s="93"/>
      <c r="K874" s="94"/>
      <c r="L874" s="999"/>
      <c r="M874" s="994"/>
      <c r="N874" s="91"/>
      <c r="O874" s="93"/>
      <c r="P874" s="101"/>
    </row>
    <row r="875" spans="1:16">
      <c r="A875" s="1017"/>
      <c r="B875" s="1010" t="s">
        <v>1015</v>
      </c>
      <c r="C875" s="994"/>
      <c r="D875" s="91"/>
      <c r="E875" s="93"/>
      <c r="F875" s="90"/>
      <c r="G875" s="1010" t="s">
        <v>1015</v>
      </c>
      <c r="H875" s="994"/>
      <c r="I875" s="91"/>
      <c r="J875" s="93"/>
      <c r="K875" s="90"/>
      <c r="L875" s="1010" t="s">
        <v>1015</v>
      </c>
      <c r="M875" s="994"/>
      <c r="N875" s="91"/>
      <c r="O875" s="93"/>
      <c r="P875" s="96"/>
    </row>
    <row r="876" spans="1:16" ht="17.45" customHeight="1" thickBot="1">
      <c r="A876" s="1017"/>
      <c r="B876" s="997"/>
      <c r="C876" s="994"/>
      <c r="D876" s="91"/>
      <c r="E876" s="93"/>
      <c r="F876" s="98"/>
      <c r="G876" s="997"/>
      <c r="H876" s="994"/>
      <c r="I876" s="91"/>
      <c r="J876" s="93"/>
      <c r="K876" s="98"/>
      <c r="L876" s="997"/>
      <c r="M876" s="994"/>
      <c r="N876" s="91"/>
      <c r="O876" s="93"/>
      <c r="P876" s="101"/>
    </row>
    <row r="877" spans="1:16">
      <c r="A877" s="1017"/>
      <c r="B877" s="996"/>
      <c r="C877" s="994"/>
      <c r="D877" s="91"/>
      <c r="E877" s="93"/>
      <c r="F877" s="99"/>
      <c r="G877" s="996"/>
      <c r="H877" s="994"/>
      <c r="I877" s="91"/>
      <c r="J877" s="93"/>
      <c r="K877" s="100"/>
      <c r="L877" s="996"/>
      <c r="M877" s="994"/>
      <c r="N877" s="91"/>
      <c r="O877" s="93"/>
      <c r="P877" s="90"/>
    </row>
    <row r="878" spans="1:16" ht="17.45" customHeight="1" thickBot="1">
      <c r="A878" s="1017"/>
      <c r="B878" s="997"/>
      <c r="C878" s="994"/>
      <c r="D878" s="91"/>
      <c r="E878" s="93"/>
      <c r="F878" s="96"/>
      <c r="G878" s="997"/>
      <c r="H878" s="994"/>
      <c r="I878" s="91"/>
      <c r="J878" s="93"/>
      <c r="K878" s="101"/>
      <c r="L878" s="997"/>
      <c r="M878" s="994"/>
      <c r="N878" s="91"/>
      <c r="O878" s="93"/>
      <c r="P878" s="94"/>
    </row>
    <row r="879" spans="1:16">
      <c r="A879" s="1017"/>
      <c r="B879" s="1004" t="s">
        <v>1016</v>
      </c>
      <c r="C879" s="994"/>
      <c r="D879" s="91"/>
      <c r="E879" s="93"/>
      <c r="F879" s="100"/>
      <c r="G879" s="1004" t="s">
        <v>1016</v>
      </c>
      <c r="H879" s="994"/>
      <c r="I879" s="91"/>
      <c r="J879" s="93"/>
      <c r="K879" s="101"/>
      <c r="L879" s="1004" t="s">
        <v>1016</v>
      </c>
      <c r="M879" s="994"/>
      <c r="N879" s="91"/>
      <c r="O879" s="111"/>
      <c r="P879" s="94"/>
    </row>
    <row r="880" spans="1:16" ht="17.45" customHeight="1" thickBot="1">
      <c r="A880" s="1017"/>
      <c r="B880" s="997"/>
      <c r="C880" s="994"/>
      <c r="D880" s="91"/>
      <c r="E880" s="93"/>
      <c r="F880" s="101"/>
      <c r="G880" s="997"/>
      <c r="H880" s="994"/>
      <c r="I880" s="91"/>
      <c r="J880" s="93"/>
      <c r="K880" s="96"/>
      <c r="L880" s="997"/>
      <c r="M880" s="994"/>
      <c r="N880" s="110"/>
      <c r="O880" s="93"/>
      <c r="P880" s="109"/>
    </row>
    <row r="881" spans="1:16">
      <c r="A881" s="1017"/>
      <c r="B881" s="996"/>
      <c r="C881" s="994"/>
      <c r="D881" s="91"/>
      <c r="E881" s="93"/>
      <c r="F881" s="101"/>
      <c r="G881" s="996"/>
      <c r="H881" s="994"/>
      <c r="I881" s="91"/>
      <c r="J881" s="93"/>
      <c r="K881" s="101"/>
      <c r="L881" s="996"/>
      <c r="M881" s="994"/>
      <c r="N881" s="110"/>
      <c r="O881" s="111"/>
      <c r="P881" s="94"/>
    </row>
    <row r="882" spans="1:16" ht="17.45" customHeight="1" thickBot="1">
      <c r="A882" s="1017"/>
      <c r="B882" s="997"/>
      <c r="C882" s="994"/>
      <c r="D882" s="91"/>
      <c r="E882" s="93"/>
      <c r="F882" s="96"/>
      <c r="G882" s="997"/>
      <c r="H882" s="994"/>
      <c r="I882" s="91"/>
      <c r="J882" s="93"/>
      <c r="K882" s="90"/>
      <c r="L882" s="997"/>
      <c r="M882" s="994"/>
      <c r="N882" s="91"/>
      <c r="O882" s="111"/>
      <c r="P882" s="101"/>
    </row>
    <row r="883" spans="1:16">
      <c r="A883" s="1017"/>
      <c r="B883" s="1004" t="s">
        <v>1018</v>
      </c>
      <c r="C883" s="994"/>
      <c r="D883" s="91"/>
      <c r="E883" s="93"/>
      <c r="F883" s="101"/>
      <c r="G883" s="1004" t="s">
        <v>1018</v>
      </c>
      <c r="H883" s="994"/>
      <c r="I883" s="91"/>
      <c r="J883" s="93"/>
      <c r="K883" s="94"/>
      <c r="L883" s="1004" t="s">
        <v>1018</v>
      </c>
      <c r="M883" s="994"/>
      <c r="N883" s="91"/>
      <c r="O883" s="93"/>
      <c r="P883" s="94"/>
    </row>
    <row r="884" spans="1:16" ht="17.45" customHeight="1" thickBot="1">
      <c r="A884" s="1017"/>
      <c r="B884" s="997"/>
      <c r="C884" s="994"/>
      <c r="D884" s="91"/>
      <c r="E884" s="93"/>
      <c r="F884" s="90"/>
      <c r="G884" s="997"/>
      <c r="H884" s="994"/>
      <c r="I884" s="91"/>
      <c r="J884" s="111"/>
      <c r="K884" s="94"/>
      <c r="L884" s="997"/>
      <c r="M884" s="994"/>
      <c r="N884" s="110"/>
      <c r="O884" s="111"/>
      <c r="P884" s="94"/>
    </row>
    <row r="885" spans="1:16">
      <c r="A885" s="1017"/>
      <c r="B885" s="996"/>
      <c r="C885" s="994"/>
      <c r="D885" s="91"/>
      <c r="E885" s="93"/>
      <c r="F885" s="94"/>
      <c r="G885" s="996"/>
      <c r="H885" s="994"/>
      <c r="I885" s="91"/>
      <c r="J885" s="93"/>
      <c r="K885" s="94"/>
      <c r="L885" s="996"/>
      <c r="M885" s="994"/>
      <c r="N885" s="110"/>
      <c r="O885" s="111"/>
      <c r="P885" s="94"/>
    </row>
    <row r="886" spans="1:16" ht="17.45" customHeight="1" thickBot="1">
      <c r="A886" s="1017"/>
      <c r="B886" s="997"/>
      <c r="C886" s="994"/>
      <c r="D886" s="91"/>
      <c r="E886" s="93"/>
      <c r="F886" s="90"/>
      <c r="G886" s="997"/>
      <c r="H886" s="994"/>
      <c r="I886" s="91"/>
      <c r="J886" s="111"/>
      <c r="K886" s="94"/>
      <c r="L886" s="997"/>
      <c r="M886" s="994"/>
      <c r="N886" s="91"/>
      <c r="O886" s="111"/>
      <c r="P886" s="94"/>
    </row>
    <row r="887" spans="1:16">
      <c r="A887" s="1017"/>
      <c r="B887" s="1010" t="s">
        <v>1020</v>
      </c>
      <c r="C887" s="994"/>
      <c r="D887" s="91"/>
      <c r="E887" s="93"/>
      <c r="F887" s="90"/>
      <c r="G887" s="1010" t="s">
        <v>1020</v>
      </c>
      <c r="H887" s="994"/>
      <c r="I887" s="91"/>
      <c r="J887" s="111"/>
      <c r="K887" s="94"/>
      <c r="L887" s="1010" t="s">
        <v>1020</v>
      </c>
      <c r="M887" s="994"/>
      <c r="N887" s="110"/>
      <c r="O887" s="111"/>
      <c r="P887" s="94"/>
    </row>
    <row r="888" spans="1:16" ht="17.45" customHeight="1" thickBot="1">
      <c r="A888" s="1017"/>
      <c r="B888" s="997"/>
      <c r="C888" s="994"/>
      <c r="D888" s="91"/>
      <c r="E888" s="93"/>
      <c r="F888" s="90"/>
      <c r="G888" s="997"/>
      <c r="H888" s="994"/>
      <c r="I888" s="91"/>
      <c r="J888" s="111"/>
      <c r="K888" s="94"/>
      <c r="L888" s="997"/>
      <c r="M888" s="994"/>
      <c r="N888" s="91"/>
      <c r="O888" s="111"/>
      <c r="P888" s="94"/>
    </row>
    <row r="889" spans="1:16">
      <c r="A889" s="1017"/>
      <c r="B889" s="103"/>
      <c r="C889" s="994"/>
      <c r="D889" s="91"/>
      <c r="E889" s="93"/>
      <c r="F889" s="94"/>
      <c r="G889" s="103"/>
      <c r="H889" s="994"/>
      <c r="I889" s="91"/>
      <c r="J889" s="93"/>
      <c r="K889" s="109"/>
      <c r="L889" s="103"/>
      <c r="M889" s="994"/>
      <c r="N889" s="110"/>
      <c r="O889" s="93"/>
      <c r="P889" s="109"/>
    </row>
    <row r="890" spans="1:16">
      <c r="A890" s="1017"/>
      <c r="B890" s="104"/>
      <c r="C890" s="994"/>
      <c r="D890" s="91"/>
      <c r="E890" s="93"/>
      <c r="F890" s="90"/>
      <c r="G890" s="104"/>
      <c r="H890" s="994"/>
      <c r="I890" s="91"/>
      <c r="J890" s="93"/>
      <c r="K890" s="94"/>
      <c r="L890" s="104"/>
      <c r="M890" s="994"/>
      <c r="N890" s="110"/>
      <c r="O890" s="111"/>
      <c r="P890" s="94"/>
    </row>
    <row r="891" spans="1:16">
      <c r="A891" s="1017"/>
      <c r="B891" s="106"/>
      <c r="C891" s="994"/>
      <c r="D891" s="91"/>
      <c r="E891" s="93"/>
      <c r="F891" s="90"/>
      <c r="G891" s="106"/>
      <c r="H891" s="994"/>
      <c r="I891" s="110"/>
      <c r="J891" s="111"/>
      <c r="K891" s="94"/>
      <c r="L891" s="106"/>
      <c r="M891" s="994"/>
      <c r="N891" s="110"/>
      <c r="O891" s="111"/>
      <c r="P891" s="101"/>
    </row>
    <row r="892" spans="1:16">
      <c r="A892" s="1017"/>
      <c r="B892" s="107"/>
      <c r="C892" s="994"/>
      <c r="D892" s="91"/>
      <c r="E892" s="93"/>
      <c r="F892" s="90"/>
      <c r="G892" s="107"/>
      <c r="H892" s="994"/>
      <c r="I892" s="110"/>
      <c r="J892" s="111"/>
      <c r="K892" s="101"/>
      <c r="L892" s="107"/>
      <c r="M892" s="994"/>
      <c r="N892" s="108"/>
      <c r="O892" s="93"/>
      <c r="P892" s="94"/>
    </row>
    <row r="893" spans="1:16">
      <c r="A893" s="1017"/>
      <c r="B893" s="106"/>
      <c r="C893" s="994"/>
      <c r="D893" s="108"/>
      <c r="E893" s="93"/>
      <c r="F893" s="94"/>
      <c r="G893" s="106"/>
      <c r="H893" s="994"/>
      <c r="I893" s="108"/>
      <c r="J893" s="93"/>
      <c r="K893" s="109"/>
      <c r="L893" s="106"/>
      <c r="M893" s="994"/>
      <c r="N893" s="91"/>
      <c r="O893" s="93"/>
      <c r="P893" s="109"/>
    </row>
    <row r="894" spans="1:16">
      <c r="A894" s="1017"/>
      <c r="B894" s="107"/>
      <c r="C894" s="994"/>
      <c r="D894" s="91"/>
      <c r="E894" s="93"/>
      <c r="F894" s="105"/>
      <c r="G894" s="107"/>
      <c r="H894" s="994"/>
      <c r="I894" s="91"/>
      <c r="J894" s="93"/>
      <c r="K894" s="94"/>
      <c r="L894" s="107"/>
      <c r="M894" s="994"/>
      <c r="N894" s="110"/>
      <c r="O894" s="111"/>
      <c r="P894" s="94"/>
    </row>
    <row r="895" spans="1:16">
      <c r="A895" s="1017"/>
      <c r="B895" s="106"/>
      <c r="C895" s="994"/>
      <c r="D895" s="91"/>
      <c r="E895" s="93"/>
      <c r="F895" s="94"/>
      <c r="G895" s="106"/>
      <c r="H895" s="994"/>
      <c r="I895" s="110"/>
      <c r="J895" s="111"/>
      <c r="K895" s="94"/>
      <c r="L895" s="106"/>
      <c r="M895" s="994"/>
      <c r="N895" s="110"/>
      <c r="O895" s="111"/>
      <c r="P895" s="94"/>
    </row>
    <row r="896" spans="1:16" ht="17.45" customHeight="1" thickBot="1">
      <c r="A896" s="1017"/>
      <c r="B896" s="107"/>
      <c r="C896" s="995"/>
      <c r="D896" s="112"/>
      <c r="E896" s="113"/>
      <c r="F896" s="114"/>
      <c r="G896" s="107"/>
      <c r="H896" s="994"/>
      <c r="I896" s="112"/>
      <c r="J896" s="113"/>
      <c r="K896" s="114"/>
      <c r="L896" s="107"/>
      <c r="M896" s="994"/>
      <c r="N896" s="112"/>
      <c r="O896" s="113"/>
      <c r="P896" s="114"/>
    </row>
    <row r="897" spans="1:16">
      <c r="A897" s="1030" t="str">
        <f>TEXT(A851,"AAAA")</f>
        <v>星期六</v>
      </c>
      <c r="B897" s="106"/>
      <c r="C897" s="1008" t="s">
        <v>978</v>
      </c>
      <c r="D897" s="115"/>
      <c r="E897" s="116"/>
      <c r="F897" s="94"/>
      <c r="G897" s="106"/>
      <c r="H897" s="993" t="s">
        <v>978</v>
      </c>
      <c r="I897" s="115"/>
      <c r="J897" s="116"/>
      <c r="K897" s="94"/>
      <c r="L897" s="106"/>
      <c r="M897" s="1009" t="s">
        <v>978</v>
      </c>
      <c r="N897" s="115"/>
      <c r="O897" s="116"/>
      <c r="P897" s="94"/>
    </row>
    <row r="898" spans="1:16">
      <c r="A898" s="1017"/>
      <c r="B898" s="107"/>
      <c r="C898" s="994"/>
      <c r="D898" s="117"/>
      <c r="E898" s="93"/>
      <c r="F898" s="94"/>
      <c r="G898" s="107"/>
      <c r="H898" s="994"/>
      <c r="I898" s="91"/>
      <c r="J898" s="93"/>
      <c r="K898" s="94"/>
      <c r="L898" s="107"/>
      <c r="M898" s="994"/>
      <c r="N898" s="91"/>
      <c r="O898" s="93"/>
      <c r="P898" s="94"/>
    </row>
    <row r="899" spans="1:16">
      <c r="A899" s="1017"/>
      <c r="B899" s="106"/>
      <c r="C899" s="994"/>
      <c r="D899" s="117"/>
      <c r="E899" s="93"/>
      <c r="F899" s="94"/>
      <c r="G899" s="106"/>
      <c r="H899" s="994"/>
      <c r="I899" s="91"/>
      <c r="J899" s="93"/>
      <c r="K899" s="94"/>
      <c r="L899" s="106"/>
      <c r="M899" s="994"/>
      <c r="N899" s="91"/>
      <c r="O899" s="93"/>
      <c r="P899" s="94"/>
    </row>
    <row r="900" spans="1:16">
      <c r="A900" s="1017"/>
      <c r="B900" s="107"/>
      <c r="C900" s="994"/>
      <c r="D900" s="117"/>
      <c r="E900" s="93"/>
      <c r="F900" s="94"/>
      <c r="G900" s="107"/>
      <c r="H900" s="994"/>
      <c r="I900" s="91"/>
      <c r="J900" s="93"/>
      <c r="K900" s="94"/>
      <c r="L900" s="107"/>
      <c r="M900" s="994"/>
      <c r="N900" s="91"/>
      <c r="O900" s="93"/>
      <c r="P900" s="94"/>
    </row>
    <row r="901" spans="1:16">
      <c r="A901" s="1017"/>
      <c r="B901" s="106"/>
      <c r="C901" s="994"/>
      <c r="D901" s="117"/>
      <c r="E901" s="93"/>
      <c r="F901" s="94"/>
      <c r="G901" s="106"/>
      <c r="H901" s="994"/>
      <c r="I901" s="91"/>
      <c r="J901" s="93"/>
      <c r="K901" s="94"/>
      <c r="L901" s="106"/>
      <c r="M901" s="994"/>
      <c r="N901" s="91"/>
      <c r="O901" s="93"/>
      <c r="P901" s="94"/>
    </row>
    <row r="902" spans="1:16">
      <c r="A902" s="1017"/>
      <c r="B902" s="107"/>
      <c r="C902" s="994"/>
      <c r="D902" s="117"/>
      <c r="E902" s="93"/>
      <c r="F902" s="94"/>
      <c r="G902" s="107"/>
      <c r="H902" s="994"/>
      <c r="I902" s="91"/>
      <c r="J902" s="93"/>
      <c r="K902" s="94"/>
      <c r="L902" s="107"/>
      <c r="M902" s="994"/>
      <c r="N902" s="91"/>
      <c r="O902" s="93"/>
      <c r="P902" s="94"/>
    </row>
    <row r="903" spans="1:16">
      <c r="A903" s="1017"/>
      <c r="B903" s="106"/>
      <c r="C903" s="994"/>
      <c r="D903" s="117"/>
      <c r="E903" s="93"/>
      <c r="F903" s="94"/>
      <c r="G903" s="106"/>
      <c r="H903" s="994"/>
      <c r="I903" s="91"/>
      <c r="J903" s="93"/>
      <c r="K903" s="94"/>
      <c r="L903" s="106"/>
      <c r="M903" s="994"/>
      <c r="N903" s="91"/>
      <c r="O903" s="93"/>
      <c r="P903" s="94"/>
    </row>
    <row r="904" spans="1:16">
      <c r="A904" s="1017"/>
      <c r="B904" s="107"/>
      <c r="C904" s="994"/>
      <c r="D904" s="91"/>
      <c r="E904" s="93"/>
      <c r="F904" s="94"/>
      <c r="G904" s="107"/>
      <c r="H904" s="994"/>
      <c r="I904" s="91"/>
      <c r="J904" s="93"/>
      <c r="K904" s="94"/>
      <c r="L904" s="107"/>
      <c r="M904" s="994"/>
      <c r="N904" s="91"/>
      <c r="O904" s="93"/>
      <c r="P904" s="94"/>
    </row>
    <row r="905" spans="1:16">
      <c r="A905" s="1017"/>
      <c r="B905" s="104"/>
      <c r="C905" s="994"/>
      <c r="D905" s="110"/>
      <c r="E905" s="111"/>
      <c r="F905" s="101"/>
      <c r="G905" s="104"/>
      <c r="H905" s="994"/>
      <c r="I905" s="110"/>
      <c r="J905" s="111"/>
      <c r="K905" s="94"/>
      <c r="L905" s="104"/>
      <c r="M905" s="994"/>
      <c r="N905" s="110"/>
      <c r="O905" s="111"/>
      <c r="P905" s="94"/>
    </row>
    <row r="906" spans="1:16" ht="17.45" customHeight="1" thickBot="1">
      <c r="A906" s="1017"/>
      <c r="B906" s="104"/>
      <c r="C906" s="995"/>
      <c r="D906" s="119" t="s">
        <v>1047</v>
      </c>
      <c r="E906" s="120" t="s">
        <v>1048</v>
      </c>
      <c r="F906" s="121"/>
      <c r="G906" s="104"/>
      <c r="H906" s="995"/>
      <c r="I906" s="119" t="s">
        <v>1047</v>
      </c>
      <c r="J906" s="120" t="s">
        <v>1048</v>
      </c>
      <c r="K906" s="94"/>
      <c r="L906" s="104"/>
      <c r="M906" s="995"/>
      <c r="N906" s="119" t="s">
        <v>1047</v>
      </c>
      <c r="O906" s="120" t="s">
        <v>1048</v>
      </c>
      <c r="P906" s="94"/>
    </row>
    <row r="907" spans="1:16">
      <c r="A907" s="102"/>
      <c r="B907" s="106"/>
      <c r="C907" s="1008" t="s">
        <v>1049</v>
      </c>
      <c r="D907" s="115"/>
      <c r="E907" s="116"/>
      <c r="F907" s="122"/>
      <c r="G907" s="106"/>
      <c r="H907" s="993" t="s">
        <v>1049</v>
      </c>
      <c r="I907" s="115"/>
      <c r="J907" s="116"/>
      <c r="K907" s="122"/>
      <c r="L907" s="106"/>
      <c r="M907" s="1009" t="s">
        <v>1049</v>
      </c>
      <c r="N907" s="115"/>
      <c r="O907" s="116"/>
      <c r="P907" s="122"/>
    </row>
    <row r="908" spans="1:16">
      <c r="A908" s="102"/>
      <c r="B908" s="107"/>
      <c r="C908" s="994"/>
      <c r="D908" s="91"/>
      <c r="E908" s="93"/>
      <c r="F908" s="94"/>
      <c r="G908" s="107"/>
      <c r="H908" s="994"/>
      <c r="I908" s="91"/>
      <c r="J908" s="93"/>
      <c r="K908" s="94"/>
      <c r="L908" s="107"/>
      <c r="M908" s="994"/>
      <c r="N908" s="91"/>
      <c r="O908" s="93"/>
      <c r="P908" s="94"/>
    </row>
    <row r="909" spans="1:16">
      <c r="A909" s="102"/>
      <c r="B909" s="123"/>
      <c r="C909" s="994"/>
      <c r="D909" s="91"/>
      <c r="E909" s="93"/>
      <c r="F909" s="94"/>
      <c r="G909" s="123"/>
      <c r="H909" s="994"/>
      <c r="I909" s="91"/>
      <c r="J909" s="93"/>
      <c r="K909" s="94"/>
      <c r="L909" s="123"/>
      <c r="M909" s="994"/>
      <c r="N909" s="91"/>
      <c r="O909" s="93"/>
      <c r="P909" s="125"/>
    </row>
    <row r="910" spans="1:16">
      <c r="A910" s="102"/>
      <c r="B910" s="104"/>
      <c r="C910" s="994"/>
      <c r="D910" s="91"/>
      <c r="E910" s="93"/>
      <c r="F910" s="94"/>
      <c r="G910" s="104"/>
      <c r="H910" s="994"/>
      <c r="I910" s="91"/>
      <c r="J910" s="93"/>
      <c r="K910" s="94"/>
      <c r="L910" s="104"/>
      <c r="M910" s="994"/>
      <c r="N910" s="91"/>
      <c r="O910" s="93"/>
      <c r="P910" s="213"/>
    </row>
    <row r="911" spans="1:16">
      <c r="A911" s="102"/>
      <c r="B911" s="106"/>
      <c r="C911" s="994"/>
      <c r="D911" s="91"/>
      <c r="E911" s="93"/>
      <c r="F911" s="94"/>
      <c r="G911" s="106"/>
      <c r="H911" s="994"/>
      <c r="I911" s="91"/>
      <c r="J911" s="93"/>
      <c r="K911" s="94"/>
      <c r="L911" s="106"/>
      <c r="M911" s="994"/>
      <c r="N911" s="91"/>
      <c r="O911" s="93"/>
      <c r="P911" s="94"/>
    </row>
    <row r="912" spans="1:16">
      <c r="A912" s="102"/>
      <c r="B912" s="107"/>
      <c r="C912" s="994"/>
      <c r="D912" s="91"/>
      <c r="E912" s="93"/>
      <c r="F912" s="124"/>
      <c r="G912" s="107"/>
      <c r="H912" s="994"/>
      <c r="I912" s="91"/>
      <c r="J912" s="93"/>
      <c r="K912" s="124"/>
      <c r="L912" s="107"/>
      <c r="M912" s="994"/>
      <c r="N912" s="91"/>
      <c r="O912" s="93"/>
      <c r="P912" s="124"/>
    </row>
    <row r="913" spans="1:16">
      <c r="A913" s="102"/>
      <c r="B913" s="106"/>
      <c r="C913" s="994"/>
      <c r="D913" s="91"/>
      <c r="E913" s="93"/>
      <c r="F913" s="125"/>
      <c r="G913" s="106"/>
      <c r="H913" s="994"/>
      <c r="I913" s="91"/>
      <c r="J913" s="93"/>
      <c r="K913" s="125"/>
      <c r="L913" s="106"/>
      <c r="M913" s="994"/>
      <c r="N913" s="91"/>
      <c r="O913" s="93"/>
      <c r="P913" s="125"/>
    </row>
    <row r="914" spans="1:16">
      <c r="A914" s="102"/>
      <c r="B914" s="107"/>
      <c r="C914" s="994"/>
      <c r="D914" s="214"/>
      <c r="E914" s="111"/>
      <c r="F914" s="213"/>
      <c r="G914" s="107"/>
      <c r="H914" s="994"/>
      <c r="I914" s="110"/>
      <c r="J914" s="111"/>
      <c r="K914" s="213"/>
      <c r="L914" s="107"/>
      <c r="M914" s="994"/>
      <c r="N914" s="110"/>
      <c r="O914" s="111"/>
      <c r="P914" s="213"/>
    </row>
    <row r="915" spans="1:16">
      <c r="A915" s="102"/>
      <c r="B915" s="106"/>
      <c r="C915" s="994"/>
      <c r="D915" s="214"/>
      <c r="E915" s="111"/>
      <c r="F915" s="213"/>
      <c r="G915" s="106"/>
      <c r="H915" s="994"/>
      <c r="I915" s="110"/>
      <c r="J915" s="111"/>
      <c r="K915" s="213"/>
      <c r="L915" s="106"/>
      <c r="M915" s="994"/>
      <c r="N915" s="110"/>
      <c r="O915" s="111"/>
      <c r="P915" s="213"/>
    </row>
    <row r="916" spans="1:16" ht="17.45" customHeight="1" thickBot="1">
      <c r="A916" s="102"/>
      <c r="B916" s="107"/>
      <c r="C916" s="995"/>
      <c r="D916" s="126"/>
      <c r="E916" s="127"/>
      <c r="F916" s="101"/>
      <c r="G916" s="107"/>
      <c r="H916" s="995"/>
      <c r="I916" s="110"/>
      <c r="J916" s="127"/>
      <c r="K916" s="101"/>
      <c r="L916" s="107"/>
      <c r="M916" s="995"/>
      <c r="N916" s="110"/>
      <c r="O916" s="128"/>
      <c r="P916" s="124"/>
    </row>
    <row r="917" spans="1:16">
      <c r="A917" s="129"/>
      <c r="B917" s="106"/>
      <c r="C917" s="1008" t="s">
        <v>1055</v>
      </c>
      <c r="D917" s="115" t="s">
        <v>1056</v>
      </c>
      <c r="E917" s="130" t="s">
        <v>943</v>
      </c>
      <c r="F917" s="122"/>
      <c r="G917" s="106"/>
      <c r="H917" s="993" t="s">
        <v>1055</v>
      </c>
      <c r="I917" s="115" t="s">
        <v>1056</v>
      </c>
      <c r="J917" s="130" t="s">
        <v>943</v>
      </c>
      <c r="K917" s="122"/>
      <c r="L917" s="106"/>
      <c r="M917" s="1009" t="s">
        <v>1055</v>
      </c>
      <c r="N917" s="115" t="s">
        <v>1056</v>
      </c>
      <c r="O917" s="130" t="s">
        <v>943</v>
      </c>
      <c r="P917" s="122"/>
    </row>
    <row r="918" spans="1:16">
      <c r="A918" s="129"/>
      <c r="B918" s="107"/>
      <c r="C918" s="994"/>
      <c r="D918" s="91" t="s">
        <v>1060</v>
      </c>
      <c r="E918" s="93" t="s">
        <v>948</v>
      </c>
      <c r="F918" s="131"/>
      <c r="G918" s="107"/>
      <c r="H918" s="994"/>
      <c r="I918" s="91" t="s">
        <v>1060</v>
      </c>
      <c r="J918" s="93" t="s">
        <v>948</v>
      </c>
      <c r="K918" s="131"/>
      <c r="L918" s="107"/>
      <c r="M918" s="994"/>
      <c r="N918" s="91" t="s">
        <v>1060</v>
      </c>
      <c r="O918" s="93" t="s">
        <v>948</v>
      </c>
      <c r="P918" s="131"/>
    </row>
    <row r="919" spans="1:16">
      <c r="A919" s="129"/>
      <c r="B919" s="132"/>
      <c r="C919" s="994"/>
      <c r="D919" s="91" t="s">
        <v>1063</v>
      </c>
      <c r="E919" s="93" t="s">
        <v>952</v>
      </c>
      <c r="F919" s="94"/>
      <c r="G919" s="132"/>
      <c r="H919" s="994"/>
      <c r="I919" s="91" t="s">
        <v>1063</v>
      </c>
      <c r="J919" s="93" t="s">
        <v>952</v>
      </c>
      <c r="K919" s="94"/>
      <c r="L919" s="132"/>
      <c r="M919" s="994"/>
      <c r="N919" s="91" t="s">
        <v>1063</v>
      </c>
      <c r="O919" s="93" t="s">
        <v>952</v>
      </c>
      <c r="P919" s="94"/>
    </row>
    <row r="920" spans="1:16">
      <c r="A920" s="129"/>
      <c r="B920" s="107"/>
      <c r="C920" s="994"/>
      <c r="D920" s="91" t="s">
        <v>978</v>
      </c>
      <c r="E920" s="93" t="s">
        <v>956</v>
      </c>
      <c r="F920" s="101"/>
      <c r="G920" s="107"/>
      <c r="H920" s="994"/>
      <c r="I920" s="91" t="s">
        <v>978</v>
      </c>
      <c r="J920" s="93" t="s">
        <v>956</v>
      </c>
      <c r="K920" s="101"/>
      <c r="L920" s="107"/>
      <c r="M920" s="994"/>
      <c r="N920" s="91" t="s">
        <v>978</v>
      </c>
      <c r="O920" s="93" t="s">
        <v>956</v>
      </c>
      <c r="P920" s="101"/>
    </row>
    <row r="921" spans="1:16">
      <c r="A921" s="129"/>
      <c r="B921" s="132"/>
      <c r="C921" s="994"/>
      <c r="D921" s="91"/>
      <c r="E921" s="111"/>
      <c r="F921" s="133"/>
      <c r="G921" s="132"/>
      <c r="H921" s="994"/>
      <c r="I921" s="91"/>
      <c r="J921" s="111"/>
      <c r="K921" s="133"/>
      <c r="L921" s="132"/>
      <c r="M921" s="994"/>
      <c r="N921" s="91"/>
      <c r="O921" s="111"/>
      <c r="P921" s="133"/>
    </row>
    <row r="922" spans="1:16">
      <c r="A922" s="129"/>
      <c r="B922" s="107"/>
      <c r="C922" s="994"/>
      <c r="D922" s="91"/>
      <c r="E922" s="93"/>
      <c r="F922" s="94"/>
      <c r="G922" s="107"/>
      <c r="H922" s="994"/>
      <c r="I922" s="91"/>
      <c r="J922" s="93"/>
      <c r="K922" s="94"/>
      <c r="L922" s="107"/>
      <c r="M922" s="994"/>
      <c r="N922" s="91"/>
      <c r="O922" s="93"/>
      <c r="P922" s="94"/>
    </row>
    <row r="923" spans="1:16">
      <c r="A923" s="129"/>
      <c r="B923" s="132"/>
      <c r="C923" s="994"/>
      <c r="D923" s="91"/>
      <c r="E923" s="111"/>
      <c r="F923" s="133"/>
      <c r="G923" s="132"/>
      <c r="H923" s="994"/>
      <c r="I923" s="91"/>
      <c r="J923" s="111"/>
      <c r="K923" s="133"/>
      <c r="L923" s="132"/>
      <c r="M923" s="994"/>
      <c r="N923" s="91"/>
      <c r="O923" s="111"/>
      <c r="P923" s="133"/>
    </row>
    <row r="924" spans="1:16">
      <c r="A924" s="129"/>
      <c r="B924" s="107"/>
      <c r="C924" s="994"/>
      <c r="D924" s="91"/>
      <c r="E924" s="93"/>
      <c r="F924" s="94"/>
      <c r="G924" s="107"/>
      <c r="H924" s="994"/>
      <c r="I924" s="91"/>
      <c r="J924" s="93"/>
      <c r="K924" s="94"/>
      <c r="L924" s="107"/>
      <c r="M924" s="994"/>
      <c r="N924" s="91"/>
      <c r="O924" s="93"/>
      <c r="P924" s="94"/>
    </row>
    <row r="925" spans="1:16">
      <c r="A925" s="129"/>
      <c r="B925" s="132"/>
      <c r="C925" s="994"/>
      <c r="D925" s="91"/>
      <c r="E925" s="93"/>
      <c r="F925" s="94"/>
      <c r="G925" s="132"/>
      <c r="H925" s="994"/>
      <c r="I925" s="91"/>
      <c r="J925" s="93"/>
      <c r="K925" s="94"/>
      <c r="L925" s="132"/>
      <c r="M925" s="994"/>
      <c r="N925" s="91"/>
      <c r="O925" s="93"/>
      <c r="P925" s="94"/>
    </row>
    <row r="926" spans="1:16" ht="17.45" customHeight="1" thickBot="1">
      <c r="A926" s="129"/>
      <c r="B926" s="107"/>
      <c r="C926" s="995"/>
      <c r="D926" s="112"/>
      <c r="E926" s="113"/>
      <c r="F926" s="114"/>
      <c r="G926" s="107"/>
      <c r="H926" s="995"/>
      <c r="I926" s="112"/>
      <c r="J926" s="127"/>
      <c r="K926" s="101"/>
      <c r="L926" s="107"/>
      <c r="M926" s="995"/>
      <c r="N926" s="112"/>
      <c r="O926" s="127"/>
      <c r="P926" s="101"/>
    </row>
    <row r="927" spans="1:16">
      <c r="A927" s="129"/>
      <c r="B927" s="132"/>
      <c r="C927" s="1011" t="s">
        <v>1068</v>
      </c>
      <c r="D927" s="134" t="s">
        <v>1069</v>
      </c>
      <c r="E927" s="135"/>
      <c r="F927" s="136" t="s">
        <v>1070</v>
      </c>
      <c r="G927" s="132"/>
      <c r="H927" s="1028" t="s">
        <v>1068</v>
      </c>
      <c r="I927" s="134" t="s">
        <v>1069</v>
      </c>
      <c r="J927" s="135"/>
      <c r="K927" s="136" t="s">
        <v>1070</v>
      </c>
      <c r="L927" s="132"/>
      <c r="M927" s="1013" t="s">
        <v>1068</v>
      </c>
      <c r="N927" s="134" t="s">
        <v>1069</v>
      </c>
      <c r="O927" s="135"/>
      <c r="P927" s="136" t="s">
        <v>1070</v>
      </c>
    </row>
    <row r="928" spans="1:16">
      <c r="A928" s="129"/>
      <c r="B928" s="107"/>
      <c r="C928" s="994"/>
      <c r="D928" s="117"/>
      <c r="E928" s="118"/>
      <c r="F928" s="137"/>
      <c r="G928" s="107"/>
      <c r="H928" s="994"/>
      <c r="I928" s="91"/>
      <c r="J928" s="93"/>
      <c r="K928" s="94"/>
      <c r="L928" s="107"/>
      <c r="M928" s="994"/>
      <c r="N928" s="91"/>
      <c r="O928" s="93"/>
      <c r="P928" s="94"/>
    </row>
    <row r="929" spans="1:16">
      <c r="A929" s="129"/>
      <c r="B929" s="132"/>
      <c r="C929" s="994"/>
      <c r="D929" s="91"/>
      <c r="E929" s="93"/>
      <c r="F929" s="94"/>
      <c r="G929" s="132"/>
      <c r="H929" s="994"/>
      <c r="I929" s="91"/>
      <c r="J929" s="93"/>
      <c r="K929" s="94"/>
      <c r="L929" s="132"/>
      <c r="M929" s="994"/>
      <c r="N929" s="91"/>
      <c r="O929" s="93"/>
      <c r="P929" s="94"/>
    </row>
    <row r="930" spans="1:16">
      <c r="A930" s="129"/>
      <c r="B930" s="107"/>
      <c r="C930" s="994"/>
      <c r="D930" s="110"/>
      <c r="E930" s="111"/>
      <c r="F930" s="101"/>
      <c r="G930" s="107"/>
      <c r="H930" s="994"/>
      <c r="I930" s="110"/>
      <c r="J930" s="111"/>
      <c r="K930" s="101"/>
      <c r="L930" s="107"/>
      <c r="M930" s="994"/>
      <c r="N930" s="110"/>
      <c r="O930" s="111"/>
      <c r="P930" s="101"/>
    </row>
    <row r="931" spans="1:16">
      <c r="A931" s="1031"/>
      <c r="B931" s="132"/>
      <c r="C931" s="994"/>
      <c r="D931" s="91"/>
      <c r="E931" s="93"/>
      <c r="F931" s="94"/>
      <c r="G931" s="132"/>
      <c r="H931" s="994"/>
      <c r="I931" s="91"/>
      <c r="J931" s="93"/>
      <c r="K931" s="94"/>
      <c r="L931" s="132"/>
      <c r="M931" s="994"/>
      <c r="N931" s="91"/>
      <c r="O931" s="93"/>
      <c r="P931" s="94"/>
    </row>
    <row r="932" spans="1:16">
      <c r="A932" s="1017"/>
      <c r="B932" s="107"/>
      <c r="C932" s="994"/>
      <c r="D932" s="91"/>
      <c r="E932" s="93"/>
      <c r="F932" s="94"/>
      <c r="G932" s="107"/>
      <c r="H932" s="994"/>
      <c r="I932" s="91"/>
      <c r="J932" s="93"/>
      <c r="K932" s="94"/>
      <c r="L932" s="107"/>
      <c r="M932" s="994"/>
      <c r="N932" s="91"/>
      <c r="O932" s="93"/>
      <c r="P932" s="94"/>
    </row>
    <row r="933" spans="1:16">
      <c r="A933" s="1017"/>
      <c r="B933" s="132"/>
      <c r="C933" s="994"/>
      <c r="D933" s="110"/>
      <c r="E933" s="111"/>
      <c r="F933" s="101"/>
      <c r="G933" s="132"/>
      <c r="H933" s="994"/>
      <c r="I933" s="110"/>
      <c r="J933" s="111"/>
      <c r="K933" s="101"/>
      <c r="L933" s="132"/>
      <c r="M933" s="994"/>
      <c r="N933" s="110"/>
      <c r="O933" s="111"/>
      <c r="P933" s="101"/>
    </row>
    <row r="934" spans="1:16" ht="17.45" customHeight="1" thickBot="1">
      <c r="A934" s="1032"/>
      <c r="B934" s="138"/>
      <c r="C934" s="1012"/>
      <c r="D934" s="139"/>
      <c r="E934" s="140"/>
      <c r="F934" s="141"/>
      <c r="G934" s="138"/>
      <c r="H934" s="1012"/>
      <c r="I934" s="139"/>
      <c r="J934" s="140"/>
      <c r="K934" s="141"/>
      <c r="L934" s="138"/>
      <c r="M934" s="1012"/>
      <c r="N934" s="139"/>
      <c r="O934" s="140"/>
      <c r="P934" s="141"/>
    </row>
    <row r="935" spans="1:16" s="143" customFormat="1" ht="27" customHeight="1" thickTop="1" thickBot="1">
      <c r="A935" s="142"/>
      <c r="B935" s="1000" t="s">
        <v>1077</v>
      </c>
      <c r="C935" s="1001"/>
      <c r="D935" s="1001"/>
      <c r="E935" s="1001"/>
      <c r="F935" s="1001"/>
      <c r="G935" s="1025" t="s">
        <v>1078</v>
      </c>
      <c r="H935" s="1006"/>
      <c r="I935" s="1006"/>
      <c r="J935" s="1006"/>
      <c r="K935" s="1006"/>
      <c r="L935" s="1006"/>
      <c r="M935" s="1006"/>
      <c r="N935" s="1005" t="s">
        <v>1079</v>
      </c>
      <c r="O935" s="1006"/>
      <c r="P935" s="1006"/>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990">
        <f>A851</f>
        <v>46151</v>
      </c>
      <c r="B937" s="1020" t="s">
        <v>1085</v>
      </c>
      <c r="C937" s="157"/>
      <c r="D937" s="158"/>
      <c r="E937" s="159"/>
      <c r="F937" s="160"/>
      <c r="G937" s="161"/>
      <c r="H937" s="162"/>
      <c r="I937" s="163"/>
      <c r="J937" s="163"/>
      <c r="K937" s="164"/>
      <c r="L937" s="165"/>
      <c r="M937" s="166"/>
      <c r="N937" s="167"/>
      <c r="O937" s="163"/>
      <c r="P937" s="168"/>
    </row>
    <row r="938" spans="1:16" s="169" customFormat="1">
      <c r="A938" s="991"/>
      <c r="B938" s="1021"/>
      <c r="C938" s="170"/>
      <c r="D938" s="171"/>
      <c r="E938" s="172"/>
      <c r="F938" s="173"/>
      <c r="G938" s="170"/>
      <c r="H938" s="174"/>
      <c r="I938" s="172"/>
      <c r="J938" s="172"/>
      <c r="K938" s="175"/>
      <c r="L938" s="176"/>
      <c r="M938" s="177"/>
      <c r="N938" s="178"/>
      <c r="O938" s="172"/>
      <c r="P938" s="179"/>
    </row>
    <row r="939" spans="1:16" s="169" customFormat="1">
      <c r="A939" s="991"/>
      <c r="B939" s="1021"/>
      <c r="C939" s="170"/>
      <c r="D939" s="171"/>
      <c r="E939" s="172"/>
      <c r="F939" s="173"/>
      <c r="G939" s="170"/>
      <c r="H939" s="180"/>
      <c r="I939" s="172"/>
      <c r="J939" s="172"/>
      <c r="K939" s="175"/>
      <c r="L939" s="181"/>
      <c r="M939" s="177"/>
      <c r="N939" s="178"/>
      <c r="O939" s="172"/>
      <c r="P939" s="179"/>
    </row>
    <row r="940" spans="1:16" s="169" customFormat="1">
      <c r="A940" s="991"/>
      <c r="B940" s="1021"/>
      <c r="C940" s="170"/>
      <c r="D940" s="215"/>
      <c r="E940" s="172"/>
      <c r="F940" s="173"/>
      <c r="G940" s="170"/>
      <c r="H940" s="180"/>
      <c r="I940" s="172"/>
      <c r="J940" s="172"/>
      <c r="K940" s="184"/>
      <c r="L940" s="181"/>
      <c r="M940" s="177"/>
      <c r="N940" s="178"/>
      <c r="O940" s="172"/>
      <c r="P940" s="179"/>
    </row>
    <row r="941" spans="1:16" s="169" customFormat="1">
      <c r="A941" s="991"/>
      <c r="B941" s="1021"/>
      <c r="C941" s="170"/>
      <c r="D941" s="182"/>
      <c r="E941" s="172"/>
      <c r="F941" s="179"/>
      <c r="G941" s="170"/>
      <c r="H941" s="183"/>
      <c r="I941" s="172"/>
      <c r="J941" s="172"/>
      <c r="K941" s="184"/>
      <c r="L941" s="181"/>
      <c r="M941" s="177"/>
      <c r="N941" s="178"/>
      <c r="O941" s="172"/>
      <c r="P941" s="179"/>
    </row>
    <row r="942" spans="1:16" s="169" customFormat="1">
      <c r="A942" s="991"/>
      <c r="B942" s="1021"/>
      <c r="C942" s="170"/>
      <c r="D942" s="171"/>
      <c r="E942" s="172"/>
      <c r="F942" s="185"/>
      <c r="G942" s="195"/>
      <c r="H942" s="180"/>
      <c r="I942" s="188"/>
      <c r="J942" s="172"/>
      <c r="K942" s="175"/>
      <c r="L942" s="186"/>
      <c r="M942" s="187"/>
      <c r="N942" s="178"/>
      <c r="O942" s="172"/>
      <c r="P942" s="179"/>
    </row>
    <row r="943" spans="1:16" s="169" customFormat="1">
      <c r="A943" s="991"/>
      <c r="B943" s="1021"/>
      <c r="C943" s="170"/>
      <c r="D943" s="171"/>
      <c r="E943" s="172"/>
      <c r="F943" s="179"/>
      <c r="G943" s="170"/>
      <c r="H943" s="180"/>
      <c r="I943" s="188"/>
      <c r="J943" s="172"/>
      <c r="K943" s="175"/>
      <c r="L943" s="181"/>
      <c r="M943" s="177"/>
      <c r="N943" s="178"/>
      <c r="O943" s="172"/>
      <c r="P943" s="179"/>
    </row>
    <row r="944" spans="1:16" s="169" customFormat="1">
      <c r="A944" s="991"/>
      <c r="B944" s="1021"/>
      <c r="C944" s="170"/>
      <c r="D944" s="171"/>
      <c r="E944" s="172"/>
      <c r="F944" s="179"/>
      <c r="G944" s="216"/>
      <c r="H944" s="180"/>
      <c r="I944" s="172"/>
      <c r="J944" s="172"/>
      <c r="K944" s="175"/>
      <c r="L944" s="181"/>
      <c r="M944" s="177"/>
      <c r="N944" s="178"/>
      <c r="O944" s="172"/>
      <c r="P944" s="179"/>
    </row>
    <row r="945" spans="1:16" s="169" customFormat="1">
      <c r="A945" s="991"/>
      <c r="B945" s="1021"/>
      <c r="C945" s="170"/>
      <c r="D945" s="171"/>
      <c r="E945" s="172"/>
      <c r="F945" s="185"/>
      <c r="G945" s="170"/>
      <c r="H945" s="180"/>
      <c r="I945" s="188"/>
      <c r="J945" s="172"/>
      <c r="K945" s="175"/>
      <c r="L945" s="181"/>
      <c r="M945" s="177"/>
      <c r="N945" s="178"/>
      <c r="O945" s="172"/>
      <c r="P945" s="179"/>
    </row>
    <row r="946" spans="1:16" s="169" customFormat="1">
      <c r="A946" s="991"/>
      <c r="B946" s="1021"/>
      <c r="C946" s="170"/>
      <c r="D946" s="171"/>
      <c r="E946" s="172"/>
      <c r="F946" s="179"/>
      <c r="G946" s="170"/>
      <c r="H946" s="180"/>
      <c r="I946" s="188"/>
      <c r="J946" s="172"/>
      <c r="K946" s="175"/>
      <c r="L946" s="181"/>
      <c r="M946" s="177"/>
      <c r="N946" s="178"/>
      <c r="O946" s="172"/>
      <c r="P946" s="179"/>
    </row>
    <row r="947" spans="1:16" s="169" customFormat="1">
      <c r="A947" s="991"/>
      <c r="B947" s="1021"/>
      <c r="C947" s="189"/>
      <c r="D947" s="190"/>
      <c r="E947" s="191"/>
      <c r="F947" s="192"/>
      <c r="G947" s="170"/>
      <c r="H947" s="174"/>
      <c r="I947" s="172"/>
      <c r="J947" s="172"/>
      <c r="K947" s="175"/>
      <c r="L947" s="181"/>
      <c r="M947" s="177"/>
      <c r="N947" s="193"/>
      <c r="O947" s="191"/>
      <c r="P947" s="192"/>
    </row>
    <row r="948" spans="1:16" s="169" customFormat="1">
      <c r="A948" s="991"/>
      <c r="B948" s="1021"/>
      <c r="C948" s="189"/>
      <c r="D948" s="190"/>
      <c r="E948" s="191"/>
      <c r="F948" s="192"/>
      <c r="G948" s="195"/>
      <c r="H948" s="180"/>
      <c r="I948" s="188"/>
      <c r="J948" s="172"/>
      <c r="K948" s="175"/>
      <c r="L948" s="181"/>
      <c r="M948" s="177"/>
      <c r="N948" s="193"/>
      <c r="O948" s="191"/>
      <c r="P948" s="192"/>
    </row>
    <row r="949" spans="1:16" s="169" customFormat="1">
      <c r="A949" s="991"/>
      <c r="B949" s="1021"/>
      <c r="C949" s="189"/>
      <c r="D949" s="190"/>
      <c r="E949" s="191"/>
      <c r="F949" s="192"/>
      <c r="G949" s="170"/>
      <c r="H949" s="196"/>
      <c r="I949" s="188"/>
      <c r="J949" s="197"/>
      <c r="K949" s="194"/>
      <c r="L949" s="181"/>
      <c r="M949" s="177"/>
      <c r="N949" s="193"/>
      <c r="O949" s="191"/>
      <c r="P949" s="192"/>
    </row>
    <row r="950" spans="1:16" s="169" customFormat="1">
      <c r="A950" s="991"/>
      <c r="B950" s="1021"/>
      <c r="C950" s="189"/>
      <c r="D950" s="190"/>
      <c r="E950" s="191"/>
      <c r="F950" s="192"/>
      <c r="G950" s="170"/>
      <c r="H950" s="198"/>
      <c r="I950" s="172"/>
      <c r="J950" s="172"/>
      <c r="K950" s="175"/>
      <c r="L950" s="181"/>
      <c r="M950" s="177"/>
      <c r="N950" s="193"/>
      <c r="O950" s="191"/>
      <c r="P950" s="192"/>
    </row>
    <row r="951" spans="1:16" s="169" customFormat="1">
      <c r="A951" s="991"/>
      <c r="B951" s="1021"/>
      <c r="C951" s="189"/>
      <c r="D951" s="190"/>
      <c r="E951" s="191"/>
      <c r="F951" s="192"/>
      <c r="G951" s="195"/>
      <c r="H951" s="180"/>
      <c r="I951" s="197"/>
      <c r="J951" s="197"/>
      <c r="K951" s="194"/>
      <c r="L951" s="181"/>
      <c r="M951" s="177"/>
      <c r="N951" s="193"/>
      <c r="O951" s="191"/>
      <c r="P951" s="192"/>
    </row>
    <row r="952" spans="1:16" s="169" customFormat="1">
      <c r="A952" s="991"/>
      <c r="B952" s="1021"/>
      <c r="C952" s="189"/>
      <c r="D952" s="190"/>
      <c r="E952" s="191"/>
      <c r="F952" s="192"/>
      <c r="G952" s="170"/>
      <c r="H952" s="180"/>
      <c r="I952" s="197"/>
      <c r="J952" s="197"/>
      <c r="K952" s="194"/>
      <c r="L952" s="176"/>
      <c r="M952" s="177"/>
      <c r="N952" s="193"/>
      <c r="O952" s="191"/>
      <c r="P952" s="192"/>
    </row>
    <row r="953" spans="1:16" s="169" customFormat="1">
      <c r="A953" s="991"/>
      <c r="B953" s="1021"/>
      <c r="C953" s="189"/>
      <c r="D953" s="190"/>
      <c r="E953" s="191"/>
      <c r="F953" s="192"/>
      <c r="G953" s="189"/>
      <c r="H953" s="198"/>
      <c r="I953" s="199"/>
      <c r="J953" s="199"/>
      <c r="K953" s="200"/>
      <c r="L953" s="201"/>
      <c r="M953" s="187"/>
      <c r="N953" s="193"/>
      <c r="O953" s="191"/>
      <c r="P953" s="192"/>
    </row>
    <row r="954" spans="1:16" s="169" customFormat="1">
      <c r="A954" s="991"/>
      <c r="B954" s="1021"/>
      <c r="C954" s="189"/>
      <c r="D954" s="190"/>
      <c r="E954" s="191"/>
      <c r="F954" s="192"/>
      <c r="G954" s="189"/>
      <c r="H954" s="198"/>
      <c r="I954" s="199"/>
      <c r="J954" s="199"/>
      <c r="K954" s="200"/>
      <c r="L954" s="201"/>
      <c r="M954" s="187"/>
      <c r="N954" s="193"/>
      <c r="O954" s="191"/>
      <c r="P954" s="192"/>
    </row>
    <row r="955" spans="1:16" s="169" customFormat="1">
      <c r="A955" s="991"/>
      <c r="B955" s="1021"/>
      <c r="C955" s="189"/>
      <c r="D955" s="190"/>
      <c r="E955" s="191"/>
      <c r="F955" s="192"/>
      <c r="G955" s="189"/>
      <c r="H955" s="198"/>
      <c r="I955" s="199"/>
      <c r="J955" s="199"/>
      <c r="K955" s="200"/>
      <c r="L955" s="201"/>
      <c r="M955" s="187"/>
      <c r="N955" s="193"/>
      <c r="O955" s="191"/>
      <c r="P955" s="192"/>
    </row>
    <row r="956" spans="1:16" s="169" customFormat="1" ht="17.45" customHeight="1" thickBot="1">
      <c r="A956" s="992"/>
      <c r="B956" s="1022"/>
      <c r="C956" s="202"/>
      <c r="D956" s="203"/>
      <c r="E956" s="204"/>
      <c r="F956" s="205"/>
      <c r="G956" s="206"/>
      <c r="H956" s="207"/>
      <c r="I956" s="208"/>
      <c r="J956" s="208"/>
      <c r="K956" s="209"/>
      <c r="L956" s="210"/>
      <c r="M956" s="211"/>
      <c r="N956" s="212"/>
      <c r="O956" s="204"/>
      <c r="P956" s="205"/>
    </row>
    <row r="957" spans="1:16" s="68" customFormat="1" ht="18" customHeight="1" thickTop="1" thickBot="1">
      <c r="A957" s="1016">
        <f>A851+1</f>
        <v>46152</v>
      </c>
      <c r="B957" s="87" t="s">
        <v>940</v>
      </c>
      <c r="C957" s="1008" t="s">
        <v>941</v>
      </c>
      <c r="D957" s="88" t="s">
        <v>942</v>
      </c>
      <c r="E957" s="89" t="s">
        <v>943</v>
      </c>
      <c r="F957" s="90"/>
      <c r="G957" s="87" t="s">
        <v>940</v>
      </c>
      <c r="H957" s="1023" t="s">
        <v>941</v>
      </c>
      <c r="I957" s="88" t="s">
        <v>942</v>
      </c>
      <c r="J957" s="89" t="s">
        <v>943</v>
      </c>
      <c r="K957" s="90"/>
      <c r="L957" s="87" t="s">
        <v>940</v>
      </c>
      <c r="M957" s="1029" t="s">
        <v>941</v>
      </c>
      <c r="N957" s="88" t="s">
        <v>942</v>
      </c>
      <c r="O957" s="89" t="s">
        <v>943</v>
      </c>
      <c r="P957" s="90"/>
    </row>
    <row r="958" spans="1:16" ht="18" customHeight="1">
      <c r="A958" s="1017"/>
      <c r="B958" s="1026"/>
      <c r="C958" s="994"/>
      <c r="D958" s="91" t="s">
        <v>951</v>
      </c>
      <c r="E958" s="92" t="s">
        <v>948</v>
      </c>
      <c r="F958" s="90"/>
      <c r="G958" s="1026"/>
      <c r="H958" s="994"/>
      <c r="I958" s="91" t="s">
        <v>951</v>
      </c>
      <c r="J958" s="92" t="s">
        <v>948</v>
      </c>
      <c r="K958" s="90"/>
      <c r="L958" s="1026"/>
      <c r="M958" s="994"/>
      <c r="N958" s="91" t="s">
        <v>951</v>
      </c>
      <c r="O958" s="92" t="s">
        <v>948</v>
      </c>
      <c r="P958" s="90"/>
    </row>
    <row r="959" spans="1:16" ht="17.45" customHeight="1" thickBot="1">
      <c r="A959" s="1017"/>
      <c r="B959" s="997"/>
      <c r="C959" s="994"/>
      <c r="D959" s="91" t="s">
        <v>955</v>
      </c>
      <c r="E959" s="93" t="s">
        <v>952</v>
      </c>
      <c r="F959" s="95"/>
      <c r="G959" s="997"/>
      <c r="H959" s="994"/>
      <c r="I959" s="91" t="s">
        <v>955</v>
      </c>
      <c r="J959" s="93" t="s">
        <v>952</v>
      </c>
      <c r="K959" s="95"/>
      <c r="L959" s="997"/>
      <c r="M959" s="994"/>
      <c r="N959" s="91" t="s">
        <v>955</v>
      </c>
      <c r="O959" s="93" t="s">
        <v>952</v>
      </c>
      <c r="P959" s="95"/>
    </row>
    <row r="960" spans="1:16" ht="17.45" customHeight="1" thickBot="1">
      <c r="A960" s="1017"/>
      <c r="B960" s="87" t="s">
        <v>954</v>
      </c>
      <c r="C960" s="994"/>
      <c r="D960" s="91"/>
      <c r="E960" s="93"/>
      <c r="F960" s="94"/>
      <c r="G960" s="87" t="s">
        <v>954</v>
      </c>
      <c r="H960" s="994"/>
      <c r="I960" s="91" t="s">
        <v>958</v>
      </c>
      <c r="J960" s="93" t="s">
        <v>956</v>
      </c>
      <c r="K960" s="94"/>
      <c r="L960" s="87" t="s">
        <v>954</v>
      </c>
      <c r="M960" s="994"/>
      <c r="N960" s="91" t="s">
        <v>958</v>
      </c>
      <c r="O960" s="93" t="s">
        <v>956</v>
      </c>
      <c r="P960" s="94"/>
    </row>
    <row r="961" spans="1:16">
      <c r="A961" s="1017"/>
      <c r="B961" s="1027"/>
      <c r="C961" s="994"/>
      <c r="D961" s="91"/>
      <c r="E961" s="93"/>
      <c r="F961" s="94"/>
      <c r="G961" s="1027"/>
      <c r="H961" s="994"/>
      <c r="I961" s="91"/>
      <c r="J961" s="93"/>
      <c r="K961" s="94"/>
      <c r="L961" s="1027"/>
      <c r="M961" s="994"/>
      <c r="N961" s="91"/>
      <c r="O961" s="93"/>
      <c r="P961" s="94"/>
    </row>
    <row r="962" spans="1:16">
      <c r="A962" s="1017"/>
      <c r="B962" s="1003"/>
      <c r="C962" s="994"/>
      <c r="D962" s="91"/>
      <c r="E962" s="93"/>
      <c r="F962" s="94"/>
      <c r="G962" s="1003"/>
      <c r="H962" s="994"/>
      <c r="I962" s="91"/>
      <c r="J962" s="93"/>
      <c r="K962" s="94"/>
      <c r="L962" s="1003"/>
      <c r="M962" s="994"/>
      <c r="N962" s="91"/>
      <c r="O962" s="93"/>
      <c r="P962" s="94"/>
    </row>
    <row r="963" spans="1:16">
      <c r="A963" s="1017"/>
      <c r="B963" s="1002"/>
      <c r="C963" s="994"/>
      <c r="D963" s="91"/>
      <c r="E963" s="93"/>
      <c r="F963" s="90"/>
      <c r="G963" s="1002"/>
      <c r="H963" s="994"/>
      <c r="I963" s="91"/>
      <c r="J963" s="93"/>
      <c r="K963" s="90"/>
      <c r="L963" s="1002"/>
      <c r="M963" s="994"/>
      <c r="N963" s="91"/>
      <c r="O963" s="93"/>
      <c r="P963" s="90"/>
    </row>
    <row r="964" spans="1:16">
      <c r="A964" s="1017"/>
      <c r="B964" s="1003"/>
      <c r="C964" s="994"/>
      <c r="D964" s="91"/>
      <c r="E964" s="93"/>
      <c r="F964" s="96"/>
      <c r="G964" s="1003"/>
      <c r="H964" s="994"/>
      <c r="I964" s="91"/>
      <c r="J964" s="93"/>
      <c r="K964" s="96"/>
      <c r="L964" s="1003"/>
      <c r="M964" s="994"/>
      <c r="N964" s="91"/>
      <c r="O964" s="93"/>
      <c r="P964" s="90"/>
    </row>
    <row r="965" spans="1:16">
      <c r="A965" s="1017"/>
      <c r="B965" s="1002"/>
      <c r="C965" s="994"/>
      <c r="D965" s="91"/>
      <c r="E965" s="93"/>
      <c r="F965" s="99"/>
      <c r="G965" s="1002"/>
      <c r="H965" s="994"/>
      <c r="I965" s="91"/>
      <c r="J965" s="93"/>
      <c r="K965" s="99"/>
      <c r="L965" s="1002"/>
      <c r="M965" s="994"/>
      <c r="N965" s="91"/>
      <c r="O965" s="93"/>
      <c r="P965" s="96"/>
    </row>
    <row r="966" spans="1:16" ht="17.45" customHeight="1" thickBot="1">
      <c r="A966" s="1017"/>
      <c r="B966" s="1003"/>
      <c r="C966" s="994"/>
      <c r="D966" s="91"/>
      <c r="E966" s="93"/>
      <c r="F966" s="96"/>
      <c r="G966" s="1003"/>
      <c r="H966" s="994"/>
      <c r="I966" s="91"/>
      <c r="J966" s="93"/>
      <c r="K966" s="96"/>
      <c r="L966" s="1003"/>
      <c r="M966" s="994"/>
      <c r="N966" s="91"/>
      <c r="O966" s="93"/>
      <c r="P966" s="96"/>
    </row>
    <row r="967" spans="1:16" ht="17.45" customHeight="1" thickBot="1">
      <c r="A967" s="1017"/>
      <c r="B967" s="97" t="s">
        <v>977</v>
      </c>
      <c r="C967" s="994"/>
      <c r="D967" s="91"/>
      <c r="E967" s="93"/>
      <c r="F967" s="96"/>
      <c r="G967" s="97" t="s">
        <v>977</v>
      </c>
      <c r="H967" s="994"/>
      <c r="I967" s="91"/>
      <c r="J967" s="93"/>
      <c r="K967" s="96"/>
      <c r="L967" s="97" t="s">
        <v>977</v>
      </c>
      <c r="M967" s="994"/>
      <c r="N967" s="91"/>
      <c r="O967" s="93"/>
      <c r="P967" s="96"/>
    </row>
    <row r="968" spans="1:16">
      <c r="A968" s="1017"/>
      <c r="B968" s="1007"/>
      <c r="C968" s="994"/>
      <c r="D968" s="91"/>
      <c r="E968" s="93"/>
      <c r="F968" s="96"/>
      <c r="G968" s="1007"/>
      <c r="H968" s="994"/>
      <c r="I968" s="91"/>
      <c r="J968" s="93"/>
      <c r="K968" s="96"/>
      <c r="L968" s="1007"/>
      <c r="M968" s="994"/>
      <c r="N968" s="91"/>
      <c r="O968" s="93"/>
      <c r="P968" s="96"/>
    </row>
    <row r="969" spans="1:16">
      <c r="A969" s="1017"/>
      <c r="B969" s="999"/>
      <c r="C969" s="994"/>
      <c r="D969" s="91"/>
      <c r="E969" s="93"/>
      <c r="F969" s="96"/>
      <c r="G969" s="999"/>
      <c r="H969" s="994"/>
      <c r="I969" s="91"/>
      <c r="J969" s="93"/>
      <c r="K969" s="96"/>
      <c r="L969" s="999"/>
      <c r="M969" s="994"/>
      <c r="N969" s="91"/>
      <c r="O969" s="93"/>
      <c r="P969" s="94"/>
    </row>
    <row r="970" spans="1:16" ht="17.45" customHeight="1" thickBot="1">
      <c r="A970" s="1017"/>
      <c r="B970" s="997"/>
      <c r="C970" s="994"/>
      <c r="D970" s="91"/>
      <c r="E970" s="93"/>
      <c r="F970" s="94"/>
      <c r="G970" s="997"/>
      <c r="H970" s="994"/>
      <c r="I970" s="91"/>
      <c r="J970" s="93"/>
      <c r="K970" s="94"/>
      <c r="L970" s="997"/>
      <c r="M970" s="994"/>
      <c r="N970" s="91"/>
      <c r="O970" s="93"/>
      <c r="P970" s="94"/>
    </row>
    <row r="971" spans="1:16" ht="17.45" customHeight="1" thickBot="1">
      <c r="A971" s="1017"/>
      <c r="B971" s="97" t="s">
        <v>994</v>
      </c>
      <c r="C971" s="994"/>
      <c r="D971" s="91"/>
      <c r="E971" s="93"/>
      <c r="F971" s="94"/>
      <c r="G971" s="97" t="s">
        <v>994</v>
      </c>
      <c r="H971" s="994"/>
      <c r="I971" s="91"/>
      <c r="J971" s="93"/>
      <c r="K971" s="94"/>
      <c r="L971" s="97" t="s">
        <v>994</v>
      </c>
      <c r="M971" s="994"/>
      <c r="N971" s="91"/>
      <c r="O971" s="93"/>
      <c r="P971" s="94"/>
    </row>
    <row r="972" spans="1:16">
      <c r="A972" s="1017"/>
      <c r="B972" s="998"/>
      <c r="C972" s="994"/>
      <c r="D972" s="91"/>
      <c r="E972" s="93"/>
      <c r="F972" s="94"/>
      <c r="G972" s="998"/>
      <c r="H972" s="994"/>
      <c r="I972" s="91"/>
      <c r="J972" s="93"/>
      <c r="K972" s="94"/>
      <c r="L972" s="998"/>
      <c r="M972" s="994"/>
      <c r="N972" s="91"/>
      <c r="O972" s="93"/>
      <c r="P972" s="94"/>
    </row>
    <row r="973" spans="1:16">
      <c r="A973" s="1017"/>
      <c r="B973" s="999"/>
      <c r="C973" s="994"/>
      <c r="D973" s="91"/>
      <c r="E973" s="93"/>
      <c r="F973" s="94"/>
      <c r="G973" s="999"/>
      <c r="H973" s="994"/>
      <c r="I973" s="91"/>
      <c r="J973" s="93"/>
      <c r="K973" s="94"/>
      <c r="L973" s="999"/>
      <c r="M973" s="994"/>
      <c r="N973" s="91"/>
      <c r="O973" s="93"/>
      <c r="P973" s="94"/>
    </row>
    <row r="974" spans="1:16" ht="17.45" customHeight="1" thickBot="1">
      <c r="A974" s="1017"/>
      <c r="B974" s="997"/>
      <c r="C974" s="994"/>
      <c r="D974" s="91"/>
      <c r="E974" s="93"/>
      <c r="F974" s="94"/>
      <c r="G974" s="997"/>
      <c r="H974" s="994"/>
      <c r="I974" s="91"/>
      <c r="J974" s="93"/>
      <c r="K974" s="94"/>
      <c r="L974" s="997"/>
      <c r="M974" s="994"/>
      <c r="N974" s="91"/>
      <c r="O974" s="93"/>
      <c r="P974" s="94"/>
    </row>
    <row r="975" spans="1:16">
      <c r="A975" s="1017"/>
      <c r="B975" s="1018" t="s">
        <v>1013</v>
      </c>
      <c r="C975" s="994"/>
      <c r="D975" s="91"/>
      <c r="E975" s="93"/>
      <c r="F975" s="94"/>
      <c r="G975" s="1018" t="s">
        <v>1013</v>
      </c>
      <c r="H975" s="994"/>
      <c r="I975" s="91"/>
      <c r="J975" s="93"/>
      <c r="K975" s="94"/>
      <c r="L975" s="1018" t="s">
        <v>1013</v>
      </c>
      <c r="M975" s="994"/>
      <c r="N975" s="91"/>
      <c r="O975" s="93"/>
      <c r="P975" s="94"/>
    </row>
    <row r="976" spans="1:16" ht="17.45" customHeight="1" thickBot="1">
      <c r="A976" s="1017"/>
      <c r="B976" s="1019"/>
      <c r="C976" s="994"/>
      <c r="D976" s="91"/>
      <c r="E976" s="93"/>
      <c r="F976" s="94"/>
      <c r="G976" s="1019"/>
      <c r="H976" s="994"/>
      <c r="I976" s="91"/>
      <c r="J976" s="93"/>
      <c r="K976" s="94"/>
      <c r="L976" s="1019"/>
      <c r="M976" s="994"/>
      <c r="N976" s="91"/>
      <c r="O976" s="93"/>
      <c r="P976" s="90"/>
    </row>
    <row r="977" spans="1:16" ht="17.45" customHeight="1" thickTop="1">
      <c r="A977" s="1017"/>
      <c r="B977" s="1015" t="s">
        <v>1014</v>
      </c>
      <c r="C977" s="994"/>
      <c r="D977" s="91"/>
      <c r="E977" s="93"/>
      <c r="F977" s="90"/>
      <c r="G977" s="1015" t="s">
        <v>1014</v>
      </c>
      <c r="H977" s="994"/>
      <c r="I977" s="91"/>
      <c r="J977" s="93"/>
      <c r="K977" s="90"/>
      <c r="L977" s="1015" t="s">
        <v>1014</v>
      </c>
      <c r="M977" s="994"/>
      <c r="N977" s="91"/>
      <c r="O977" s="93"/>
      <c r="P977" s="94"/>
    </row>
    <row r="978" spans="1:16" ht="17.45" customHeight="1" thickBot="1">
      <c r="A978" s="1017"/>
      <c r="B978" s="997"/>
      <c r="C978" s="994"/>
      <c r="D978" s="91"/>
      <c r="E978" s="93"/>
      <c r="F978" s="90"/>
      <c r="G978" s="997"/>
      <c r="H978" s="994"/>
      <c r="I978" s="91"/>
      <c r="J978" s="93"/>
      <c r="K978" s="90"/>
      <c r="L978" s="997"/>
      <c r="M978" s="994"/>
      <c r="N978" s="91"/>
      <c r="O978" s="93"/>
      <c r="P978" s="98"/>
    </row>
    <row r="979" spans="1:16">
      <c r="A979" s="1017"/>
      <c r="B979" s="1014"/>
      <c r="C979" s="994"/>
      <c r="D979" s="91"/>
      <c r="E979" s="93"/>
      <c r="F979" s="94"/>
      <c r="G979" s="1014"/>
      <c r="H979" s="994"/>
      <c r="I979" s="91"/>
      <c r="J979" s="93"/>
      <c r="K979" s="94"/>
      <c r="L979" s="1014"/>
      <c r="M979" s="994"/>
      <c r="N979" s="91"/>
      <c r="O979" s="93"/>
      <c r="P979" s="100"/>
    </row>
    <row r="980" spans="1:16" ht="17.45" customHeight="1" thickBot="1">
      <c r="A980" s="1017"/>
      <c r="B980" s="999"/>
      <c r="C980" s="994"/>
      <c r="D980" s="91"/>
      <c r="E980" s="93"/>
      <c r="F980" s="94"/>
      <c r="G980" s="999"/>
      <c r="H980" s="994"/>
      <c r="I980" s="91"/>
      <c r="J980" s="93"/>
      <c r="K980" s="94"/>
      <c r="L980" s="999"/>
      <c r="M980" s="994"/>
      <c r="N980" s="91"/>
      <c r="O980" s="93"/>
      <c r="P980" s="101"/>
    </row>
    <row r="981" spans="1:16">
      <c r="A981" s="1017"/>
      <c r="B981" s="1010" t="s">
        <v>1015</v>
      </c>
      <c r="C981" s="994"/>
      <c r="D981" s="91"/>
      <c r="E981" s="93"/>
      <c r="F981" s="90"/>
      <c r="G981" s="1010" t="s">
        <v>1015</v>
      </c>
      <c r="H981" s="994"/>
      <c r="I981" s="91"/>
      <c r="J981" s="93"/>
      <c r="K981" s="90"/>
      <c r="L981" s="1010" t="s">
        <v>1015</v>
      </c>
      <c r="M981" s="994"/>
      <c r="N981" s="91"/>
      <c r="O981" s="93"/>
      <c r="P981" s="96"/>
    </row>
    <row r="982" spans="1:16" ht="17.45" customHeight="1" thickBot="1">
      <c r="A982" s="1017"/>
      <c r="B982" s="997"/>
      <c r="C982" s="994"/>
      <c r="D982" s="91"/>
      <c r="E982" s="93"/>
      <c r="F982" s="98"/>
      <c r="G982" s="997"/>
      <c r="H982" s="994"/>
      <c r="I982" s="91"/>
      <c r="J982" s="93"/>
      <c r="K982" s="98"/>
      <c r="L982" s="997"/>
      <c r="M982" s="994"/>
      <c r="N982" s="91"/>
      <c r="O982" s="93"/>
      <c r="P982" s="101"/>
    </row>
    <row r="983" spans="1:16">
      <c r="A983" s="1017"/>
      <c r="B983" s="996"/>
      <c r="C983" s="994"/>
      <c r="D983" s="91"/>
      <c r="E983" s="93"/>
      <c r="F983" s="99"/>
      <c r="G983" s="996"/>
      <c r="H983" s="994"/>
      <c r="I983" s="91"/>
      <c r="J983" s="93"/>
      <c r="K983" s="100"/>
      <c r="L983" s="996"/>
      <c r="M983" s="994"/>
      <c r="N983" s="91"/>
      <c r="O983" s="93"/>
      <c r="P983" s="90"/>
    </row>
    <row r="984" spans="1:16" ht="17.45" customHeight="1" thickBot="1">
      <c r="A984" s="1017"/>
      <c r="B984" s="997"/>
      <c r="C984" s="994"/>
      <c r="D984" s="91"/>
      <c r="E984" s="93"/>
      <c r="F984" s="96"/>
      <c r="G984" s="997"/>
      <c r="H984" s="994"/>
      <c r="I984" s="91"/>
      <c r="J984" s="93"/>
      <c r="K984" s="101"/>
      <c r="L984" s="997"/>
      <c r="M984" s="994"/>
      <c r="N984" s="91"/>
      <c r="O984" s="93"/>
      <c r="P984" s="94"/>
    </row>
    <row r="985" spans="1:16">
      <c r="A985" s="1017"/>
      <c r="B985" s="1004" t="s">
        <v>1016</v>
      </c>
      <c r="C985" s="994"/>
      <c r="D985" s="91"/>
      <c r="E985" s="93"/>
      <c r="F985" s="100"/>
      <c r="G985" s="1004" t="s">
        <v>1016</v>
      </c>
      <c r="H985" s="994"/>
      <c r="I985" s="91"/>
      <c r="J985" s="93"/>
      <c r="K985" s="101"/>
      <c r="L985" s="1004" t="s">
        <v>1016</v>
      </c>
      <c r="M985" s="994"/>
      <c r="N985" s="91"/>
      <c r="O985" s="111"/>
      <c r="P985" s="94"/>
    </row>
    <row r="986" spans="1:16" ht="17.45" customHeight="1" thickBot="1">
      <c r="A986" s="1017"/>
      <c r="B986" s="997"/>
      <c r="C986" s="994"/>
      <c r="D986" s="91"/>
      <c r="E986" s="93"/>
      <c r="F986" s="101"/>
      <c r="G986" s="997"/>
      <c r="H986" s="994"/>
      <c r="I986" s="91"/>
      <c r="J986" s="93"/>
      <c r="K986" s="96"/>
      <c r="L986" s="997"/>
      <c r="M986" s="994"/>
      <c r="N986" s="110"/>
      <c r="O986" s="93"/>
      <c r="P986" s="109"/>
    </row>
    <row r="987" spans="1:16">
      <c r="A987" s="1017"/>
      <c r="B987" s="996"/>
      <c r="C987" s="994"/>
      <c r="D987" s="91"/>
      <c r="E987" s="93"/>
      <c r="F987" s="101"/>
      <c r="G987" s="996"/>
      <c r="H987" s="994"/>
      <c r="I987" s="91"/>
      <c r="J987" s="93"/>
      <c r="K987" s="101"/>
      <c r="L987" s="996"/>
      <c r="M987" s="994"/>
      <c r="N987" s="110"/>
      <c r="O987" s="111"/>
      <c r="P987" s="94"/>
    </row>
    <row r="988" spans="1:16" ht="17.45" customHeight="1" thickBot="1">
      <c r="A988" s="1017"/>
      <c r="B988" s="997"/>
      <c r="C988" s="994"/>
      <c r="D988" s="91"/>
      <c r="E988" s="93"/>
      <c r="F988" s="96"/>
      <c r="G988" s="997"/>
      <c r="H988" s="994"/>
      <c r="I988" s="91"/>
      <c r="J988" s="93"/>
      <c r="K988" s="90"/>
      <c r="L988" s="997"/>
      <c r="M988" s="994"/>
      <c r="N988" s="91"/>
      <c r="O988" s="111"/>
      <c r="P988" s="101"/>
    </row>
    <row r="989" spans="1:16">
      <c r="A989" s="1017"/>
      <c r="B989" s="1004" t="s">
        <v>1018</v>
      </c>
      <c r="C989" s="994"/>
      <c r="D989" s="91"/>
      <c r="E989" s="93"/>
      <c r="F989" s="101"/>
      <c r="G989" s="1004" t="s">
        <v>1018</v>
      </c>
      <c r="H989" s="994"/>
      <c r="I989" s="91"/>
      <c r="J989" s="93"/>
      <c r="K989" s="94"/>
      <c r="L989" s="1004" t="s">
        <v>1018</v>
      </c>
      <c r="M989" s="994"/>
      <c r="N989" s="91"/>
      <c r="O989" s="93"/>
      <c r="P989" s="94"/>
    </row>
    <row r="990" spans="1:16" ht="17.45" customHeight="1" thickBot="1">
      <c r="A990" s="1017"/>
      <c r="B990" s="997"/>
      <c r="C990" s="994"/>
      <c r="D990" s="91"/>
      <c r="E990" s="93"/>
      <c r="F990" s="90"/>
      <c r="G990" s="997"/>
      <c r="H990" s="994"/>
      <c r="I990" s="91"/>
      <c r="J990" s="111"/>
      <c r="K990" s="94"/>
      <c r="L990" s="997"/>
      <c r="M990" s="994"/>
      <c r="N990" s="110"/>
      <c r="O990" s="111"/>
      <c r="P990" s="94"/>
    </row>
    <row r="991" spans="1:16">
      <c r="A991" s="1017"/>
      <c r="B991" s="996"/>
      <c r="C991" s="994"/>
      <c r="D991" s="91"/>
      <c r="E991" s="93"/>
      <c r="F991" s="94"/>
      <c r="G991" s="996"/>
      <c r="H991" s="994"/>
      <c r="I991" s="91"/>
      <c r="J991" s="93"/>
      <c r="K991" s="94"/>
      <c r="L991" s="996"/>
      <c r="M991" s="994"/>
      <c r="N991" s="110"/>
      <c r="O991" s="111"/>
      <c r="P991" s="94"/>
    </row>
    <row r="992" spans="1:16" ht="17.45" customHeight="1" thickBot="1">
      <c r="A992" s="1017"/>
      <c r="B992" s="997"/>
      <c r="C992" s="994"/>
      <c r="D992" s="91"/>
      <c r="E992" s="93"/>
      <c r="F992" s="90"/>
      <c r="G992" s="997"/>
      <c r="H992" s="994"/>
      <c r="I992" s="91"/>
      <c r="J992" s="111"/>
      <c r="K992" s="94"/>
      <c r="L992" s="997"/>
      <c r="M992" s="994"/>
      <c r="N992" s="91"/>
      <c r="O992" s="111"/>
      <c r="P992" s="94"/>
    </row>
    <row r="993" spans="1:16">
      <c r="A993" s="1017"/>
      <c r="B993" s="1010" t="s">
        <v>1020</v>
      </c>
      <c r="C993" s="994"/>
      <c r="D993" s="91"/>
      <c r="E993" s="93"/>
      <c r="F993" s="90"/>
      <c r="G993" s="1010" t="s">
        <v>1020</v>
      </c>
      <c r="H993" s="994"/>
      <c r="I993" s="91"/>
      <c r="J993" s="111"/>
      <c r="K993" s="94"/>
      <c r="L993" s="1010" t="s">
        <v>1020</v>
      </c>
      <c r="M993" s="994"/>
      <c r="N993" s="110"/>
      <c r="O993" s="111"/>
      <c r="P993" s="94"/>
    </row>
    <row r="994" spans="1:16" ht="17.45" customHeight="1" thickBot="1">
      <c r="A994" s="1017"/>
      <c r="B994" s="997"/>
      <c r="C994" s="994"/>
      <c r="D994" s="91"/>
      <c r="E994" s="93"/>
      <c r="F994" s="90"/>
      <c r="G994" s="997"/>
      <c r="H994" s="994"/>
      <c r="I994" s="91"/>
      <c r="J994" s="111"/>
      <c r="K994" s="94"/>
      <c r="L994" s="997"/>
      <c r="M994" s="994"/>
      <c r="N994" s="91"/>
      <c r="O994" s="111"/>
      <c r="P994" s="94"/>
    </row>
    <row r="995" spans="1:16">
      <c r="A995" s="1017"/>
      <c r="B995" s="103"/>
      <c r="C995" s="994"/>
      <c r="D995" s="91"/>
      <c r="E995" s="93"/>
      <c r="F995" s="94"/>
      <c r="G995" s="103"/>
      <c r="H995" s="994"/>
      <c r="I995" s="91"/>
      <c r="J995" s="93"/>
      <c r="K995" s="109"/>
      <c r="L995" s="103"/>
      <c r="M995" s="994"/>
      <c r="N995" s="110"/>
      <c r="O995" s="93"/>
      <c r="P995" s="109"/>
    </row>
    <row r="996" spans="1:16">
      <c r="A996" s="1017"/>
      <c r="B996" s="104"/>
      <c r="C996" s="994"/>
      <c r="D996" s="91"/>
      <c r="E996" s="93"/>
      <c r="F996" s="90"/>
      <c r="G996" s="104"/>
      <c r="H996" s="994"/>
      <c r="I996" s="91"/>
      <c r="J996" s="93"/>
      <c r="K996" s="94"/>
      <c r="L996" s="104"/>
      <c r="M996" s="994"/>
      <c r="N996" s="110"/>
      <c r="O996" s="111"/>
      <c r="P996" s="94"/>
    </row>
    <row r="997" spans="1:16">
      <c r="A997" s="1017"/>
      <c r="B997" s="106"/>
      <c r="C997" s="994"/>
      <c r="D997" s="91"/>
      <c r="E997" s="93"/>
      <c r="F997" s="90"/>
      <c r="G997" s="106"/>
      <c r="H997" s="994"/>
      <c r="I997" s="110"/>
      <c r="J997" s="111"/>
      <c r="K997" s="94"/>
      <c r="L997" s="106"/>
      <c r="M997" s="994"/>
      <c r="N997" s="110"/>
      <c r="O997" s="111"/>
      <c r="P997" s="101"/>
    </row>
    <row r="998" spans="1:16">
      <c r="A998" s="1017"/>
      <c r="B998" s="107"/>
      <c r="C998" s="994"/>
      <c r="D998" s="91"/>
      <c r="E998" s="93"/>
      <c r="F998" s="90"/>
      <c r="G998" s="107"/>
      <c r="H998" s="994"/>
      <c r="I998" s="110"/>
      <c r="J998" s="111"/>
      <c r="K998" s="101"/>
      <c r="L998" s="107"/>
      <c r="M998" s="994"/>
      <c r="N998" s="108"/>
      <c r="O998" s="93"/>
      <c r="P998" s="94"/>
    </row>
    <row r="999" spans="1:16">
      <c r="A999" s="1017"/>
      <c r="B999" s="106"/>
      <c r="C999" s="994"/>
      <c r="D999" s="108"/>
      <c r="E999" s="93"/>
      <c r="F999" s="94"/>
      <c r="G999" s="106"/>
      <c r="H999" s="994"/>
      <c r="I999" s="108"/>
      <c r="J999" s="93"/>
      <c r="K999" s="109"/>
      <c r="L999" s="106"/>
      <c r="M999" s="994"/>
      <c r="N999" s="91"/>
      <c r="O999" s="93"/>
      <c r="P999" s="109"/>
    </row>
    <row r="1000" spans="1:16">
      <c r="A1000" s="1017"/>
      <c r="B1000" s="107"/>
      <c r="C1000" s="994"/>
      <c r="D1000" s="91"/>
      <c r="E1000" s="93"/>
      <c r="F1000" s="105"/>
      <c r="G1000" s="107"/>
      <c r="H1000" s="994"/>
      <c r="I1000" s="91"/>
      <c r="J1000" s="93"/>
      <c r="K1000" s="94"/>
      <c r="L1000" s="107"/>
      <c r="M1000" s="994"/>
      <c r="N1000" s="110"/>
      <c r="O1000" s="111"/>
      <c r="P1000" s="94"/>
    </row>
    <row r="1001" spans="1:16">
      <c r="A1001" s="1017"/>
      <c r="B1001" s="106"/>
      <c r="C1001" s="994"/>
      <c r="D1001" s="91"/>
      <c r="E1001" s="93"/>
      <c r="F1001" s="94"/>
      <c r="G1001" s="106"/>
      <c r="H1001" s="994"/>
      <c r="I1001" s="110"/>
      <c r="J1001" s="111"/>
      <c r="K1001" s="94"/>
      <c r="L1001" s="106"/>
      <c r="M1001" s="994"/>
      <c r="N1001" s="110"/>
      <c r="O1001" s="111"/>
      <c r="P1001" s="94"/>
    </row>
    <row r="1002" spans="1:16" ht="17.45" customHeight="1" thickBot="1">
      <c r="A1002" s="1017"/>
      <c r="B1002" s="107"/>
      <c r="C1002" s="995"/>
      <c r="D1002" s="112"/>
      <c r="E1002" s="113"/>
      <c r="F1002" s="114"/>
      <c r="G1002" s="107"/>
      <c r="H1002" s="994"/>
      <c r="I1002" s="112"/>
      <c r="J1002" s="113"/>
      <c r="K1002" s="114"/>
      <c r="L1002" s="107"/>
      <c r="M1002" s="994"/>
      <c r="N1002" s="112"/>
      <c r="O1002" s="113"/>
      <c r="P1002" s="114"/>
    </row>
    <row r="1003" spans="1:16">
      <c r="A1003" s="1030" t="str">
        <f>TEXT(A957,"AAAA")</f>
        <v>星期日</v>
      </c>
      <c r="B1003" s="106"/>
      <c r="C1003" s="1008" t="s">
        <v>978</v>
      </c>
      <c r="D1003" s="115"/>
      <c r="E1003" s="116"/>
      <c r="F1003" s="94"/>
      <c r="G1003" s="106"/>
      <c r="H1003" s="993" t="s">
        <v>978</v>
      </c>
      <c r="I1003" s="115"/>
      <c r="J1003" s="116"/>
      <c r="K1003" s="94"/>
      <c r="L1003" s="106"/>
      <c r="M1003" s="1009" t="s">
        <v>978</v>
      </c>
      <c r="N1003" s="115"/>
      <c r="O1003" s="116"/>
      <c r="P1003" s="94"/>
    </row>
    <row r="1004" spans="1:16">
      <c r="A1004" s="1017"/>
      <c r="B1004" s="107"/>
      <c r="C1004" s="994"/>
      <c r="D1004" s="117"/>
      <c r="E1004" s="93"/>
      <c r="F1004" s="94"/>
      <c r="G1004" s="107"/>
      <c r="H1004" s="994"/>
      <c r="I1004" s="91"/>
      <c r="J1004" s="93"/>
      <c r="K1004" s="94"/>
      <c r="L1004" s="107"/>
      <c r="M1004" s="994"/>
      <c r="N1004" s="91"/>
      <c r="O1004" s="93"/>
      <c r="P1004" s="94"/>
    </row>
    <row r="1005" spans="1:16">
      <c r="A1005" s="1017"/>
      <c r="B1005" s="106"/>
      <c r="C1005" s="994"/>
      <c r="D1005" s="117"/>
      <c r="E1005" s="93"/>
      <c r="F1005" s="94"/>
      <c r="G1005" s="106"/>
      <c r="H1005" s="994"/>
      <c r="I1005" s="91"/>
      <c r="J1005" s="93"/>
      <c r="K1005" s="94"/>
      <c r="L1005" s="106"/>
      <c r="M1005" s="994"/>
      <c r="N1005" s="91"/>
      <c r="O1005" s="93"/>
      <c r="P1005" s="94"/>
    </row>
    <row r="1006" spans="1:16">
      <c r="A1006" s="1017"/>
      <c r="B1006" s="107"/>
      <c r="C1006" s="994"/>
      <c r="D1006" s="117"/>
      <c r="E1006" s="93"/>
      <c r="F1006" s="94"/>
      <c r="G1006" s="107"/>
      <c r="H1006" s="994"/>
      <c r="I1006" s="91"/>
      <c r="J1006" s="93"/>
      <c r="K1006" s="94"/>
      <c r="L1006" s="107"/>
      <c r="M1006" s="994"/>
      <c r="N1006" s="91"/>
      <c r="O1006" s="93"/>
      <c r="P1006" s="94"/>
    </row>
    <row r="1007" spans="1:16">
      <c r="A1007" s="1017"/>
      <c r="B1007" s="106"/>
      <c r="C1007" s="994"/>
      <c r="D1007" s="117"/>
      <c r="E1007" s="93"/>
      <c r="F1007" s="94"/>
      <c r="G1007" s="106"/>
      <c r="H1007" s="994"/>
      <c r="I1007" s="91"/>
      <c r="J1007" s="93"/>
      <c r="K1007" s="94"/>
      <c r="L1007" s="106"/>
      <c r="M1007" s="994"/>
      <c r="N1007" s="91"/>
      <c r="O1007" s="93"/>
      <c r="P1007" s="94"/>
    </row>
    <row r="1008" spans="1:16">
      <c r="A1008" s="1017"/>
      <c r="B1008" s="107"/>
      <c r="C1008" s="994"/>
      <c r="D1008" s="117"/>
      <c r="E1008" s="93"/>
      <c r="F1008" s="94"/>
      <c r="G1008" s="107"/>
      <c r="H1008" s="994"/>
      <c r="I1008" s="91"/>
      <c r="J1008" s="93"/>
      <c r="K1008" s="94"/>
      <c r="L1008" s="107"/>
      <c r="M1008" s="994"/>
      <c r="N1008" s="91"/>
      <c r="O1008" s="93"/>
      <c r="P1008" s="94"/>
    </row>
    <row r="1009" spans="1:16">
      <c r="A1009" s="1017"/>
      <c r="B1009" s="106"/>
      <c r="C1009" s="994"/>
      <c r="D1009" s="117"/>
      <c r="E1009" s="93"/>
      <c r="F1009" s="94"/>
      <c r="G1009" s="106"/>
      <c r="H1009" s="994"/>
      <c r="I1009" s="91"/>
      <c r="J1009" s="93"/>
      <c r="K1009" s="94"/>
      <c r="L1009" s="106"/>
      <c r="M1009" s="994"/>
      <c r="N1009" s="91"/>
      <c r="O1009" s="93"/>
      <c r="P1009" s="94"/>
    </row>
    <row r="1010" spans="1:16">
      <c r="A1010" s="1017"/>
      <c r="B1010" s="107"/>
      <c r="C1010" s="994"/>
      <c r="D1010" s="91"/>
      <c r="E1010" s="93"/>
      <c r="F1010" s="94"/>
      <c r="G1010" s="107"/>
      <c r="H1010" s="994"/>
      <c r="I1010" s="91"/>
      <c r="J1010" s="93"/>
      <c r="K1010" s="94"/>
      <c r="L1010" s="107"/>
      <c r="M1010" s="994"/>
      <c r="N1010" s="91"/>
      <c r="O1010" s="93"/>
      <c r="P1010" s="94"/>
    </row>
    <row r="1011" spans="1:16">
      <c r="A1011" s="1017"/>
      <c r="B1011" s="104"/>
      <c r="C1011" s="994"/>
      <c r="D1011" s="110"/>
      <c r="E1011" s="111"/>
      <c r="F1011" s="101"/>
      <c r="G1011" s="104"/>
      <c r="H1011" s="994"/>
      <c r="I1011" s="110"/>
      <c r="J1011" s="111"/>
      <c r="K1011" s="94"/>
      <c r="L1011" s="104"/>
      <c r="M1011" s="994"/>
      <c r="N1011" s="110"/>
      <c r="O1011" s="111"/>
      <c r="P1011" s="94"/>
    </row>
    <row r="1012" spans="1:16" ht="17.45" customHeight="1" thickBot="1">
      <c r="A1012" s="1017"/>
      <c r="B1012" s="104"/>
      <c r="C1012" s="995"/>
      <c r="D1012" s="119" t="s">
        <v>1047</v>
      </c>
      <c r="E1012" s="120" t="s">
        <v>1048</v>
      </c>
      <c r="F1012" s="121"/>
      <c r="G1012" s="104"/>
      <c r="H1012" s="995"/>
      <c r="I1012" s="119" t="s">
        <v>1047</v>
      </c>
      <c r="J1012" s="120" t="s">
        <v>1048</v>
      </c>
      <c r="K1012" s="94"/>
      <c r="L1012" s="104"/>
      <c r="M1012" s="995"/>
      <c r="N1012" s="119" t="s">
        <v>1047</v>
      </c>
      <c r="O1012" s="120" t="s">
        <v>1048</v>
      </c>
      <c r="P1012" s="94"/>
    </row>
    <row r="1013" spans="1:16">
      <c r="A1013" s="102"/>
      <c r="B1013" s="106"/>
      <c r="C1013" s="1008" t="s">
        <v>1049</v>
      </c>
      <c r="D1013" s="115"/>
      <c r="E1013" s="116"/>
      <c r="F1013" s="122"/>
      <c r="G1013" s="106"/>
      <c r="H1013" s="993" t="s">
        <v>1049</v>
      </c>
      <c r="I1013" s="115"/>
      <c r="J1013" s="116"/>
      <c r="K1013" s="122"/>
      <c r="L1013" s="106"/>
      <c r="M1013" s="1009" t="s">
        <v>1049</v>
      </c>
      <c r="N1013" s="115"/>
      <c r="O1013" s="116"/>
      <c r="P1013" s="122"/>
    </row>
    <row r="1014" spans="1:16">
      <c r="A1014" s="102"/>
      <c r="B1014" s="107"/>
      <c r="C1014" s="994"/>
      <c r="D1014" s="91"/>
      <c r="E1014" s="93"/>
      <c r="F1014" s="94"/>
      <c r="G1014" s="107"/>
      <c r="H1014" s="994"/>
      <c r="I1014" s="91"/>
      <c r="J1014" s="93"/>
      <c r="K1014" s="94"/>
      <c r="L1014" s="107"/>
      <c r="M1014" s="994"/>
      <c r="N1014" s="91"/>
      <c r="O1014" s="93"/>
      <c r="P1014" s="94"/>
    </row>
    <row r="1015" spans="1:16">
      <c r="A1015" s="102"/>
      <c r="B1015" s="123"/>
      <c r="C1015" s="994"/>
      <c r="D1015" s="91"/>
      <c r="E1015" s="93"/>
      <c r="F1015" s="94"/>
      <c r="G1015" s="123"/>
      <c r="H1015" s="994"/>
      <c r="I1015" s="91"/>
      <c r="J1015" s="93"/>
      <c r="K1015" s="94"/>
      <c r="L1015" s="123"/>
      <c r="M1015" s="994"/>
      <c r="N1015" s="91"/>
      <c r="O1015" s="93"/>
      <c r="P1015" s="125"/>
    </row>
    <row r="1016" spans="1:16">
      <c r="A1016" s="102"/>
      <c r="B1016" s="104"/>
      <c r="C1016" s="994"/>
      <c r="D1016" s="91"/>
      <c r="E1016" s="93"/>
      <c r="F1016" s="94"/>
      <c r="G1016" s="104"/>
      <c r="H1016" s="994"/>
      <c r="I1016" s="91"/>
      <c r="J1016" s="93"/>
      <c r="K1016" s="94"/>
      <c r="L1016" s="104"/>
      <c r="M1016" s="994"/>
      <c r="N1016" s="91"/>
      <c r="O1016" s="93"/>
      <c r="P1016" s="213"/>
    </row>
    <row r="1017" spans="1:16">
      <c r="A1017" s="102"/>
      <c r="B1017" s="106"/>
      <c r="C1017" s="994"/>
      <c r="D1017" s="91"/>
      <c r="E1017" s="93"/>
      <c r="F1017" s="94"/>
      <c r="G1017" s="106"/>
      <c r="H1017" s="994"/>
      <c r="I1017" s="91"/>
      <c r="J1017" s="93"/>
      <c r="K1017" s="94"/>
      <c r="L1017" s="106"/>
      <c r="M1017" s="994"/>
      <c r="N1017" s="91"/>
      <c r="O1017" s="93"/>
      <c r="P1017" s="94"/>
    </row>
    <row r="1018" spans="1:16">
      <c r="A1018" s="102"/>
      <c r="B1018" s="107"/>
      <c r="C1018" s="994"/>
      <c r="D1018" s="91"/>
      <c r="E1018" s="93"/>
      <c r="F1018" s="124"/>
      <c r="G1018" s="107"/>
      <c r="H1018" s="994"/>
      <c r="I1018" s="91"/>
      <c r="J1018" s="93"/>
      <c r="K1018" s="124"/>
      <c r="L1018" s="107"/>
      <c r="M1018" s="994"/>
      <c r="N1018" s="91"/>
      <c r="O1018" s="93"/>
      <c r="P1018" s="124"/>
    </row>
    <row r="1019" spans="1:16">
      <c r="A1019" s="102"/>
      <c r="B1019" s="106"/>
      <c r="C1019" s="994"/>
      <c r="D1019" s="91"/>
      <c r="E1019" s="93"/>
      <c r="F1019" s="125"/>
      <c r="G1019" s="106"/>
      <c r="H1019" s="994"/>
      <c r="I1019" s="91"/>
      <c r="J1019" s="93"/>
      <c r="K1019" s="125"/>
      <c r="L1019" s="106"/>
      <c r="M1019" s="994"/>
      <c r="N1019" s="91"/>
      <c r="O1019" s="93"/>
      <c r="P1019" s="125"/>
    </row>
    <row r="1020" spans="1:16">
      <c r="A1020" s="102"/>
      <c r="B1020" s="107"/>
      <c r="C1020" s="994"/>
      <c r="D1020" s="214"/>
      <c r="E1020" s="111"/>
      <c r="F1020" s="213"/>
      <c r="G1020" s="107"/>
      <c r="H1020" s="994"/>
      <c r="I1020" s="110"/>
      <c r="J1020" s="111"/>
      <c r="K1020" s="213"/>
      <c r="L1020" s="107"/>
      <c r="M1020" s="994"/>
      <c r="N1020" s="110"/>
      <c r="O1020" s="111"/>
      <c r="P1020" s="213"/>
    </row>
    <row r="1021" spans="1:16">
      <c r="A1021" s="102"/>
      <c r="B1021" s="106"/>
      <c r="C1021" s="994"/>
      <c r="D1021" s="214"/>
      <c r="E1021" s="111"/>
      <c r="F1021" s="213"/>
      <c r="G1021" s="106"/>
      <c r="H1021" s="994"/>
      <c r="I1021" s="110"/>
      <c r="J1021" s="111"/>
      <c r="K1021" s="213"/>
      <c r="L1021" s="106"/>
      <c r="M1021" s="994"/>
      <c r="N1021" s="110"/>
      <c r="O1021" s="111"/>
      <c r="P1021" s="213"/>
    </row>
    <row r="1022" spans="1:16" ht="17.45" customHeight="1" thickBot="1">
      <c r="A1022" s="102"/>
      <c r="B1022" s="107"/>
      <c r="C1022" s="995"/>
      <c r="D1022" s="126"/>
      <c r="E1022" s="127"/>
      <c r="F1022" s="101"/>
      <c r="G1022" s="107"/>
      <c r="H1022" s="995"/>
      <c r="I1022" s="110"/>
      <c r="J1022" s="127"/>
      <c r="K1022" s="101"/>
      <c r="L1022" s="107"/>
      <c r="M1022" s="995"/>
      <c r="N1022" s="110"/>
      <c r="O1022" s="128"/>
      <c r="P1022" s="124"/>
    </row>
    <row r="1023" spans="1:16">
      <c r="A1023" s="129"/>
      <c r="B1023" s="106"/>
      <c r="C1023" s="1008" t="s">
        <v>1055</v>
      </c>
      <c r="D1023" s="115" t="s">
        <v>1056</v>
      </c>
      <c r="E1023" s="130" t="s">
        <v>943</v>
      </c>
      <c r="F1023" s="122"/>
      <c r="G1023" s="106"/>
      <c r="H1023" s="993" t="s">
        <v>1055</v>
      </c>
      <c r="I1023" s="115" t="s">
        <v>1056</v>
      </c>
      <c r="J1023" s="130" t="s">
        <v>943</v>
      </c>
      <c r="K1023" s="122"/>
      <c r="L1023" s="106"/>
      <c r="M1023" s="1009" t="s">
        <v>1055</v>
      </c>
      <c r="N1023" s="115" t="s">
        <v>1056</v>
      </c>
      <c r="O1023" s="130" t="s">
        <v>943</v>
      </c>
      <c r="P1023" s="122"/>
    </row>
    <row r="1024" spans="1:16">
      <c r="A1024" s="129"/>
      <c r="B1024" s="107"/>
      <c r="C1024" s="994"/>
      <c r="D1024" s="91" t="s">
        <v>1060</v>
      </c>
      <c r="E1024" s="93" t="s">
        <v>948</v>
      </c>
      <c r="F1024" s="131"/>
      <c r="G1024" s="107"/>
      <c r="H1024" s="994"/>
      <c r="I1024" s="91" t="s">
        <v>1060</v>
      </c>
      <c r="J1024" s="93" t="s">
        <v>948</v>
      </c>
      <c r="K1024" s="131"/>
      <c r="L1024" s="107"/>
      <c r="M1024" s="994"/>
      <c r="N1024" s="91" t="s">
        <v>1060</v>
      </c>
      <c r="O1024" s="93" t="s">
        <v>948</v>
      </c>
      <c r="P1024" s="131"/>
    </row>
    <row r="1025" spans="1:16">
      <c r="A1025" s="129"/>
      <c r="B1025" s="132"/>
      <c r="C1025" s="994"/>
      <c r="D1025" s="91" t="s">
        <v>1063</v>
      </c>
      <c r="E1025" s="93" t="s">
        <v>952</v>
      </c>
      <c r="F1025" s="94"/>
      <c r="G1025" s="132"/>
      <c r="H1025" s="994"/>
      <c r="I1025" s="91" t="s">
        <v>1063</v>
      </c>
      <c r="J1025" s="93" t="s">
        <v>952</v>
      </c>
      <c r="K1025" s="94"/>
      <c r="L1025" s="132"/>
      <c r="M1025" s="994"/>
      <c r="N1025" s="91" t="s">
        <v>1063</v>
      </c>
      <c r="O1025" s="93" t="s">
        <v>952</v>
      </c>
      <c r="P1025" s="94"/>
    </row>
    <row r="1026" spans="1:16">
      <c r="A1026" s="129"/>
      <c r="B1026" s="107"/>
      <c r="C1026" s="994"/>
      <c r="D1026" s="91" t="s">
        <v>978</v>
      </c>
      <c r="E1026" s="93" t="s">
        <v>956</v>
      </c>
      <c r="F1026" s="101"/>
      <c r="G1026" s="107"/>
      <c r="H1026" s="994"/>
      <c r="I1026" s="91" t="s">
        <v>978</v>
      </c>
      <c r="J1026" s="93" t="s">
        <v>956</v>
      </c>
      <c r="K1026" s="101"/>
      <c r="L1026" s="107"/>
      <c r="M1026" s="994"/>
      <c r="N1026" s="91" t="s">
        <v>978</v>
      </c>
      <c r="O1026" s="93" t="s">
        <v>956</v>
      </c>
      <c r="P1026" s="101"/>
    </row>
    <row r="1027" spans="1:16">
      <c r="A1027" s="129"/>
      <c r="B1027" s="132"/>
      <c r="C1027" s="994"/>
      <c r="D1027" s="91"/>
      <c r="E1027" s="111"/>
      <c r="F1027" s="133"/>
      <c r="G1027" s="132"/>
      <c r="H1027" s="994"/>
      <c r="I1027" s="91"/>
      <c r="J1027" s="111"/>
      <c r="K1027" s="133"/>
      <c r="L1027" s="132"/>
      <c r="M1027" s="994"/>
      <c r="N1027" s="91"/>
      <c r="O1027" s="111"/>
      <c r="P1027" s="133"/>
    </row>
    <row r="1028" spans="1:16">
      <c r="A1028" s="129"/>
      <c r="B1028" s="107"/>
      <c r="C1028" s="994"/>
      <c r="D1028" s="91"/>
      <c r="E1028" s="93"/>
      <c r="F1028" s="94"/>
      <c r="G1028" s="107"/>
      <c r="H1028" s="994"/>
      <c r="I1028" s="91"/>
      <c r="J1028" s="93"/>
      <c r="K1028" s="94"/>
      <c r="L1028" s="107"/>
      <c r="M1028" s="994"/>
      <c r="N1028" s="91"/>
      <c r="O1028" s="93"/>
      <c r="P1028" s="94"/>
    </row>
    <row r="1029" spans="1:16">
      <c r="A1029" s="129"/>
      <c r="B1029" s="132"/>
      <c r="C1029" s="994"/>
      <c r="D1029" s="91"/>
      <c r="E1029" s="111"/>
      <c r="F1029" s="133"/>
      <c r="G1029" s="132"/>
      <c r="H1029" s="994"/>
      <c r="I1029" s="91"/>
      <c r="J1029" s="111"/>
      <c r="K1029" s="133"/>
      <c r="L1029" s="132"/>
      <c r="M1029" s="994"/>
      <c r="N1029" s="91"/>
      <c r="O1029" s="111"/>
      <c r="P1029" s="133"/>
    </row>
    <row r="1030" spans="1:16">
      <c r="A1030" s="129"/>
      <c r="B1030" s="107"/>
      <c r="C1030" s="994"/>
      <c r="D1030" s="91"/>
      <c r="E1030" s="93"/>
      <c r="F1030" s="94"/>
      <c r="G1030" s="107"/>
      <c r="H1030" s="994"/>
      <c r="I1030" s="91"/>
      <c r="J1030" s="93"/>
      <c r="K1030" s="94"/>
      <c r="L1030" s="107"/>
      <c r="M1030" s="994"/>
      <c r="N1030" s="91"/>
      <c r="O1030" s="93"/>
      <c r="P1030" s="94"/>
    </row>
    <row r="1031" spans="1:16">
      <c r="A1031" s="129"/>
      <c r="B1031" s="132"/>
      <c r="C1031" s="994"/>
      <c r="D1031" s="91"/>
      <c r="E1031" s="93"/>
      <c r="F1031" s="94"/>
      <c r="G1031" s="132"/>
      <c r="H1031" s="994"/>
      <c r="I1031" s="91"/>
      <c r="J1031" s="93"/>
      <c r="K1031" s="94"/>
      <c r="L1031" s="132"/>
      <c r="M1031" s="994"/>
      <c r="N1031" s="91"/>
      <c r="O1031" s="93"/>
      <c r="P1031" s="94"/>
    </row>
    <row r="1032" spans="1:16" ht="17.45" customHeight="1" thickBot="1">
      <c r="A1032" s="129"/>
      <c r="B1032" s="107"/>
      <c r="C1032" s="995"/>
      <c r="D1032" s="112"/>
      <c r="E1032" s="113"/>
      <c r="F1032" s="114"/>
      <c r="G1032" s="107"/>
      <c r="H1032" s="995"/>
      <c r="I1032" s="112"/>
      <c r="J1032" s="127"/>
      <c r="K1032" s="101"/>
      <c r="L1032" s="107"/>
      <c r="M1032" s="995"/>
      <c r="N1032" s="112"/>
      <c r="O1032" s="127"/>
      <c r="P1032" s="101"/>
    </row>
    <row r="1033" spans="1:16">
      <c r="A1033" s="129"/>
      <c r="B1033" s="132"/>
      <c r="C1033" s="1011" t="s">
        <v>1068</v>
      </c>
      <c r="D1033" s="134" t="s">
        <v>1069</v>
      </c>
      <c r="E1033" s="135"/>
      <c r="F1033" s="136" t="s">
        <v>1070</v>
      </c>
      <c r="G1033" s="132"/>
      <c r="H1033" s="1028" t="s">
        <v>1068</v>
      </c>
      <c r="I1033" s="134" t="s">
        <v>1069</v>
      </c>
      <c r="J1033" s="135"/>
      <c r="K1033" s="136" t="s">
        <v>1070</v>
      </c>
      <c r="L1033" s="132"/>
      <c r="M1033" s="1013" t="s">
        <v>1068</v>
      </c>
      <c r="N1033" s="134" t="s">
        <v>1069</v>
      </c>
      <c r="O1033" s="135"/>
      <c r="P1033" s="136" t="s">
        <v>1070</v>
      </c>
    </row>
    <row r="1034" spans="1:16">
      <c r="A1034" s="129"/>
      <c r="B1034" s="107"/>
      <c r="C1034" s="994"/>
      <c r="D1034" s="117"/>
      <c r="E1034" s="118"/>
      <c r="F1034" s="137"/>
      <c r="G1034" s="107"/>
      <c r="H1034" s="994"/>
      <c r="I1034" s="91"/>
      <c r="J1034" s="93"/>
      <c r="K1034" s="94"/>
      <c r="L1034" s="107"/>
      <c r="M1034" s="994"/>
      <c r="N1034" s="91"/>
      <c r="O1034" s="93"/>
      <c r="P1034" s="94"/>
    </row>
    <row r="1035" spans="1:16">
      <c r="A1035" s="129"/>
      <c r="B1035" s="132"/>
      <c r="C1035" s="994"/>
      <c r="D1035" s="91"/>
      <c r="E1035" s="93"/>
      <c r="F1035" s="94"/>
      <c r="G1035" s="132"/>
      <c r="H1035" s="994"/>
      <c r="I1035" s="91"/>
      <c r="J1035" s="93"/>
      <c r="K1035" s="94"/>
      <c r="L1035" s="132"/>
      <c r="M1035" s="994"/>
      <c r="N1035" s="91"/>
      <c r="O1035" s="93"/>
      <c r="P1035" s="94"/>
    </row>
    <row r="1036" spans="1:16">
      <c r="A1036" s="129"/>
      <c r="B1036" s="107"/>
      <c r="C1036" s="994"/>
      <c r="D1036" s="110"/>
      <c r="E1036" s="111"/>
      <c r="F1036" s="101"/>
      <c r="G1036" s="107"/>
      <c r="H1036" s="994"/>
      <c r="I1036" s="110"/>
      <c r="J1036" s="111"/>
      <c r="K1036" s="101"/>
      <c r="L1036" s="107"/>
      <c r="M1036" s="994"/>
      <c r="N1036" s="110"/>
      <c r="O1036" s="111"/>
      <c r="P1036" s="101"/>
    </row>
    <row r="1037" spans="1:16">
      <c r="A1037" s="1031"/>
      <c r="B1037" s="132"/>
      <c r="C1037" s="994"/>
      <c r="D1037" s="91"/>
      <c r="E1037" s="93"/>
      <c r="F1037" s="94"/>
      <c r="G1037" s="132"/>
      <c r="H1037" s="994"/>
      <c r="I1037" s="91"/>
      <c r="J1037" s="93"/>
      <c r="K1037" s="94"/>
      <c r="L1037" s="132"/>
      <c r="M1037" s="994"/>
      <c r="N1037" s="91"/>
      <c r="O1037" s="93"/>
      <c r="P1037" s="94"/>
    </row>
    <row r="1038" spans="1:16">
      <c r="A1038" s="1017"/>
      <c r="B1038" s="107"/>
      <c r="C1038" s="994"/>
      <c r="D1038" s="91"/>
      <c r="E1038" s="93"/>
      <c r="F1038" s="94"/>
      <c r="G1038" s="107"/>
      <c r="H1038" s="994"/>
      <c r="I1038" s="91"/>
      <c r="J1038" s="93"/>
      <c r="K1038" s="94"/>
      <c r="L1038" s="107"/>
      <c r="M1038" s="994"/>
      <c r="N1038" s="91"/>
      <c r="O1038" s="93"/>
      <c r="P1038" s="94"/>
    </row>
    <row r="1039" spans="1:16">
      <c r="A1039" s="1017"/>
      <c r="B1039" s="132"/>
      <c r="C1039" s="994"/>
      <c r="D1039" s="110"/>
      <c r="E1039" s="111"/>
      <c r="F1039" s="101"/>
      <c r="G1039" s="132"/>
      <c r="H1039" s="994"/>
      <c r="I1039" s="110"/>
      <c r="J1039" s="111"/>
      <c r="K1039" s="101"/>
      <c r="L1039" s="132"/>
      <c r="M1039" s="994"/>
      <c r="N1039" s="110"/>
      <c r="O1039" s="111"/>
      <c r="P1039" s="101"/>
    </row>
    <row r="1040" spans="1:16" ht="17.45" customHeight="1" thickBot="1">
      <c r="A1040" s="1032"/>
      <c r="B1040" s="138"/>
      <c r="C1040" s="1012"/>
      <c r="D1040" s="139"/>
      <c r="E1040" s="140"/>
      <c r="F1040" s="141"/>
      <c r="G1040" s="138"/>
      <c r="H1040" s="1012"/>
      <c r="I1040" s="139"/>
      <c r="J1040" s="140"/>
      <c r="K1040" s="141"/>
      <c r="L1040" s="138"/>
      <c r="M1040" s="1012"/>
      <c r="N1040" s="139"/>
      <c r="O1040" s="140"/>
      <c r="P1040" s="141"/>
    </row>
    <row r="1041" spans="1:16" s="143" customFormat="1" ht="27" customHeight="1" thickTop="1" thickBot="1">
      <c r="A1041" s="142"/>
      <c r="B1041" s="1000" t="s">
        <v>1077</v>
      </c>
      <c r="C1041" s="1001"/>
      <c r="D1041" s="1001"/>
      <c r="E1041" s="1001"/>
      <c r="F1041" s="1001"/>
      <c r="G1041" s="1025" t="s">
        <v>1078</v>
      </c>
      <c r="H1041" s="1006"/>
      <c r="I1041" s="1006"/>
      <c r="J1041" s="1006"/>
      <c r="K1041" s="1006"/>
      <c r="L1041" s="1006"/>
      <c r="M1041" s="1006"/>
      <c r="N1041" s="1005" t="s">
        <v>1079</v>
      </c>
      <c r="O1041" s="1006"/>
      <c r="P1041" s="1006"/>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990">
        <f>A957</f>
        <v>46152</v>
      </c>
      <c r="B1043" s="1020" t="s">
        <v>1085</v>
      </c>
      <c r="C1043" s="157"/>
      <c r="D1043" s="158"/>
      <c r="E1043" s="159"/>
      <c r="F1043" s="160"/>
      <c r="G1043" s="161"/>
      <c r="H1043" s="162"/>
      <c r="I1043" s="163"/>
      <c r="J1043" s="163"/>
      <c r="K1043" s="164"/>
      <c r="L1043" s="165"/>
      <c r="M1043" s="166"/>
      <c r="N1043" s="167"/>
      <c r="O1043" s="163"/>
      <c r="P1043" s="168"/>
    </row>
    <row r="1044" spans="1:16" s="169" customFormat="1">
      <c r="A1044" s="991"/>
      <c r="B1044" s="1021"/>
      <c r="C1044" s="170"/>
      <c r="D1044" s="171"/>
      <c r="E1044" s="172"/>
      <c r="F1044" s="173"/>
      <c r="G1044" s="170"/>
      <c r="H1044" s="174"/>
      <c r="I1044" s="172"/>
      <c r="J1044" s="172"/>
      <c r="K1044" s="175"/>
      <c r="L1044" s="176"/>
      <c r="M1044" s="177"/>
      <c r="N1044" s="178"/>
      <c r="O1044" s="172"/>
      <c r="P1044" s="179"/>
    </row>
    <row r="1045" spans="1:16" s="169" customFormat="1">
      <c r="A1045" s="991"/>
      <c r="B1045" s="1021"/>
      <c r="C1045" s="170"/>
      <c r="D1045" s="171"/>
      <c r="E1045" s="172"/>
      <c r="F1045" s="173"/>
      <c r="G1045" s="170"/>
      <c r="H1045" s="180"/>
      <c r="I1045" s="172"/>
      <c r="J1045" s="172"/>
      <c r="K1045" s="175"/>
      <c r="L1045" s="181"/>
      <c r="M1045" s="177"/>
      <c r="N1045" s="178"/>
      <c r="O1045" s="172"/>
      <c r="P1045" s="179"/>
    </row>
    <row r="1046" spans="1:16" s="169" customFormat="1">
      <c r="A1046" s="991"/>
      <c r="B1046" s="1021"/>
      <c r="C1046" s="170"/>
      <c r="D1046" s="215"/>
      <c r="E1046" s="172"/>
      <c r="F1046" s="173"/>
      <c r="G1046" s="170"/>
      <c r="H1046" s="180"/>
      <c r="I1046" s="172"/>
      <c r="J1046" s="172"/>
      <c r="K1046" s="184"/>
      <c r="L1046" s="181"/>
      <c r="M1046" s="177"/>
      <c r="N1046" s="178"/>
      <c r="O1046" s="172"/>
      <c r="P1046" s="179"/>
    </row>
    <row r="1047" spans="1:16" s="169" customFormat="1">
      <c r="A1047" s="991"/>
      <c r="B1047" s="1021"/>
      <c r="C1047" s="170"/>
      <c r="D1047" s="182"/>
      <c r="E1047" s="172"/>
      <c r="F1047" s="179"/>
      <c r="G1047" s="170"/>
      <c r="H1047" s="183"/>
      <c r="I1047" s="172"/>
      <c r="J1047" s="172"/>
      <c r="K1047" s="184"/>
      <c r="L1047" s="181"/>
      <c r="M1047" s="177"/>
      <c r="N1047" s="178"/>
      <c r="O1047" s="172"/>
      <c r="P1047" s="179"/>
    </row>
    <row r="1048" spans="1:16" s="169" customFormat="1">
      <c r="A1048" s="991"/>
      <c r="B1048" s="1021"/>
      <c r="C1048" s="170"/>
      <c r="D1048" s="171"/>
      <c r="E1048" s="172"/>
      <c r="F1048" s="185"/>
      <c r="G1048" s="195"/>
      <c r="H1048" s="180"/>
      <c r="I1048" s="188"/>
      <c r="J1048" s="172"/>
      <c r="K1048" s="175"/>
      <c r="L1048" s="186"/>
      <c r="M1048" s="187"/>
      <c r="N1048" s="178"/>
      <c r="O1048" s="172"/>
      <c r="P1048" s="179"/>
    </row>
    <row r="1049" spans="1:16" s="169" customFormat="1">
      <c r="A1049" s="991"/>
      <c r="B1049" s="1021"/>
      <c r="C1049" s="170"/>
      <c r="D1049" s="171"/>
      <c r="E1049" s="172"/>
      <c r="F1049" s="179"/>
      <c r="G1049" s="170"/>
      <c r="H1049" s="180"/>
      <c r="I1049" s="188"/>
      <c r="J1049" s="172"/>
      <c r="K1049" s="175"/>
      <c r="L1049" s="181"/>
      <c r="M1049" s="177"/>
      <c r="N1049" s="178"/>
      <c r="O1049" s="172"/>
      <c r="P1049" s="179"/>
    </row>
    <row r="1050" spans="1:16" s="169" customFormat="1">
      <c r="A1050" s="991"/>
      <c r="B1050" s="1021"/>
      <c r="C1050" s="170"/>
      <c r="D1050" s="171"/>
      <c r="E1050" s="172"/>
      <c r="F1050" s="179"/>
      <c r="G1050" s="216"/>
      <c r="H1050" s="180"/>
      <c r="I1050" s="172"/>
      <c r="J1050" s="172"/>
      <c r="K1050" s="175"/>
      <c r="L1050" s="181"/>
      <c r="M1050" s="177"/>
      <c r="N1050" s="178"/>
      <c r="O1050" s="172"/>
      <c r="P1050" s="179"/>
    </row>
    <row r="1051" spans="1:16" s="169" customFormat="1">
      <c r="A1051" s="991"/>
      <c r="B1051" s="1021"/>
      <c r="C1051" s="170"/>
      <c r="D1051" s="171"/>
      <c r="E1051" s="172"/>
      <c r="F1051" s="185"/>
      <c r="G1051" s="170"/>
      <c r="H1051" s="180"/>
      <c r="I1051" s="188"/>
      <c r="J1051" s="172"/>
      <c r="K1051" s="175"/>
      <c r="L1051" s="181"/>
      <c r="M1051" s="177"/>
      <c r="N1051" s="178"/>
      <c r="O1051" s="172"/>
      <c r="P1051" s="179"/>
    </row>
    <row r="1052" spans="1:16" s="169" customFormat="1">
      <c r="A1052" s="991"/>
      <c r="B1052" s="1021"/>
      <c r="C1052" s="170"/>
      <c r="D1052" s="171"/>
      <c r="E1052" s="172"/>
      <c r="F1052" s="179"/>
      <c r="G1052" s="170"/>
      <c r="H1052" s="180"/>
      <c r="I1052" s="188"/>
      <c r="J1052" s="172"/>
      <c r="K1052" s="175"/>
      <c r="L1052" s="181"/>
      <c r="M1052" s="177"/>
      <c r="N1052" s="178"/>
      <c r="O1052" s="172"/>
      <c r="P1052" s="179"/>
    </row>
    <row r="1053" spans="1:16" s="169" customFormat="1">
      <c r="A1053" s="991"/>
      <c r="B1053" s="1021"/>
      <c r="C1053" s="189"/>
      <c r="D1053" s="190"/>
      <c r="E1053" s="191"/>
      <c r="F1053" s="192"/>
      <c r="G1053" s="170"/>
      <c r="H1053" s="174"/>
      <c r="I1053" s="172"/>
      <c r="J1053" s="172"/>
      <c r="K1053" s="175"/>
      <c r="L1053" s="181"/>
      <c r="M1053" s="177"/>
      <c r="N1053" s="193"/>
      <c r="O1053" s="191"/>
      <c r="P1053" s="192"/>
    </row>
    <row r="1054" spans="1:16" s="169" customFormat="1">
      <c r="A1054" s="991"/>
      <c r="B1054" s="1021"/>
      <c r="C1054" s="189"/>
      <c r="D1054" s="190"/>
      <c r="E1054" s="191"/>
      <c r="F1054" s="192"/>
      <c r="G1054" s="195"/>
      <c r="H1054" s="180"/>
      <c r="I1054" s="188"/>
      <c r="J1054" s="172"/>
      <c r="K1054" s="175"/>
      <c r="L1054" s="181"/>
      <c r="M1054" s="177"/>
      <c r="N1054" s="193"/>
      <c r="O1054" s="191"/>
      <c r="P1054" s="192"/>
    </row>
    <row r="1055" spans="1:16" s="169" customFormat="1">
      <c r="A1055" s="991"/>
      <c r="B1055" s="1021"/>
      <c r="C1055" s="189"/>
      <c r="D1055" s="190"/>
      <c r="E1055" s="191"/>
      <c r="F1055" s="192"/>
      <c r="G1055" s="170"/>
      <c r="H1055" s="196"/>
      <c r="I1055" s="188"/>
      <c r="J1055" s="197"/>
      <c r="K1055" s="194"/>
      <c r="L1055" s="181"/>
      <c r="M1055" s="177"/>
      <c r="N1055" s="193"/>
      <c r="O1055" s="191"/>
      <c r="P1055" s="192"/>
    </row>
    <row r="1056" spans="1:16" s="169" customFormat="1">
      <c r="A1056" s="991"/>
      <c r="B1056" s="1021"/>
      <c r="C1056" s="189"/>
      <c r="D1056" s="190"/>
      <c r="E1056" s="191"/>
      <c r="F1056" s="192"/>
      <c r="G1056" s="170"/>
      <c r="H1056" s="198"/>
      <c r="I1056" s="172"/>
      <c r="J1056" s="172"/>
      <c r="K1056" s="175"/>
      <c r="L1056" s="181"/>
      <c r="M1056" s="177"/>
      <c r="N1056" s="193"/>
      <c r="O1056" s="191"/>
      <c r="P1056" s="192"/>
    </row>
    <row r="1057" spans="1:16" s="169" customFormat="1">
      <c r="A1057" s="991"/>
      <c r="B1057" s="1021"/>
      <c r="C1057" s="189"/>
      <c r="D1057" s="190"/>
      <c r="E1057" s="191"/>
      <c r="F1057" s="192"/>
      <c r="G1057" s="195"/>
      <c r="H1057" s="180"/>
      <c r="I1057" s="197"/>
      <c r="J1057" s="197"/>
      <c r="K1057" s="194"/>
      <c r="L1057" s="181"/>
      <c r="M1057" s="177"/>
      <c r="N1057" s="193"/>
      <c r="O1057" s="191"/>
      <c r="P1057" s="192"/>
    </row>
    <row r="1058" spans="1:16" s="169" customFormat="1">
      <c r="A1058" s="991"/>
      <c r="B1058" s="1021"/>
      <c r="C1058" s="189"/>
      <c r="D1058" s="190"/>
      <c r="E1058" s="191"/>
      <c r="F1058" s="192"/>
      <c r="G1058" s="170"/>
      <c r="H1058" s="180"/>
      <c r="I1058" s="197"/>
      <c r="J1058" s="197"/>
      <c r="K1058" s="194"/>
      <c r="L1058" s="176"/>
      <c r="M1058" s="177"/>
      <c r="N1058" s="193"/>
      <c r="O1058" s="191"/>
      <c r="P1058" s="192"/>
    </row>
    <row r="1059" spans="1:16" s="169" customFormat="1">
      <c r="A1059" s="991"/>
      <c r="B1059" s="1021"/>
      <c r="C1059" s="189"/>
      <c r="D1059" s="190"/>
      <c r="E1059" s="191"/>
      <c r="F1059" s="192"/>
      <c r="G1059" s="189"/>
      <c r="H1059" s="198"/>
      <c r="I1059" s="199"/>
      <c r="J1059" s="199"/>
      <c r="K1059" s="200"/>
      <c r="L1059" s="201"/>
      <c r="M1059" s="187"/>
      <c r="N1059" s="193"/>
      <c r="O1059" s="191"/>
      <c r="P1059" s="192"/>
    </row>
    <row r="1060" spans="1:16" s="169" customFormat="1">
      <c r="A1060" s="991"/>
      <c r="B1060" s="1021"/>
      <c r="C1060" s="189"/>
      <c r="D1060" s="190"/>
      <c r="E1060" s="191"/>
      <c r="F1060" s="192"/>
      <c r="G1060" s="189"/>
      <c r="H1060" s="198"/>
      <c r="I1060" s="199"/>
      <c r="J1060" s="199"/>
      <c r="K1060" s="200"/>
      <c r="L1060" s="201"/>
      <c r="M1060" s="187"/>
      <c r="N1060" s="193"/>
      <c r="O1060" s="191"/>
      <c r="P1060" s="192"/>
    </row>
    <row r="1061" spans="1:16" s="169" customFormat="1">
      <c r="A1061" s="991"/>
      <c r="B1061" s="1021"/>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992"/>
      <c r="B1062" s="1022"/>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16">
        <f>A957+1</f>
        <v>46153</v>
      </c>
      <c r="B1063" s="87" t="s">
        <v>940</v>
      </c>
      <c r="C1063" s="1008" t="s">
        <v>941</v>
      </c>
      <c r="D1063" s="88" t="s">
        <v>942</v>
      </c>
      <c r="E1063" s="89" t="s">
        <v>943</v>
      </c>
      <c r="F1063" s="90"/>
      <c r="G1063" s="87" t="s">
        <v>940</v>
      </c>
      <c r="H1063" s="1023" t="s">
        <v>941</v>
      </c>
      <c r="I1063" s="88" t="s">
        <v>942</v>
      </c>
      <c r="J1063" s="89" t="s">
        <v>943</v>
      </c>
      <c r="K1063" s="90"/>
      <c r="L1063" s="87" t="s">
        <v>940</v>
      </c>
      <c r="M1063" s="1029" t="s">
        <v>941</v>
      </c>
      <c r="N1063" s="88" t="s">
        <v>942</v>
      </c>
      <c r="O1063" s="89" t="s">
        <v>943</v>
      </c>
      <c r="P1063" s="90"/>
    </row>
    <row r="1064" spans="1:16" ht="18" customHeight="1">
      <c r="A1064" s="1017"/>
      <c r="B1064" s="1026"/>
      <c r="C1064" s="994"/>
      <c r="D1064" s="91" t="s">
        <v>951</v>
      </c>
      <c r="E1064" s="92" t="s">
        <v>948</v>
      </c>
      <c r="F1064" s="90"/>
      <c r="G1064" s="1026"/>
      <c r="H1064" s="994"/>
      <c r="I1064" s="91" t="s">
        <v>951</v>
      </c>
      <c r="J1064" s="92" t="s">
        <v>948</v>
      </c>
      <c r="K1064" s="90"/>
      <c r="L1064" s="1026"/>
      <c r="M1064" s="994"/>
      <c r="N1064" s="91" t="s">
        <v>951</v>
      </c>
      <c r="O1064" s="92" t="s">
        <v>948</v>
      </c>
      <c r="P1064" s="90"/>
    </row>
    <row r="1065" spans="1:16" ht="17.45" customHeight="1" thickBot="1">
      <c r="A1065" s="1017"/>
      <c r="B1065" s="997"/>
      <c r="C1065" s="994"/>
      <c r="D1065" s="91" t="s">
        <v>955</v>
      </c>
      <c r="E1065" s="93" t="s">
        <v>952</v>
      </c>
      <c r="F1065" s="95"/>
      <c r="G1065" s="997"/>
      <c r="H1065" s="994"/>
      <c r="I1065" s="91" t="s">
        <v>955</v>
      </c>
      <c r="J1065" s="93" t="s">
        <v>952</v>
      </c>
      <c r="K1065" s="95"/>
      <c r="L1065" s="997"/>
      <c r="M1065" s="994"/>
      <c r="N1065" s="91" t="s">
        <v>955</v>
      </c>
      <c r="O1065" s="93" t="s">
        <v>952</v>
      </c>
      <c r="P1065" s="95"/>
    </row>
    <row r="1066" spans="1:16" ht="17.45" customHeight="1" thickBot="1">
      <c r="A1066" s="1017"/>
      <c r="B1066" s="87" t="s">
        <v>954</v>
      </c>
      <c r="C1066" s="994"/>
      <c r="D1066" s="91"/>
      <c r="E1066" s="93"/>
      <c r="F1066" s="94"/>
      <c r="G1066" s="87" t="s">
        <v>954</v>
      </c>
      <c r="H1066" s="994"/>
      <c r="I1066" s="91" t="s">
        <v>958</v>
      </c>
      <c r="J1066" s="93" t="s">
        <v>956</v>
      </c>
      <c r="K1066" s="94"/>
      <c r="L1066" s="87" t="s">
        <v>954</v>
      </c>
      <c r="M1066" s="994"/>
      <c r="N1066" s="91" t="s">
        <v>958</v>
      </c>
      <c r="O1066" s="93" t="s">
        <v>956</v>
      </c>
      <c r="P1066" s="94"/>
    </row>
    <row r="1067" spans="1:16">
      <c r="A1067" s="1017"/>
      <c r="B1067" s="1027"/>
      <c r="C1067" s="994"/>
      <c r="D1067" s="91"/>
      <c r="E1067" s="93"/>
      <c r="F1067" s="94"/>
      <c r="G1067" s="1027"/>
      <c r="H1067" s="994"/>
      <c r="I1067" s="91"/>
      <c r="J1067" s="93"/>
      <c r="K1067" s="94"/>
      <c r="L1067" s="1027"/>
      <c r="M1067" s="994"/>
      <c r="N1067" s="91"/>
      <c r="O1067" s="93"/>
      <c r="P1067" s="94"/>
    </row>
    <row r="1068" spans="1:16">
      <c r="A1068" s="1017"/>
      <c r="B1068" s="1003"/>
      <c r="C1068" s="994"/>
      <c r="D1068" s="91"/>
      <c r="E1068" s="93"/>
      <c r="F1068" s="94"/>
      <c r="G1068" s="1003"/>
      <c r="H1068" s="994"/>
      <c r="I1068" s="91"/>
      <c r="J1068" s="93"/>
      <c r="K1068" s="94"/>
      <c r="L1068" s="1003"/>
      <c r="M1068" s="994"/>
      <c r="N1068" s="91"/>
      <c r="O1068" s="93"/>
      <c r="P1068" s="94"/>
    </row>
    <row r="1069" spans="1:16">
      <c r="A1069" s="1017"/>
      <c r="B1069" s="1002"/>
      <c r="C1069" s="994"/>
      <c r="D1069" s="91"/>
      <c r="E1069" s="93"/>
      <c r="F1069" s="90"/>
      <c r="G1069" s="1002"/>
      <c r="H1069" s="994"/>
      <c r="I1069" s="91"/>
      <c r="J1069" s="93"/>
      <c r="K1069" s="90"/>
      <c r="L1069" s="1002"/>
      <c r="M1069" s="994"/>
      <c r="N1069" s="91"/>
      <c r="O1069" s="93"/>
      <c r="P1069" s="90"/>
    </row>
    <row r="1070" spans="1:16">
      <c r="A1070" s="1017"/>
      <c r="B1070" s="1003"/>
      <c r="C1070" s="994"/>
      <c r="D1070" s="91"/>
      <c r="E1070" s="93"/>
      <c r="F1070" s="96"/>
      <c r="G1070" s="1003"/>
      <c r="H1070" s="994"/>
      <c r="I1070" s="91"/>
      <c r="J1070" s="93"/>
      <c r="K1070" s="96"/>
      <c r="L1070" s="1003"/>
      <c r="M1070" s="994"/>
      <c r="N1070" s="91"/>
      <c r="O1070" s="93"/>
      <c r="P1070" s="90"/>
    </row>
    <row r="1071" spans="1:16">
      <c r="A1071" s="1017"/>
      <c r="B1071" s="1002"/>
      <c r="C1071" s="994"/>
      <c r="D1071" s="91"/>
      <c r="E1071" s="93"/>
      <c r="F1071" s="99"/>
      <c r="G1071" s="1002"/>
      <c r="H1071" s="994"/>
      <c r="I1071" s="91"/>
      <c r="J1071" s="93"/>
      <c r="K1071" s="99"/>
      <c r="L1071" s="1002"/>
      <c r="M1071" s="994"/>
      <c r="N1071" s="91"/>
      <c r="O1071" s="93"/>
      <c r="P1071" s="96"/>
    </row>
    <row r="1072" spans="1:16" ht="17.45" customHeight="1" thickBot="1">
      <c r="A1072" s="1017"/>
      <c r="B1072" s="1003"/>
      <c r="C1072" s="994"/>
      <c r="D1072" s="91"/>
      <c r="E1072" s="93"/>
      <c r="F1072" s="96"/>
      <c r="G1072" s="1003"/>
      <c r="H1072" s="994"/>
      <c r="I1072" s="91"/>
      <c r="J1072" s="93"/>
      <c r="K1072" s="96"/>
      <c r="L1072" s="1003"/>
      <c r="M1072" s="994"/>
      <c r="N1072" s="91"/>
      <c r="O1072" s="93"/>
      <c r="P1072" s="96"/>
    </row>
    <row r="1073" spans="1:16" ht="17.45" customHeight="1" thickBot="1">
      <c r="A1073" s="1017"/>
      <c r="B1073" s="97" t="s">
        <v>977</v>
      </c>
      <c r="C1073" s="994"/>
      <c r="D1073" s="91"/>
      <c r="E1073" s="93"/>
      <c r="F1073" s="96"/>
      <c r="G1073" s="97" t="s">
        <v>977</v>
      </c>
      <c r="H1073" s="994"/>
      <c r="I1073" s="91"/>
      <c r="J1073" s="93"/>
      <c r="K1073" s="96"/>
      <c r="L1073" s="97" t="s">
        <v>977</v>
      </c>
      <c r="M1073" s="994"/>
      <c r="N1073" s="91"/>
      <c r="O1073" s="93"/>
      <c r="P1073" s="96"/>
    </row>
    <row r="1074" spans="1:16">
      <c r="A1074" s="1017"/>
      <c r="B1074" s="1007"/>
      <c r="C1074" s="994"/>
      <c r="D1074" s="91"/>
      <c r="E1074" s="93"/>
      <c r="F1074" s="96"/>
      <c r="G1074" s="1007"/>
      <c r="H1074" s="994"/>
      <c r="I1074" s="91"/>
      <c r="J1074" s="93"/>
      <c r="K1074" s="96"/>
      <c r="L1074" s="1007"/>
      <c r="M1074" s="994"/>
      <c r="N1074" s="91"/>
      <c r="O1074" s="93"/>
      <c r="P1074" s="96"/>
    </row>
    <row r="1075" spans="1:16">
      <c r="A1075" s="1017"/>
      <c r="B1075" s="999"/>
      <c r="C1075" s="994"/>
      <c r="D1075" s="91"/>
      <c r="E1075" s="93"/>
      <c r="F1075" s="96"/>
      <c r="G1075" s="999"/>
      <c r="H1075" s="994"/>
      <c r="I1075" s="91"/>
      <c r="J1075" s="93"/>
      <c r="K1075" s="96"/>
      <c r="L1075" s="999"/>
      <c r="M1075" s="994"/>
      <c r="N1075" s="91"/>
      <c r="O1075" s="93"/>
      <c r="P1075" s="94"/>
    </row>
    <row r="1076" spans="1:16" ht="17.45" customHeight="1" thickBot="1">
      <c r="A1076" s="1017"/>
      <c r="B1076" s="997"/>
      <c r="C1076" s="994"/>
      <c r="D1076" s="91"/>
      <c r="E1076" s="93"/>
      <c r="F1076" s="94"/>
      <c r="G1076" s="997"/>
      <c r="H1076" s="994"/>
      <c r="I1076" s="91"/>
      <c r="J1076" s="93"/>
      <c r="K1076" s="94"/>
      <c r="L1076" s="997"/>
      <c r="M1076" s="994"/>
      <c r="N1076" s="91"/>
      <c r="O1076" s="93"/>
      <c r="P1076" s="94"/>
    </row>
    <row r="1077" spans="1:16" ht="17.45" customHeight="1" thickBot="1">
      <c r="A1077" s="1017"/>
      <c r="B1077" s="97" t="s">
        <v>994</v>
      </c>
      <c r="C1077" s="994"/>
      <c r="D1077" s="91"/>
      <c r="E1077" s="93"/>
      <c r="F1077" s="94"/>
      <c r="G1077" s="97" t="s">
        <v>994</v>
      </c>
      <c r="H1077" s="994"/>
      <c r="I1077" s="91"/>
      <c r="J1077" s="93"/>
      <c r="K1077" s="94"/>
      <c r="L1077" s="97" t="s">
        <v>994</v>
      </c>
      <c r="M1077" s="994"/>
      <c r="N1077" s="91"/>
      <c r="O1077" s="93"/>
      <c r="P1077" s="94"/>
    </row>
    <row r="1078" spans="1:16">
      <c r="A1078" s="1017"/>
      <c r="B1078" s="998"/>
      <c r="C1078" s="994"/>
      <c r="D1078" s="91"/>
      <c r="E1078" s="93"/>
      <c r="F1078" s="94"/>
      <c r="G1078" s="998"/>
      <c r="H1078" s="994"/>
      <c r="I1078" s="91"/>
      <c r="J1078" s="93"/>
      <c r="K1078" s="94"/>
      <c r="L1078" s="998"/>
      <c r="M1078" s="994"/>
      <c r="N1078" s="91"/>
      <c r="O1078" s="93"/>
      <c r="P1078" s="94"/>
    </row>
    <row r="1079" spans="1:16">
      <c r="A1079" s="1017"/>
      <c r="B1079" s="999"/>
      <c r="C1079" s="994"/>
      <c r="D1079" s="91"/>
      <c r="E1079" s="93"/>
      <c r="F1079" s="94"/>
      <c r="G1079" s="999"/>
      <c r="H1079" s="994"/>
      <c r="I1079" s="91"/>
      <c r="J1079" s="93"/>
      <c r="K1079" s="94"/>
      <c r="L1079" s="999"/>
      <c r="M1079" s="994"/>
      <c r="N1079" s="91"/>
      <c r="O1079" s="93"/>
      <c r="P1079" s="94"/>
    </row>
    <row r="1080" spans="1:16" ht="17.45" customHeight="1" thickBot="1">
      <c r="A1080" s="1017"/>
      <c r="B1080" s="997"/>
      <c r="C1080" s="994"/>
      <c r="D1080" s="91"/>
      <c r="E1080" s="93"/>
      <c r="F1080" s="94"/>
      <c r="G1080" s="997"/>
      <c r="H1080" s="994"/>
      <c r="I1080" s="91"/>
      <c r="J1080" s="93"/>
      <c r="K1080" s="94"/>
      <c r="L1080" s="997"/>
      <c r="M1080" s="994"/>
      <c r="N1080" s="91"/>
      <c r="O1080" s="93"/>
      <c r="P1080" s="94"/>
    </row>
    <row r="1081" spans="1:16">
      <c r="A1081" s="1017"/>
      <c r="B1081" s="1018" t="s">
        <v>1013</v>
      </c>
      <c r="C1081" s="994"/>
      <c r="D1081" s="91"/>
      <c r="E1081" s="93"/>
      <c r="F1081" s="94"/>
      <c r="G1081" s="1018" t="s">
        <v>1013</v>
      </c>
      <c r="H1081" s="994"/>
      <c r="I1081" s="91"/>
      <c r="J1081" s="93"/>
      <c r="K1081" s="94"/>
      <c r="L1081" s="1018" t="s">
        <v>1013</v>
      </c>
      <c r="M1081" s="994"/>
      <c r="N1081" s="91"/>
      <c r="O1081" s="93"/>
      <c r="P1081" s="94"/>
    </row>
    <row r="1082" spans="1:16" ht="17.45" customHeight="1" thickBot="1">
      <c r="A1082" s="1017"/>
      <c r="B1082" s="1019"/>
      <c r="C1082" s="994"/>
      <c r="D1082" s="91"/>
      <c r="E1082" s="93"/>
      <c r="F1082" s="94"/>
      <c r="G1082" s="1019"/>
      <c r="H1082" s="994"/>
      <c r="I1082" s="91"/>
      <c r="J1082" s="93"/>
      <c r="K1082" s="94"/>
      <c r="L1082" s="1019"/>
      <c r="M1082" s="994"/>
      <c r="N1082" s="91"/>
      <c r="O1082" s="93"/>
      <c r="P1082" s="90"/>
    </row>
    <row r="1083" spans="1:16" ht="17.45" customHeight="1" thickTop="1">
      <c r="A1083" s="1017"/>
      <c r="B1083" s="1015" t="s">
        <v>1014</v>
      </c>
      <c r="C1083" s="994"/>
      <c r="D1083" s="91"/>
      <c r="E1083" s="93"/>
      <c r="F1083" s="90"/>
      <c r="G1083" s="1015" t="s">
        <v>1014</v>
      </c>
      <c r="H1083" s="994"/>
      <c r="I1083" s="91"/>
      <c r="J1083" s="93"/>
      <c r="K1083" s="90"/>
      <c r="L1083" s="1015" t="s">
        <v>1014</v>
      </c>
      <c r="M1083" s="994"/>
      <c r="N1083" s="91"/>
      <c r="O1083" s="93"/>
      <c r="P1083" s="94"/>
    </row>
    <row r="1084" spans="1:16" ht="17.45" customHeight="1" thickBot="1">
      <c r="A1084" s="1017"/>
      <c r="B1084" s="997"/>
      <c r="C1084" s="994"/>
      <c r="D1084" s="91"/>
      <c r="E1084" s="93"/>
      <c r="F1084" s="90"/>
      <c r="G1084" s="997"/>
      <c r="H1084" s="994"/>
      <c r="I1084" s="91"/>
      <c r="J1084" s="93"/>
      <c r="K1084" s="90"/>
      <c r="L1084" s="997"/>
      <c r="M1084" s="994"/>
      <c r="N1084" s="91"/>
      <c r="O1084" s="93"/>
      <c r="P1084" s="98"/>
    </row>
    <row r="1085" spans="1:16">
      <c r="A1085" s="1017"/>
      <c r="B1085" s="1014"/>
      <c r="C1085" s="994"/>
      <c r="D1085" s="91"/>
      <c r="E1085" s="93"/>
      <c r="F1085" s="94"/>
      <c r="G1085" s="1014"/>
      <c r="H1085" s="994"/>
      <c r="I1085" s="91"/>
      <c r="J1085" s="93"/>
      <c r="K1085" s="94"/>
      <c r="L1085" s="1014"/>
      <c r="M1085" s="994"/>
      <c r="N1085" s="91"/>
      <c r="O1085" s="93"/>
      <c r="P1085" s="100"/>
    </row>
    <row r="1086" spans="1:16" ht="17.45" customHeight="1" thickBot="1">
      <c r="A1086" s="1017"/>
      <c r="B1086" s="999"/>
      <c r="C1086" s="994"/>
      <c r="D1086" s="91"/>
      <c r="E1086" s="93"/>
      <c r="F1086" s="94"/>
      <c r="G1086" s="999"/>
      <c r="H1086" s="994"/>
      <c r="I1086" s="91"/>
      <c r="J1086" s="93"/>
      <c r="K1086" s="94"/>
      <c r="L1086" s="999"/>
      <c r="M1086" s="994"/>
      <c r="N1086" s="91"/>
      <c r="O1086" s="93"/>
      <c r="P1086" s="101"/>
    </row>
    <row r="1087" spans="1:16">
      <c r="A1087" s="1017"/>
      <c r="B1087" s="1010" t="s">
        <v>1015</v>
      </c>
      <c r="C1087" s="994"/>
      <c r="D1087" s="91"/>
      <c r="E1087" s="93"/>
      <c r="F1087" s="90"/>
      <c r="G1087" s="1010" t="s">
        <v>1015</v>
      </c>
      <c r="H1087" s="994"/>
      <c r="I1087" s="91"/>
      <c r="J1087" s="93"/>
      <c r="K1087" s="90"/>
      <c r="L1087" s="1010" t="s">
        <v>1015</v>
      </c>
      <c r="M1087" s="994"/>
      <c r="N1087" s="91"/>
      <c r="O1087" s="93"/>
      <c r="P1087" s="96"/>
    </row>
    <row r="1088" spans="1:16" ht="17.45" customHeight="1" thickBot="1">
      <c r="A1088" s="1017"/>
      <c r="B1088" s="997"/>
      <c r="C1088" s="994"/>
      <c r="D1088" s="91"/>
      <c r="E1088" s="93"/>
      <c r="F1088" s="98"/>
      <c r="G1088" s="997"/>
      <c r="H1088" s="994"/>
      <c r="I1088" s="91"/>
      <c r="J1088" s="93"/>
      <c r="K1088" s="98"/>
      <c r="L1088" s="997"/>
      <c r="M1088" s="994"/>
      <c r="N1088" s="91"/>
      <c r="O1088" s="93"/>
      <c r="P1088" s="101"/>
    </row>
    <row r="1089" spans="1:16">
      <c r="A1089" s="1017"/>
      <c r="B1089" s="996"/>
      <c r="C1089" s="994"/>
      <c r="D1089" s="91"/>
      <c r="E1089" s="93"/>
      <c r="F1089" s="99"/>
      <c r="G1089" s="996"/>
      <c r="H1089" s="994"/>
      <c r="I1089" s="91"/>
      <c r="J1089" s="93"/>
      <c r="K1089" s="100"/>
      <c r="L1089" s="996"/>
      <c r="M1089" s="994"/>
      <c r="N1089" s="91"/>
      <c r="O1089" s="93"/>
      <c r="P1089" s="90"/>
    </row>
    <row r="1090" spans="1:16" ht="17.45" customHeight="1" thickBot="1">
      <c r="A1090" s="1017"/>
      <c r="B1090" s="997"/>
      <c r="C1090" s="994"/>
      <c r="D1090" s="91"/>
      <c r="E1090" s="93"/>
      <c r="F1090" s="96"/>
      <c r="G1090" s="997"/>
      <c r="H1090" s="994"/>
      <c r="I1090" s="91"/>
      <c r="J1090" s="93"/>
      <c r="K1090" s="101"/>
      <c r="L1090" s="997"/>
      <c r="M1090" s="994"/>
      <c r="N1090" s="91"/>
      <c r="O1090" s="93"/>
      <c r="P1090" s="94"/>
    </row>
    <row r="1091" spans="1:16">
      <c r="A1091" s="1017"/>
      <c r="B1091" s="1004" t="s">
        <v>1016</v>
      </c>
      <c r="C1091" s="994"/>
      <c r="D1091" s="91"/>
      <c r="E1091" s="93"/>
      <c r="F1091" s="100"/>
      <c r="G1091" s="1004" t="s">
        <v>1016</v>
      </c>
      <c r="H1091" s="994"/>
      <c r="I1091" s="91"/>
      <c r="J1091" s="93"/>
      <c r="K1091" s="101"/>
      <c r="L1091" s="1004" t="s">
        <v>1016</v>
      </c>
      <c r="M1091" s="994"/>
      <c r="N1091" s="91"/>
      <c r="O1091" s="111"/>
      <c r="P1091" s="94"/>
    </row>
    <row r="1092" spans="1:16" ht="17.45" customHeight="1" thickBot="1">
      <c r="A1092" s="1017"/>
      <c r="B1092" s="997"/>
      <c r="C1092" s="994"/>
      <c r="D1092" s="91"/>
      <c r="E1092" s="93"/>
      <c r="F1092" s="101"/>
      <c r="G1092" s="997"/>
      <c r="H1092" s="994"/>
      <c r="I1092" s="91"/>
      <c r="J1092" s="93"/>
      <c r="K1092" s="96"/>
      <c r="L1092" s="997"/>
      <c r="M1092" s="994"/>
      <c r="N1092" s="110"/>
      <c r="O1092" s="93"/>
      <c r="P1092" s="109"/>
    </row>
    <row r="1093" spans="1:16">
      <c r="A1093" s="1017"/>
      <c r="B1093" s="996"/>
      <c r="C1093" s="994"/>
      <c r="D1093" s="91"/>
      <c r="E1093" s="93"/>
      <c r="F1093" s="101"/>
      <c r="G1093" s="996"/>
      <c r="H1093" s="994"/>
      <c r="I1093" s="91"/>
      <c r="J1093" s="93"/>
      <c r="K1093" s="101"/>
      <c r="L1093" s="996"/>
      <c r="M1093" s="994"/>
      <c r="N1093" s="110"/>
      <c r="O1093" s="111"/>
      <c r="P1093" s="94"/>
    </row>
    <row r="1094" spans="1:16" ht="17.45" customHeight="1" thickBot="1">
      <c r="A1094" s="1017"/>
      <c r="B1094" s="997"/>
      <c r="C1094" s="994"/>
      <c r="D1094" s="91"/>
      <c r="E1094" s="93"/>
      <c r="F1094" s="96"/>
      <c r="G1094" s="997"/>
      <c r="H1094" s="994"/>
      <c r="I1094" s="91"/>
      <c r="J1094" s="93"/>
      <c r="K1094" s="90"/>
      <c r="L1094" s="997"/>
      <c r="M1094" s="994"/>
      <c r="N1094" s="91"/>
      <c r="O1094" s="111"/>
      <c r="P1094" s="101"/>
    </row>
    <row r="1095" spans="1:16">
      <c r="A1095" s="1017"/>
      <c r="B1095" s="1004" t="s">
        <v>1018</v>
      </c>
      <c r="C1095" s="994"/>
      <c r="D1095" s="91"/>
      <c r="E1095" s="93"/>
      <c r="F1095" s="101"/>
      <c r="G1095" s="1004" t="s">
        <v>1018</v>
      </c>
      <c r="H1095" s="994"/>
      <c r="I1095" s="91"/>
      <c r="J1095" s="93"/>
      <c r="K1095" s="94"/>
      <c r="L1095" s="1004" t="s">
        <v>1018</v>
      </c>
      <c r="M1095" s="994"/>
      <c r="N1095" s="91"/>
      <c r="O1095" s="93"/>
      <c r="P1095" s="94"/>
    </row>
    <row r="1096" spans="1:16" ht="17.45" customHeight="1" thickBot="1">
      <c r="A1096" s="1017"/>
      <c r="B1096" s="997"/>
      <c r="C1096" s="994"/>
      <c r="D1096" s="91"/>
      <c r="E1096" s="93"/>
      <c r="F1096" s="90"/>
      <c r="G1096" s="997"/>
      <c r="H1096" s="994"/>
      <c r="I1096" s="91"/>
      <c r="J1096" s="111"/>
      <c r="K1096" s="94"/>
      <c r="L1096" s="997"/>
      <c r="M1096" s="994"/>
      <c r="N1096" s="110"/>
      <c r="O1096" s="111"/>
      <c r="P1096" s="94"/>
    </row>
    <row r="1097" spans="1:16">
      <c r="A1097" s="1017"/>
      <c r="B1097" s="996"/>
      <c r="C1097" s="994"/>
      <c r="D1097" s="91"/>
      <c r="E1097" s="93"/>
      <c r="F1097" s="94"/>
      <c r="G1097" s="996"/>
      <c r="H1097" s="994"/>
      <c r="I1097" s="91"/>
      <c r="J1097" s="93"/>
      <c r="K1097" s="94"/>
      <c r="L1097" s="996"/>
      <c r="M1097" s="994"/>
      <c r="N1097" s="110"/>
      <c r="O1097" s="111"/>
      <c r="P1097" s="94"/>
    </row>
    <row r="1098" spans="1:16" ht="17.45" customHeight="1" thickBot="1">
      <c r="A1098" s="1017"/>
      <c r="B1098" s="997"/>
      <c r="C1098" s="994"/>
      <c r="D1098" s="91"/>
      <c r="E1098" s="93"/>
      <c r="F1098" s="90"/>
      <c r="G1098" s="997"/>
      <c r="H1098" s="994"/>
      <c r="I1098" s="91"/>
      <c r="J1098" s="111"/>
      <c r="K1098" s="94"/>
      <c r="L1098" s="997"/>
      <c r="M1098" s="994"/>
      <c r="N1098" s="91"/>
      <c r="O1098" s="111"/>
      <c r="P1098" s="94"/>
    </row>
    <row r="1099" spans="1:16">
      <c r="A1099" s="1017"/>
      <c r="B1099" s="1010" t="s">
        <v>1020</v>
      </c>
      <c r="C1099" s="994"/>
      <c r="D1099" s="91"/>
      <c r="E1099" s="93"/>
      <c r="F1099" s="90"/>
      <c r="G1099" s="1010" t="s">
        <v>1020</v>
      </c>
      <c r="H1099" s="994"/>
      <c r="I1099" s="91"/>
      <c r="J1099" s="111"/>
      <c r="K1099" s="94"/>
      <c r="L1099" s="1010" t="s">
        <v>1020</v>
      </c>
      <c r="M1099" s="994"/>
      <c r="N1099" s="110"/>
      <c r="O1099" s="111"/>
      <c r="P1099" s="94"/>
    </row>
    <row r="1100" spans="1:16" ht="17.45" customHeight="1" thickBot="1">
      <c r="A1100" s="1017"/>
      <c r="B1100" s="997"/>
      <c r="C1100" s="994"/>
      <c r="D1100" s="91"/>
      <c r="E1100" s="93"/>
      <c r="F1100" s="90"/>
      <c r="G1100" s="997"/>
      <c r="H1100" s="994"/>
      <c r="I1100" s="91"/>
      <c r="J1100" s="111"/>
      <c r="K1100" s="94"/>
      <c r="L1100" s="997"/>
      <c r="M1100" s="994"/>
      <c r="N1100" s="91"/>
      <c r="O1100" s="111"/>
      <c r="P1100" s="94"/>
    </row>
    <row r="1101" spans="1:16">
      <c r="A1101" s="1017"/>
      <c r="B1101" s="103"/>
      <c r="C1101" s="994"/>
      <c r="D1101" s="91"/>
      <c r="E1101" s="93"/>
      <c r="F1101" s="94"/>
      <c r="G1101" s="103"/>
      <c r="H1101" s="994"/>
      <c r="I1101" s="91"/>
      <c r="J1101" s="93"/>
      <c r="K1101" s="109"/>
      <c r="L1101" s="103"/>
      <c r="M1101" s="994"/>
      <c r="N1101" s="110"/>
      <c r="O1101" s="93"/>
      <c r="P1101" s="109"/>
    </row>
    <row r="1102" spans="1:16">
      <c r="A1102" s="1017"/>
      <c r="B1102" s="104"/>
      <c r="C1102" s="994"/>
      <c r="D1102" s="91"/>
      <c r="E1102" s="93"/>
      <c r="F1102" s="90"/>
      <c r="G1102" s="104"/>
      <c r="H1102" s="994"/>
      <c r="I1102" s="91"/>
      <c r="J1102" s="93"/>
      <c r="K1102" s="94"/>
      <c r="L1102" s="104"/>
      <c r="M1102" s="994"/>
      <c r="N1102" s="110"/>
      <c r="O1102" s="111"/>
      <c r="P1102" s="94"/>
    </row>
    <row r="1103" spans="1:16">
      <c r="A1103" s="1017"/>
      <c r="B1103" s="106"/>
      <c r="C1103" s="994"/>
      <c r="D1103" s="91"/>
      <c r="E1103" s="93"/>
      <c r="F1103" s="90"/>
      <c r="G1103" s="106"/>
      <c r="H1103" s="994"/>
      <c r="I1103" s="110"/>
      <c r="J1103" s="111"/>
      <c r="K1103" s="94"/>
      <c r="L1103" s="106"/>
      <c r="M1103" s="994"/>
      <c r="N1103" s="110"/>
      <c r="O1103" s="111"/>
      <c r="P1103" s="101"/>
    </row>
    <row r="1104" spans="1:16">
      <c r="A1104" s="1017"/>
      <c r="B1104" s="107"/>
      <c r="C1104" s="994"/>
      <c r="D1104" s="91"/>
      <c r="E1104" s="93"/>
      <c r="F1104" s="90"/>
      <c r="G1104" s="107"/>
      <c r="H1104" s="994"/>
      <c r="I1104" s="110"/>
      <c r="J1104" s="111"/>
      <c r="K1104" s="101"/>
      <c r="L1104" s="107"/>
      <c r="M1104" s="994"/>
      <c r="N1104" s="108"/>
      <c r="O1104" s="93"/>
      <c r="P1104" s="94"/>
    </row>
    <row r="1105" spans="1:16">
      <c r="A1105" s="1017"/>
      <c r="B1105" s="106"/>
      <c r="C1105" s="994"/>
      <c r="D1105" s="108"/>
      <c r="E1105" s="93"/>
      <c r="F1105" s="94"/>
      <c r="G1105" s="106"/>
      <c r="H1105" s="994"/>
      <c r="I1105" s="108"/>
      <c r="J1105" s="93"/>
      <c r="K1105" s="109"/>
      <c r="L1105" s="106"/>
      <c r="M1105" s="994"/>
      <c r="N1105" s="91"/>
      <c r="O1105" s="93"/>
      <c r="P1105" s="109"/>
    </row>
    <row r="1106" spans="1:16">
      <c r="A1106" s="1017"/>
      <c r="B1106" s="107"/>
      <c r="C1106" s="994"/>
      <c r="D1106" s="91"/>
      <c r="E1106" s="93"/>
      <c r="F1106" s="105"/>
      <c r="G1106" s="107"/>
      <c r="H1106" s="994"/>
      <c r="I1106" s="91"/>
      <c r="J1106" s="93"/>
      <c r="K1106" s="94"/>
      <c r="L1106" s="107"/>
      <c r="M1106" s="994"/>
      <c r="N1106" s="110"/>
      <c r="O1106" s="111"/>
      <c r="P1106" s="94"/>
    </row>
    <row r="1107" spans="1:16">
      <c r="A1107" s="1017"/>
      <c r="B1107" s="106"/>
      <c r="C1107" s="994"/>
      <c r="D1107" s="91"/>
      <c r="E1107" s="93"/>
      <c r="F1107" s="94"/>
      <c r="G1107" s="106"/>
      <c r="H1107" s="994"/>
      <c r="I1107" s="110"/>
      <c r="J1107" s="111"/>
      <c r="K1107" s="94"/>
      <c r="L1107" s="106"/>
      <c r="M1107" s="994"/>
      <c r="N1107" s="110"/>
      <c r="O1107" s="111"/>
      <c r="P1107" s="94"/>
    </row>
    <row r="1108" spans="1:16" ht="17.45" customHeight="1" thickBot="1">
      <c r="A1108" s="1017"/>
      <c r="B1108" s="107"/>
      <c r="C1108" s="995"/>
      <c r="D1108" s="112"/>
      <c r="E1108" s="113"/>
      <c r="F1108" s="114"/>
      <c r="G1108" s="107"/>
      <c r="H1108" s="994"/>
      <c r="I1108" s="112"/>
      <c r="J1108" s="113"/>
      <c r="K1108" s="114"/>
      <c r="L1108" s="107"/>
      <c r="M1108" s="994"/>
      <c r="N1108" s="112"/>
      <c r="O1108" s="113"/>
      <c r="P1108" s="114"/>
    </row>
    <row r="1109" spans="1:16">
      <c r="A1109" s="1030" t="str">
        <f>TEXT(A1063,"AAAA")</f>
        <v>星期一</v>
      </c>
      <c r="B1109" s="106"/>
      <c r="C1109" s="1008" t="s">
        <v>978</v>
      </c>
      <c r="D1109" s="115"/>
      <c r="E1109" s="116"/>
      <c r="F1109" s="94"/>
      <c r="G1109" s="106"/>
      <c r="H1109" s="993" t="s">
        <v>978</v>
      </c>
      <c r="I1109" s="115"/>
      <c r="J1109" s="116"/>
      <c r="K1109" s="94"/>
      <c r="L1109" s="106"/>
      <c r="M1109" s="1009" t="s">
        <v>978</v>
      </c>
      <c r="N1109" s="115"/>
      <c r="O1109" s="116"/>
      <c r="P1109" s="94"/>
    </row>
    <row r="1110" spans="1:16">
      <c r="A1110" s="1017"/>
      <c r="B1110" s="107"/>
      <c r="C1110" s="994"/>
      <c r="D1110" s="117"/>
      <c r="E1110" s="93"/>
      <c r="F1110" s="94"/>
      <c r="G1110" s="107"/>
      <c r="H1110" s="994"/>
      <c r="I1110" s="91"/>
      <c r="J1110" s="93"/>
      <c r="K1110" s="94"/>
      <c r="L1110" s="107"/>
      <c r="M1110" s="994"/>
      <c r="N1110" s="91"/>
      <c r="O1110" s="93"/>
      <c r="P1110" s="94"/>
    </row>
    <row r="1111" spans="1:16">
      <c r="A1111" s="1017"/>
      <c r="B1111" s="106"/>
      <c r="C1111" s="994"/>
      <c r="D1111" s="117"/>
      <c r="E1111" s="93"/>
      <c r="F1111" s="94"/>
      <c r="G1111" s="106"/>
      <c r="H1111" s="994"/>
      <c r="I1111" s="91"/>
      <c r="J1111" s="93"/>
      <c r="K1111" s="94"/>
      <c r="L1111" s="106"/>
      <c r="M1111" s="994"/>
      <c r="N1111" s="91"/>
      <c r="O1111" s="93"/>
      <c r="P1111" s="94"/>
    </row>
    <row r="1112" spans="1:16">
      <c r="A1112" s="1017"/>
      <c r="B1112" s="107"/>
      <c r="C1112" s="994"/>
      <c r="D1112" s="117"/>
      <c r="E1112" s="93"/>
      <c r="F1112" s="94"/>
      <c r="G1112" s="107"/>
      <c r="H1112" s="994"/>
      <c r="I1112" s="91"/>
      <c r="J1112" s="93"/>
      <c r="K1112" s="94"/>
      <c r="L1112" s="107"/>
      <c r="M1112" s="994"/>
      <c r="N1112" s="91"/>
      <c r="O1112" s="93"/>
      <c r="P1112" s="94"/>
    </row>
    <row r="1113" spans="1:16">
      <c r="A1113" s="1017"/>
      <c r="B1113" s="106"/>
      <c r="C1113" s="994"/>
      <c r="D1113" s="117"/>
      <c r="E1113" s="93"/>
      <c r="F1113" s="94"/>
      <c r="G1113" s="106"/>
      <c r="H1113" s="994"/>
      <c r="I1113" s="91"/>
      <c r="J1113" s="93"/>
      <c r="K1113" s="94"/>
      <c r="L1113" s="106"/>
      <c r="M1113" s="994"/>
      <c r="N1113" s="91"/>
      <c r="O1113" s="93"/>
      <c r="P1113" s="94"/>
    </row>
    <row r="1114" spans="1:16">
      <c r="A1114" s="1017"/>
      <c r="B1114" s="107"/>
      <c r="C1114" s="994"/>
      <c r="D1114" s="117"/>
      <c r="E1114" s="93"/>
      <c r="F1114" s="94"/>
      <c r="G1114" s="107"/>
      <c r="H1114" s="994"/>
      <c r="I1114" s="91"/>
      <c r="J1114" s="93"/>
      <c r="K1114" s="94"/>
      <c r="L1114" s="107"/>
      <c r="M1114" s="994"/>
      <c r="N1114" s="91"/>
      <c r="O1114" s="93"/>
      <c r="P1114" s="94"/>
    </row>
    <row r="1115" spans="1:16">
      <c r="A1115" s="1017"/>
      <c r="B1115" s="106"/>
      <c r="C1115" s="994"/>
      <c r="D1115" s="117"/>
      <c r="E1115" s="93"/>
      <c r="F1115" s="94"/>
      <c r="G1115" s="106"/>
      <c r="H1115" s="994"/>
      <c r="I1115" s="91"/>
      <c r="J1115" s="93"/>
      <c r="K1115" s="94"/>
      <c r="L1115" s="106"/>
      <c r="M1115" s="994"/>
      <c r="N1115" s="91"/>
      <c r="O1115" s="93"/>
      <c r="P1115" s="94"/>
    </row>
    <row r="1116" spans="1:16">
      <c r="A1116" s="1017"/>
      <c r="B1116" s="107"/>
      <c r="C1116" s="994"/>
      <c r="D1116" s="91"/>
      <c r="E1116" s="93"/>
      <c r="F1116" s="94"/>
      <c r="G1116" s="107"/>
      <c r="H1116" s="994"/>
      <c r="I1116" s="91"/>
      <c r="J1116" s="93"/>
      <c r="K1116" s="94"/>
      <c r="L1116" s="107"/>
      <c r="M1116" s="994"/>
      <c r="N1116" s="91"/>
      <c r="O1116" s="93"/>
      <c r="P1116" s="94"/>
    </row>
    <row r="1117" spans="1:16">
      <c r="A1117" s="1017"/>
      <c r="B1117" s="104"/>
      <c r="C1117" s="994"/>
      <c r="D1117" s="110"/>
      <c r="E1117" s="111"/>
      <c r="F1117" s="101"/>
      <c r="G1117" s="104"/>
      <c r="H1117" s="994"/>
      <c r="I1117" s="110"/>
      <c r="J1117" s="111"/>
      <c r="K1117" s="94"/>
      <c r="L1117" s="104"/>
      <c r="M1117" s="994"/>
      <c r="N1117" s="110"/>
      <c r="O1117" s="111"/>
      <c r="P1117" s="94"/>
    </row>
    <row r="1118" spans="1:16" ht="17.45" customHeight="1" thickBot="1">
      <c r="A1118" s="1017"/>
      <c r="B1118" s="104"/>
      <c r="C1118" s="995"/>
      <c r="D1118" s="119" t="s">
        <v>1047</v>
      </c>
      <c r="E1118" s="120" t="s">
        <v>1048</v>
      </c>
      <c r="F1118" s="121"/>
      <c r="G1118" s="104"/>
      <c r="H1118" s="995"/>
      <c r="I1118" s="119" t="s">
        <v>1047</v>
      </c>
      <c r="J1118" s="120" t="s">
        <v>1048</v>
      </c>
      <c r="K1118" s="94"/>
      <c r="L1118" s="104"/>
      <c r="M1118" s="995"/>
      <c r="N1118" s="119" t="s">
        <v>1047</v>
      </c>
      <c r="O1118" s="120" t="s">
        <v>1048</v>
      </c>
      <c r="P1118" s="94"/>
    </row>
    <row r="1119" spans="1:16">
      <c r="A1119" s="102"/>
      <c r="B1119" s="106"/>
      <c r="C1119" s="1008" t="s">
        <v>1049</v>
      </c>
      <c r="D1119" s="115"/>
      <c r="E1119" s="116"/>
      <c r="F1119" s="122"/>
      <c r="G1119" s="106"/>
      <c r="H1119" s="993" t="s">
        <v>1049</v>
      </c>
      <c r="I1119" s="115"/>
      <c r="J1119" s="116"/>
      <c r="K1119" s="122"/>
      <c r="L1119" s="106"/>
      <c r="M1119" s="1009" t="s">
        <v>1049</v>
      </c>
      <c r="N1119" s="115"/>
      <c r="O1119" s="116"/>
      <c r="P1119" s="122"/>
    </row>
    <row r="1120" spans="1:16">
      <c r="A1120" s="102"/>
      <c r="B1120" s="107"/>
      <c r="C1120" s="994"/>
      <c r="D1120" s="91"/>
      <c r="E1120" s="93"/>
      <c r="F1120" s="94"/>
      <c r="G1120" s="107"/>
      <c r="H1120" s="994"/>
      <c r="I1120" s="91"/>
      <c r="J1120" s="93"/>
      <c r="K1120" s="94"/>
      <c r="L1120" s="107"/>
      <c r="M1120" s="994"/>
      <c r="N1120" s="91"/>
      <c r="O1120" s="93"/>
      <c r="P1120" s="94"/>
    </row>
    <row r="1121" spans="1:16">
      <c r="A1121" s="102"/>
      <c r="B1121" s="123"/>
      <c r="C1121" s="994"/>
      <c r="D1121" s="91"/>
      <c r="E1121" s="93"/>
      <c r="F1121" s="94"/>
      <c r="G1121" s="123"/>
      <c r="H1121" s="994"/>
      <c r="I1121" s="91"/>
      <c r="J1121" s="93"/>
      <c r="K1121" s="94"/>
      <c r="L1121" s="123"/>
      <c r="M1121" s="994"/>
      <c r="N1121" s="91"/>
      <c r="O1121" s="93"/>
      <c r="P1121" s="125"/>
    </row>
    <row r="1122" spans="1:16">
      <c r="A1122" s="102"/>
      <c r="B1122" s="104"/>
      <c r="C1122" s="994"/>
      <c r="D1122" s="91"/>
      <c r="E1122" s="93"/>
      <c r="F1122" s="94"/>
      <c r="G1122" s="104"/>
      <c r="H1122" s="994"/>
      <c r="I1122" s="91"/>
      <c r="J1122" s="93"/>
      <c r="K1122" s="94"/>
      <c r="L1122" s="104"/>
      <c r="M1122" s="994"/>
      <c r="N1122" s="91"/>
      <c r="O1122" s="93"/>
      <c r="P1122" s="213"/>
    </row>
    <row r="1123" spans="1:16">
      <c r="A1123" s="102"/>
      <c r="B1123" s="106"/>
      <c r="C1123" s="994"/>
      <c r="D1123" s="91"/>
      <c r="E1123" s="93"/>
      <c r="F1123" s="94"/>
      <c r="G1123" s="106"/>
      <c r="H1123" s="994"/>
      <c r="I1123" s="91"/>
      <c r="J1123" s="93"/>
      <c r="K1123" s="94"/>
      <c r="L1123" s="106"/>
      <c r="M1123" s="994"/>
      <c r="N1123" s="91"/>
      <c r="O1123" s="93"/>
      <c r="P1123" s="94"/>
    </row>
    <row r="1124" spans="1:16">
      <c r="A1124" s="102"/>
      <c r="B1124" s="107"/>
      <c r="C1124" s="994"/>
      <c r="D1124" s="91"/>
      <c r="E1124" s="93"/>
      <c r="F1124" s="124"/>
      <c r="G1124" s="107"/>
      <c r="H1124" s="994"/>
      <c r="I1124" s="91"/>
      <c r="J1124" s="93"/>
      <c r="K1124" s="124"/>
      <c r="L1124" s="107"/>
      <c r="M1124" s="994"/>
      <c r="N1124" s="91"/>
      <c r="O1124" s="93"/>
      <c r="P1124" s="124"/>
    </row>
    <row r="1125" spans="1:16">
      <c r="A1125" s="102"/>
      <c r="B1125" s="106"/>
      <c r="C1125" s="994"/>
      <c r="D1125" s="91"/>
      <c r="E1125" s="93"/>
      <c r="F1125" s="125"/>
      <c r="G1125" s="106"/>
      <c r="H1125" s="994"/>
      <c r="I1125" s="91"/>
      <c r="J1125" s="93"/>
      <c r="K1125" s="125"/>
      <c r="L1125" s="106"/>
      <c r="M1125" s="994"/>
      <c r="N1125" s="91"/>
      <c r="O1125" s="93"/>
      <c r="P1125" s="125"/>
    </row>
    <row r="1126" spans="1:16">
      <c r="A1126" s="102"/>
      <c r="B1126" s="107"/>
      <c r="C1126" s="994"/>
      <c r="D1126" s="214"/>
      <c r="E1126" s="111"/>
      <c r="F1126" s="213"/>
      <c r="G1126" s="107"/>
      <c r="H1126" s="994"/>
      <c r="I1126" s="110"/>
      <c r="J1126" s="111"/>
      <c r="K1126" s="213"/>
      <c r="L1126" s="107"/>
      <c r="M1126" s="994"/>
      <c r="N1126" s="110"/>
      <c r="O1126" s="111"/>
      <c r="P1126" s="213"/>
    </row>
    <row r="1127" spans="1:16">
      <c r="A1127" s="102"/>
      <c r="B1127" s="106"/>
      <c r="C1127" s="994"/>
      <c r="D1127" s="214"/>
      <c r="E1127" s="111"/>
      <c r="F1127" s="213"/>
      <c r="G1127" s="106"/>
      <c r="H1127" s="994"/>
      <c r="I1127" s="110"/>
      <c r="J1127" s="111"/>
      <c r="K1127" s="213"/>
      <c r="L1127" s="106"/>
      <c r="M1127" s="994"/>
      <c r="N1127" s="110"/>
      <c r="O1127" s="111"/>
      <c r="P1127" s="213"/>
    </row>
    <row r="1128" spans="1:16" ht="17.45" customHeight="1" thickBot="1">
      <c r="A1128" s="102"/>
      <c r="B1128" s="107"/>
      <c r="C1128" s="995"/>
      <c r="D1128" s="126"/>
      <c r="E1128" s="127"/>
      <c r="F1128" s="101"/>
      <c r="G1128" s="107"/>
      <c r="H1128" s="995"/>
      <c r="I1128" s="110"/>
      <c r="J1128" s="127"/>
      <c r="K1128" s="101"/>
      <c r="L1128" s="107"/>
      <c r="M1128" s="995"/>
      <c r="N1128" s="110"/>
      <c r="O1128" s="128"/>
      <c r="P1128" s="124"/>
    </row>
    <row r="1129" spans="1:16">
      <c r="A1129" s="129"/>
      <c r="B1129" s="106"/>
      <c r="C1129" s="1008" t="s">
        <v>1055</v>
      </c>
      <c r="D1129" s="115" t="s">
        <v>1056</v>
      </c>
      <c r="E1129" s="130" t="s">
        <v>943</v>
      </c>
      <c r="F1129" s="122"/>
      <c r="G1129" s="106"/>
      <c r="H1129" s="993" t="s">
        <v>1055</v>
      </c>
      <c r="I1129" s="115" t="s">
        <v>1056</v>
      </c>
      <c r="J1129" s="130" t="s">
        <v>943</v>
      </c>
      <c r="K1129" s="122"/>
      <c r="L1129" s="106"/>
      <c r="M1129" s="1009" t="s">
        <v>1055</v>
      </c>
      <c r="N1129" s="115" t="s">
        <v>1056</v>
      </c>
      <c r="O1129" s="130" t="s">
        <v>943</v>
      </c>
      <c r="P1129" s="122"/>
    </row>
    <row r="1130" spans="1:16">
      <c r="A1130" s="129"/>
      <c r="B1130" s="107"/>
      <c r="C1130" s="994"/>
      <c r="D1130" s="91" t="s">
        <v>1060</v>
      </c>
      <c r="E1130" s="93" t="s">
        <v>948</v>
      </c>
      <c r="F1130" s="131"/>
      <c r="G1130" s="107"/>
      <c r="H1130" s="994"/>
      <c r="I1130" s="91" t="s">
        <v>1060</v>
      </c>
      <c r="J1130" s="93" t="s">
        <v>948</v>
      </c>
      <c r="K1130" s="131"/>
      <c r="L1130" s="107"/>
      <c r="M1130" s="994"/>
      <c r="N1130" s="91" t="s">
        <v>1060</v>
      </c>
      <c r="O1130" s="93" t="s">
        <v>948</v>
      </c>
      <c r="P1130" s="131"/>
    </row>
    <row r="1131" spans="1:16">
      <c r="A1131" s="129"/>
      <c r="B1131" s="132"/>
      <c r="C1131" s="994"/>
      <c r="D1131" s="91" t="s">
        <v>1063</v>
      </c>
      <c r="E1131" s="93" t="s">
        <v>952</v>
      </c>
      <c r="F1131" s="94"/>
      <c r="G1131" s="132"/>
      <c r="H1131" s="994"/>
      <c r="I1131" s="91" t="s">
        <v>1063</v>
      </c>
      <c r="J1131" s="93" t="s">
        <v>952</v>
      </c>
      <c r="K1131" s="94"/>
      <c r="L1131" s="132"/>
      <c r="M1131" s="994"/>
      <c r="N1131" s="91" t="s">
        <v>1063</v>
      </c>
      <c r="O1131" s="93" t="s">
        <v>952</v>
      </c>
      <c r="P1131" s="94"/>
    </row>
    <row r="1132" spans="1:16">
      <c r="A1132" s="129"/>
      <c r="B1132" s="107"/>
      <c r="C1132" s="994"/>
      <c r="D1132" s="91" t="s">
        <v>978</v>
      </c>
      <c r="E1132" s="93" t="s">
        <v>956</v>
      </c>
      <c r="F1132" s="101"/>
      <c r="G1132" s="107"/>
      <c r="H1132" s="994"/>
      <c r="I1132" s="91" t="s">
        <v>978</v>
      </c>
      <c r="J1132" s="93" t="s">
        <v>956</v>
      </c>
      <c r="K1132" s="101"/>
      <c r="L1132" s="107"/>
      <c r="M1132" s="994"/>
      <c r="N1132" s="91" t="s">
        <v>978</v>
      </c>
      <c r="O1132" s="93" t="s">
        <v>956</v>
      </c>
      <c r="P1132" s="101"/>
    </row>
    <row r="1133" spans="1:16">
      <c r="A1133" s="129"/>
      <c r="B1133" s="132"/>
      <c r="C1133" s="994"/>
      <c r="D1133" s="91"/>
      <c r="E1133" s="111"/>
      <c r="F1133" s="133"/>
      <c r="G1133" s="132"/>
      <c r="H1133" s="994"/>
      <c r="I1133" s="91"/>
      <c r="J1133" s="111"/>
      <c r="K1133" s="133"/>
      <c r="L1133" s="132"/>
      <c r="M1133" s="994"/>
      <c r="N1133" s="91"/>
      <c r="O1133" s="111"/>
      <c r="P1133" s="133"/>
    </row>
    <row r="1134" spans="1:16">
      <c r="A1134" s="129"/>
      <c r="B1134" s="107"/>
      <c r="C1134" s="994"/>
      <c r="D1134" s="91"/>
      <c r="E1134" s="93"/>
      <c r="F1134" s="94"/>
      <c r="G1134" s="107"/>
      <c r="H1134" s="994"/>
      <c r="I1134" s="91"/>
      <c r="J1134" s="93"/>
      <c r="K1134" s="94"/>
      <c r="L1134" s="107"/>
      <c r="M1134" s="994"/>
      <c r="N1134" s="91"/>
      <c r="O1134" s="93"/>
      <c r="P1134" s="94"/>
    </row>
    <row r="1135" spans="1:16">
      <c r="A1135" s="129"/>
      <c r="B1135" s="132"/>
      <c r="C1135" s="994"/>
      <c r="D1135" s="91"/>
      <c r="E1135" s="111"/>
      <c r="F1135" s="133"/>
      <c r="G1135" s="132"/>
      <c r="H1135" s="994"/>
      <c r="I1135" s="91"/>
      <c r="J1135" s="111"/>
      <c r="K1135" s="133"/>
      <c r="L1135" s="132"/>
      <c r="M1135" s="994"/>
      <c r="N1135" s="91"/>
      <c r="O1135" s="111"/>
      <c r="P1135" s="133"/>
    </row>
    <row r="1136" spans="1:16">
      <c r="A1136" s="129"/>
      <c r="B1136" s="107"/>
      <c r="C1136" s="994"/>
      <c r="D1136" s="91"/>
      <c r="E1136" s="93"/>
      <c r="F1136" s="94"/>
      <c r="G1136" s="107"/>
      <c r="H1136" s="994"/>
      <c r="I1136" s="91"/>
      <c r="J1136" s="93"/>
      <c r="K1136" s="94"/>
      <c r="L1136" s="107"/>
      <c r="M1136" s="994"/>
      <c r="N1136" s="91"/>
      <c r="O1136" s="93"/>
      <c r="P1136" s="94"/>
    </row>
    <row r="1137" spans="1:16">
      <c r="A1137" s="129"/>
      <c r="B1137" s="132"/>
      <c r="C1137" s="994"/>
      <c r="D1137" s="91"/>
      <c r="E1137" s="93"/>
      <c r="F1137" s="94"/>
      <c r="G1137" s="132"/>
      <c r="H1137" s="994"/>
      <c r="I1137" s="91"/>
      <c r="J1137" s="93"/>
      <c r="K1137" s="94"/>
      <c r="L1137" s="132"/>
      <c r="M1137" s="994"/>
      <c r="N1137" s="91"/>
      <c r="O1137" s="93"/>
      <c r="P1137" s="94"/>
    </row>
    <row r="1138" spans="1:16" ht="17.45" customHeight="1" thickBot="1">
      <c r="A1138" s="129"/>
      <c r="B1138" s="107"/>
      <c r="C1138" s="995"/>
      <c r="D1138" s="112"/>
      <c r="E1138" s="113"/>
      <c r="F1138" s="114"/>
      <c r="G1138" s="107"/>
      <c r="H1138" s="995"/>
      <c r="I1138" s="112"/>
      <c r="J1138" s="127"/>
      <c r="K1138" s="101"/>
      <c r="L1138" s="107"/>
      <c r="M1138" s="995"/>
      <c r="N1138" s="112"/>
      <c r="O1138" s="127"/>
      <c r="P1138" s="101"/>
    </row>
    <row r="1139" spans="1:16">
      <c r="A1139" s="129"/>
      <c r="B1139" s="132"/>
      <c r="C1139" s="1011" t="s">
        <v>1068</v>
      </c>
      <c r="D1139" s="134" t="s">
        <v>1069</v>
      </c>
      <c r="E1139" s="135"/>
      <c r="F1139" s="136" t="s">
        <v>1070</v>
      </c>
      <c r="G1139" s="132"/>
      <c r="H1139" s="1028" t="s">
        <v>1068</v>
      </c>
      <c r="I1139" s="134" t="s">
        <v>1069</v>
      </c>
      <c r="J1139" s="135"/>
      <c r="K1139" s="136" t="s">
        <v>1070</v>
      </c>
      <c r="L1139" s="132"/>
      <c r="M1139" s="1013" t="s">
        <v>1068</v>
      </c>
      <c r="N1139" s="134" t="s">
        <v>1069</v>
      </c>
      <c r="O1139" s="135"/>
      <c r="P1139" s="136" t="s">
        <v>1070</v>
      </c>
    </row>
    <row r="1140" spans="1:16">
      <c r="A1140" s="129"/>
      <c r="B1140" s="107"/>
      <c r="C1140" s="994"/>
      <c r="D1140" s="117"/>
      <c r="E1140" s="118"/>
      <c r="F1140" s="137"/>
      <c r="G1140" s="107"/>
      <c r="H1140" s="994"/>
      <c r="I1140" s="91"/>
      <c r="J1140" s="93"/>
      <c r="K1140" s="94"/>
      <c r="L1140" s="107"/>
      <c r="M1140" s="994"/>
      <c r="N1140" s="91"/>
      <c r="O1140" s="93"/>
      <c r="P1140" s="94"/>
    </row>
    <row r="1141" spans="1:16">
      <c r="A1141" s="129"/>
      <c r="B1141" s="132"/>
      <c r="C1141" s="994"/>
      <c r="D1141" s="91"/>
      <c r="E1141" s="93"/>
      <c r="F1141" s="94"/>
      <c r="G1141" s="132"/>
      <c r="H1141" s="994"/>
      <c r="I1141" s="91"/>
      <c r="J1141" s="93"/>
      <c r="K1141" s="94"/>
      <c r="L1141" s="132"/>
      <c r="M1141" s="994"/>
      <c r="N1141" s="91"/>
      <c r="O1141" s="93"/>
      <c r="P1141" s="94"/>
    </row>
    <row r="1142" spans="1:16">
      <c r="A1142" s="129"/>
      <c r="B1142" s="107"/>
      <c r="C1142" s="994"/>
      <c r="D1142" s="110"/>
      <c r="E1142" s="111"/>
      <c r="F1142" s="101"/>
      <c r="G1142" s="107"/>
      <c r="H1142" s="994"/>
      <c r="I1142" s="110"/>
      <c r="J1142" s="111"/>
      <c r="K1142" s="101"/>
      <c r="L1142" s="107"/>
      <c r="M1142" s="994"/>
      <c r="N1142" s="110"/>
      <c r="O1142" s="111"/>
      <c r="P1142" s="101"/>
    </row>
    <row r="1143" spans="1:16">
      <c r="A1143" s="1031"/>
      <c r="B1143" s="132"/>
      <c r="C1143" s="994"/>
      <c r="D1143" s="91"/>
      <c r="E1143" s="93"/>
      <c r="F1143" s="94"/>
      <c r="G1143" s="132"/>
      <c r="H1143" s="994"/>
      <c r="I1143" s="91"/>
      <c r="J1143" s="93"/>
      <c r="K1143" s="94"/>
      <c r="L1143" s="132"/>
      <c r="M1143" s="994"/>
      <c r="N1143" s="91"/>
      <c r="O1143" s="93"/>
      <c r="P1143" s="94"/>
    </row>
    <row r="1144" spans="1:16">
      <c r="A1144" s="1017"/>
      <c r="B1144" s="107"/>
      <c r="C1144" s="994"/>
      <c r="D1144" s="91"/>
      <c r="E1144" s="93"/>
      <c r="F1144" s="94"/>
      <c r="G1144" s="107"/>
      <c r="H1144" s="994"/>
      <c r="I1144" s="91"/>
      <c r="J1144" s="93"/>
      <c r="K1144" s="94"/>
      <c r="L1144" s="107"/>
      <c r="M1144" s="994"/>
      <c r="N1144" s="91"/>
      <c r="O1144" s="93"/>
      <c r="P1144" s="94"/>
    </row>
    <row r="1145" spans="1:16">
      <c r="A1145" s="1017"/>
      <c r="B1145" s="132"/>
      <c r="C1145" s="994"/>
      <c r="D1145" s="110"/>
      <c r="E1145" s="111"/>
      <c r="F1145" s="101"/>
      <c r="G1145" s="132"/>
      <c r="H1145" s="994"/>
      <c r="I1145" s="110"/>
      <c r="J1145" s="111"/>
      <c r="K1145" s="101"/>
      <c r="L1145" s="132"/>
      <c r="M1145" s="994"/>
      <c r="N1145" s="110"/>
      <c r="O1145" s="111"/>
      <c r="P1145" s="101"/>
    </row>
    <row r="1146" spans="1:16" ht="17.45" customHeight="1" thickBot="1">
      <c r="A1146" s="1032"/>
      <c r="B1146" s="138"/>
      <c r="C1146" s="1012"/>
      <c r="D1146" s="139"/>
      <c r="E1146" s="140"/>
      <c r="F1146" s="141"/>
      <c r="G1146" s="138"/>
      <c r="H1146" s="1012"/>
      <c r="I1146" s="139"/>
      <c r="J1146" s="140"/>
      <c r="K1146" s="141"/>
      <c r="L1146" s="138"/>
      <c r="M1146" s="1012"/>
      <c r="N1146" s="139"/>
      <c r="O1146" s="140"/>
      <c r="P1146" s="141"/>
    </row>
    <row r="1147" spans="1:16" s="143" customFormat="1" ht="27" customHeight="1" thickTop="1" thickBot="1">
      <c r="A1147" s="142"/>
      <c r="B1147" s="1000" t="s">
        <v>1077</v>
      </c>
      <c r="C1147" s="1001"/>
      <c r="D1147" s="1001"/>
      <c r="E1147" s="1001"/>
      <c r="F1147" s="1001"/>
      <c r="G1147" s="1025" t="s">
        <v>1078</v>
      </c>
      <c r="H1147" s="1006"/>
      <c r="I1147" s="1006"/>
      <c r="J1147" s="1006"/>
      <c r="K1147" s="1006"/>
      <c r="L1147" s="1006"/>
      <c r="M1147" s="1006"/>
      <c r="N1147" s="1005" t="s">
        <v>1079</v>
      </c>
      <c r="O1147" s="1006"/>
      <c r="P1147" s="1006"/>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990">
        <f>A1063</f>
        <v>46153</v>
      </c>
      <c r="B1149" s="1020" t="s">
        <v>1085</v>
      </c>
      <c r="C1149" s="157"/>
      <c r="D1149" s="158"/>
      <c r="E1149" s="159"/>
      <c r="F1149" s="160"/>
      <c r="G1149" s="161"/>
      <c r="H1149" s="162"/>
      <c r="I1149" s="163"/>
      <c r="J1149" s="163"/>
      <c r="K1149" s="164"/>
      <c r="L1149" s="165"/>
      <c r="M1149" s="166"/>
      <c r="N1149" s="167"/>
      <c r="O1149" s="163"/>
      <c r="P1149" s="168"/>
    </row>
    <row r="1150" spans="1:16" s="169" customFormat="1">
      <c r="A1150" s="991"/>
      <c r="B1150" s="1021"/>
      <c r="C1150" s="170"/>
      <c r="D1150" s="171"/>
      <c r="E1150" s="172"/>
      <c r="F1150" s="173"/>
      <c r="G1150" s="170"/>
      <c r="H1150" s="174"/>
      <c r="I1150" s="172"/>
      <c r="J1150" s="172"/>
      <c r="K1150" s="175"/>
      <c r="L1150" s="176"/>
      <c r="M1150" s="177"/>
      <c r="N1150" s="178"/>
      <c r="O1150" s="172"/>
      <c r="P1150" s="179"/>
    </row>
    <row r="1151" spans="1:16" s="169" customFormat="1">
      <c r="A1151" s="991"/>
      <c r="B1151" s="1021"/>
      <c r="C1151" s="170"/>
      <c r="D1151" s="171"/>
      <c r="E1151" s="172"/>
      <c r="F1151" s="173"/>
      <c r="G1151" s="170"/>
      <c r="H1151" s="180"/>
      <c r="I1151" s="172"/>
      <c r="J1151" s="172"/>
      <c r="K1151" s="175"/>
      <c r="L1151" s="181"/>
      <c r="M1151" s="177"/>
      <c r="N1151" s="178"/>
      <c r="O1151" s="172"/>
      <c r="P1151" s="179"/>
    </row>
    <row r="1152" spans="1:16" s="169" customFormat="1">
      <c r="A1152" s="991"/>
      <c r="B1152" s="1021"/>
      <c r="C1152" s="170"/>
      <c r="D1152" s="215"/>
      <c r="E1152" s="172"/>
      <c r="F1152" s="173"/>
      <c r="G1152" s="170"/>
      <c r="H1152" s="180"/>
      <c r="I1152" s="172"/>
      <c r="J1152" s="172"/>
      <c r="K1152" s="184"/>
      <c r="L1152" s="181"/>
      <c r="M1152" s="177"/>
      <c r="N1152" s="178"/>
      <c r="O1152" s="172"/>
      <c r="P1152" s="179"/>
    </row>
    <row r="1153" spans="1:16" s="169" customFormat="1">
      <c r="A1153" s="991"/>
      <c r="B1153" s="1021"/>
      <c r="C1153" s="170"/>
      <c r="D1153" s="182"/>
      <c r="E1153" s="172"/>
      <c r="F1153" s="179"/>
      <c r="G1153" s="170"/>
      <c r="H1153" s="183"/>
      <c r="I1153" s="172"/>
      <c r="J1153" s="172"/>
      <c r="K1153" s="184"/>
      <c r="L1153" s="181"/>
      <c r="M1153" s="177"/>
      <c r="N1153" s="178"/>
      <c r="O1153" s="172"/>
      <c r="P1153" s="179"/>
    </row>
    <row r="1154" spans="1:16" s="169" customFormat="1">
      <c r="A1154" s="991"/>
      <c r="B1154" s="1021"/>
      <c r="C1154" s="170"/>
      <c r="D1154" s="171"/>
      <c r="E1154" s="172"/>
      <c r="F1154" s="185"/>
      <c r="G1154" s="195"/>
      <c r="H1154" s="180"/>
      <c r="I1154" s="188"/>
      <c r="J1154" s="172"/>
      <c r="K1154" s="175"/>
      <c r="L1154" s="186"/>
      <c r="M1154" s="187"/>
      <c r="N1154" s="178"/>
      <c r="O1154" s="172"/>
      <c r="P1154" s="179"/>
    </row>
    <row r="1155" spans="1:16" s="169" customFormat="1">
      <c r="A1155" s="991"/>
      <c r="B1155" s="1021"/>
      <c r="C1155" s="170"/>
      <c r="D1155" s="171"/>
      <c r="E1155" s="172"/>
      <c r="F1155" s="179"/>
      <c r="G1155" s="170"/>
      <c r="H1155" s="180"/>
      <c r="I1155" s="188"/>
      <c r="J1155" s="172"/>
      <c r="K1155" s="175"/>
      <c r="L1155" s="181"/>
      <c r="M1155" s="177"/>
      <c r="N1155" s="178"/>
      <c r="O1155" s="172"/>
      <c r="P1155" s="179"/>
    </row>
    <row r="1156" spans="1:16" s="169" customFormat="1">
      <c r="A1156" s="991"/>
      <c r="B1156" s="1021"/>
      <c r="C1156" s="170"/>
      <c r="D1156" s="171"/>
      <c r="E1156" s="172"/>
      <c r="F1156" s="179"/>
      <c r="G1156" s="216"/>
      <c r="H1156" s="180"/>
      <c r="I1156" s="172"/>
      <c r="J1156" s="172"/>
      <c r="K1156" s="175"/>
      <c r="L1156" s="181"/>
      <c r="M1156" s="177"/>
      <c r="N1156" s="178"/>
      <c r="O1156" s="172"/>
      <c r="P1156" s="179"/>
    </row>
    <row r="1157" spans="1:16" s="169" customFormat="1">
      <c r="A1157" s="991"/>
      <c r="B1157" s="1021"/>
      <c r="C1157" s="170"/>
      <c r="D1157" s="171"/>
      <c r="E1157" s="172"/>
      <c r="F1157" s="185"/>
      <c r="G1157" s="170"/>
      <c r="H1157" s="180"/>
      <c r="I1157" s="188"/>
      <c r="J1157" s="172"/>
      <c r="K1157" s="175"/>
      <c r="L1157" s="181"/>
      <c r="M1157" s="177"/>
      <c r="N1157" s="178"/>
      <c r="O1157" s="172"/>
      <c r="P1157" s="179"/>
    </row>
    <row r="1158" spans="1:16" s="169" customFormat="1">
      <c r="A1158" s="991"/>
      <c r="B1158" s="1021"/>
      <c r="C1158" s="170"/>
      <c r="D1158" s="171"/>
      <c r="E1158" s="172"/>
      <c r="F1158" s="179"/>
      <c r="G1158" s="170"/>
      <c r="H1158" s="180"/>
      <c r="I1158" s="188"/>
      <c r="J1158" s="172"/>
      <c r="K1158" s="175"/>
      <c r="L1158" s="181"/>
      <c r="M1158" s="177"/>
      <c r="N1158" s="178"/>
      <c r="O1158" s="172"/>
      <c r="P1158" s="179"/>
    </row>
    <row r="1159" spans="1:16" s="169" customFormat="1">
      <c r="A1159" s="991"/>
      <c r="B1159" s="1021"/>
      <c r="C1159" s="189"/>
      <c r="D1159" s="190"/>
      <c r="E1159" s="191"/>
      <c r="F1159" s="192"/>
      <c r="G1159" s="170"/>
      <c r="H1159" s="174"/>
      <c r="I1159" s="172"/>
      <c r="J1159" s="172"/>
      <c r="K1159" s="175"/>
      <c r="L1159" s="181"/>
      <c r="M1159" s="177"/>
      <c r="N1159" s="193"/>
      <c r="O1159" s="191"/>
      <c r="P1159" s="192"/>
    </row>
    <row r="1160" spans="1:16" s="169" customFormat="1">
      <c r="A1160" s="991"/>
      <c r="B1160" s="1021"/>
      <c r="C1160" s="189"/>
      <c r="D1160" s="190"/>
      <c r="E1160" s="191"/>
      <c r="F1160" s="192"/>
      <c r="G1160" s="195"/>
      <c r="H1160" s="180"/>
      <c r="I1160" s="188"/>
      <c r="J1160" s="172"/>
      <c r="K1160" s="175"/>
      <c r="L1160" s="181"/>
      <c r="M1160" s="177"/>
      <c r="N1160" s="193"/>
      <c r="O1160" s="191"/>
      <c r="P1160" s="192"/>
    </row>
    <row r="1161" spans="1:16" s="169" customFormat="1">
      <c r="A1161" s="991"/>
      <c r="B1161" s="1021"/>
      <c r="C1161" s="189"/>
      <c r="D1161" s="190"/>
      <c r="E1161" s="191"/>
      <c r="F1161" s="192"/>
      <c r="G1161" s="170"/>
      <c r="H1161" s="196"/>
      <c r="I1161" s="188"/>
      <c r="J1161" s="197"/>
      <c r="K1161" s="194"/>
      <c r="L1161" s="181"/>
      <c r="M1161" s="177"/>
      <c r="N1161" s="193"/>
      <c r="O1161" s="191"/>
      <c r="P1161" s="192"/>
    </row>
    <row r="1162" spans="1:16" s="169" customFormat="1">
      <c r="A1162" s="991"/>
      <c r="B1162" s="1021"/>
      <c r="C1162" s="189"/>
      <c r="D1162" s="190"/>
      <c r="E1162" s="191"/>
      <c r="F1162" s="192"/>
      <c r="G1162" s="170"/>
      <c r="H1162" s="198"/>
      <c r="I1162" s="172"/>
      <c r="J1162" s="172"/>
      <c r="K1162" s="175"/>
      <c r="L1162" s="181"/>
      <c r="M1162" s="177"/>
      <c r="N1162" s="193"/>
      <c r="O1162" s="191"/>
      <c r="P1162" s="192"/>
    </row>
    <row r="1163" spans="1:16" s="169" customFormat="1">
      <c r="A1163" s="991"/>
      <c r="B1163" s="1021"/>
      <c r="C1163" s="189"/>
      <c r="D1163" s="190"/>
      <c r="E1163" s="191"/>
      <c r="F1163" s="192"/>
      <c r="G1163" s="195"/>
      <c r="H1163" s="180"/>
      <c r="I1163" s="197"/>
      <c r="J1163" s="197"/>
      <c r="K1163" s="194"/>
      <c r="L1163" s="181"/>
      <c r="M1163" s="177"/>
      <c r="N1163" s="193"/>
      <c r="O1163" s="191"/>
      <c r="P1163" s="192"/>
    </row>
    <row r="1164" spans="1:16" s="169" customFormat="1">
      <c r="A1164" s="991"/>
      <c r="B1164" s="1021"/>
      <c r="C1164" s="189"/>
      <c r="D1164" s="190"/>
      <c r="E1164" s="191"/>
      <c r="F1164" s="192"/>
      <c r="G1164" s="170"/>
      <c r="H1164" s="180"/>
      <c r="I1164" s="197"/>
      <c r="J1164" s="197"/>
      <c r="K1164" s="194"/>
      <c r="L1164" s="176"/>
      <c r="M1164" s="177"/>
      <c r="N1164" s="193"/>
      <c r="O1164" s="191"/>
      <c r="P1164" s="192"/>
    </row>
    <row r="1165" spans="1:16" s="169" customFormat="1">
      <c r="A1165" s="991"/>
      <c r="B1165" s="1021"/>
      <c r="C1165" s="189"/>
      <c r="D1165" s="190"/>
      <c r="E1165" s="191"/>
      <c r="F1165" s="192"/>
      <c r="G1165" s="189"/>
      <c r="H1165" s="198"/>
      <c r="I1165" s="199"/>
      <c r="J1165" s="199"/>
      <c r="K1165" s="200"/>
      <c r="L1165" s="201"/>
      <c r="M1165" s="187"/>
      <c r="N1165" s="193"/>
      <c r="O1165" s="191"/>
      <c r="P1165" s="192"/>
    </row>
    <row r="1166" spans="1:16" s="169" customFormat="1">
      <c r="A1166" s="991"/>
      <c r="B1166" s="1021"/>
      <c r="C1166" s="189"/>
      <c r="D1166" s="190"/>
      <c r="E1166" s="191"/>
      <c r="F1166" s="192"/>
      <c r="G1166" s="189"/>
      <c r="H1166" s="198"/>
      <c r="I1166" s="199"/>
      <c r="J1166" s="199"/>
      <c r="K1166" s="200"/>
      <c r="L1166" s="201"/>
      <c r="M1166" s="187"/>
      <c r="N1166" s="193"/>
      <c r="O1166" s="191"/>
      <c r="P1166" s="192"/>
    </row>
    <row r="1167" spans="1:16" s="169" customFormat="1">
      <c r="A1167" s="991"/>
      <c r="B1167" s="1021"/>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992"/>
      <c r="B1168" s="1022"/>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16">
        <f>A1063+1</f>
        <v>46154</v>
      </c>
      <c r="B1169" s="87" t="s">
        <v>940</v>
      </c>
      <c r="C1169" s="1008" t="s">
        <v>941</v>
      </c>
      <c r="D1169" s="88" t="s">
        <v>942</v>
      </c>
      <c r="E1169" s="89" t="s">
        <v>943</v>
      </c>
      <c r="F1169" s="90"/>
      <c r="G1169" s="87" t="s">
        <v>940</v>
      </c>
      <c r="H1169" s="1023" t="s">
        <v>941</v>
      </c>
      <c r="I1169" s="88" t="s">
        <v>942</v>
      </c>
      <c r="J1169" s="89" t="s">
        <v>943</v>
      </c>
      <c r="K1169" s="90"/>
      <c r="L1169" s="87" t="s">
        <v>940</v>
      </c>
      <c r="M1169" s="1029" t="s">
        <v>941</v>
      </c>
      <c r="N1169" s="88" t="s">
        <v>942</v>
      </c>
      <c r="O1169" s="89" t="s">
        <v>943</v>
      </c>
      <c r="P1169" s="90"/>
    </row>
    <row r="1170" spans="1:16" ht="18" customHeight="1">
      <c r="A1170" s="1017"/>
      <c r="B1170" s="1026"/>
      <c r="C1170" s="994"/>
      <c r="D1170" s="91" t="s">
        <v>951</v>
      </c>
      <c r="E1170" s="92" t="s">
        <v>948</v>
      </c>
      <c r="F1170" s="90"/>
      <c r="G1170" s="1026"/>
      <c r="H1170" s="994"/>
      <c r="I1170" s="91" t="s">
        <v>951</v>
      </c>
      <c r="J1170" s="92" t="s">
        <v>948</v>
      </c>
      <c r="K1170" s="90"/>
      <c r="L1170" s="1026"/>
      <c r="M1170" s="994"/>
      <c r="N1170" s="91" t="s">
        <v>951</v>
      </c>
      <c r="O1170" s="92" t="s">
        <v>948</v>
      </c>
      <c r="P1170" s="90"/>
    </row>
    <row r="1171" spans="1:16" ht="17.45" customHeight="1" thickBot="1">
      <c r="A1171" s="1017"/>
      <c r="B1171" s="997"/>
      <c r="C1171" s="994"/>
      <c r="D1171" s="91" t="s">
        <v>955</v>
      </c>
      <c r="E1171" s="93" t="s">
        <v>952</v>
      </c>
      <c r="F1171" s="95"/>
      <c r="G1171" s="997"/>
      <c r="H1171" s="994"/>
      <c r="I1171" s="91" t="s">
        <v>955</v>
      </c>
      <c r="J1171" s="93" t="s">
        <v>952</v>
      </c>
      <c r="K1171" s="95"/>
      <c r="L1171" s="997"/>
      <c r="M1171" s="994"/>
      <c r="N1171" s="91" t="s">
        <v>955</v>
      </c>
      <c r="O1171" s="93" t="s">
        <v>952</v>
      </c>
      <c r="P1171" s="95"/>
    </row>
    <row r="1172" spans="1:16" ht="17.45" customHeight="1" thickBot="1">
      <c r="A1172" s="1017"/>
      <c r="B1172" s="87" t="s">
        <v>954</v>
      </c>
      <c r="C1172" s="994"/>
      <c r="D1172" s="91"/>
      <c r="E1172" s="93"/>
      <c r="F1172" s="94"/>
      <c r="G1172" s="87" t="s">
        <v>954</v>
      </c>
      <c r="H1172" s="994"/>
      <c r="I1172" s="91" t="s">
        <v>958</v>
      </c>
      <c r="J1172" s="93" t="s">
        <v>956</v>
      </c>
      <c r="K1172" s="94"/>
      <c r="L1172" s="87" t="s">
        <v>954</v>
      </c>
      <c r="M1172" s="994"/>
      <c r="N1172" s="91" t="s">
        <v>958</v>
      </c>
      <c r="O1172" s="93" t="s">
        <v>956</v>
      </c>
      <c r="P1172" s="94"/>
    </row>
    <row r="1173" spans="1:16">
      <c r="A1173" s="1017"/>
      <c r="B1173" s="1027"/>
      <c r="C1173" s="994"/>
      <c r="D1173" s="91"/>
      <c r="E1173" s="93"/>
      <c r="F1173" s="94"/>
      <c r="G1173" s="1027"/>
      <c r="H1173" s="994"/>
      <c r="I1173" s="91"/>
      <c r="J1173" s="93"/>
      <c r="K1173" s="94"/>
      <c r="L1173" s="1027"/>
      <c r="M1173" s="994"/>
      <c r="N1173" s="91"/>
      <c r="O1173" s="93"/>
      <c r="P1173" s="94"/>
    </row>
    <row r="1174" spans="1:16">
      <c r="A1174" s="1017"/>
      <c r="B1174" s="1003"/>
      <c r="C1174" s="994"/>
      <c r="D1174" s="91"/>
      <c r="E1174" s="93"/>
      <c r="F1174" s="94"/>
      <c r="G1174" s="1003"/>
      <c r="H1174" s="994"/>
      <c r="I1174" s="91"/>
      <c r="J1174" s="93"/>
      <c r="K1174" s="94"/>
      <c r="L1174" s="1003"/>
      <c r="M1174" s="994"/>
      <c r="N1174" s="91"/>
      <c r="O1174" s="93"/>
      <c r="P1174" s="94"/>
    </row>
    <row r="1175" spans="1:16">
      <c r="A1175" s="1017"/>
      <c r="B1175" s="1002"/>
      <c r="C1175" s="994"/>
      <c r="D1175" s="91"/>
      <c r="E1175" s="93"/>
      <c r="F1175" s="90"/>
      <c r="G1175" s="1002"/>
      <c r="H1175" s="994"/>
      <c r="I1175" s="91"/>
      <c r="J1175" s="93"/>
      <c r="K1175" s="90"/>
      <c r="L1175" s="1002"/>
      <c r="M1175" s="994"/>
      <c r="N1175" s="91"/>
      <c r="O1175" s="93"/>
      <c r="P1175" s="90"/>
    </row>
    <row r="1176" spans="1:16">
      <c r="A1176" s="1017"/>
      <c r="B1176" s="1003"/>
      <c r="C1176" s="994"/>
      <c r="D1176" s="91"/>
      <c r="E1176" s="93"/>
      <c r="F1176" s="96"/>
      <c r="G1176" s="1003"/>
      <c r="H1176" s="994"/>
      <c r="I1176" s="91"/>
      <c r="J1176" s="93"/>
      <c r="K1176" s="96"/>
      <c r="L1176" s="1003"/>
      <c r="M1176" s="994"/>
      <c r="N1176" s="91"/>
      <c r="O1176" s="93"/>
      <c r="P1176" s="90"/>
    </row>
    <row r="1177" spans="1:16">
      <c r="A1177" s="1017"/>
      <c r="B1177" s="1002"/>
      <c r="C1177" s="994"/>
      <c r="D1177" s="91"/>
      <c r="E1177" s="93"/>
      <c r="F1177" s="99"/>
      <c r="G1177" s="1002"/>
      <c r="H1177" s="994"/>
      <c r="I1177" s="91"/>
      <c r="J1177" s="93"/>
      <c r="K1177" s="99"/>
      <c r="L1177" s="1002"/>
      <c r="M1177" s="994"/>
      <c r="N1177" s="91"/>
      <c r="O1177" s="93"/>
      <c r="P1177" s="96"/>
    </row>
    <row r="1178" spans="1:16" ht="17.45" customHeight="1" thickBot="1">
      <c r="A1178" s="1017"/>
      <c r="B1178" s="1003"/>
      <c r="C1178" s="994"/>
      <c r="D1178" s="91"/>
      <c r="E1178" s="93"/>
      <c r="F1178" s="96"/>
      <c r="G1178" s="1003"/>
      <c r="H1178" s="994"/>
      <c r="I1178" s="91"/>
      <c r="J1178" s="93"/>
      <c r="K1178" s="96"/>
      <c r="L1178" s="1003"/>
      <c r="M1178" s="994"/>
      <c r="N1178" s="91"/>
      <c r="O1178" s="93"/>
      <c r="P1178" s="96"/>
    </row>
    <row r="1179" spans="1:16" ht="17.45" customHeight="1" thickBot="1">
      <c r="A1179" s="1017"/>
      <c r="B1179" s="97" t="s">
        <v>977</v>
      </c>
      <c r="C1179" s="994"/>
      <c r="D1179" s="91"/>
      <c r="E1179" s="93"/>
      <c r="F1179" s="96"/>
      <c r="G1179" s="97" t="s">
        <v>977</v>
      </c>
      <c r="H1179" s="994"/>
      <c r="I1179" s="91"/>
      <c r="J1179" s="93"/>
      <c r="K1179" s="96"/>
      <c r="L1179" s="97" t="s">
        <v>977</v>
      </c>
      <c r="M1179" s="994"/>
      <c r="N1179" s="91"/>
      <c r="O1179" s="93"/>
      <c r="P1179" s="96"/>
    </row>
    <row r="1180" spans="1:16">
      <c r="A1180" s="1017"/>
      <c r="B1180" s="1007"/>
      <c r="C1180" s="994"/>
      <c r="D1180" s="91"/>
      <c r="E1180" s="93"/>
      <c r="F1180" s="96"/>
      <c r="G1180" s="1007"/>
      <c r="H1180" s="994"/>
      <c r="I1180" s="91"/>
      <c r="J1180" s="93"/>
      <c r="K1180" s="96"/>
      <c r="L1180" s="1007"/>
      <c r="M1180" s="994"/>
      <c r="N1180" s="91"/>
      <c r="O1180" s="93"/>
      <c r="P1180" s="96"/>
    </row>
    <row r="1181" spans="1:16">
      <c r="A1181" s="1017"/>
      <c r="B1181" s="999"/>
      <c r="C1181" s="994"/>
      <c r="D1181" s="91"/>
      <c r="E1181" s="93"/>
      <c r="F1181" s="96"/>
      <c r="G1181" s="999"/>
      <c r="H1181" s="994"/>
      <c r="I1181" s="91"/>
      <c r="J1181" s="93"/>
      <c r="K1181" s="96"/>
      <c r="L1181" s="999"/>
      <c r="M1181" s="994"/>
      <c r="N1181" s="91"/>
      <c r="O1181" s="93"/>
      <c r="P1181" s="94"/>
    </row>
    <row r="1182" spans="1:16" ht="17.45" customHeight="1" thickBot="1">
      <c r="A1182" s="1017"/>
      <c r="B1182" s="997"/>
      <c r="C1182" s="994"/>
      <c r="D1182" s="91"/>
      <c r="E1182" s="93"/>
      <c r="F1182" s="94"/>
      <c r="G1182" s="997"/>
      <c r="H1182" s="994"/>
      <c r="I1182" s="91"/>
      <c r="J1182" s="93"/>
      <c r="K1182" s="94"/>
      <c r="L1182" s="997"/>
      <c r="M1182" s="994"/>
      <c r="N1182" s="91"/>
      <c r="O1182" s="93"/>
      <c r="P1182" s="94"/>
    </row>
    <row r="1183" spans="1:16" ht="17.45" customHeight="1" thickBot="1">
      <c r="A1183" s="1017"/>
      <c r="B1183" s="97" t="s">
        <v>994</v>
      </c>
      <c r="C1183" s="994"/>
      <c r="D1183" s="91"/>
      <c r="E1183" s="93"/>
      <c r="F1183" s="94"/>
      <c r="G1183" s="97" t="s">
        <v>994</v>
      </c>
      <c r="H1183" s="994"/>
      <c r="I1183" s="91"/>
      <c r="J1183" s="93"/>
      <c r="K1183" s="94"/>
      <c r="L1183" s="97" t="s">
        <v>994</v>
      </c>
      <c r="M1183" s="994"/>
      <c r="N1183" s="91"/>
      <c r="O1183" s="93"/>
      <c r="P1183" s="94"/>
    </row>
    <row r="1184" spans="1:16">
      <c r="A1184" s="1017"/>
      <c r="B1184" s="998"/>
      <c r="C1184" s="994"/>
      <c r="D1184" s="91"/>
      <c r="E1184" s="93"/>
      <c r="F1184" s="94"/>
      <c r="G1184" s="998"/>
      <c r="H1184" s="994"/>
      <c r="I1184" s="91"/>
      <c r="J1184" s="93"/>
      <c r="K1184" s="94"/>
      <c r="L1184" s="998"/>
      <c r="M1184" s="994"/>
      <c r="N1184" s="91"/>
      <c r="O1184" s="93"/>
      <c r="P1184" s="94"/>
    </row>
    <row r="1185" spans="1:16">
      <c r="A1185" s="1017"/>
      <c r="B1185" s="999"/>
      <c r="C1185" s="994"/>
      <c r="D1185" s="91"/>
      <c r="E1185" s="93"/>
      <c r="F1185" s="94"/>
      <c r="G1185" s="999"/>
      <c r="H1185" s="994"/>
      <c r="I1185" s="91"/>
      <c r="J1185" s="93"/>
      <c r="K1185" s="94"/>
      <c r="L1185" s="999"/>
      <c r="M1185" s="994"/>
      <c r="N1185" s="91"/>
      <c r="O1185" s="93"/>
      <c r="P1185" s="94"/>
    </row>
    <row r="1186" spans="1:16" ht="17.45" customHeight="1" thickBot="1">
      <c r="A1186" s="1017"/>
      <c r="B1186" s="997"/>
      <c r="C1186" s="994"/>
      <c r="D1186" s="91"/>
      <c r="E1186" s="93"/>
      <c r="F1186" s="94"/>
      <c r="G1186" s="997"/>
      <c r="H1186" s="994"/>
      <c r="I1186" s="91"/>
      <c r="J1186" s="93"/>
      <c r="K1186" s="94"/>
      <c r="L1186" s="997"/>
      <c r="M1186" s="994"/>
      <c r="N1186" s="91"/>
      <c r="O1186" s="93"/>
      <c r="P1186" s="94"/>
    </row>
    <row r="1187" spans="1:16">
      <c r="A1187" s="1017"/>
      <c r="B1187" s="1018" t="s">
        <v>1013</v>
      </c>
      <c r="C1187" s="994"/>
      <c r="D1187" s="91"/>
      <c r="E1187" s="93"/>
      <c r="F1187" s="94"/>
      <c r="G1187" s="1018" t="s">
        <v>1013</v>
      </c>
      <c r="H1187" s="994"/>
      <c r="I1187" s="91"/>
      <c r="J1187" s="93"/>
      <c r="K1187" s="94"/>
      <c r="L1187" s="1018" t="s">
        <v>1013</v>
      </c>
      <c r="M1187" s="994"/>
      <c r="N1187" s="91"/>
      <c r="O1187" s="93"/>
      <c r="P1187" s="94"/>
    </row>
    <row r="1188" spans="1:16" ht="17.45" customHeight="1" thickBot="1">
      <c r="A1188" s="1017"/>
      <c r="B1188" s="1019"/>
      <c r="C1188" s="994"/>
      <c r="D1188" s="91"/>
      <c r="E1188" s="93"/>
      <c r="F1188" s="94"/>
      <c r="G1188" s="1019"/>
      <c r="H1188" s="994"/>
      <c r="I1188" s="91"/>
      <c r="J1188" s="93"/>
      <c r="K1188" s="94"/>
      <c r="L1188" s="1019"/>
      <c r="M1188" s="994"/>
      <c r="N1188" s="91"/>
      <c r="O1188" s="93"/>
      <c r="P1188" s="90"/>
    </row>
    <row r="1189" spans="1:16" ht="17.45" customHeight="1" thickTop="1">
      <c r="A1189" s="1017"/>
      <c r="B1189" s="1015" t="s">
        <v>1014</v>
      </c>
      <c r="C1189" s="994"/>
      <c r="D1189" s="91"/>
      <c r="E1189" s="93"/>
      <c r="F1189" s="90"/>
      <c r="G1189" s="1015" t="s">
        <v>1014</v>
      </c>
      <c r="H1189" s="994"/>
      <c r="I1189" s="91"/>
      <c r="J1189" s="93"/>
      <c r="K1189" s="90"/>
      <c r="L1189" s="1015" t="s">
        <v>1014</v>
      </c>
      <c r="M1189" s="994"/>
      <c r="N1189" s="91"/>
      <c r="O1189" s="93"/>
      <c r="P1189" s="94"/>
    </row>
    <row r="1190" spans="1:16" ht="17.45" customHeight="1" thickBot="1">
      <c r="A1190" s="1017"/>
      <c r="B1190" s="997"/>
      <c r="C1190" s="994"/>
      <c r="D1190" s="91"/>
      <c r="E1190" s="93"/>
      <c r="F1190" s="90"/>
      <c r="G1190" s="997"/>
      <c r="H1190" s="994"/>
      <c r="I1190" s="91"/>
      <c r="J1190" s="93"/>
      <c r="K1190" s="90"/>
      <c r="L1190" s="997"/>
      <c r="M1190" s="994"/>
      <c r="N1190" s="91"/>
      <c r="O1190" s="93"/>
      <c r="P1190" s="98"/>
    </row>
    <row r="1191" spans="1:16">
      <c r="A1191" s="1017"/>
      <c r="B1191" s="1014"/>
      <c r="C1191" s="994"/>
      <c r="D1191" s="91"/>
      <c r="E1191" s="93"/>
      <c r="F1191" s="94"/>
      <c r="G1191" s="1014"/>
      <c r="H1191" s="994"/>
      <c r="I1191" s="91"/>
      <c r="J1191" s="93"/>
      <c r="K1191" s="94"/>
      <c r="L1191" s="1014"/>
      <c r="M1191" s="994"/>
      <c r="N1191" s="91"/>
      <c r="O1191" s="93"/>
      <c r="P1191" s="100"/>
    </row>
    <row r="1192" spans="1:16" ht="17.45" customHeight="1" thickBot="1">
      <c r="A1192" s="1017"/>
      <c r="B1192" s="999"/>
      <c r="C1192" s="994"/>
      <c r="D1192" s="91"/>
      <c r="E1192" s="93"/>
      <c r="F1192" s="94"/>
      <c r="G1192" s="999"/>
      <c r="H1192" s="994"/>
      <c r="I1192" s="91"/>
      <c r="J1192" s="93"/>
      <c r="K1192" s="94"/>
      <c r="L1192" s="999"/>
      <c r="M1192" s="994"/>
      <c r="N1192" s="91"/>
      <c r="O1192" s="93"/>
      <c r="P1192" s="101"/>
    </row>
    <row r="1193" spans="1:16">
      <c r="A1193" s="1017"/>
      <c r="B1193" s="1010" t="s">
        <v>1015</v>
      </c>
      <c r="C1193" s="994"/>
      <c r="D1193" s="91"/>
      <c r="E1193" s="93"/>
      <c r="F1193" s="90"/>
      <c r="G1193" s="1010" t="s">
        <v>1015</v>
      </c>
      <c r="H1193" s="994"/>
      <c r="I1193" s="91"/>
      <c r="J1193" s="93"/>
      <c r="K1193" s="90"/>
      <c r="L1193" s="1010" t="s">
        <v>1015</v>
      </c>
      <c r="M1193" s="994"/>
      <c r="N1193" s="91"/>
      <c r="O1193" s="93"/>
      <c r="P1193" s="96"/>
    </row>
    <row r="1194" spans="1:16" ht="17.45" customHeight="1" thickBot="1">
      <c r="A1194" s="1017"/>
      <c r="B1194" s="997"/>
      <c r="C1194" s="994"/>
      <c r="D1194" s="91"/>
      <c r="E1194" s="93"/>
      <c r="F1194" s="98"/>
      <c r="G1194" s="997"/>
      <c r="H1194" s="994"/>
      <c r="I1194" s="91"/>
      <c r="J1194" s="93"/>
      <c r="K1194" s="98"/>
      <c r="L1194" s="997"/>
      <c r="M1194" s="994"/>
      <c r="N1194" s="91"/>
      <c r="O1194" s="93"/>
      <c r="P1194" s="101"/>
    </row>
    <row r="1195" spans="1:16">
      <c r="A1195" s="1017"/>
      <c r="B1195" s="996"/>
      <c r="C1195" s="994"/>
      <c r="D1195" s="91"/>
      <c r="E1195" s="93"/>
      <c r="F1195" s="99"/>
      <c r="G1195" s="996"/>
      <c r="H1195" s="994"/>
      <c r="I1195" s="91"/>
      <c r="J1195" s="93"/>
      <c r="K1195" s="100"/>
      <c r="L1195" s="996"/>
      <c r="M1195" s="994"/>
      <c r="N1195" s="91"/>
      <c r="O1195" s="93"/>
      <c r="P1195" s="90"/>
    </row>
    <row r="1196" spans="1:16" ht="17.45" customHeight="1" thickBot="1">
      <c r="A1196" s="1017"/>
      <c r="B1196" s="997"/>
      <c r="C1196" s="994"/>
      <c r="D1196" s="91"/>
      <c r="E1196" s="93"/>
      <c r="F1196" s="96"/>
      <c r="G1196" s="997"/>
      <c r="H1196" s="994"/>
      <c r="I1196" s="91"/>
      <c r="J1196" s="93"/>
      <c r="K1196" s="101"/>
      <c r="L1196" s="997"/>
      <c r="M1196" s="994"/>
      <c r="N1196" s="91"/>
      <c r="O1196" s="93"/>
      <c r="P1196" s="94"/>
    </row>
    <row r="1197" spans="1:16">
      <c r="A1197" s="1017"/>
      <c r="B1197" s="1004" t="s">
        <v>1016</v>
      </c>
      <c r="C1197" s="994"/>
      <c r="D1197" s="91"/>
      <c r="E1197" s="93"/>
      <c r="F1197" s="100"/>
      <c r="G1197" s="1004" t="s">
        <v>1016</v>
      </c>
      <c r="H1197" s="994"/>
      <c r="I1197" s="91"/>
      <c r="J1197" s="93"/>
      <c r="K1197" s="101"/>
      <c r="L1197" s="1004" t="s">
        <v>1016</v>
      </c>
      <c r="M1197" s="994"/>
      <c r="N1197" s="91"/>
      <c r="O1197" s="111"/>
      <c r="P1197" s="94"/>
    </row>
    <row r="1198" spans="1:16" ht="17.45" customHeight="1" thickBot="1">
      <c r="A1198" s="1017"/>
      <c r="B1198" s="997"/>
      <c r="C1198" s="994"/>
      <c r="D1198" s="91"/>
      <c r="E1198" s="93"/>
      <c r="F1198" s="101"/>
      <c r="G1198" s="997"/>
      <c r="H1198" s="994"/>
      <c r="I1198" s="91"/>
      <c r="J1198" s="93"/>
      <c r="K1198" s="96"/>
      <c r="L1198" s="997"/>
      <c r="M1198" s="994"/>
      <c r="N1198" s="110"/>
      <c r="O1198" s="93"/>
      <c r="P1198" s="109"/>
    </row>
    <row r="1199" spans="1:16">
      <c r="A1199" s="1017"/>
      <c r="B1199" s="996"/>
      <c r="C1199" s="994"/>
      <c r="D1199" s="91"/>
      <c r="E1199" s="93"/>
      <c r="F1199" s="101"/>
      <c r="G1199" s="996"/>
      <c r="H1199" s="994"/>
      <c r="I1199" s="91"/>
      <c r="J1199" s="93"/>
      <c r="K1199" s="101"/>
      <c r="L1199" s="996"/>
      <c r="M1199" s="994"/>
      <c r="N1199" s="110"/>
      <c r="O1199" s="111"/>
      <c r="P1199" s="94"/>
    </row>
    <row r="1200" spans="1:16" ht="17.45" customHeight="1" thickBot="1">
      <c r="A1200" s="1017"/>
      <c r="B1200" s="997"/>
      <c r="C1200" s="994"/>
      <c r="D1200" s="91"/>
      <c r="E1200" s="93"/>
      <c r="F1200" s="96"/>
      <c r="G1200" s="997"/>
      <c r="H1200" s="994"/>
      <c r="I1200" s="91"/>
      <c r="J1200" s="93"/>
      <c r="K1200" s="90"/>
      <c r="L1200" s="997"/>
      <c r="M1200" s="994"/>
      <c r="N1200" s="91"/>
      <c r="O1200" s="111"/>
      <c r="P1200" s="101"/>
    </row>
    <row r="1201" spans="1:16">
      <c r="A1201" s="1017"/>
      <c r="B1201" s="1004" t="s">
        <v>1018</v>
      </c>
      <c r="C1201" s="994"/>
      <c r="D1201" s="91"/>
      <c r="E1201" s="93"/>
      <c r="F1201" s="101"/>
      <c r="G1201" s="1004" t="s">
        <v>1018</v>
      </c>
      <c r="H1201" s="994"/>
      <c r="I1201" s="91"/>
      <c r="J1201" s="93"/>
      <c r="K1201" s="94"/>
      <c r="L1201" s="1004" t="s">
        <v>1018</v>
      </c>
      <c r="M1201" s="994"/>
      <c r="N1201" s="91"/>
      <c r="O1201" s="93"/>
      <c r="P1201" s="94"/>
    </row>
    <row r="1202" spans="1:16" ht="17.45" customHeight="1" thickBot="1">
      <c r="A1202" s="1017"/>
      <c r="B1202" s="997"/>
      <c r="C1202" s="994"/>
      <c r="D1202" s="91"/>
      <c r="E1202" s="93"/>
      <c r="F1202" s="90"/>
      <c r="G1202" s="997"/>
      <c r="H1202" s="994"/>
      <c r="I1202" s="91"/>
      <c r="J1202" s="111"/>
      <c r="K1202" s="94"/>
      <c r="L1202" s="997"/>
      <c r="M1202" s="994"/>
      <c r="N1202" s="110"/>
      <c r="O1202" s="111"/>
      <c r="P1202" s="94"/>
    </row>
    <row r="1203" spans="1:16">
      <c r="A1203" s="1017"/>
      <c r="B1203" s="996"/>
      <c r="C1203" s="994"/>
      <c r="D1203" s="91"/>
      <c r="E1203" s="93"/>
      <c r="F1203" s="94"/>
      <c r="G1203" s="996"/>
      <c r="H1203" s="994"/>
      <c r="I1203" s="91"/>
      <c r="J1203" s="93"/>
      <c r="K1203" s="94"/>
      <c r="L1203" s="996"/>
      <c r="M1203" s="994"/>
      <c r="N1203" s="110"/>
      <c r="O1203" s="111"/>
      <c r="P1203" s="94"/>
    </row>
    <row r="1204" spans="1:16" ht="17.45" customHeight="1" thickBot="1">
      <c r="A1204" s="1017"/>
      <c r="B1204" s="997"/>
      <c r="C1204" s="994"/>
      <c r="D1204" s="91"/>
      <c r="E1204" s="93"/>
      <c r="F1204" s="90"/>
      <c r="G1204" s="997"/>
      <c r="H1204" s="994"/>
      <c r="I1204" s="91"/>
      <c r="J1204" s="111"/>
      <c r="K1204" s="94"/>
      <c r="L1204" s="997"/>
      <c r="M1204" s="994"/>
      <c r="N1204" s="91"/>
      <c r="O1204" s="111"/>
      <c r="P1204" s="94"/>
    </row>
    <row r="1205" spans="1:16">
      <c r="A1205" s="1017"/>
      <c r="B1205" s="1010" t="s">
        <v>1020</v>
      </c>
      <c r="C1205" s="994"/>
      <c r="D1205" s="91"/>
      <c r="E1205" s="93"/>
      <c r="F1205" s="90"/>
      <c r="G1205" s="1010" t="s">
        <v>1020</v>
      </c>
      <c r="H1205" s="994"/>
      <c r="I1205" s="91"/>
      <c r="J1205" s="111"/>
      <c r="K1205" s="94"/>
      <c r="L1205" s="1010" t="s">
        <v>1020</v>
      </c>
      <c r="M1205" s="994"/>
      <c r="N1205" s="110"/>
      <c r="O1205" s="111"/>
      <c r="P1205" s="94"/>
    </row>
    <row r="1206" spans="1:16" ht="17.45" customHeight="1" thickBot="1">
      <c r="A1206" s="1017"/>
      <c r="B1206" s="997"/>
      <c r="C1206" s="994"/>
      <c r="D1206" s="91"/>
      <c r="E1206" s="93"/>
      <c r="F1206" s="90"/>
      <c r="G1206" s="997"/>
      <c r="H1206" s="994"/>
      <c r="I1206" s="91"/>
      <c r="J1206" s="111"/>
      <c r="K1206" s="94"/>
      <c r="L1206" s="997"/>
      <c r="M1206" s="994"/>
      <c r="N1206" s="91"/>
      <c r="O1206" s="111"/>
      <c r="P1206" s="94"/>
    </row>
    <row r="1207" spans="1:16">
      <c r="A1207" s="1017"/>
      <c r="B1207" s="103"/>
      <c r="C1207" s="994"/>
      <c r="D1207" s="91"/>
      <c r="E1207" s="93"/>
      <c r="F1207" s="94"/>
      <c r="G1207" s="103"/>
      <c r="H1207" s="994"/>
      <c r="I1207" s="91"/>
      <c r="J1207" s="93"/>
      <c r="K1207" s="109"/>
      <c r="L1207" s="103"/>
      <c r="M1207" s="994"/>
      <c r="N1207" s="110"/>
      <c r="O1207" s="93"/>
      <c r="P1207" s="109"/>
    </row>
    <row r="1208" spans="1:16">
      <c r="A1208" s="1017"/>
      <c r="B1208" s="104"/>
      <c r="C1208" s="994"/>
      <c r="D1208" s="91"/>
      <c r="E1208" s="93"/>
      <c r="F1208" s="90"/>
      <c r="G1208" s="104"/>
      <c r="H1208" s="994"/>
      <c r="I1208" s="91"/>
      <c r="J1208" s="93"/>
      <c r="K1208" s="94"/>
      <c r="L1208" s="104"/>
      <c r="M1208" s="994"/>
      <c r="N1208" s="110"/>
      <c r="O1208" s="111"/>
      <c r="P1208" s="94"/>
    </row>
    <row r="1209" spans="1:16">
      <c r="A1209" s="1017"/>
      <c r="B1209" s="106"/>
      <c r="C1209" s="994"/>
      <c r="D1209" s="91"/>
      <c r="E1209" s="93"/>
      <c r="F1209" s="90"/>
      <c r="G1209" s="106"/>
      <c r="H1209" s="994"/>
      <c r="I1209" s="110"/>
      <c r="J1209" s="111"/>
      <c r="K1209" s="94"/>
      <c r="L1209" s="106"/>
      <c r="M1209" s="994"/>
      <c r="N1209" s="110"/>
      <c r="O1209" s="111"/>
      <c r="P1209" s="101"/>
    </row>
    <row r="1210" spans="1:16">
      <c r="A1210" s="1017"/>
      <c r="B1210" s="107"/>
      <c r="C1210" s="994"/>
      <c r="D1210" s="91"/>
      <c r="E1210" s="93"/>
      <c r="F1210" s="90"/>
      <c r="G1210" s="107"/>
      <c r="H1210" s="994"/>
      <c r="I1210" s="110"/>
      <c r="J1210" s="111"/>
      <c r="K1210" s="101"/>
      <c r="L1210" s="107"/>
      <c r="M1210" s="994"/>
      <c r="N1210" s="108"/>
      <c r="O1210" s="93"/>
      <c r="P1210" s="94"/>
    </row>
    <row r="1211" spans="1:16">
      <c r="A1211" s="1017"/>
      <c r="B1211" s="106"/>
      <c r="C1211" s="994"/>
      <c r="D1211" s="108"/>
      <c r="E1211" s="93"/>
      <c r="F1211" s="94"/>
      <c r="G1211" s="106"/>
      <c r="H1211" s="994"/>
      <c r="I1211" s="108"/>
      <c r="J1211" s="93"/>
      <c r="K1211" s="109"/>
      <c r="L1211" s="106"/>
      <c r="M1211" s="994"/>
      <c r="N1211" s="91"/>
      <c r="O1211" s="93"/>
      <c r="P1211" s="109"/>
    </row>
    <row r="1212" spans="1:16">
      <c r="A1212" s="1017"/>
      <c r="B1212" s="107"/>
      <c r="C1212" s="994"/>
      <c r="D1212" s="91"/>
      <c r="E1212" s="93"/>
      <c r="F1212" s="105"/>
      <c r="G1212" s="107"/>
      <c r="H1212" s="994"/>
      <c r="I1212" s="91"/>
      <c r="J1212" s="93"/>
      <c r="K1212" s="94"/>
      <c r="L1212" s="107"/>
      <c r="M1212" s="994"/>
      <c r="N1212" s="110"/>
      <c r="O1212" s="111"/>
      <c r="P1212" s="94"/>
    </row>
    <row r="1213" spans="1:16">
      <c r="A1213" s="1017"/>
      <c r="B1213" s="106"/>
      <c r="C1213" s="994"/>
      <c r="D1213" s="91"/>
      <c r="E1213" s="93"/>
      <c r="F1213" s="94"/>
      <c r="G1213" s="106"/>
      <c r="H1213" s="994"/>
      <c r="I1213" s="110"/>
      <c r="J1213" s="111"/>
      <c r="K1213" s="94"/>
      <c r="L1213" s="106"/>
      <c r="M1213" s="994"/>
      <c r="N1213" s="110"/>
      <c r="O1213" s="111"/>
      <c r="P1213" s="94"/>
    </row>
    <row r="1214" spans="1:16" ht="17.45" customHeight="1" thickBot="1">
      <c r="A1214" s="1017"/>
      <c r="B1214" s="107"/>
      <c r="C1214" s="995"/>
      <c r="D1214" s="112"/>
      <c r="E1214" s="113"/>
      <c r="F1214" s="114"/>
      <c r="G1214" s="107"/>
      <c r="H1214" s="994"/>
      <c r="I1214" s="112"/>
      <c r="J1214" s="113"/>
      <c r="K1214" s="114"/>
      <c r="L1214" s="107"/>
      <c r="M1214" s="994"/>
      <c r="N1214" s="112"/>
      <c r="O1214" s="113"/>
      <c r="P1214" s="114"/>
    </row>
    <row r="1215" spans="1:16">
      <c r="A1215" s="1030" t="str">
        <f>TEXT(A1169,"AAAA")</f>
        <v>星期二</v>
      </c>
      <c r="B1215" s="106"/>
      <c r="C1215" s="1008" t="s">
        <v>978</v>
      </c>
      <c r="D1215" s="115"/>
      <c r="E1215" s="116"/>
      <c r="F1215" s="94"/>
      <c r="G1215" s="106"/>
      <c r="H1215" s="993" t="s">
        <v>978</v>
      </c>
      <c r="I1215" s="115"/>
      <c r="J1215" s="116"/>
      <c r="K1215" s="94"/>
      <c r="L1215" s="106"/>
      <c r="M1215" s="1009" t="s">
        <v>978</v>
      </c>
      <c r="N1215" s="115"/>
      <c r="O1215" s="116"/>
      <c r="P1215" s="94"/>
    </row>
    <row r="1216" spans="1:16">
      <c r="A1216" s="1017"/>
      <c r="B1216" s="107"/>
      <c r="C1216" s="994"/>
      <c r="D1216" s="117"/>
      <c r="E1216" s="93"/>
      <c r="F1216" s="94"/>
      <c r="G1216" s="107"/>
      <c r="H1216" s="994"/>
      <c r="I1216" s="91"/>
      <c r="J1216" s="93"/>
      <c r="K1216" s="94"/>
      <c r="L1216" s="107"/>
      <c r="M1216" s="994"/>
      <c r="N1216" s="91"/>
      <c r="O1216" s="93"/>
      <c r="P1216" s="94"/>
    </row>
    <row r="1217" spans="1:16">
      <c r="A1217" s="1017"/>
      <c r="B1217" s="106"/>
      <c r="C1217" s="994"/>
      <c r="D1217" s="117"/>
      <c r="E1217" s="93"/>
      <c r="F1217" s="94"/>
      <c r="G1217" s="106"/>
      <c r="H1217" s="994"/>
      <c r="I1217" s="91"/>
      <c r="J1217" s="93"/>
      <c r="K1217" s="94"/>
      <c r="L1217" s="106"/>
      <c r="M1217" s="994"/>
      <c r="N1217" s="91"/>
      <c r="O1217" s="93"/>
      <c r="P1217" s="94"/>
    </row>
    <row r="1218" spans="1:16">
      <c r="A1218" s="1017"/>
      <c r="B1218" s="107"/>
      <c r="C1218" s="994"/>
      <c r="D1218" s="117"/>
      <c r="E1218" s="93"/>
      <c r="F1218" s="94"/>
      <c r="G1218" s="107"/>
      <c r="H1218" s="994"/>
      <c r="I1218" s="91"/>
      <c r="J1218" s="93"/>
      <c r="K1218" s="94"/>
      <c r="L1218" s="107"/>
      <c r="M1218" s="994"/>
      <c r="N1218" s="91"/>
      <c r="O1218" s="93"/>
      <c r="P1218" s="94"/>
    </row>
    <row r="1219" spans="1:16">
      <c r="A1219" s="1017"/>
      <c r="B1219" s="106"/>
      <c r="C1219" s="994"/>
      <c r="D1219" s="117"/>
      <c r="E1219" s="93"/>
      <c r="F1219" s="94"/>
      <c r="G1219" s="106"/>
      <c r="H1219" s="994"/>
      <c r="I1219" s="91"/>
      <c r="J1219" s="93"/>
      <c r="K1219" s="94"/>
      <c r="L1219" s="106"/>
      <c r="M1219" s="994"/>
      <c r="N1219" s="91"/>
      <c r="O1219" s="93"/>
      <c r="P1219" s="94"/>
    </row>
    <row r="1220" spans="1:16">
      <c r="A1220" s="1017"/>
      <c r="B1220" s="107"/>
      <c r="C1220" s="994"/>
      <c r="D1220" s="117"/>
      <c r="E1220" s="93"/>
      <c r="F1220" s="94"/>
      <c r="G1220" s="107"/>
      <c r="H1220" s="994"/>
      <c r="I1220" s="91"/>
      <c r="J1220" s="93"/>
      <c r="K1220" s="94"/>
      <c r="L1220" s="107"/>
      <c r="M1220" s="994"/>
      <c r="N1220" s="91"/>
      <c r="O1220" s="93"/>
      <c r="P1220" s="94"/>
    </row>
    <row r="1221" spans="1:16">
      <c r="A1221" s="1017"/>
      <c r="B1221" s="106"/>
      <c r="C1221" s="994"/>
      <c r="D1221" s="117"/>
      <c r="E1221" s="93"/>
      <c r="F1221" s="94"/>
      <c r="G1221" s="106"/>
      <c r="H1221" s="994"/>
      <c r="I1221" s="91"/>
      <c r="J1221" s="93"/>
      <c r="K1221" s="94"/>
      <c r="L1221" s="106"/>
      <c r="M1221" s="994"/>
      <c r="N1221" s="91"/>
      <c r="O1221" s="93"/>
      <c r="P1221" s="94"/>
    </row>
    <row r="1222" spans="1:16">
      <c r="A1222" s="1017"/>
      <c r="B1222" s="107"/>
      <c r="C1222" s="994"/>
      <c r="D1222" s="91"/>
      <c r="E1222" s="93"/>
      <c r="F1222" s="94"/>
      <c r="G1222" s="107"/>
      <c r="H1222" s="994"/>
      <c r="I1222" s="91"/>
      <c r="J1222" s="93"/>
      <c r="K1222" s="94"/>
      <c r="L1222" s="107"/>
      <c r="M1222" s="994"/>
      <c r="N1222" s="91"/>
      <c r="O1222" s="93"/>
      <c r="P1222" s="94"/>
    </row>
    <row r="1223" spans="1:16">
      <c r="A1223" s="1017"/>
      <c r="B1223" s="104"/>
      <c r="C1223" s="994"/>
      <c r="D1223" s="110"/>
      <c r="E1223" s="111"/>
      <c r="F1223" s="101"/>
      <c r="G1223" s="104"/>
      <c r="H1223" s="994"/>
      <c r="I1223" s="110"/>
      <c r="J1223" s="111"/>
      <c r="K1223" s="94"/>
      <c r="L1223" s="104"/>
      <c r="M1223" s="994"/>
      <c r="N1223" s="110"/>
      <c r="O1223" s="111"/>
      <c r="P1223" s="94"/>
    </row>
    <row r="1224" spans="1:16" ht="17.45" customHeight="1" thickBot="1">
      <c r="A1224" s="1017"/>
      <c r="B1224" s="104"/>
      <c r="C1224" s="995"/>
      <c r="D1224" s="119" t="s">
        <v>1047</v>
      </c>
      <c r="E1224" s="120" t="s">
        <v>1048</v>
      </c>
      <c r="F1224" s="121"/>
      <c r="G1224" s="104"/>
      <c r="H1224" s="995"/>
      <c r="I1224" s="119" t="s">
        <v>1047</v>
      </c>
      <c r="J1224" s="120" t="s">
        <v>1048</v>
      </c>
      <c r="K1224" s="94"/>
      <c r="L1224" s="104"/>
      <c r="M1224" s="995"/>
      <c r="N1224" s="119" t="s">
        <v>1047</v>
      </c>
      <c r="O1224" s="120" t="s">
        <v>1048</v>
      </c>
      <c r="P1224" s="94"/>
    </row>
    <row r="1225" spans="1:16">
      <c r="A1225" s="102"/>
      <c r="B1225" s="106"/>
      <c r="C1225" s="1008" t="s">
        <v>1049</v>
      </c>
      <c r="D1225" s="115"/>
      <c r="E1225" s="116"/>
      <c r="F1225" s="122"/>
      <c r="G1225" s="106"/>
      <c r="H1225" s="993" t="s">
        <v>1049</v>
      </c>
      <c r="I1225" s="115"/>
      <c r="J1225" s="116"/>
      <c r="K1225" s="122"/>
      <c r="L1225" s="106"/>
      <c r="M1225" s="1009" t="s">
        <v>1049</v>
      </c>
      <c r="N1225" s="115"/>
      <c r="O1225" s="116"/>
      <c r="P1225" s="122"/>
    </row>
    <row r="1226" spans="1:16">
      <c r="A1226" s="102"/>
      <c r="B1226" s="107"/>
      <c r="C1226" s="994"/>
      <c r="D1226" s="91"/>
      <c r="E1226" s="93"/>
      <c r="F1226" s="94"/>
      <c r="G1226" s="107"/>
      <c r="H1226" s="994"/>
      <c r="I1226" s="91"/>
      <c r="J1226" s="93"/>
      <c r="K1226" s="94"/>
      <c r="L1226" s="107"/>
      <c r="M1226" s="994"/>
      <c r="N1226" s="91"/>
      <c r="O1226" s="93"/>
      <c r="P1226" s="94"/>
    </row>
    <row r="1227" spans="1:16">
      <c r="A1227" s="102"/>
      <c r="B1227" s="123"/>
      <c r="C1227" s="994"/>
      <c r="D1227" s="91"/>
      <c r="E1227" s="93"/>
      <c r="F1227" s="94"/>
      <c r="G1227" s="123"/>
      <c r="H1227" s="994"/>
      <c r="I1227" s="91"/>
      <c r="J1227" s="93"/>
      <c r="K1227" s="94"/>
      <c r="L1227" s="123"/>
      <c r="M1227" s="994"/>
      <c r="N1227" s="91"/>
      <c r="O1227" s="93"/>
      <c r="P1227" s="125"/>
    </row>
    <row r="1228" spans="1:16">
      <c r="A1228" s="102"/>
      <c r="B1228" s="104"/>
      <c r="C1228" s="994"/>
      <c r="D1228" s="91"/>
      <c r="E1228" s="93"/>
      <c r="F1228" s="94"/>
      <c r="G1228" s="104"/>
      <c r="H1228" s="994"/>
      <c r="I1228" s="91"/>
      <c r="J1228" s="93"/>
      <c r="K1228" s="94"/>
      <c r="L1228" s="104"/>
      <c r="M1228" s="994"/>
      <c r="N1228" s="91"/>
      <c r="O1228" s="93"/>
      <c r="P1228" s="213"/>
    </row>
    <row r="1229" spans="1:16">
      <c r="A1229" s="102"/>
      <c r="B1229" s="106"/>
      <c r="C1229" s="994"/>
      <c r="D1229" s="91"/>
      <c r="E1229" s="93"/>
      <c r="F1229" s="94"/>
      <c r="G1229" s="106"/>
      <c r="H1229" s="994"/>
      <c r="I1229" s="91"/>
      <c r="J1229" s="93"/>
      <c r="K1229" s="94"/>
      <c r="L1229" s="106"/>
      <c r="M1229" s="994"/>
      <c r="N1229" s="91"/>
      <c r="O1229" s="93"/>
      <c r="P1229" s="94"/>
    </row>
    <row r="1230" spans="1:16">
      <c r="A1230" s="102"/>
      <c r="B1230" s="107"/>
      <c r="C1230" s="994"/>
      <c r="D1230" s="91"/>
      <c r="E1230" s="93"/>
      <c r="F1230" s="124"/>
      <c r="G1230" s="107"/>
      <c r="H1230" s="994"/>
      <c r="I1230" s="91"/>
      <c r="J1230" s="93"/>
      <c r="K1230" s="124"/>
      <c r="L1230" s="107"/>
      <c r="M1230" s="994"/>
      <c r="N1230" s="91"/>
      <c r="O1230" s="93"/>
      <c r="P1230" s="124"/>
    </row>
    <row r="1231" spans="1:16">
      <c r="A1231" s="102"/>
      <c r="B1231" s="106"/>
      <c r="C1231" s="994"/>
      <c r="D1231" s="91"/>
      <c r="E1231" s="93"/>
      <c r="F1231" s="125"/>
      <c r="G1231" s="106"/>
      <c r="H1231" s="994"/>
      <c r="I1231" s="91"/>
      <c r="J1231" s="93"/>
      <c r="K1231" s="125"/>
      <c r="L1231" s="106"/>
      <c r="M1231" s="994"/>
      <c r="N1231" s="91"/>
      <c r="O1231" s="93"/>
      <c r="P1231" s="125"/>
    </row>
    <row r="1232" spans="1:16">
      <c r="A1232" s="102"/>
      <c r="B1232" s="107"/>
      <c r="C1232" s="994"/>
      <c r="D1232" s="214"/>
      <c r="E1232" s="111"/>
      <c r="F1232" s="213"/>
      <c r="G1232" s="107"/>
      <c r="H1232" s="994"/>
      <c r="I1232" s="110"/>
      <c r="J1232" s="111"/>
      <c r="K1232" s="213"/>
      <c r="L1232" s="107"/>
      <c r="M1232" s="994"/>
      <c r="N1232" s="110"/>
      <c r="O1232" s="111"/>
      <c r="P1232" s="213"/>
    </row>
    <row r="1233" spans="1:16">
      <c r="A1233" s="102"/>
      <c r="B1233" s="106"/>
      <c r="C1233" s="994"/>
      <c r="D1233" s="214"/>
      <c r="E1233" s="111"/>
      <c r="F1233" s="213"/>
      <c r="G1233" s="106"/>
      <c r="H1233" s="994"/>
      <c r="I1233" s="110"/>
      <c r="J1233" s="111"/>
      <c r="K1233" s="213"/>
      <c r="L1233" s="106"/>
      <c r="M1233" s="994"/>
      <c r="N1233" s="110"/>
      <c r="O1233" s="111"/>
      <c r="P1233" s="213"/>
    </row>
    <row r="1234" spans="1:16" ht="17.45" customHeight="1" thickBot="1">
      <c r="A1234" s="102"/>
      <c r="B1234" s="107"/>
      <c r="C1234" s="995"/>
      <c r="D1234" s="126"/>
      <c r="E1234" s="127"/>
      <c r="F1234" s="101"/>
      <c r="G1234" s="107"/>
      <c r="H1234" s="995"/>
      <c r="I1234" s="110"/>
      <c r="J1234" s="127"/>
      <c r="K1234" s="101"/>
      <c r="L1234" s="107"/>
      <c r="M1234" s="995"/>
      <c r="N1234" s="110"/>
      <c r="O1234" s="128"/>
      <c r="P1234" s="124"/>
    </row>
    <row r="1235" spans="1:16">
      <c r="A1235" s="129"/>
      <c r="B1235" s="106"/>
      <c r="C1235" s="1008" t="s">
        <v>1055</v>
      </c>
      <c r="D1235" s="115" t="s">
        <v>1056</v>
      </c>
      <c r="E1235" s="130" t="s">
        <v>943</v>
      </c>
      <c r="F1235" s="122"/>
      <c r="G1235" s="106"/>
      <c r="H1235" s="993" t="s">
        <v>1055</v>
      </c>
      <c r="I1235" s="115" t="s">
        <v>1056</v>
      </c>
      <c r="J1235" s="130" t="s">
        <v>943</v>
      </c>
      <c r="K1235" s="122"/>
      <c r="L1235" s="106"/>
      <c r="M1235" s="1009" t="s">
        <v>1055</v>
      </c>
      <c r="N1235" s="115" t="s">
        <v>1056</v>
      </c>
      <c r="O1235" s="130" t="s">
        <v>943</v>
      </c>
      <c r="P1235" s="122"/>
    </row>
    <row r="1236" spans="1:16">
      <c r="A1236" s="129"/>
      <c r="B1236" s="107"/>
      <c r="C1236" s="994"/>
      <c r="D1236" s="91" t="s">
        <v>1060</v>
      </c>
      <c r="E1236" s="93" t="s">
        <v>948</v>
      </c>
      <c r="F1236" s="131"/>
      <c r="G1236" s="107"/>
      <c r="H1236" s="994"/>
      <c r="I1236" s="91" t="s">
        <v>1060</v>
      </c>
      <c r="J1236" s="93" t="s">
        <v>948</v>
      </c>
      <c r="K1236" s="131"/>
      <c r="L1236" s="107"/>
      <c r="M1236" s="994"/>
      <c r="N1236" s="91" t="s">
        <v>1060</v>
      </c>
      <c r="O1236" s="93" t="s">
        <v>948</v>
      </c>
      <c r="P1236" s="131"/>
    </row>
    <row r="1237" spans="1:16">
      <c r="A1237" s="129"/>
      <c r="B1237" s="132"/>
      <c r="C1237" s="994"/>
      <c r="D1237" s="91" t="s">
        <v>1063</v>
      </c>
      <c r="E1237" s="93" t="s">
        <v>952</v>
      </c>
      <c r="F1237" s="94"/>
      <c r="G1237" s="132"/>
      <c r="H1237" s="994"/>
      <c r="I1237" s="91" t="s">
        <v>1063</v>
      </c>
      <c r="J1237" s="93" t="s">
        <v>952</v>
      </c>
      <c r="K1237" s="94"/>
      <c r="L1237" s="132"/>
      <c r="M1237" s="994"/>
      <c r="N1237" s="91" t="s">
        <v>1063</v>
      </c>
      <c r="O1237" s="93" t="s">
        <v>952</v>
      </c>
      <c r="P1237" s="94"/>
    </row>
    <row r="1238" spans="1:16">
      <c r="A1238" s="129"/>
      <c r="B1238" s="107"/>
      <c r="C1238" s="994"/>
      <c r="D1238" s="91" t="s">
        <v>978</v>
      </c>
      <c r="E1238" s="93" t="s">
        <v>956</v>
      </c>
      <c r="F1238" s="101"/>
      <c r="G1238" s="107"/>
      <c r="H1238" s="994"/>
      <c r="I1238" s="91" t="s">
        <v>978</v>
      </c>
      <c r="J1238" s="93" t="s">
        <v>956</v>
      </c>
      <c r="K1238" s="101"/>
      <c r="L1238" s="107"/>
      <c r="M1238" s="994"/>
      <c r="N1238" s="91" t="s">
        <v>978</v>
      </c>
      <c r="O1238" s="93" t="s">
        <v>956</v>
      </c>
      <c r="P1238" s="101"/>
    </row>
    <row r="1239" spans="1:16">
      <c r="A1239" s="129"/>
      <c r="B1239" s="132"/>
      <c r="C1239" s="994"/>
      <c r="D1239" s="91"/>
      <c r="E1239" s="111"/>
      <c r="F1239" s="133"/>
      <c r="G1239" s="132"/>
      <c r="H1239" s="994"/>
      <c r="I1239" s="91"/>
      <c r="J1239" s="111"/>
      <c r="K1239" s="133"/>
      <c r="L1239" s="132"/>
      <c r="M1239" s="994"/>
      <c r="N1239" s="91"/>
      <c r="O1239" s="111"/>
      <c r="P1239" s="133"/>
    </row>
    <row r="1240" spans="1:16">
      <c r="A1240" s="129"/>
      <c r="B1240" s="107"/>
      <c r="C1240" s="994"/>
      <c r="D1240" s="91"/>
      <c r="E1240" s="93"/>
      <c r="F1240" s="94"/>
      <c r="G1240" s="107"/>
      <c r="H1240" s="994"/>
      <c r="I1240" s="91"/>
      <c r="J1240" s="93"/>
      <c r="K1240" s="94"/>
      <c r="L1240" s="107"/>
      <c r="M1240" s="994"/>
      <c r="N1240" s="91"/>
      <c r="O1240" s="93"/>
      <c r="P1240" s="94"/>
    </row>
    <row r="1241" spans="1:16">
      <c r="A1241" s="129"/>
      <c r="B1241" s="132"/>
      <c r="C1241" s="994"/>
      <c r="D1241" s="91"/>
      <c r="E1241" s="111"/>
      <c r="F1241" s="133"/>
      <c r="G1241" s="132"/>
      <c r="H1241" s="994"/>
      <c r="I1241" s="91"/>
      <c r="J1241" s="111"/>
      <c r="K1241" s="133"/>
      <c r="L1241" s="132"/>
      <c r="M1241" s="994"/>
      <c r="N1241" s="91"/>
      <c r="O1241" s="111"/>
      <c r="P1241" s="133"/>
    </row>
    <row r="1242" spans="1:16">
      <c r="A1242" s="129"/>
      <c r="B1242" s="107"/>
      <c r="C1242" s="994"/>
      <c r="D1242" s="91"/>
      <c r="E1242" s="93"/>
      <c r="F1242" s="94"/>
      <c r="G1242" s="107"/>
      <c r="H1242" s="994"/>
      <c r="I1242" s="91"/>
      <c r="J1242" s="93"/>
      <c r="K1242" s="94"/>
      <c r="L1242" s="107"/>
      <c r="M1242" s="994"/>
      <c r="N1242" s="91"/>
      <c r="O1242" s="93"/>
      <c r="P1242" s="94"/>
    </row>
    <row r="1243" spans="1:16">
      <c r="A1243" s="129"/>
      <c r="B1243" s="132"/>
      <c r="C1243" s="994"/>
      <c r="D1243" s="91"/>
      <c r="E1243" s="93"/>
      <c r="F1243" s="94"/>
      <c r="G1243" s="132"/>
      <c r="H1243" s="994"/>
      <c r="I1243" s="91"/>
      <c r="J1243" s="93"/>
      <c r="K1243" s="94"/>
      <c r="L1243" s="132"/>
      <c r="M1243" s="994"/>
      <c r="N1243" s="91"/>
      <c r="O1243" s="93"/>
      <c r="P1243" s="94"/>
    </row>
    <row r="1244" spans="1:16" ht="17.45" customHeight="1" thickBot="1">
      <c r="A1244" s="129"/>
      <c r="B1244" s="107"/>
      <c r="C1244" s="995"/>
      <c r="D1244" s="112"/>
      <c r="E1244" s="113"/>
      <c r="F1244" s="114"/>
      <c r="G1244" s="107"/>
      <c r="H1244" s="995"/>
      <c r="I1244" s="112"/>
      <c r="J1244" s="127"/>
      <c r="K1244" s="101"/>
      <c r="L1244" s="107"/>
      <c r="M1244" s="995"/>
      <c r="N1244" s="112"/>
      <c r="O1244" s="127"/>
      <c r="P1244" s="101"/>
    </row>
    <row r="1245" spans="1:16">
      <c r="A1245" s="129"/>
      <c r="B1245" s="132"/>
      <c r="C1245" s="1011" t="s">
        <v>1068</v>
      </c>
      <c r="D1245" s="134" t="s">
        <v>1069</v>
      </c>
      <c r="E1245" s="135"/>
      <c r="F1245" s="136" t="s">
        <v>1070</v>
      </c>
      <c r="G1245" s="132"/>
      <c r="H1245" s="1028" t="s">
        <v>1068</v>
      </c>
      <c r="I1245" s="134" t="s">
        <v>1069</v>
      </c>
      <c r="J1245" s="135"/>
      <c r="K1245" s="136" t="s">
        <v>1070</v>
      </c>
      <c r="L1245" s="132"/>
      <c r="M1245" s="1013" t="s">
        <v>1068</v>
      </c>
      <c r="N1245" s="134" t="s">
        <v>1069</v>
      </c>
      <c r="O1245" s="135"/>
      <c r="P1245" s="136" t="s">
        <v>1070</v>
      </c>
    </row>
    <row r="1246" spans="1:16">
      <c r="A1246" s="129"/>
      <c r="B1246" s="107"/>
      <c r="C1246" s="994"/>
      <c r="D1246" s="117"/>
      <c r="E1246" s="118"/>
      <c r="F1246" s="137"/>
      <c r="G1246" s="107"/>
      <c r="H1246" s="994"/>
      <c r="I1246" s="91"/>
      <c r="J1246" s="93"/>
      <c r="K1246" s="94"/>
      <c r="L1246" s="107"/>
      <c r="M1246" s="994"/>
      <c r="N1246" s="91"/>
      <c r="O1246" s="93"/>
      <c r="P1246" s="94"/>
    </row>
    <row r="1247" spans="1:16">
      <c r="A1247" s="129"/>
      <c r="B1247" s="132"/>
      <c r="C1247" s="994"/>
      <c r="D1247" s="91"/>
      <c r="E1247" s="93"/>
      <c r="F1247" s="94"/>
      <c r="G1247" s="132"/>
      <c r="H1247" s="994"/>
      <c r="I1247" s="91"/>
      <c r="J1247" s="93"/>
      <c r="K1247" s="94"/>
      <c r="L1247" s="132"/>
      <c r="M1247" s="994"/>
      <c r="N1247" s="91"/>
      <c r="O1247" s="93"/>
      <c r="P1247" s="94"/>
    </row>
    <row r="1248" spans="1:16">
      <c r="A1248" s="129"/>
      <c r="B1248" s="107"/>
      <c r="C1248" s="994"/>
      <c r="D1248" s="110"/>
      <c r="E1248" s="111"/>
      <c r="F1248" s="101"/>
      <c r="G1248" s="107"/>
      <c r="H1248" s="994"/>
      <c r="I1248" s="110"/>
      <c r="J1248" s="111"/>
      <c r="K1248" s="101"/>
      <c r="L1248" s="107"/>
      <c r="M1248" s="994"/>
      <c r="N1248" s="110"/>
      <c r="O1248" s="111"/>
      <c r="P1248" s="101"/>
    </row>
    <row r="1249" spans="1:16">
      <c r="A1249" s="1031"/>
      <c r="B1249" s="132"/>
      <c r="C1249" s="994"/>
      <c r="D1249" s="91"/>
      <c r="E1249" s="93"/>
      <c r="F1249" s="94"/>
      <c r="G1249" s="132"/>
      <c r="H1249" s="994"/>
      <c r="I1249" s="91"/>
      <c r="J1249" s="93"/>
      <c r="K1249" s="94"/>
      <c r="L1249" s="132"/>
      <c r="M1249" s="994"/>
      <c r="N1249" s="91"/>
      <c r="O1249" s="93"/>
      <c r="P1249" s="94"/>
    </row>
    <row r="1250" spans="1:16">
      <c r="A1250" s="1017"/>
      <c r="B1250" s="107"/>
      <c r="C1250" s="994"/>
      <c r="D1250" s="91"/>
      <c r="E1250" s="93"/>
      <c r="F1250" s="94"/>
      <c r="G1250" s="107"/>
      <c r="H1250" s="994"/>
      <c r="I1250" s="91"/>
      <c r="J1250" s="93"/>
      <c r="K1250" s="94"/>
      <c r="L1250" s="107"/>
      <c r="M1250" s="994"/>
      <c r="N1250" s="91"/>
      <c r="O1250" s="93"/>
      <c r="P1250" s="94"/>
    </row>
    <row r="1251" spans="1:16">
      <c r="A1251" s="1017"/>
      <c r="B1251" s="132"/>
      <c r="C1251" s="994"/>
      <c r="D1251" s="110"/>
      <c r="E1251" s="111"/>
      <c r="F1251" s="101"/>
      <c r="G1251" s="132"/>
      <c r="H1251" s="994"/>
      <c r="I1251" s="110"/>
      <c r="J1251" s="111"/>
      <c r="K1251" s="101"/>
      <c r="L1251" s="132"/>
      <c r="M1251" s="994"/>
      <c r="N1251" s="110"/>
      <c r="O1251" s="111"/>
      <c r="P1251" s="101"/>
    </row>
    <row r="1252" spans="1:16" ht="17.45" customHeight="1" thickBot="1">
      <c r="A1252" s="1032"/>
      <c r="B1252" s="138"/>
      <c r="C1252" s="1012"/>
      <c r="D1252" s="139"/>
      <c r="E1252" s="140"/>
      <c r="F1252" s="141"/>
      <c r="G1252" s="138"/>
      <c r="H1252" s="1012"/>
      <c r="I1252" s="139"/>
      <c r="J1252" s="140"/>
      <c r="K1252" s="141"/>
      <c r="L1252" s="138"/>
      <c r="M1252" s="1012"/>
      <c r="N1252" s="139"/>
      <c r="O1252" s="140"/>
      <c r="P1252" s="141"/>
    </row>
    <row r="1253" spans="1:16" s="143" customFormat="1" ht="27" customHeight="1" thickTop="1" thickBot="1">
      <c r="A1253" s="142"/>
      <c r="B1253" s="1000" t="s">
        <v>1077</v>
      </c>
      <c r="C1253" s="1001"/>
      <c r="D1253" s="1001"/>
      <c r="E1253" s="1001"/>
      <c r="F1253" s="1001"/>
      <c r="G1253" s="1025" t="s">
        <v>1078</v>
      </c>
      <c r="H1253" s="1006"/>
      <c r="I1253" s="1006"/>
      <c r="J1253" s="1006"/>
      <c r="K1253" s="1006"/>
      <c r="L1253" s="1006"/>
      <c r="M1253" s="1006"/>
      <c r="N1253" s="1005" t="s">
        <v>1079</v>
      </c>
      <c r="O1253" s="1006"/>
      <c r="P1253" s="1006"/>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990">
        <f>A1169</f>
        <v>46154</v>
      </c>
      <c r="B1255" s="1020" t="s">
        <v>1085</v>
      </c>
      <c r="C1255" s="157"/>
      <c r="D1255" s="158"/>
      <c r="E1255" s="159"/>
      <c r="F1255" s="160"/>
      <c r="G1255" s="161"/>
      <c r="H1255" s="162"/>
      <c r="I1255" s="163"/>
      <c r="J1255" s="163"/>
      <c r="K1255" s="164"/>
      <c r="L1255" s="165"/>
      <c r="M1255" s="166"/>
      <c r="N1255" s="167"/>
      <c r="O1255" s="163"/>
      <c r="P1255" s="168"/>
    </row>
    <row r="1256" spans="1:16" s="169" customFormat="1">
      <c r="A1256" s="991"/>
      <c r="B1256" s="1021"/>
      <c r="C1256" s="170"/>
      <c r="D1256" s="171"/>
      <c r="E1256" s="172"/>
      <c r="F1256" s="173"/>
      <c r="G1256" s="170"/>
      <c r="H1256" s="174"/>
      <c r="I1256" s="172"/>
      <c r="J1256" s="172"/>
      <c r="K1256" s="175"/>
      <c r="L1256" s="176"/>
      <c r="M1256" s="177"/>
      <c r="N1256" s="178"/>
      <c r="O1256" s="172"/>
      <c r="P1256" s="179"/>
    </row>
    <row r="1257" spans="1:16" s="169" customFormat="1">
      <c r="A1257" s="991"/>
      <c r="B1257" s="1021"/>
      <c r="C1257" s="170"/>
      <c r="D1257" s="171"/>
      <c r="E1257" s="172"/>
      <c r="F1257" s="173"/>
      <c r="G1257" s="170"/>
      <c r="H1257" s="180"/>
      <c r="I1257" s="172"/>
      <c r="J1257" s="172"/>
      <c r="K1257" s="175"/>
      <c r="L1257" s="181"/>
      <c r="M1257" s="177"/>
      <c r="N1257" s="178"/>
      <c r="O1257" s="172"/>
      <c r="P1257" s="179"/>
    </row>
    <row r="1258" spans="1:16" s="169" customFormat="1">
      <c r="A1258" s="991"/>
      <c r="B1258" s="1021"/>
      <c r="C1258" s="170"/>
      <c r="D1258" s="215"/>
      <c r="E1258" s="172"/>
      <c r="F1258" s="173"/>
      <c r="G1258" s="170"/>
      <c r="H1258" s="180"/>
      <c r="I1258" s="172"/>
      <c r="J1258" s="172"/>
      <c r="K1258" s="184"/>
      <c r="L1258" s="181"/>
      <c r="M1258" s="177"/>
      <c r="N1258" s="178"/>
      <c r="O1258" s="172"/>
      <c r="P1258" s="179"/>
    </row>
    <row r="1259" spans="1:16" s="169" customFormat="1">
      <c r="A1259" s="991"/>
      <c r="B1259" s="1021"/>
      <c r="C1259" s="170"/>
      <c r="D1259" s="182"/>
      <c r="E1259" s="172"/>
      <c r="F1259" s="179"/>
      <c r="G1259" s="170"/>
      <c r="H1259" s="183"/>
      <c r="I1259" s="172"/>
      <c r="J1259" s="172"/>
      <c r="K1259" s="184"/>
      <c r="L1259" s="181"/>
      <c r="M1259" s="177"/>
      <c r="N1259" s="178"/>
      <c r="O1259" s="172"/>
      <c r="P1259" s="179"/>
    </row>
    <row r="1260" spans="1:16" s="169" customFormat="1">
      <c r="A1260" s="991"/>
      <c r="B1260" s="1021"/>
      <c r="C1260" s="170"/>
      <c r="D1260" s="171"/>
      <c r="E1260" s="172"/>
      <c r="F1260" s="185"/>
      <c r="G1260" s="195"/>
      <c r="H1260" s="180"/>
      <c r="I1260" s="188"/>
      <c r="J1260" s="172"/>
      <c r="K1260" s="175"/>
      <c r="L1260" s="186"/>
      <c r="M1260" s="187"/>
      <c r="N1260" s="178"/>
      <c r="O1260" s="172"/>
      <c r="P1260" s="179"/>
    </row>
    <row r="1261" spans="1:16" s="169" customFormat="1">
      <c r="A1261" s="991"/>
      <c r="B1261" s="1021"/>
      <c r="C1261" s="170"/>
      <c r="D1261" s="171"/>
      <c r="E1261" s="172"/>
      <c r="F1261" s="179"/>
      <c r="G1261" s="170"/>
      <c r="H1261" s="180"/>
      <c r="I1261" s="188"/>
      <c r="J1261" s="172"/>
      <c r="K1261" s="175"/>
      <c r="L1261" s="181"/>
      <c r="M1261" s="177"/>
      <c r="N1261" s="178"/>
      <c r="O1261" s="172"/>
      <c r="P1261" s="179"/>
    </row>
    <row r="1262" spans="1:16" s="169" customFormat="1">
      <c r="A1262" s="991"/>
      <c r="B1262" s="1021"/>
      <c r="C1262" s="170"/>
      <c r="D1262" s="171"/>
      <c r="E1262" s="172"/>
      <c r="F1262" s="179"/>
      <c r="G1262" s="216"/>
      <c r="H1262" s="180"/>
      <c r="I1262" s="172"/>
      <c r="J1262" s="172"/>
      <c r="K1262" s="175"/>
      <c r="L1262" s="181"/>
      <c r="M1262" s="177"/>
      <c r="N1262" s="178"/>
      <c r="O1262" s="172"/>
      <c r="P1262" s="179"/>
    </row>
    <row r="1263" spans="1:16" s="169" customFormat="1">
      <c r="A1263" s="991"/>
      <c r="B1263" s="1021"/>
      <c r="C1263" s="170"/>
      <c r="D1263" s="171"/>
      <c r="E1263" s="172"/>
      <c r="F1263" s="185"/>
      <c r="G1263" s="170"/>
      <c r="H1263" s="180"/>
      <c r="I1263" s="188"/>
      <c r="J1263" s="172"/>
      <c r="K1263" s="175"/>
      <c r="L1263" s="181"/>
      <c r="M1263" s="177"/>
      <c r="N1263" s="178"/>
      <c r="O1263" s="172"/>
      <c r="P1263" s="179"/>
    </row>
    <row r="1264" spans="1:16" s="169" customFormat="1">
      <c r="A1264" s="991"/>
      <c r="B1264" s="1021"/>
      <c r="C1264" s="170"/>
      <c r="D1264" s="171"/>
      <c r="E1264" s="172"/>
      <c r="F1264" s="179"/>
      <c r="G1264" s="170"/>
      <c r="H1264" s="180"/>
      <c r="I1264" s="188"/>
      <c r="J1264" s="172"/>
      <c r="K1264" s="175"/>
      <c r="L1264" s="181"/>
      <c r="M1264" s="177"/>
      <c r="N1264" s="178"/>
      <c r="O1264" s="172"/>
      <c r="P1264" s="179"/>
    </row>
    <row r="1265" spans="1:16" s="169" customFormat="1">
      <c r="A1265" s="991"/>
      <c r="B1265" s="1021"/>
      <c r="C1265" s="189"/>
      <c r="D1265" s="190"/>
      <c r="E1265" s="191"/>
      <c r="F1265" s="192"/>
      <c r="G1265" s="170"/>
      <c r="H1265" s="174"/>
      <c r="I1265" s="172"/>
      <c r="J1265" s="172"/>
      <c r="K1265" s="175"/>
      <c r="L1265" s="181"/>
      <c r="M1265" s="177"/>
      <c r="N1265" s="193"/>
      <c r="O1265" s="191"/>
      <c r="P1265" s="192"/>
    </row>
    <row r="1266" spans="1:16" s="169" customFormat="1">
      <c r="A1266" s="991"/>
      <c r="B1266" s="1021"/>
      <c r="C1266" s="189"/>
      <c r="D1266" s="190"/>
      <c r="E1266" s="191"/>
      <c r="F1266" s="192"/>
      <c r="G1266" s="195"/>
      <c r="H1266" s="180"/>
      <c r="I1266" s="188"/>
      <c r="J1266" s="172"/>
      <c r="K1266" s="175"/>
      <c r="L1266" s="181"/>
      <c r="M1266" s="177"/>
      <c r="N1266" s="193"/>
      <c r="O1266" s="191"/>
      <c r="P1266" s="192"/>
    </row>
    <row r="1267" spans="1:16" s="169" customFormat="1">
      <c r="A1267" s="991"/>
      <c r="B1267" s="1021"/>
      <c r="C1267" s="189"/>
      <c r="D1267" s="190"/>
      <c r="E1267" s="191"/>
      <c r="F1267" s="192"/>
      <c r="G1267" s="170"/>
      <c r="H1267" s="196"/>
      <c r="I1267" s="188"/>
      <c r="J1267" s="197"/>
      <c r="K1267" s="194"/>
      <c r="L1267" s="181"/>
      <c r="M1267" s="177"/>
      <c r="N1267" s="193"/>
      <c r="O1267" s="191"/>
      <c r="P1267" s="192"/>
    </row>
    <row r="1268" spans="1:16" s="169" customFormat="1">
      <c r="A1268" s="991"/>
      <c r="B1268" s="1021"/>
      <c r="C1268" s="189"/>
      <c r="D1268" s="190"/>
      <c r="E1268" s="191"/>
      <c r="F1268" s="192"/>
      <c r="G1268" s="170"/>
      <c r="H1268" s="198"/>
      <c r="I1268" s="172"/>
      <c r="J1268" s="172"/>
      <c r="K1268" s="175"/>
      <c r="L1268" s="181"/>
      <c r="M1268" s="177"/>
      <c r="N1268" s="193"/>
      <c r="O1268" s="191"/>
      <c r="P1268" s="192"/>
    </row>
    <row r="1269" spans="1:16" s="169" customFormat="1">
      <c r="A1269" s="991"/>
      <c r="B1269" s="1021"/>
      <c r="C1269" s="189"/>
      <c r="D1269" s="190"/>
      <c r="E1269" s="191"/>
      <c r="F1269" s="192"/>
      <c r="G1269" s="195"/>
      <c r="H1269" s="180"/>
      <c r="I1269" s="197"/>
      <c r="J1269" s="197"/>
      <c r="K1269" s="194"/>
      <c r="L1269" s="181"/>
      <c r="M1269" s="177"/>
      <c r="N1269" s="193"/>
      <c r="O1269" s="191"/>
      <c r="P1269" s="192"/>
    </row>
    <row r="1270" spans="1:16" s="169" customFormat="1">
      <c r="A1270" s="991"/>
      <c r="B1270" s="1021"/>
      <c r="C1270" s="189"/>
      <c r="D1270" s="190"/>
      <c r="E1270" s="191"/>
      <c r="F1270" s="192"/>
      <c r="G1270" s="170"/>
      <c r="H1270" s="180"/>
      <c r="I1270" s="197"/>
      <c r="J1270" s="197"/>
      <c r="K1270" s="194"/>
      <c r="L1270" s="176"/>
      <c r="M1270" s="177"/>
      <c r="N1270" s="193"/>
      <c r="O1270" s="191"/>
      <c r="P1270" s="192"/>
    </row>
    <row r="1271" spans="1:16" s="169" customFormat="1">
      <c r="A1271" s="991"/>
      <c r="B1271" s="1021"/>
      <c r="C1271" s="189"/>
      <c r="D1271" s="190"/>
      <c r="E1271" s="191"/>
      <c r="F1271" s="192"/>
      <c r="G1271" s="189"/>
      <c r="H1271" s="198"/>
      <c r="I1271" s="199"/>
      <c r="J1271" s="199"/>
      <c r="K1271" s="200"/>
      <c r="L1271" s="201"/>
      <c r="M1271" s="187"/>
      <c r="N1271" s="193"/>
      <c r="O1271" s="191"/>
      <c r="P1271" s="192"/>
    </row>
    <row r="1272" spans="1:16" s="169" customFormat="1">
      <c r="A1272" s="991"/>
      <c r="B1272" s="1021"/>
      <c r="C1272" s="189"/>
      <c r="D1272" s="190"/>
      <c r="E1272" s="191"/>
      <c r="F1272" s="192"/>
      <c r="G1272" s="189"/>
      <c r="H1272" s="198"/>
      <c r="I1272" s="199"/>
      <c r="J1272" s="199"/>
      <c r="K1272" s="200"/>
      <c r="L1272" s="201"/>
      <c r="M1272" s="187"/>
      <c r="N1272" s="193"/>
      <c r="O1272" s="191"/>
      <c r="P1272" s="192"/>
    </row>
    <row r="1273" spans="1:16" s="169" customFormat="1">
      <c r="A1273" s="991"/>
      <c r="B1273" s="1021"/>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992"/>
      <c r="B1274" s="1022"/>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16">
        <f>A1169+1</f>
        <v>46155</v>
      </c>
      <c r="B1275" s="87" t="s">
        <v>940</v>
      </c>
      <c r="C1275" s="1008" t="s">
        <v>941</v>
      </c>
      <c r="D1275" s="88" t="s">
        <v>942</v>
      </c>
      <c r="E1275" s="89" t="s">
        <v>943</v>
      </c>
      <c r="F1275" s="90"/>
      <c r="G1275" s="87" t="s">
        <v>940</v>
      </c>
      <c r="H1275" s="1023" t="s">
        <v>941</v>
      </c>
      <c r="I1275" s="88" t="s">
        <v>942</v>
      </c>
      <c r="J1275" s="89" t="s">
        <v>943</v>
      </c>
      <c r="K1275" s="90"/>
      <c r="L1275" s="87" t="s">
        <v>940</v>
      </c>
      <c r="M1275" s="1029" t="s">
        <v>941</v>
      </c>
      <c r="N1275" s="88" t="s">
        <v>942</v>
      </c>
      <c r="O1275" s="89" t="s">
        <v>943</v>
      </c>
      <c r="P1275" s="90"/>
    </row>
    <row r="1276" spans="1:16" ht="18" customHeight="1">
      <c r="A1276" s="1017"/>
      <c r="B1276" s="1026"/>
      <c r="C1276" s="994"/>
      <c r="D1276" s="91" t="s">
        <v>951</v>
      </c>
      <c r="E1276" s="92" t="s">
        <v>948</v>
      </c>
      <c r="F1276" s="90"/>
      <c r="G1276" s="1026"/>
      <c r="H1276" s="994"/>
      <c r="I1276" s="91" t="s">
        <v>951</v>
      </c>
      <c r="J1276" s="92" t="s">
        <v>948</v>
      </c>
      <c r="K1276" s="90"/>
      <c r="L1276" s="1026"/>
      <c r="M1276" s="994"/>
      <c r="N1276" s="91" t="s">
        <v>951</v>
      </c>
      <c r="O1276" s="92" t="s">
        <v>948</v>
      </c>
      <c r="P1276" s="90"/>
    </row>
    <row r="1277" spans="1:16" ht="17.45" customHeight="1" thickBot="1">
      <c r="A1277" s="1017"/>
      <c r="B1277" s="997"/>
      <c r="C1277" s="994"/>
      <c r="D1277" s="91" t="s">
        <v>955</v>
      </c>
      <c r="E1277" s="93" t="s">
        <v>952</v>
      </c>
      <c r="F1277" s="95"/>
      <c r="G1277" s="997"/>
      <c r="H1277" s="994"/>
      <c r="I1277" s="91" t="s">
        <v>955</v>
      </c>
      <c r="J1277" s="93" t="s">
        <v>952</v>
      </c>
      <c r="K1277" s="95"/>
      <c r="L1277" s="997"/>
      <c r="M1277" s="994"/>
      <c r="N1277" s="91" t="s">
        <v>955</v>
      </c>
      <c r="O1277" s="93" t="s">
        <v>952</v>
      </c>
      <c r="P1277" s="95"/>
    </row>
    <row r="1278" spans="1:16" ht="17.45" customHeight="1" thickBot="1">
      <c r="A1278" s="1017"/>
      <c r="B1278" s="87" t="s">
        <v>954</v>
      </c>
      <c r="C1278" s="994"/>
      <c r="D1278" s="91"/>
      <c r="E1278" s="93"/>
      <c r="F1278" s="94"/>
      <c r="G1278" s="87" t="s">
        <v>954</v>
      </c>
      <c r="H1278" s="994"/>
      <c r="I1278" s="91" t="s">
        <v>958</v>
      </c>
      <c r="J1278" s="93" t="s">
        <v>956</v>
      </c>
      <c r="K1278" s="94"/>
      <c r="L1278" s="87" t="s">
        <v>954</v>
      </c>
      <c r="M1278" s="994"/>
      <c r="N1278" s="91" t="s">
        <v>958</v>
      </c>
      <c r="O1278" s="93" t="s">
        <v>956</v>
      </c>
      <c r="P1278" s="94"/>
    </row>
    <row r="1279" spans="1:16">
      <c r="A1279" s="1017"/>
      <c r="B1279" s="1027"/>
      <c r="C1279" s="994"/>
      <c r="D1279" s="91"/>
      <c r="E1279" s="93"/>
      <c r="F1279" s="94"/>
      <c r="G1279" s="1027"/>
      <c r="H1279" s="994"/>
      <c r="I1279" s="91"/>
      <c r="J1279" s="93"/>
      <c r="K1279" s="94"/>
      <c r="L1279" s="1027"/>
      <c r="M1279" s="994"/>
      <c r="N1279" s="91"/>
      <c r="O1279" s="93"/>
      <c r="P1279" s="94"/>
    </row>
    <row r="1280" spans="1:16">
      <c r="A1280" s="1017"/>
      <c r="B1280" s="1003"/>
      <c r="C1280" s="994"/>
      <c r="D1280" s="91"/>
      <c r="E1280" s="93"/>
      <c r="F1280" s="94"/>
      <c r="G1280" s="1003"/>
      <c r="H1280" s="994"/>
      <c r="I1280" s="91"/>
      <c r="J1280" s="93"/>
      <c r="K1280" s="94"/>
      <c r="L1280" s="1003"/>
      <c r="M1280" s="994"/>
      <c r="N1280" s="91"/>
      <c r="O1280" s="93"/>
      <c r="P1280" s="94"/>
    </row>
    <row r="1281" spans="1:16">
      <c r="A1281" s="1017"/>
      <c r="B1281" s="1002"/>
      <c r="C1281" s="994"/>
      <c r="D1281" s="91"/>
      <c r="E1281" s="93"/>
      <c r="F1281" s="90"/>
      <c r="G1281" s="1002"/>
      <c r="H1281" s="994"/>
      <c r="I1281" s="91"/>
      <c r="J1281" s="93"/>
      <c r="K1281" s="90"/>
      <c r="L1281" s="1002"/>
      <c r="M1281" s="994"/>
      <c r="N1281" s="91"/>
      <c r="O1281" s="93"/>
      <c r="P1281" s="90"/>
    </row>
    <row r="1282" spans="1:16">
      <c r="A1282" s="1017"/>
      <c r="B1282" s="1003"/>
      <c r="C1282" s="994"/>
      <c r="D1282" s="91"/>
      <c r="E1282" s="93"/>
      <c r="F1282" s="96"/>
      <c r="G1282" s="1003"/>
      <c r="H1282" s="994"/>
      <c r="I1282" s="91"/>
      <c r="J1282" s="93"/>
      <c r="K1282" s="96"/>
      <c r="L1282" s="1003"/>
      <c r="M1282" s="994"/>
      <c r="N1282" s="91"/>
      <c r="O1282" s="93"/>
      <c r="P1282" s="90"/>
    </row>
    <row r="1283" spans="1:16">
      <c r="A1283" s="1017"/>
      <c r="B1283" s="1002"/>
      <c r="C1283" s="994"/>
      <c r="D1283" s="91"/>
      <c r="E1283" s="93"/>
      <c r="F1283" s="99"/>
      <c r="G1283" s="1002"/>
      <c r="H1283" s="994"/>
      <c r="I1283" s="91"/>
      <c r="J1283" s="93"/>
      <c r="K1283" s="99"/>
      <c r="L1283" s="1002"/>
      <c r="M1283" s="994"/>
      <c r="N1283" s="91"/>
      <c r="O1283" s="93"/>
      <c r="P1283" s="96"/>
    </row>
    <row r="1284" spans="1:16" ht="17.45" customHeight="1" thickBot="1">
      <c r="A1284" s="1017"/>
      <c r="B1284" s="1003"/>
      <c r="C1284" s="994"/>
      <c r="D1284" s="91"/>
      <c r="E1284" s="93"/>
      <c r="F1284" s="96"/>
      <c r="G1284" s="1003"/>
      <c r="H1284" s="994"/>
      <c r="I1284" s="91"/>
      <c r="J1284" s="93"/>
      <c r="K1284" s="96"/>
      <c r="L1284" s="1003"/>
      <c r="M1284" s="994"/>
      <c r="N1284" s="91"/>
      <c r="O1284" s="93"/>
      <c r="P1284" s="96"/>
    </row>
    <row r="1285" spans="1:16" ht="17.45" customHeight="1" thickBot="1">
      <c r="A1285" s="1017"/>
      <c r="B1285" s="97" t="s">
        <v>977</v>
      </c>
      <c r="C1285" s="994"/>
      <c r="D1285" s="91"/>
      <c r="E1285" s="93"/>
      <c r="F1285" s="96"/>
      <c r="G1285" s="97" t="s">
        <v>977</v>
      </c>
      <c r="H1285" s="994"/>
      <c r="I1285" s="91"/>
      <c r="J1285" s="93"/>
      <c r="K1285" s="96"/>
      <c r="L1285" s="97" t="s">
        <v>977</v>
      </c>
      <c r="M1285" s="994"/>
      <c r="N1285" s="91"/>
      <c r="O1285" s="93"/>
      <c r="P1285" s="96"/>
    </row>
    <row r="1286" spans="1:16">
      <c r="A1286" s="1017"/>
      <c r="B1286" s="1007"/>
      <c r="C1286" s="994"/>
      <c r="D1286" s="91"/>
      <c r="E1286" s="93"/>
      <c r="F1286" s="96"/>
      <c r="G1286" s="1007"/>
      <c r="H1286" s="994"/>
      <c r="I1286" s="91"/>
      <c r="J1286" s="93"/>
      <c r="K1286" s="96"/>
      <c r="L1286" s="1007"/>
      <c r="M1286" s="994"/>
      <c r="N1286" s="91"/>
      <c r="O1286" s="93"/>
      <c r="P1286" s="96"/>
    </row>
    <row r="1287" spans="1:16">
      <c r="A1287" s="1017"/>
      <c r="B1287" s="999"/>
      <c r="C1287" s="994"/>
      <c r="D1287" s="91"/>
      <c r="E1287" s="93"/>
      <c r="F1287" s="96"/>
      <c r="G1287" s="999"/>
      <c r="H1287" s="994"/>
      <c r="I1287" s="91"/>
      <c r="J1287" s="93"/>
      <c r="K1287" s="96"/>
      <c r="L1287" s="999"/>
      <c r="M1287" s="994"/>
      <c r="N1287" s="91"/>
      <c r="O1287" s="93"/>
      <c r="P1287" s="94"/>
    </row>
    <row r="1288" spans="1:16" ht="17.45" customHeight="1" thickBot="1">
      <c r="A1288" s="1017"/>
      <c r="B1288" s="997"/>
      <c r="C1288" s="994"/>
      <c r="D1288" s="91"/>
      <c r="E1288" s="93"/>
      <c r="F1288" s="94"/>
      <c r="G1288" s="997"/>
      <c r="H1288" s="994"/>
      <c r="I1288" s="91"/>
      <c r="J1288" s="93"/>
      <c r="K1288" s="94"/>
      <c r="L1288" s="997"/>
      <c r="M1288" s="994"/>
      <c r="N1288" s="91"/>
      <c r="O1288" s="93"/>
      <c r="P1288" s="94"/>
    </row>
    <row r="1289" spans="1:16" ht="17.45" customHeight="1" thickBot="1">
      <c r="A1289" s="1017"/>
      <c r="B1289" s="97" t="s">
        <v>994</v>
      </c>
      <c r="C1289" s="994"/>
      <c r="D1289" s="91"/>
      <c r="E1289" s="93"/>
      <c r="F1289" s="94"/>
      <c r="G1289" s="97" t="s">
        <v>994</v>
      </c>
      <c r="H1289" s="994"/>
      <c r="I1289" s="91"/>
      <c r="J1289" s="93"/>
      <c r="K1289" s="94"/>
      <c r="L1289" s="97" t="s">
        <v>994</v>
      </c>
      <c r="M1289" s="994"/>
      <c r="N1289" s="91"/>
      <c r="O1289" s="93"/>
      <c r="P1289" s="94"/>
    </row>
    <row r="1290" spans="1:16">
      <c r="A1290" s="1017"/>
      <c r="B1290" s="998"/>
      <c r="C1290" s="994"/>
      <c r="D1290" s="91"/>
      <c r="E1290" s="93"/>
      <c r="F1290" s="94"/>
      <c r="G1290" s="998"/>
      <c r="H1290" s="994"/>
      <c r="I1290" s="91"/>
      <c r="J1290" s="93"/>
      <c r="K1290" s="94"/>
      <c r="L1290" s="998"/>
      <c r="M1290" s="994"/>
      <c r="N1290" s="91"/>
      <c r="O1290" s="93"/>
      <c r="P1290" s="94"/>
    </row>
    <row r="1291" spans="1:16">
      <c r="A1291" s="1017"/>
      <c r="B1291" s="999"/>
      <c r="C1291" s="994"/>
      <c r="D1291" s="91"/>
      <c r="E1291" s="93"/>
      <c r="F1291" s="94"/>
      <c r="G1291" s="999"/>
      <c r="H1291" s="994"/>
      <c r="I1291" s="91"/>
      <c r="J1291" s="93"/>
      <c r="K1291" s="94"/>
      <c r="L1291" s="999"/>
      <c r="M1291" s="994"/>
      <c r="N1291" s="91"/>
      <c r="O1291" s="93"/>
      <c r="P1291" s="94"/>
    </row>
    <row r="1292" spans="1:16" ht="17.45" customHeight="1" thickBot="1">
      <c r="A1292" s="1017"/>
      <c r="B1292" s="997"/>
      <c r="C1292" s="994"/>
      <c r="D1292" s="91"/>
      <c r="E1292" s="93"/>
      <c r="F1292" s="94"/>
      <c r="G1292" s="997"/>
      <c r="H1292" s="994"/>
      <c r="I1292" s="91"/>
      <c r="J1292" s="93"/>
      <c r="K1292" s="94"/>
      <c r="L1292" s="997"/>
      <c r="M1292" s="994"/>
      <c r="N1292" s="91"/>
      <c r="O1292" s="93"/>
      <c r="P1292" s="94"/>
    </row>
    <row r="1293" spans="1:16">
      <c r="A1293" s="1017"/>
      <c r="B1293" s="1018" t="s">
        <v>1013</v>
      </c>
      <c r="C1293" s="994"/>
      <c r="D1293" s="91"/>
      <c r="E1293" s="93"/>
      <c r="F1293" s="94"/>
      <c r="G1293" s="1018" t="s">
        <v>1013</v>
      </c>
      <c r="H1293" s="994"/>
      <c r="I1293" s="91"/>
      <c r="J1293" s="93"/>
      <c r="K1293" s="94"/>
      <c r="L1293" s="1018" t="s">
        <v>1013</v>
      </c>
      <c r="M1293" s="994"/>
      <c r="N1293" s="91"/>
      <c r="O1293" s="93"/>
      <c r="P1293" s="94"/>
    </row>
    <row r="1294" spans="1:16" ht="17.45" customHeight="1" thickBot="1">
      <c r="A1294" s="1017"/>
      <c r="B1294" s="1019"/>
      <c r="C1294" s="994"/>
      <c r="D1294" s="91"/>
      <c r="E1294" s="93"/>
      <c r="F1294" s="94"/>
      <c r="G1294" s="1019"/>
      <c r="H1294" s="994"/>
      <c r="I1294" s="91"/>
      <c r="J1294" s="93"/>
      <c r="K1294" s="94"/>
      <c r="L1294" s="1019"/>
      <c r="M1294" s="994"/>
      <c r="N1294" s="91"/>
      <c r="O1294" s="93"/>
      <c r="P1294" s="90"/>
    </row>
    <row r="1295" spans="1:16" ht="17.45" customHeight="1" thickTop="1">
      <c r="A1295" s="1017"/>
      <c r="B1295" s="1015" t="s">
        <v>1014</v>
      </c>
      <c r="C1295" s="994"/>
      <c r="D1295" s="91"/>
      <c r="E1295" s="93"/>
      <c r="F1295" s="90"/>
      <c r="G1295" s="1015" t="s">
        <v>1014</v>
      </c>
      <c r="H1295" s="994"/>
      <c r="I1295" s="91"/>
      <c r="J1295" s="93"/>
      <c r="K1295" s="90"/>
      <c r="L1295" s="1015" t="s">
        <v>1014</v>
      </c>
      <c r="M1295" s="994"/>
      <c r="N1295" s="91"/>
      <c r="O1295" s="93"/>
      <c r="P1295" s="94"/>
    </row>
    <row r="1296" spans="1:16" ht="17.45" customHeight="1" thickBot="1">
      <c r="A1296" s="1017"/>
      <c r="B1296" s="997"/>
      <c r="C1296" s="994"/>
      <c r="D1296" s="91"/>
      <c r="E1296" s="93"/>
      <c r="F1296" s="90"/>
      <c r="G1296" s="997"/>
      <c r="H1296" s="994"/>
      <c r="I1296" s="91"/>
      <c r="J1296" s="93"/>
      <c r="K1296" s="90"/>
      <c r="L1296" s="997"/>
      <c r="M1296" s="994"/>
      <c r="N1296" s="91"/>
      <c r="O1296" s="93"/>
      <c r="P1296" s="98"/>
    </row>
    <row r="1297" spans="1:16">
      <c r="A1297" s="1017"/>
      <c r="B1297" s="1014"/>
      <c r="C1297" s="994"/>
      <c r="D1297" s="91"/>
      <c r="E1297" s="93"/>
      <c r="F1297" s="94"/>
      <c r="G1297" s="1014"/>
      <c r="H1297" s="994"/>
      <c r="I1297" s="91"/>
      <c r="J1297" s="93"/>
      <c r="K1297" s="94"/>
      <c r="L1297" s="1014"/>
      <c r="M1297" s="994"/>
      <c r="N1297" s="91"/>
      <c r="O1297" s="93"/>
      <c r="P1297" s="100"/>
    </row>
    <row r="1298" spans="1:16" ht="17.45" customHeight="1" thickBot="1">
      <c r="A1298" s="1017"/>
      <c r="B1298" s="999"/>
      <c r="C1298" s="994"/>
      <c r="D1298" s="91"/>
      <c r="E1298" s="93"/>
      <c r="F1298" s="94"/>
      <c r="G1298" s="999"/>
      <c r="H1298" s="994"/>
      <c r="I1298" s="91"/>
      <c r="J1298" s="93"/>
      <c r="K1298" s="94"/>
      <c r="L1298" s="999"/>
      <c r="M1298" s="994"/>
      <c r="N1298" s="91"/>
      <c r="O1298" s="93"/>
      <c r="P1298" s="101"/>
    </row>
    <row r="1299" spans="1:16">
      <c r="A1299" s="1017"/>
      <c r="B1299" s="1010" t="s">
        <v>1015</v>
      </c>
      <c r="C1299" s="994"/>
      <c r="D1299" s="91"/>
      <c r="E1299" s="93"/>
      <c r="F1299" s="90"/>
      <c r="G1299" s="1010" t="s">
        <v>1015</v>
      </c>
      <c r="H1299" s="994"/>
      <c r="I1299" s="91"/>
      <c r="J1299" s="93"/>
      <c r="K1299" s="90"/>
      <c r="L1299" s="1010" t="s">
        <v>1015</v>
      </c>
      <c r="M1299" s="994"/>
      <c r="N1299" s="91"/>
      <c r="O1299" s="93"/>
      <c r="P1299" s="96"/>
    </row>
    <row r="1300" spans="1:16" ht="17.45" customHeight="1" thickBot="1">
      <c r="A1300" s="1017"/>
      <c r="B1300" s="997"/>
      <c r="C1300" s="994"/>
      <c r="D1300" s="91"/>
      <c r="E1300" s="93"/>
      <c r="F1300" s="98"/>
      <c r="G1300" s="997"/>
      <c r="H1300" s="994"/>
      <c r="I1300" s="91"/>
      <c r="J1300" s="93"/>
      <c r="K1300" s="98"/>
      <c r="L1300" s="997"/>
      <c r="M1300" s="994"/>
      <c r="N1300" s="91"/>
      <c r="O1300" s="93"/>
      <c r="P1300" s="101"/>
    </row>
    <row r="1301" spans="1:16">
      <c r="A1301" s="1017"/>
      <c r="B1301" s="996"/>
      <c r="C1301" s="994"/>
      <c r="D1301" s="91"/>
      <c r="E1301" s="93"/>
      <c r="F1301" s="99"/>
      <c r="G1301" s="996"/>
      <c r="H1301" s="994"/>
      <c r="I1301" s="91"/>
      <c r="J1301" s="93"/>
      <c r="K1301" s="100"/>
      <c r="L1301" s="996"/>
      <c r="M1301" s="994"/>
      <c r="N1301" s="91"/>
      <c r="O1301" s="93"/>
      <c r="P1301" s="90"/>
    </row>
    <row r="1302" spans="1:16" ht="17.45" customHeight="1" thickBot="1">
      <c r="A1302" s="1017"/>
      <c r="B1302" s="997"/>
      <c r="C1302" s="994"/>
      <c r="D1302" s="91"/>
      <c r="E1302" s="93"/>
      <c r="F1302" s="96"/>
      <c r="G1302" s="997"/>
      <c r="H1302" s="994"/>
      <c r="I1302" s="91"/>
      <c r="J1302" s="93"/>
      <c r="K1302" s="101"/>
      <c r="L1302" s="997"/>
      <c r="M1302" s="994"/>
      <c r="N1302" s="91"/>
      <c r="O1302" s="93"/>
      <c r="P1302" s="94"/>
    </row>
    <row r="1303" spans="1:16">
      <c r="A1303" s="1017"/>
      <c r="B1303" s="1004" t="s">
        <v>1016</v>
      </c>
      <c r="C1303" s="994"/>
      <c r="D1303" s="91"/>
      <c r="E1303" s="93"/>
      <c r="F1303" s="100"/>
      <c r="G1303" s="1004" t="s">
        <v>1016</v>
      </c>
      <c r="H1303" s="994"/>
      <c r="I1303" s="91"/>
      <c r="J1303" s="93"/>
      <c r="K1303" s="101"/>
      <c r="L1303" s="1004" t="s">
        <v>1016</v>
      </c>
      <c r="M1303" s="994"/>
      <c r="N1303" s="91"/>
      <c r="O1303" s="111"/>
      <c r="P1303" s="94"/>
    </row>
    <row r="1304" spans="1:16" ht="17.45" customHeight="1" thickBot="1">
      <c r="A1304" s="1017"/>
      <c r="B1304" s="997"/>
      <c r="C1304" s="994"/>
      <c r="D1304" s="91"/>
      <c r="E1304" s="93"/>
      <c r="F1304" s="101"/>
      <c r="G1304" s="997"/>
      <c r="H1304" s="994"/>
      <c r="I1304" s="91"/>
      <c r="J1304" s="93"/>
      <c r="K1304" s="96"/>
      <c r="L1304" s="997"/>
      <c r="M1304" s="994"/>
      <c r="N1304" s="110"/>
      <c r="O1304" s="93"/>
      <c r="P1304" s="109"/>
    </row>
    <row r="1305" spans="1:16">
      <c r="A1305" s="1017"/>
      <c r="B1305" s="996"/>
      <c r="C1305" s="994"/>
      <c r="D1305" s="91"/>
      <c r="E1305" s="93"/>
      <c r="F1305" s="101"/>
      <c r="G1305" s="996"/>
      <c r="H1305" s="994"/>
      <c r="I1305" s="91"/>
      <c r="J1305" s="93"/>
      <c r="K1305" s="101"/>
      <c r="L1305" s="996"/>
      <c r="M1305" s="994"/>
      <c r="N1305" s="110"/>
      <c r="O1305" s="111"/>
      <c r="P1305" s="94"/>
    </row>
    <row r="1306" spans="1:16" ht="17.45" customHeight="1" thickBot="1">
      <c r="A1306" s="1017"/>
      <c r="B1306" s="997"/>
      <c r="C1306" s="994"/>
      <c r="D1306" s="91"/>
      <c r="E1306" s="93"/>
      <c r="F1306" s="96"/>
      <c r="G1306" s="997"/>
      <c r="H1306" s="994"/>
      <c r="I1306" s="91"/>
      <c r="J1306" s="93"/>
      <c r="K1306" s="90"/>
      <c r="L1306" s="997"/>
      <c r="M1306" s="994"/>
      <c r="N1306" s="91"/>
      <c r="O1306" s="111"/>
      <c r="P1306" s="101"/>
    </row>
    <row r="1307" spans="1:16">
      <c r="A1307" s="1017"/>
      <c r="B1307" s="1004" t="s">
        <v>1018</v>
      </c>
      <c r="C1307" s="994"/>
      <c r="D1307" s="91"/>
      <c r="E1307" s="93"/>
      <c r="F1307" s="101"/>
      <c r="G1307" s="1004" t="s">
        <v>1018</v>
      </c>
      <c r="H1307" s="994"/>
      <c r="I1307" s="91"/>
      <c r="J1307" s="93"/>
      <c r="K1307" s="94"/>
      <c r="L1307" s="1004" t="s">
        <v>1018</v>
      </c>
      <c r="M1307" s="994"/>
      <c r="N1307" s="91"/>
      <c r="O1307" s="93"/>
      <c r="P1307" s="94"/>
    </row>
    <row r="1308" spans="1:16" ht="17.45" customHeight="1" thickBot="1">
      <c r="A1308" s="1017"/>
      <c r="B1308" s="997"/>
      <c r="C1308" s="994"/>
      <c r="D1308" s="91"/>
      <c r="E1308" s="93"/>
      <c r="F1308" s="90"/>
      <c r="G1308" s="997"/>
      <c r="H1308" s="994"/>
      <c r="I1308" s="91"/>
      <c r="J1308" s="111"/>
      <c r="K1308" s="94"/>
      <c r="L1308" s="997"/>
      <c r="M1308" s="994"/>
      <c r="N1308" s="110"/>
      <c r="O1308" s="111"/>
      <c r="P1308" s="94"/>
    </row>
    <row r="1309" spans="1:16">
      <c r="A1309" s="1017"/>
      <c r="B1309" s="996"/>
      <c r="C1309" s="994"/>
      <c r="D1309" s="91"/>
      <c r="E1309" s="93"/>
      <c r="F1309" s="94"/>
      <c r="G1309" s="996"/>
      <c r="H1309" s="994"/>
      <c r="I1309" s="91"/>
      <c r="J1309" s="93"/>
      <c r="K1309" s="94"/>
      <c r="L1309" s="996"/>
      <c r="M1309" s="994"/>
      <c r="N1309" s="110"/>
      <c r="O1309" s="111"/>
      <c r="P1309" s="94"/>
    </row>
    <row r="1310" spans="1:16" ht="17.45" customHeight="1" thickBot="1">
      <c r="A1310" s="1017"/>
      <c r="B1310" s="997"/>
      <c r="C1310" s="994"/>
      <c r="D1310" s="91"/>
      <c r="E1310" s="93"/>
      <c r="F1310" s="90"/>
      <c r="G1310" s="997"/>
      <c r="H1310" s="994"/>
      <c r="I1310" s="91"/>
      <c r="J1310" s="111"/>
      <c r="K1310" s="94"/>
      <c r="L1310" s="997"/>
      <c r="M1310" s="994"/>
      <c r="N1310" s="91"/>
      <c r="O1310" s="111"/>
      <c r="P1310" s="94"/>
    </row>
    <row r="1311" spans="1:16">
      <c r="A1311" s="1017"/>
      <c r="B1311" s="1010" t="s">
        <v>1020</v>
      </c>
      <c r="C1311" s="994"/>
      <c r="D1311" s="91"/>
      <c r="E1311" s="93"/>
      <c r="F1311" s="90"/>
      <c r="G1311" s="1010" t="s">
        <v>1020</v>
      </c>
      <c r="H1311" s="994"/>
      <c r="I1311" s="91"/>
      <c r="J1311" s="111"/>
      <c r="K1311" s="94"/>
      <c r="L1311" s="1010" t="s">
        <v>1020</v>
      </c>
      <c r="M1311" s="994"/>
      <c r="N1311" s="110"/>
      <c r="O1311" s="111"/>
      <c r="P1311" s="94"/>
    </row>
    <row r="1312" spans="1:16" ht="17.45" customHeight="1" thickBot="1">
      <c r="A1312" s="1017"/>
      <c r="B1312" s="997"/>
      <c r="C1312" s="994"/>
      <c r="D1312" s="91"/>
      <c r="E1312" s="93"/>
      <c r="F1312" s="90"/>
      <c r="G1312" s="997"/>
      <c r="H1312" s="994"/>
      <c r="I1312" s="91"/>
      <c r="J1312" s="111"/>
      <c r="K1312" s="94"/>
      <c r="L1312" s="997"/>
      <c r="M1312" s="994"/>
      <c r="N1312" s="91"/>
      <c r="O1312" s="111"/>
      <c r="P1312" s="94"/>
    </row>
    <row r="1313" spans="1:16">
      <c r="A1313" s="1017"/>
      <c r="B1313" s="103"/>
      <c r="C1313" s="994"/>
      <c r="D1313" s="91"/>
      <c r="E1313" s="93"/>
      <c r="F1313" s="94"/>
      <c r="G1313" s="103"/>
      <c r="H1313" s="994"/>
      <c r="I1313" s="91"/>
      <c r="J1313" s="93"/>
      <c r="K1313" s="109"/>
      <c r="L1313" s="103"/>
      <c r="M1313" s="994"/>
      <c r="N1313" s="110"/>
      <c r="O1313" s="93"/>
      <c r="P1313" s="109"/>
    </row>
    <row r="1314" spans="1:16">
      <c r="A1314" s="1017"/>
      <c r="B1314" s="104"/>
      <c r="C1314" s="994"/>
      <c r="D1314" s="91"/>
      <c r="E1314" s="93"/>
      <c r="F1314" s="90"/>
      <c r="G1314" s="104"/>
      <c r="H1314" s="994"/>
      <c r="I1314" s="91"/>
      <c r="J1314" s="93"/>
      <c r="K1314" s="94"/>
      <c r="L1314" s="104"/>
      <c r="M1314" s="994"/>
      <c r="N1314" s="110"/>
      <c r="O1314" s="111"/>
      <c r="P1314" s="94"/>
    </row>
    <row r="1315" spans="1:16">
      <c r="A1315" s="1017"/>
      <c r="B1315" s="106"/>
      <c r="C1315" s="994"/>
      <c r="D1315" s="91"/>
      <c r="E1315" s="93"/>
      <c r="F1315" s="90"/>
      <c r="G1315" s="106"/>
      <c r="H1315" s="994"/>
      <c r="I1315" s="110"/>
      <c r="J1315" s="111"/>
      <c r="K1315" s="94"/>
      <c r="L1315" s="106"/>
      <c r="M1315" s="994"/>
      <c r="N1315" s="110"/>
      <c r="O1315" s="111"/>
      <c r="P1315" s="101"/>
    </row>
    <row r="1316" spans="1:16">
      <c r="A1316" s="1017"/>
      <c r="B1316" s="107"/>
      <c r="C1316" s="994"/>
      <c r="D1316" s="91"/>
      <c r="E1316" s="93"/>
      <c r="F1316" s="90"/>
      <c r="G1316" s="107"/>
      <c r="H1316" s="994"/>
      <c r="I1316" s="110"/>
      <c r="J1316" s="111"/>
      <c r="K1316" s="101"/>
      <c r="L1316" s="107"/>
      <c r="M1316" s="994"/>
      <c r="N1316" s="108"/>
      <c r="O1316" s="93"/>
      <c r="P1316" s="94"/>
    </row>
    <row r="1317" spans="1:16">
      <c r="A1317" s="1017"/>
      <c r="B1317" s="106"/>
      <c r="C1317" s="994"/>
      <c r="D1317" s="108"/>
      <c r="E1317" s="93"/>
      <c r="F1317" s="94"/>
      <c r="G1317" s="106"/>
      <c r="H1317" s="994"/>
      <c r="I1317" s="108"/>
      <c r="J1317" s="93"/>
      <c r="K1317" s="109"/>
      <c r="L1317" s="106"/>
      <c r="M1317" s="994"/>
      <c r="N1317" s="91"/>
      <c r="O1317" s="93"/>
      <c r="P1317" s="109"/>
    </row>
    <row r="1318" spans="1:16">
      <c r="A1318" s="1017"/>
      <c r="B1318" s="107"/>
      <c r="C1318" s="994"/>
      <c r="D1318" s="91"/>
      <c r="E1318" s="93"/>
      <c r="F1318" s="105"/>
      <c r="G1318" s="107"/>
      <c r="H1318" s="994"/>
      <c r="I1318" s="91"/>
      <c r="J1318" s="93"/>
      <c r="K1318" s="94"/>
      <c r="L1318" s="107"/>
      <c r="M1318" s="994"/>
      <c r="N1318" s="110"/>
      <c r="O1318" s="111"/>
      <c r="P1318" s="94"/>
    </row>
    <row r="1319" spans="1:16">
      <c r="A1319" s="1017"/>
      <c r="B1319" s="106"/>
      <c r="C1319" s="994"/>
      <c r="D1319" s="91"/>
      <c r="E1319" s="93"/>
      <c r="F1319" s="94"/>
      <c r="G1319" s="106"/>
      <c r="H1319" s="994"/>
      <c r="I1319" s="110"/>
      <c r="J1319" s="111"/>
      <c r="K1319" s="94"/>
      <c r="L1319" s="106"/>
      <c r="M1319" s="994"/>
      <c r="N1319" s="110"/>
      <c r="O1319" s="111"/>
      <c r="P1319" s="94"/>
    </row>
    <row r="1320" spans="1:16" ht="17.45" customHeight="1" thickBot="1">
      <c r="A1320" s="1017"/>
      <c r="B1320" s="107"/>
      <c r="C1320" s="995"/>
      <c r="D1320" s="112"/>
      <c r="E1320" s="113"/>
      <c r="F1320" s="114"/>
      <c r="G1320" s="107"/>
      <c r="H1320" s="994"/>
      <c r="I1320" s="112"/>
      <c r="J1320" s="113"/>
      <c r="K1320" s="114"/>
      <c r="L1320" s="107"/>
      <c r="M1320" s="994"/>
      <c r="N1320" s="112"/>
      <c r="O1320" s="113"/>
      <c r="P1320" s="114"/>
    </row>
    <row r="1321" spans="1:16">
      <c r="A1321" s="1030" t="str">
        <f>TEXT(A1275,"AAAA")</f>
        <v>星期三</v>
      </c>
      <c r="B1321" s="106"/>
      <c r="C1321" s="1008" t="s">
        <v>978</v>
      </c>
      <c r="D1321" s="115"/>
      <c r="E1321" s="116"/>
      <c r="F1321" s="94"/>
      <c r="G1321" s="106"/>
      <c r="H1321" s="993" t="s">
        <v>978</v>
      </c>
      <c r="I1321" s="115"/>
      <c r="J1321" s="116"/>
      <c r="K1321" s="94"/>
      <c r="L1321" s="106"/>
      <c r="M1321" s="1009" t="s">
        <v>978</v>
      </c>
      <c r="N1321" s="115"/>
      <c r="O1321" s="116"/>
      <c r="P1321" s="94"/>
    </row>
    <row r="1322" spans="1:16">
      <c r="A1322" s="1017"/>
      <c r="B1322" s="107"/>
      <c r="C1322" s="994"/>
      <c r="D1322" s="117"/>
      <c r="E1322" s="93"/>
      <c r="F1322" s="94"/>
      <c r="G1322" s="107"/>
      <c r="H1322" s="994"/>
      <c r="I1322" s="91"/>
      <c r="J1322" s="93"/>
      <c r="K1322" s="94"/>
      <c r="L1322" s="107"/>
      <c r="M1322" s="994"/>
      <c r="N1322" s="91"/>
      <c r="O1322" s="93"/>
      <c r="P1322" s="94"/>
    </row>
    <row r="1323" spans="1:16">
      <c r="A1323" s="1017"/>
      <c r="B1323" s="106"/>
      <c r="C1323" s="994"/>
      <c r="D1323" s="117"/>
      <c r="E1323" s="93"/>
      <c r="F1323" s="94"/>
      <c r="G1323" s="106"/>
      <c r="H1323" s="994"/>
      <c r="I1323" s="91"/>
      <c r="J1323" s="93"/>
      <c r="K1323" s="94"/>
      <c r="L1323" s="106"/>
      <c r="M1323" s="994"/>
      <c r="N1323" s="91"/>
      <c r="O1323" s="93"/>
      <c r="P1323" s="94"/>
    </row>
    <row r="1324" spans="1:16">
      <c r="A1324" s="1017"/>
      <c r="B1324" s="107"/>
      <c r="C1324" s="994"/>
      <c r="D1324" s="117"/>
      <c r="E1324" s="93"/>
      <c r="F1324" s="94"/>
      <c r="G1324" s="107"/>
      <c r="H1324" s="994"/>
      <c r="I1324" s="91"/>
      <c r="J1324" s="93"/>
      <c r="K1324" s="94"/>
      <c r="L1324" s="107"/>
      <c r="M1324" s="994"/>
      <c r="N1324" s="91"/>
      <c r="O1324" s="93"/>
      <c r="P1324" s="94"/>
    </row>
    <row r="1325" spans="1:16">
      <c r="A1325" s="1017"/>
      <c r="B1325" s="106"/>
      <c r="C1325" s="994"/>
      <c r="D1325" s="117"/>
      <c r="E1325" s="93"/>
      <c r="F1325" s="94"/>
      <c r="G1325" s="106"/>
      <c r="H1325" s="994"/>
      <c r="I1325" s="91"/>
      <c r="J1325" s="93"/>
      <c r="K1325" s="94"/>
      <c r="L1325" s="106"/>
      <c r="M1325" s="994"/>
      <c r="N1325" s="91"/>
      <c r="O1325" s="93"/>
      <c r="P1325" s="94"/>
    </row>
    <row r="1326" spans="1:16">
      <c r="A1326" s="1017"/>
      <c r="B1326" s="107"/>
      <c r="C1326" s="994"/>
      <c r="D1326" s="117"/>
      <c r="E1326" s="93"/>
      <c r="F1326" s="94"/>
      <c r="G1326" s="107"/>
      <c r="H1326" s="994"/>
      <c r="I1326" s="91"/>
      <c r="J1326" s="93"/>
      <c r="K1326" s="94"/>
      <c r="L1326" s="107"/>
      <c r="M1326" s="994"/>
      <c r="N1326" s="91"/>
      <c r="O1326" s="93"/>
      <c r="P1326" s="94"/>
    </row>
    <row r="1327" spans="1:16">
      <c r="A1327" s="1017"/>
      <c r="B1327" s="106"/>
      <c r="C1327" s="994"/>
      <c r="D1327" s="117"/>
      <c r="E1327" s="93"/>
      <c r="F1327" s="94"/>
      <c r="G1327" s="106"/>
      <c r="H1327" s="994"/>
      <c r="I1327" s="91"/>
      <c r="J1327" s="93"/>
      <c r="K1327" s="94"/>
      <c r="L1327" s="106"/>
      <c r="M1327" s="994"/>
      <c r="N1327" s="91"/>
      <c r="O1327" s="93"/>
      <c r="P1327" s="94"/>
    </row>
    <row r="1328" spans="1:16">
      <c r="A1328" s="1017"/>
      <c r="B1328" s="107"/>
      <c r="C1328" s="994"/>
      <c r="D1328" s="91"/>
      <c r="E1328" s="93"/>
      <c r="F1328" s="94"/>
      <c r="G1328" s="107"/>
      <c r="H1328" s="994"/>
      <c r="I1328" s="91"/>
      <c r="J1328" s="93"/>
      <c r="K1328" s="94"/>
      <c r="L1328" s="107"/>
      <c r="M1328" s="994"/>
      <c r="N1328" s="91"/>
      <c r="O1328" s="93"/>
      <c r="P1328" s="94"/>
    </row>
    <row r="1329" spans="1:16">
      <c r="A1329" s="1017"/>
      <c r="B1329" s="104"/>
      <c r="C1329" s="994"/>
      <c r="D1329" s="110"/>
      <c r="E1329" s="111"/>
      <c r="F1329" s="101"/>
      <c r="G1329" s="104"/>
      <c r="H1329" s="994"/>
      <c r="I1329" s="110"/>
      <c r="J1329" s="111"/>
      <c r="K1329" s="94"/>
      <c r="L1329" s="104"/>
      <c r="M1329" s="994"/>
      <c r="N1329" s="110"/>
      <c r="O1329" s="111"/>
      <c r="P1329" s="94"/>
    </row>
    <row r="1330" spans="1:16" ht="17.45" customHeight="1" thickBot="1">
      <c r="A1330" s="1017"/>
      <c r="B1330" s="104"/>
      <c r="C1330" s="995"/>
      <c r="D1330" s="119" t="s">
        <v>1047</v>
      </c>
      <c r="E1330" s="120" t="s">
        <v>1048</v>
      </c>
      <c r="F1330" s="121"/>
      <c r="G1330" s="104"/>
      <c r="H1330" s="995"/>
      <c r="I1330" s="119" t="s">
        <v>1047</v>
      </c>
      <c r="J1330" s="120" t="s">
        <v>1048</v>
      </c>
      <c r="K1330" s="94"/>
      <c r="L1330" s="104"/>
      <c r="M1330" s="995"/>
      <c r="N1330" s="119" t="s">
        <v>1047</v>
      </c>
      <c r="O1330" s="120" t="s">
        <v>1048</v>
      </c>
      <c r="P1330" s="94"/>
    </row>
    <row r="1331" spans="1:16">
      <c r="A1331" s="102"/>
      <c r="B1331" s="106"/>
      <c r="C1331" s="1008" t="s">
        <v>1049</v>
      </c>
      <c r="D1331" s="115"/>
      <c r="E1331" s="116"/>
      <c r="F1331" s="122"/>
      <c r="G1331" s="106"/>
      <c r="H1331" s="993" t="s">
        <v>1049</v>
      </c>
      <c r="I1331" s="115"/>
      <c r="J1331" s="116"/>
      <c r="K1331" s="122"/>
      <c r="L1331" s="106"/>
      <c r="M1331" s="1009" t="s">
        <v>1049</v>
      </c>
      <c r="N1331" s="115"/>
      <c r="O1331" s="116"/>
      <c r="P1331" s="122"/>
    </row>
    <row r="1332" spans="1:16">
      <c r="A1332" s="102"/>
      <c r="B1332" s="107"/>
      <c r="C1332" s="994"/>
      <c r="D1332" s="91"/>
      <c r="E1332" s="93"/>
      <c r="F1332" s="94"/>
      <c r="G1332" s="107"/>
      <c r="H1332" s="994"/>
      <c r="I1332" s="91"/>
      <c r="J1332" s="93"/>
      <c r="K1332" s="94"/>
      <c r="L1332" s="107"/>
      <c r="M1332" s="994"/>
      <c r="N1332" s="91"/>
      <c r="O1332" s="93"/>
      <c r="P1332" s="94"/>
    </row>
    <row r="1333" spans="1:16">
      <c r="A1333" s="102"/>
      <c r="B1333" s="123"/>
      <c r="C1333" s="994"/>
      <c r="D1333" s="91"/>
      <c r="E1333" s="93"/>
      <c r="F1333" s="94"/>
      <c r="G1333" s="123"/>
      <c r="H1333" s="994"/>
      <c r="I1333" s="91"/>
      <c r="J1333" s="93"/>
      <c r="K1333" s="94"/>
      <c r="L1333" s="123"/>
      <c r="M1333" s="994"/>
      <c r="N1333" s="91"/>
      <c r="O1333" s="93"/>
      <c r="P1333" s="125"/>
    </row>
    <row r="1334" spans="1:16">
      <c r="A1334" s="102"/>
      <c r="B1334" s="104"/>
      <c r="C1334" s="994"/>
      <c r="D1334" s="91"/>
      <c r="E1334" s="93"/>
      <c r="F1334" s="94"/>
      <c r="G1334" s="104"/>
      <c r="H1334" s="994"/>
      <c r="I1334" s="91"/>
      <c r="J1334" s="93"/>
      <c r="K1334" s="94"/>
      <c r="L1334" s="104"/>
      <c r="M1334" s="994"/>
      <c r="N1334" s="91"/>
      <c r="O1334" s="93"/>
      <c r="P1334" s="213"/>
    </row>
    <row r="1335" spans="1:16">
      <c r="A1335" s="102"/>
      <c r="B1335" s="106"/>
      <c r="C1335" s="994"/>
      <c r="D1335" s="91"/>
      <c r="E1335" s="93"/>
      <c r="F1335" s="94"/>
      <c r="G1335" s="106"/>
      <c r="H1335" s="994"/>
      <c r="I1335" s="91"/>
      <c r="J1335" s="93"/>
      <c r="K1335" s="94"/>
      <c r="L1335" s="106"/>
      <c r="M1335" s="994"/>
      <c r="N1335" s="91"/>
      <c r="O1335" s="93"/>
      <c r="P1335" s="94"/>
    </row>
    <row r="1336" spans="1:16">
      <c r="A1336" s="102"/>
      <c r="B1336" s="107"/>
      <c r="C1336" s="994"/>
      <c r="D1336" s="91"/>
      <c r="E1336" s="93"/>
      <c r="F1336" s="124"/>
      <c r="G1336" s="107"/>
      <c r="H1336" s="994"/>
      <c r="I1336" s="91"/>
      <c r="J1336" s="93"/>
      <c r="K1336" s="124"/>
      <c r="L1336" s="107"/>
      <c r="M1336" s="994"/>
      <c r="N1336" s="91"/>
      <c r="O1336" s="93"/>
      <c r="P1336" s="124"/>
    </row>
    <row r="1337" spans="1:16">
      <c r="A1337" s="102"/>
      <c r="B1337" s="106"/>
      <c r="C1337" s="994"/>
      <c r="D1337" s="91"/>
      <c r="E1337" s="93"/>
      <c r="F1337" s="125"/>
      <c r="G1337" s="106"/>
      <c r="H1337" s="994"/>
      <c r="I1337" s="91"/>
      <c r="J1337" s="93"/>
      <c r="K1337" s="125"/>
      <c r="L1337" s="106"/>
      <c r="M1337" s="994"/>
      <c r="N1337" s="91"/>
      <c r="O1337" s="93"/>
      <c r="P1337" s="125"/>
    </row>
    <row r="1338" spans="1:16">
      <c r="A1338" s="102"/>
      <c r="B1338" s="107"/>
      <c r="C1338" s="994"/>
      <c r="D1338" s="214"/>
      <c r="E1338" s="111"/>
      <c r="F1338" s="213"/>
      <c r="G1338" s="107"/>
      <c r="H1338" s="994"/>
      <c r="I1338" s="110"/>
      <c r="J1338" s="111"/>
      <c r="K1338" s="213"/>
      <c r="L1338" s="107"/>
      <c r="M1338" s="994"/>
      <c r="N1338" s="110"/>
      <c r="O1338" s="111"/>
      <c r="P1338" s="213"/>
    </row>
    <row r="1339" spans="1:16">
      <c r="A1339" s="102"/>
      <c r="B1339" s="106"/>
      <c r="C1339" s="994"/>
      <c r="D1339" s="214"/>
      <c r="E1339" s="111"/>
      <c r="F1339" s="213"/>
      <c r="G1339" s="106"/>
      <c r="H1339" s="994"/>
      <c r="I1339" s="110"/>
      <c r="J1339" s="111"/>
      <c r="K1339" s="213"/>
      <c r="L1339" s="106"/>
      <c r="M1339" s="994"/>
      <c r="N1339" s="110"/>
      <c r="O1339" s="111"/>
      <c r="P1339" s="213"/>
    </row>
    <row r="1340" spans="1:16" ht="17.45" customHeight="1" thickBot="1">
      <c r="A1340" s="102"/>
      <c r="B1340" s="107"/>
      <c r="C1340" s="995"/>
      <c r="D1340" s="126"/>
      <c r="E1340" s="127"/>
      <c r="F1340" s="101"/>
      <c r="G1340" s="107"/>
      <c r="H1340" s="995"/>
      <c r="I1340" s="110"/>
      <c r="J1340" s="127"/>
      <c r="K1340" s="101"/>
      <c r="L1340" s="107"/>
      <c r="M1340" s="995"/>
      <c r="N1340" s="110"/>
      <c r="O1340" s="128"/>
      <c r="P1340" s="124"/>
    </row>
    <row r="1341" spans="1:16">
      <c r="A1341" s="129"/>
      <c r="B1341" s="106"/>
      <c r="C1341" s="1008" t="s">
        <v>1055</v>
      </c>
      <c r="D1341" s="115" t="s">
        <v>1056</v>
      </c>
      <c r="E1341" s="130" t="s">
        <v>943</v>
      </c>
      <c r="F1341" s="122"/>
      <c r="G1341" s="106"/>
      <c r="H1341" s="993" t="s">
        <v>1055</v>
      </c>
      <c r="I1341" s="115" t="s">
        <v>1056</v>
      </c>
      <c r="J1341" s="130" t="s">
        <v>943</v>
      </c>
      <c r="K1341" s="122"/>
      <c r="L1341" s="106"/>
      <c r="M1341" s="1009" t="s">
        <v>1055</v>
      </c>
      <c r="N1341" s="115" t="s">
        <v>1056</v>
      </c>
      <c r="O1341" s="130" t="s">
        <v>943</v>
      </c>
      <c r="P1341" s="122"/>
    </row>
    <row r="1342" spans="1:16">
      <c r="A1342" s="129"/>
      <c r="B1342" s="107"/>
      <c r="C1342" s="994"/>
      <c r="D1342" s="91" t="s">
        <v>1060</v>
      </c>
      <c r="E1342" s="93" t="s">
        <v>948</v>
      </c>
      <c r="F1342" s="131"/>
      <c r="G1342" s="107"/>
      <c r="H1342" s="994"/>
      <c r="I1342" s="91" t="s">
        <v>1060</v>
      </c>
      <c r="J1342" s="93" t="s">
        <v>948</v>
      </c>
      <c r="K1342" s="131"/>
      <c r="L1342" s="107"/>
      <c r="M1342" s="994"/>
      <c r="N1342" s="91" t="s">
        <v>1060</v>
      </c>
      <c r="O1342" s="93" t="s">
        <v>948</v>
      </c>
      <c r="P1342" s="131"/>
    </row>
    <row r="1343" spans="1:16">
      <c r="A1343" s="129"/>
      <c r="B1343" s="132"/>
      <c r="C1343" s="994"/>
      <c r="D1343" s="91" t="s">
        <v>1063</v>
      </c>
      <c r="E1343" s="93" t="s">
        <v>952</v>
      </c>
      <c r="F1343" s="94"/>
      <c r="G1343" s="132"/>
      <c r="H1343" s="994"/>
      <c r="I1343" s="91" t="s">
        <v>1063</v>
      </c>
      <c r="J1343" s="93" t="s">
        <v>952</v>
      </c>
      <c r="K1343" s="94"/>
      <c r="L1343" s="132"/>
      <c r="M1343" s="994"/>
      <c r="N1343" s="91" t="s">
        <v>1063</v>
      </c>
      <c r="O1343" s="93" t="s">
        <v>952</v>
      </c>
      <c r="P1343" s="94"/>
    </row>
    <row r="1344" spans="1:16">
      <c r="A1344" s="129"/>
      <c r="B1344" s="107"/>
      <c r="C1344" s="994"/>
      <c r="D1344" s="91" t="s">
        <v>978</v>
      </c>
      <c r="E1344" s="93" t="s">
        <v>956</v>
      </c>
      <c r="F1344" s="101"/>
      <c r="G1344" s="107"/>
      <c r="H1344" s="994"/>
      <c r="I1344" s="91" t="s">
        <v>978</v>
      </c>
      <c r="J1344" s="93" t="s">
        <v>956</v>
      </c>
      <c r="K1344" s="101"/>
      <c r="L1344" s="107"/>
      <c r="M1344" s="994"/>
      <c r="N1344" s="91" t="s">
        <v>978</v>
      </c>
      <c r="O1344" s="93" t="s">
        <v>956</v>
      </c>
      <c r="P1344" s="101"/>
    </row>
    <row r="1345" spans="1:16">
      <c r="A1345" s="129"/>
      <c r="B1345" s="132"/>
      <c r="C1345" s="994"/>
      <c r="D1345" s="91"/>
      <c r="E1345" s="111"/>
      <c r="F1345" s="133"/>
      <c r="G1345" s="132"/>
      <c r="H1345" s="994"/>
      <c r="I1345" s="91"/>
      <c r="J1345" s="111"/>
      <c r="K1345" s="133"/>
      <c r="L1345" s="132"/>
      <c r="M1345" s="994"/>
      <c r="N1345" s="91"/>
      <c r="O1345" s="111"/>
      <c r="P1345" s="133"/>
    </row>
    <row r="1346" spans="1:16">
      <c r="A1346" s="129"/>
      <c r="B1346" s="107"/>
      <c r="C1346" s="994"/>
      <c r="D1346" s="91"/>
      <c r="E1346" s="93"/>
      <c r="F1346" s="94"/>
      <c r="G1346" s="107"/>
      <c r="H1346" s="994"/>
      <c r="I1346" s="91"/>
      <c r="J1346" s="93"/>
      <c r="K1346" s="94"/>
      <c r="L1346" s="107"/>
      <c r="M1346" s="994"/>
      <c r="N1346" s="91"/>
      <c r="O1346" s="93"/>
      <c r="P1346" s="94"/>
    </row>
    <row r="1347" spans="1:16">
      <c r="A1347" s="129"/>
      <c r="B1347" s="132"/>
      <c r="C1347" s="994"/>
      <c r="D1347" s="91"/>
      <c r="E1347" s="111"/>
      <c r="F1347" s="133"/>
      <c r="G1347" s="132"/>
      <c r="H1347" s="994"/>
      <c r="I1347" s="91"/>
      <c r="J1347" s="111"/>
      <c r="K1347" s="133"/>
      <c r="L1347" s="132"/>
      <c r="M1347" s="994"/>
      <c r="N1347" s="91"/>
      <c r="O1347" s="111"/>
      <c r="P1347" s="133"/>
    </row>
    <row r="1348" spans="1:16">
      <c r="A1348" s="129"/>
      <c r="B1348" s="107"/>
      <c r="C1348" s="994"/>
      <c r="D1348" s="91"/>
      <c r="E1348" s="93"/>
      <c r="F1348" s="94"/>
      <c r="G1348" s="107"/>
      <c r="H1348" s="994"/>
      <c r="I1348" s="91"/>
      <c r="J1348" s="93"/>
      <c r="K1348" s="94"/>
      <c r="L1348" s="107"/>
      <c r="M1348" s="994"/>
      <c r="N1348" s="91"/>
      <c r="O1348" s="93"/>
      <c r="P1348" s="94"/>
    </row>
    <row r="1349" spans="1:16">
      <c r="A1349" s="129"/>
      <c r="B1349" s="132"/>
      <c r="C1349" s="994"/>
      <c r="D1349" s="91"/>
      <c r="E1349" s="93"/>
      <c r="F1349" s="94"/>
      <c r="G1349" s="132"/>
      <c r="H1349" s="994"/>
      <c r="I1349" s="91"/>
      <c r="J1349" s="93"/>
      <c r="K1349" s="94"/>
      <c r="L1349" s="132"/>
      <c r="M1349" s="994"/>
      <c r="N1349" s="91"/>
      <c r="O1349" s="93"/>
      <c r="P1349" s="94"/>
    </row>
    <row r="1350" spans="1:16" ht="17.45" customHeight="1" thickBot="1">
      <c r="A1350" s="129"/>
      <c r="B1350" s="107"/>
      <c r="C1350" s="995"/>
      <c r="D1350" s="112"/>
      <c r="E1350" s="113"/>
      <c r="F1350" s="114"/>
      <c r="G1350" s="107"/>
      <c r="H1350" s="995"/>
      <c r="I1350" s="112"/>
      <c r="J1350" s="127"/>
      <c r="K1350" s="101"/>
      <c r="L1350" s="107"/>
      <c r="M1350" s="995"/>
      <c r="N1350" s="112"/>
      <c r="O1350" s="127"/>
      <c r="P1350" s="101"/>
    </row>
    <row r="1351" spans="1:16">
      <c r="A1351" s="129"/>
      <c r="B1351" s="132"/>
      <c r="C1351" s="1011" t="s">
        <v>1068</v>
      </c>
      <c r="D1351" s="134" t="s">
        <v>1069</v>
      </c>
      <c r="E1351" s="135"/>
      <c r="F1351" s="136" t="s">
        <v>1070</v>
      </c>
      <c r="G1351" s="132"/>
      <c r="H1351" s="1028" t="s">
        <v>1068</v>
      </c>
      <c r="I1351" s="134" t="s">
        <v>1069</v>
      </c>
      <c r="J1351" s="135"/>
      <c r="K1351" s="136" t="s">
        <v>1070</v>
      </c>
      <c r="L1351" s="132"/>
      <c r="M1351" s="1013" t="s">
        <v>1068</v>
      </c>
      <c r="N1351" s="134" t="s">
        <v>1069</v>
      </c>
      <c r="O1351" s="135"/>
      <c r="P1351" s="136" t="s">
        <v>1070</v>
      </c>
    </row>
    <row r="1352" spans="1:16">
      <c r="A1352" s="129"/>
      <c r="B1352" s="107"/>
      <c r="C1352" s="994"/>
      <c r="D1352" s="117"/>
      <c r="E1352" s="118"/>
      <c r="F1352" s="137"/>
      <c r="G1352" s="107"/>
      <c r="H1352" s="994"/>
      <c r="I1352" s="91"/>
      <c r="J1352" s="93"/>
      <c r="K1352" s="94"/>
      <c r="L1352" s="107"/>
      <c r="M1352" s="994"/>
      <c r="N1352" s="91"/>
      <c r="O1352" s="93"/>
      <c r="P1352" s="94"/>
    </row>
    <row r="1353" spans="1:16">
      <c r="A1353" s="129"/>
      <c r="B1353" s="132"/>
      <c r="C1353" s="994"/>
      <c r="D1353" s="91"/>
      <c r="E1353" s="93"/>
      <c r="F1353" s="94"/>
      <c r="G1353" s="132"/>
      <c r="H1353" s="994"/>
      <c r="I1353" s="91"/>
      <c r="J1353" s="93"/>
      <c r="K1353" s="94"/>
      <c r="L1353" s="132"/>
      <c r="M1353" s="994"/>
      <c r="N1353" s="91"/>
      <c r="O1353" s="93"/>
      <c r="P1353" s="94"/>
    </row>
    <row r="1354" spans="1:16">
      <c r="A1354" s="129"/>
      <c r="B1354" s="107"/>
      <c r="C1354" s="994"/>
      <c r="D1354" s="110"/>
      <c r="E1354" s="111"/>
      <c r="F1354" s="101"/>
      <c r="G1354" s="107"/>
      <c r="H1354" s="994"/>
      <c r="I1354" s="110"/>
      <c r="J1354" s="111"/>
      <c r="K1354" s="101"/>
      <c r="L1354" s="107"/>
      <c r="M1354" s="994"/>
      <c r="N1354" s="110"/>
      <c r="O1354" s="111"/>
      <c r="P1354" s="101"/>
    </row>
    <row r="1355" spans="1:16">
      <c r="A1355" s="1031"/>
      <c r="B1355" s="132"/>
      <c r="C1355" s="994"/>
      <c r="D1355" s="91"/>
      <c r="E1355" s="93"/>
      <c r="F1355" s="94"/>
      <c r="G1355" s="132"/>
      <c r="H1355" s="994"/>
      <c r="I1355" s="91"/>
      <c r="J1355" s="93"/>
      <c r="K1355" s="94"/>
      <c r="L1355" s="132"/>
      <c r="M1355" s="994"/>
      <c r="N1355" s="91"/>
      <c r="O1355" s="93"/>
      <c r="P1355" s="94"/>
    </row>
    <row r="1356" spans="1:16">
      <c r="A1356" s="1017"/>
      <c r="B1356" s="107"/>
      <c r="C1356" s="994"/>
      <c r="D1356" s="91"/>
      <c r="E1356" s="93"/>
      <c r="F1356" s="94"/>
      <c r="G1356" s="107"/>
      <c r="H1356" s="994"/>
      <c r="I1356" s="91"/>
      <c r="J1356" s="93"/>
      <c r="K1356" s="94"/>
      <c r="L1356" s="107"/>
      <c r="M1356" s="994"/>
      <c r="N1356" s="91"/>
      <c r="O1356" s="93"/>
      <c r="P1356" s="94"/>
    </row>
    <row r="1357" spans="1:16">
      <c r="A1357" s="1017"/>
      <c r="B1357" s="132"/>
      <c r="C1357" s="994"/>
      <c r="D1357" s="110"/>
      <c r="E1357" s="111"/>
      <c r="F1357" s="101"/>
      <c r="G1357" s="132"/>
      <c r="H1357" s="994"/>
      <c r="I1357" s="110"/>
      <c r="J1357" s="111"/>
      <c r="K1357" s="101"/>
      <c r="L1357" s="132"/>
      <c r="M1357" s="994"/>
      <c r="N1357" s="110"/>
      <c r="O1357" s="111"/>
      <c r="P1357" s="101"/>
    </row>
    <row r="1358" spans="1:16" ht="17.45" customHeight="1" thickBot="1">
      <c r="A1358" s="1032"/>
      <c r="B1358" s="138"/>
      <c r="C1358" s="1012"/>
      <c r="D1358" s="139"/>
      <c r="E1358" s="140"/>
      <c r="F1358" s="141"/>
      <c r="G1358" s="138"/>
      <c r="H1358" s="1012"/>
      <c r="I1358" s="139"/>
      <c r="J1358" s="140"/>
      <c r="K1358" s="141"/>
      <c r="L1358" s="138"/>
      <c r="M1358" s="1012"/>
      <c r="N1358" s="139"/>
      <c r="O1358" s="140"/>
      <c r="P1358" s="141"/>
    </row>
    <row r="1359" spans="1:16" s="143" customFormat="1" ht="27" customHeight="1" thickTop="1" thickBot="1">
      <c r="A1359" s="142"/>
      <c r="B1359" s="1000" t="s">
        <v>1077</v>
      </c>
      <c r="C1359" s="1001"/>
      <c r="D1359" s="1001"/>
      <c r="E1359" s="1001"/>
      <c r="F1359" s="1001"/>
      <c r="G1359" s="1025" t="s">
        <v>1078</v>
      </c>
      <c r="H1359" s="1006"/>
      <c r="I1359" s="1006"/>
      <c r="J1359" s="1006"/>
      <c r="K1359" s="1006"/>
      <c r="L1359" s="1006"/>
      <c r="M1359" s="1006"/>
      <c r="N1359" s="1005" t="s">
        <v>1079</v>
      </c>
      <c r="O1359" s="1006"/>
      <c r="P1359" s="1006"/>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990">
        <f>A1275</f>
        <v>46155</v>
      </c>
      <c r="B1361" s="1020" t="s">
        <v>1085</v>
      </c>
      <c r="C1361" s="157"/>
      <c r="D1361" s="158"/>
      <c r="E1361" s="159"/>
      <c r="F1361" s="160"/>
      <c r="G1361" s="161"/>
      <c r="H1361" s="162"/>
      <c r="I1361" s="163"/>
      <c r="J1361" s="163"/>
      <c r="K1361" s="164"/>
      <c r="L1361" s="165"/>
      <c r="M1361" s="166"/>
      <c r="N1361" s="167"/>
      <c r="O1361" s="163"/>
      <c r="P1361" s="168"/>
    </row>
    <row r="1362" spans="1:16" s="169" customFormat="1">
      <c r="A1362" s="991"/>
      <c r="B1362" s="1021"/>
      <c r="C1362" s="170"/>
      <c r="D1362" s="171"/>
      <c r="E1362" s="172"/>
      <c r="F1362" s="173"/>
      <c r="G1362" s="170"/>
      <c r="H1362" s="174"/>
      <c r="I1362" s="172"/>
      <c r="J1362" s="172"/>
      <c r="K1362" s="175"/>
      <c r="L1362" s="176"/>
      <c r="M1362" s="177"/>
      <c r="N1362" s="178"/>
      <c r="O1362" s="172"/>
      <c r="P1362" s="179"/>
    </row>
    <row r="1363" spans="1:16" s="169" customFormat="1">
      <c r="A1363" s="991"/>
      <c r="B1363" s="1021"/>
      <c r="C1363" s="170"/>
      <c r="D1363" s="171"/>
      <c r="E1363" s="172"/>
      <c r="F1363" s="173"/>
      <c r="G1363" s="170"/>
      <c r="H1363" s="180"/>
      <c r="I1363" s="172"/>
      <c r="J1363" s="172"/>
      <c r="K1363" s="175"/>
      <c r="L1363" s="181"/>
      <c r="M1363" s="177"/>
      <c r="N1363" s="178"/>
      <c r="O1363" s="172"/>
      <c r="P1363" s="179"/>
    </row>
    <row r="1364" spans="1:16" s="169" customFormat="1">
      <c r="A1364" s="991"/>
      <c r="B1364" s="1021"/>
      <c r="C1364" s="170"/>
      <c r="D1364" s="215"/>
      <c r="E1364" s="172"/>
      <c r="F1364" s="173"/>
      <c r="G1364" s="170"/>
      <c r="H1364" s="180"/>
      <c r="I1364" s="172"/>
      <c r="J1364" s="172"/>
      <c r="K1364" s="184"/>
      <c r="L1364" s="181"/>
      <c r="M1364" s="177"/>
      <c r="N1364" s="178"/>
      <c r="O1364" s="172"/>
      <c r="P1364" s="179"/>
    </row>
    <row r="1365" spans="1:16" s="169" customFormat="1">
      <c r="A1365" s="991"/>
      <c r="B1365" s="1021"/>
      <c r="C1365" s="170"/>
      <c r="D1365" s="182"/>
      <c r="E1365" s="172"/>
      <c r="F1365" s="179"/>
      <c r="G1365" s="170"/>
      <c r="H1365" s="183"/>
      <c r="I1365" s="172"/>
      <c r="J1365" s="172"/>
      <c r="K1365" s="184"/>
      <c r="L1365" s="181"/>
      <c r="M1365" s="177"/>
      <c r="N1365" s="178"/>
      <c r="O1365" s="172"/>
      <c r="P1365" s="179"/>
    </row>
    <row r="1366" spans="1:16" s="169" customFormat="1">
      <c r="A1366" s="991"/>
      <c r="B1366" s="1021"/>
      <c r="C1366" s="170"/>
      <c r="D1366" s="171"/>
      <c r="E1366" s="172"/>
      <c r="F1366" s="185"/>
      <c r="G1366" s="195"/>
      <c r="H1366" s="180"/>
      <c r="I1366" s="188"/>
      <c r="J1366" s="172"/>
      <c r="K1366" s="175"/>
      <c r="L1366" s="186"/>
      <c r="M1366" s="187"/>
      <c r="N1366" s="178"/>
      <c r="O1366" s="172"/>
      <c r="P1366" s="179"/>
    </row>
    <row r="1367" spans="1:16" s="169" customFormat="1">
      <c r="A1367" s="991"/>
      <c r="B1367" s="1021"/>
      <c r="C1367" s="170"/>
      <c r="D1367" s="171"/>
      <c r="E1367" s="172"/>
      <c r="F1367" s="179"/>
      <c r="G1367" s="170"/>
      <c r="H1367" s="180"/>
      <c r="I1367" s="188"/>
      <c r="J1367" s="172"/>
      <c r="K1367" s="175"/>
      <c r="L1367" s="181"/>
      <c r="M1367" s="177"/>
      <c r="N1367" s="178"/>
      <c r="O1367" s="172"/>
      <c r="P1367" s="179"/>
    </row>
    <row r="1368" spans="1:16" s="169" customFormat="1">
      <c r="A1368" s="991"/>
      <c r="B1368" s="1021"/>
      <c r="C1368" s="170"/>
      <c r="D1368" s="171"/>
      <c r="E1368" s="172"/>
      <c r="F1368" s="179"/>
      <c r="G1368" s="216"/>
      <c r="H1368" s="180"/>
      <c r="I1368" s="172"/>
      <c r="J1368" s="172"/>
      <c r="K1368" s="175"/>
      <c r="L1368" s="181"/>
      <c r="M1368" s="177"/>
      <c r="N1368" s="178"/>
      <c r="O1368" s="172"/>
      <c r="P1368" s="179"/>
    </row>
    <row r="1369" spans="1:16" s="169" customFormat="1">
      <c r="A1369" s="991"/>
      <c r="B1369" s="1021"/>
      <c r="C1369" s="170"/>
      <c r="D1369" s="171"/>
      <c r="E1369" s="172"/>
      <c r="F1369" s="185"/>
      <c r="G1369" s="170"/>
      <c r="H1369" s="180"/>
      <c r="I1369" s="188"/>
      <c r="J1369" s="172"/>
      <c r="K1369" s="175"/>
      <c r="L1369" s="181"/>
      <c r="M1369" s="177"/>
      <c r="N1369" s="178"/>
      <c r="O1369" s="172"/>
      <c r="P1369" s="179"/>
    </row>
    <row r="1370" spans="1:16" s="169" customFormat="1">
      <c r="A1370" s="991"/>
      <c r="B1370" s="1021"/>
      <c r="C1370" s="170"/>
      <c r="D1370" s="171"/>
      <c r="E1370" s="172"/>
      <c r="F1370" s="179"/>
      <c r="G1370" s="170"/>
      <c r="H1370" s="180"/>
      <c r="I1370" s="188"/>
      <c r="J1370" s="172"/>
      <c r="K1370" s="175"/>
      <c r="L1370" s="181"/>
      <c r="M1370" s="177"/>
      <c r="N1370" s="178"/>
      <c r="O1370" s="172"/>
      <c r="P1370" s="179"/>
    </row>
    <row r="1371" spans="1:16" s="169" customFormat="1">
      <c r="A1371" s="991"/>
      <c r="B1371" s="1021"/>
      <c r="C1371" s="189"/>
      <c r="D1371" s="190"/>
      <c r="E1371" s="191"/>
      <c r="F1371" s="192"/>
      <c r="G1371" s="170"/>
      <c r="H1371" s="174"/>
      <c r="I1371" s="172"/>
      <c r="J1371" s="172"/>
      <c r="K1371" s="175"/>
      <c r="L1371" s="181"/>
      <c r="M1371" s="177"/>
      <c r="N1371" s="193"/>
      <c r="O1371" s="191"/>
      <c r="P1371" s="192"/>
    </row>
    <row r="1372" spans="1:16" s="169" customFormat="1">
      <c r="A1372" s="991"/>
      <c r="B1372" s="1021"/>
      <c r="C1372" s="189"/>
      <c r="D1372" s="190"/>
      <c r="E1372" s="191"/>
      <c r="F1372" s="192"/>
      <c r="G1372" s="195"/>
      <c r="H1372" s="180"/>
      <c r="I1372" s="188"/>
      <c r="J1372" s="172"/>
      <c r="K1372" s="175"/>
      <c r="L1372" s="181"/>
      <c r="M1372" s="177"/>
      <c r="N1372" s="193"/>
      <c r="O1372" s="191"/>
      <c r="P1372" s="192"/>
    </row>
    <row r="1373" spans="1:16" s="169" customFormat="1">
      <c r="A1373" s="991"/>
      <c r="B1373" s="1021"/>
      <c r="C1373" s="189"/>
      <c r="D1373" s="190"/>
      <c r="E1373" s="191"/>
      <c r="F1373" s="192"/>
      <c r="G1373" s="170"/>
      <c r="H1373" s="196"/>
      <c r="I1373" s="188"/>
      <c r="J1373" s="197"/>
      <c r="K1373" s="194"/>
      <c r="L1373" s="181"/>
      <c r="M1373" s="177"/>
      <c r="N1373" s="193"/>
      <c r="O1373" s="191"/>
      <c r="P1373" s="192"/>
    </row>
    <row r="1374" spans="1:16" s="169" customFormat="1">
      <c r="A1374" s="991"/>
      <c r="B1374" s="1021"/>
      <c r="C1374" s="189"/>
      <c r="D1374" s="190"/>
      <c r="E1374" s="191"/>
      <c r="F1374" s="192"/>
      <c r="G1374" s="170"/>
      <c r="H1374" s="198"/>
      <c r="I1374" s="172"/>
      <c r="J1374" s="172"/>
      <c r="K1374" s="175"/>
      <c r="L1374" s="181"/>
      <c r="M1374" s="177"/>
      <c r="N1374" s="193"/>
      <c r="O1374" s="191"/>
      <c r="P1374" s="192"/>
    </row>
    <row r="1375" spans="1:16" s="169" customFormat="1">
      <c r="A1375" s="991"/>
      <c r="B1375" s="1021"/>
      <c r="C1375" s="189"/>
      <c r="D1375" s="190"/>
      <c r="E1375" s="191"/>
      <c r="F1375" s="192"/>
      <c r="G1375" s="195"/>
      <c r="H1375" s="180"/>
      <c r="I1375" s="197"/>
      <c r="J1375" s="197"/>
      <c r="K1375" s="194"/>
      <c r="L1375" s="181"/>
      <c r="M1375" s="177"/>
      <c r="N1375" s="193"/>
      <c r="O1375" s="191"/>
      <c r="P1375" s="192"/>
    </row>
    <row r="1376" spans="1:16" s="169" customFormat="1">
      <c r="A1376" s="991"/>
      <c r="B1376" s="1021"/>
      <c r="C1376" s="189"/>
      <c r="D1376" s="190"/>
      <c r="E1376" s="191"/>
      <c r="F1376" s="192"/>
      <c r="G1376" s="170"/>
      <c r="H1376" s="180"/>
      <c r="I1376" s="197"/>
      <c r="J1376" s="197"/>
      <c r="K1376" s="194"/>
      <c r="L1376" s="176"/>
      <c r="M1376" s="177"/>
      <c r="N1376" s="193"/>
      <c r="O1376" s="191"/>
      <c r="P1376" s="192"/>
    </row>
    <row r="1377" spans="1:16" s="169" customFormat="1">
      <c r="A1377" s="991"/>
      <c r="B1377" s="1021"/>
      <c r="C1377" s="189"/>
      <c r="D1377" s="190"/>
      <c r="E1377" s="191"/>
      <c r="F1377" s="192"/>
      <c r="G1377" s="189"/>
      <c r="H1377" s="198"/>
      <c r="I1377" s="199"/>
      <c r="J1377" s="199"/>
      <c r="K1377" s="200"/>
      <c r="L1377" s="201"/>
      <c r="M1377" s="187"/>
      <c r="N1377" s="193"/>
      <c r="O1377" s="191"/>
      <c r="P1377" s="192"/>
    </row>
    <row r="1378" spans="1:16" s="169" customFormat="1">
      <c r="A1378" s="991"/>
      <c r="B1378" s="1021"/>
      <c r="C1378" s="189"/>
      <c r="D1378" s="190"/>
      <c r="E1378" s="191"/>
      <c r="F1378" s="192"/>
      <c r="G1378" s="189"/>
      <c r="H1378" s="198"/>
      <c r="I1378" s="199"/>
      <c r="J1378" s="199"/>
      <c r="K1378" s="200"/>
      <c r="L1378" s="201"/>
      <c r="M1378" s="187"/>
      <c r="N1378" s="193"/>
      <c r="O1378" s="191"/>
      <c r="P1378" s="192"/>
    </row>
    <row r="1379" spans="1:16" s="169" customFormat="1">
      <c r="A1379" s="991"/>
      <c r="B1379" s="1021"/>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992"/>
      <c r="B1380" s="1022"/>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16">
        <f>A1275+1</f>
        <v>46156</v>
      </c>
      <c r="B1381" s="87" t="s">
        <v>940</v>
      </c>
      <c r="C1381" s="1008" t="s">
        <v>941</v>
      </c>
      <c r="D1381" s="88" t="s">
        <v>942</v>
      </c>
      <c r="E1381" s="89" t="s">
        <v>943</v>
      </c>
      <c r="F1381" s="90"/>
      <c r="G1381" s="87" t="s">
        <v>940</v>
      </c>
      <c r="H1381" s="1023" t="s">
        <v>941</v>
      </c>
      <c r="I1381" s="88" t="s">
        <v>942</v>
      </c>
      <c r="J1381" s="89" t="s">
        <v>943</v>
      </c>
      <c r="K1381" s="90"/>
      <c r="L1381" s="87" t="s">
        <v>940</v>
      </c>
      <c r="M1381" s="1029" t="s">
        <v>941</v>
      </c>
      <c r="N1381" s="88" t="s">
        <v>942</v>
      </c>
      <c r="O1381" s="89" t="s">
        <v>943</v>
      </c>
      <c r="P1381" s="90"/>
    </row>
    <row r="1382" spans="1:16" ht="18" customHeight="1">
      <c r="A1382" s="1017"/>
      <c r="B1382" s="1026"/>
      <c r="C1382" s="994"/>
      <c r="D1382" s="91" t="s">
        <v>951</v>
      </c>
      <c r="E1382" s="92" t="s">
        <v>948</v>
      </c>
      <c r="F1382" s="90"/>
      <c r="G1382" s="1026"/>
      <c r="H1382" s="994"/>
      <c r="I1382" s="91" t="s">
        <v>951</v>
      </c>
      <c r="J1382" s="92" t="s">
        <v>948</v>
      </c>
      <c r="K1382" s="90"/>
      <c r="L1382" s="1026"/>
      <c r="M1382" s="994"/>
      <c r="N1382" s="91" t="s">
        <v>951</v>
      </c>
      <c r="O1382" s="92" t="s">
        <v>948</v>
      </c>
      <c r="P1382" s="90"/>
    </row>
    <row r="1383" spans="1:16" ht="17.45" customHeight="1" thickBot="1">
      <c r="A1383" s="1017"/>
      <c r="B1383" s="997"/>
      <c r="C1383" s="994"/>
      <c r="D1383" s="91" t="s">
        <v>955</v>
      </c>
      <c r="E1383" s="93" t="s">
        <v>952</v>
      </c>
      <c r="F1383" s="95"/>
      <c r="G1383" s="997"/>
      <c r="H1383" s="994"/>
      <c r="I1383" s="91" t="s">
        <v>955</v>
      </c>
      <c r="J1383" s="93" t="s">
        <v>952</v>
      </c>
      <c r="K1383" s="95"/>
      <c r="L1383" s="997"/>
      <c r="M1383" s="994"/>
      <c r="N1383" s="91" t="s">
        <v>955</v>
      </c>
      <c r="O1383" s="93" t="s">
        <v>952</v>
      </c>
      <c r="P1383" s="95"/>
    </row>
    <row r="1384" spans="1:16" ht="17.45" customHeight="1" thickBot="1">
      <c r="A1384" s="1017"/>
      <c r="B1384" s="87" t="s">
        <v>954</v>
      </c>
      <c r="C1384" s="994"/>
      <c r="D1384" s="91"/>
      <c r="E1384" s="93"/>
      <c r="F1384" s="94"/>
      <c r="G1384" s="87" t="s">
        <v>954</v>
      </c>
      <c r="H1384" s="994"/>
      <c r="I1384" s="91" t="s">
        <v>958</v>
      </c>
      <c r="J1384" s="93" t="s">
        <v>956</v>
      </c>
      <c r="K1384" s="94"/>
      <c r="L1384" s="87" t="s">
        <v>954</v>
      </c>
      <c r="M1384" s="994"/>
      <c r="N1384" s="91" t="s">
        <v>958</v>
      </c>
      <c r="O1384" s="93" t="s">
        <v>956</v>
      </c>
      <c r="P1384" s="94"/>
    </row>
    <row r="1385" spans="1:16">
      <c r="A1385" s="1017"/>
      <c r="B1385" s="1027"/>
      <c r="C1385" s="994"/>
      <c r="D1385" s="91"/>
      <c r="E1385" s="93"/>
      <c r="F1385" s="94"/>
      <c r="G1385" s="1027"/>
      <c r="H1385" s="994"/>
      <c r="I1385" s="91"/>
      <c r="J1385" s="93"/>
      <c r="K1385" s="94"/>
      <c r="L1385" s="1027"/>
      <c r="M1385" s="994"/>
      <c r="N1385" s="91"/>
      <c r="O1385" s="93"/>
      <c r="P1385" s="94"/>
    </row>
    <row r="1386" spans="1:16">
      <c r="A1386" s="1017"/>
      <c r="B1386" s="1003"/>
      <c r="C1386" s="994"/>
      <c r="D1386" s="91"/>
      <c r="E1386" s="93"/>
      <c r="F1386" s="94"/>
      <c r="G1386" s="1003"/>
      <c r="H1386" s="994"/>
      <c r="I1386" s="91"/>
      <c r="J1386" s="93"/>
      <c r="K1386" s="94"/>
      <c r="L1386" s="1003"/>
      <c r="M1386" s="994"/>
      <c r="N1386" s="91"/>
      <c r="O1386" s="93"/>
      <c r="P1386" s="94"/>
    </row>
    <row r="1387" spans="1:16">
      <c r="A1387" s="1017"/>
      <c r="B1387" s="1002"/>
      <c r="C1387" s="994"/>
      <c r="D1387" s="91"/>
      <c r="E1387" s="93"/>
      <c r="F1387" s="90"/>
      <c r="G1387" s="1002"/>
      <c r="H1387" s="994"/>
      <c r="I1387" s="91"/>
      <c r="J1387" s="93"/>
      <c r="K1387" s="90"/>
      <c r="L1387" s="1002"/>
      <c r="M1387" s="994"/>
      <c r="N1387" s="91"/>
      <c r="O1387" s="93"/>
      <c r="P1387" s="90"/>
    </row>
    <row r="1388" spans="1:16">
      <c r="A1388" s="1017"/>
      <c r="B1388" s="1003"/>
      <c r="C1388" s="994"/>
      <c r="D1388" s="91"/>
      <c r="E1388" s="93"/>
      <c r="F1388" s="96"/>
      <c r="G1388" s="1003"/>
      <c r="H1388" s="994"/>
      <c r="I1388" s="91"/>
      <c r="J1388" s="93"/>
      <c r="K1388" s="96"/>
      <c r="L1388" s="1003"/>
      <c r="M1388" s="994"/>
      <c r="N1388" s="91"/>
      <c r="O1388" s="93"/>
      <c r="P1388" s="90"/>
    </row>
    <row r="1389" spans="1:16">
      <c r="A1389" s="1017"/>
      <c r="B1389" s="1002"/>
      <c r="C1389" s="994"/>
      <c r="D1389" s="91"/>
      <c r="E1389" s="93"/>
      <c r="F1389" s="99"/>
      <c r="G1389" s="1002"/>
      <c r="H1389" s="994"/>
      <c r="I1389" s="91"/>
      <c r="J1389" s="93"/>
      <c r="K1389" s="99"/>
      <c r="L1389" s="1002"/>
      <c r="M1389" s="994"/>
      <c r="N1389" s="91"/>
      <c r="O1389" s="93"/>
      <c r="P1389" s="96"/>
    </row>
    <row r="1390" spans="1:16" ht="17.45" customHeight="1" thickBot="1">
      <c r="A1390" s="1017"/>
      <c r="B1390" s="1003"/>
      <c r="C1390" s="994"/>
      <c r="D1390" s="91"/>
      <c r="E1390" s="93"/>
      <c r="F1390" s="96"/>
      <c r="G1390" s="1003"/>
      <c r="H1390" s="994"/>
      <c r="I1390" s="91"/>
      <c r="J1390" s="93"/>
      <c r="K1390" s="96"/>
      <c r="L1390" s="1003"/>
      <c r="M1390" s="994"/>
      <c r="N1390" s="91"/>
      <c r="O1390" s="93"/>
      <c r="P1390" s="96"/>
    </row>
    <row r="1391" spans="1:16" ht="17.45" customHeight="1" thickBot="1">
      <c r="A1391" s="1017"/>
      <c r="B1391" s="97" t="s">
        <v>977</v>
      </c>
      <c r="C1391" s="994"/>
      <c r="D1391" s="91"/>
      <c r="E1391" s="93"/>
      <c r="F1391" s="96"/>
      <c r="G1391" s="97" t="s">
        <v>977</v>
      </c>
      <c r="H1391" s="994"/>
      <c r="I1391" s="91"/>
      <c r="J1391" s="93"/>
      <c r="K1391" s="96"/>
      <c r="L1391" s="97" t="s">
        <v>977</v>
      </c>
      <c r="M1391" s="994"/>
      <c r="N1391" s="91"/>
      <c r="O1391" s="93"/>
      <c r="P1391" s="96"/>
    </row>
    <row r="1392" spans="1:16">
      <c r="A1392" s="1017"/>
      <c r="B1392" s="1007"/>
      <c r="C1392" s="994"/>
      <c r="D1392" s="91"/>
      <c r="E1392" s="93"/>
      <c r="F1392" s="96"/>
      <c r="G1392" s="1007"/>
      <c r="H1392" s="994"/>
      <c r="I1392" s="91"/>
      <c r="J1392" s="93"/>
      <c r="K1392" s="96"/>
      <c r="L1392" s="1007"/>
      <c r="M1392" s="994"/>
      <c r="N1392" s="91"/>
      <c r="O1392" s="93"/>
      <c r="P1392" s="96"/>
    </row>
    <row r="1393" spans="1:16">
      <c r="A1393" s="1017"/>
      <c r="B1393" s="999"/>
      <c r="C1393" s="994"/>
      <c r="D1393" s="91"/>
      <c r="E1393" s="93"/>
      <c r="F1393" s="96"/>
      <c r="G1393" s="999"/>
      <c r="H1393" s="994"/>
      <c r="I1393" s="91"/>
      <c r="J1393" s="93"/>
      <c r="K1393" s="96"/>
      <c r="L1393" s="999"/>
      <c r="M1393" s="994"/>
      <c r="N1393" s="91"/>
      <c r="O1393" s="93"/>
      <c r="P1393" s="94"/>
    </row>
    <row r="1394" spans="1:16" ht="17.45" customHeight="1" thickBot="1">
      <c r="A1394" s="1017"/>
      <c r="B1394" s="997"/>
      <c r="C1394" s="994"/>
      <c r="D1394" s="91"/>
      <c r="E1394" s="93"/>
      <c r="F1394" s="94"/>
      <c r="G1394" s="997"/>
      <c r="H1394" s="994"/>
      <c r="I1394" s="91"/>
      <c r="J1394" s="93"/>
      <c r="K1394" s="94"/>
      <c r="L1394" s="997"/>
      <c r="M1394" s="994"/>
      <c r="N1394" s="91"/>
      <c r="O1394" s="93"/>
      <c r="P1394" s="94"/>
    </row>
    <row r="1395" spans="1:16" ht="17.45" customHeight="1" thickBot="1">
      <c r="A1395" s="1017"/>
      <c r="B1395" s="97" t="s">
        <v>994</v>
      </c>
      <c r="C1395" s="994"/>
      <c r="D1395" s="91"/>
      <c r="E1395" s="93"/>
      <c r="F1395" s="94"/>
      <c r="G1395" s="97" t="s">
        <v>994</v>
      </c>
      <c r="H1395" s="994"/>
      <c r="I1395" s="91"/>
      <c r="J1395" s="93"/>
      <c r="K1395" s="94"/>
      <c r="L1395" s="97" t="s">
        <v>994</v>
      </c>
      <c r="M1395" s="994"/>
      <c r="N1395" s="91"/>
      <c r="O1395" s="93"/>
      <c r="P1395" s="94"/>
    </row>
    <row r="1396" spans="1:16">
      <c r="A1396" s="1017"/>
      <c r="B1396" s="998"/>
      <c r="C1396" s="994"/>
      <c r="D1396" s="91"/>
      <c r="E1396" s="93"/>
      <c r="F1396" s="94"/>
      <c r="G1396" s="998"/>
      <c r="H1396" s="994"/>
      <c r="I1396" s="91"/>
      <c r="J1396" s="93"/>
      <c r="K1396" s="94"/>
      <c r="L1396" s="998"/>
      <c r="M1396" s="994"/>
      <c r="N1396" s="91"/>
      <c r="O1396" s="93"/>
      <c r="P1396" s="94"/>
    </row>
    <row r="1397" spans="1:16">
      <c r="A1397" s="1017"/>
      <c r="B1397" s="999"/>
      <c r="C1397" s="994"/>
      <c r="D1397" s="91"/>
      <c r="E1397" s="93"/>
      <c r="F1397" s="94"/>
      <c r="G1397" s="999"/>
      <c r="H1397" s="994"/>
      <c r="I1397" s="91"/>
      <c r="J1397" s="93"/>
      <c r="K1397" s="94"/>
      <c r="L1397" s="999"/>
      <c r="M1397" s="994"/>
      <c r="N1397" s="91"/>
      <c r="O1397" s="93"/>
      <c r="P1397" s="94"/>
    </row>
    <row r="1398" spans="1:16" ht="17.45" customHeight="1" thickBot="1">
      <c r="A1398" s="1017"/>
      <c r="B1398" s="997"/>
      <c r="C1398" s="994"/>
      <c r="D1398" s="91"/>
      <c r="E1398" s="93"/>
      <c r="F1398" s="94"/>
      <c r="G1398" s="997"/>
      <c r="H1398" s="994"/>
      <c r="I1398" s="91"/>
      <c r="J1398" s="93"/>
      <c r="K1398" s="94"/>
      <c r="L1398" s="997"/>
      <c r="M1398" s="994"/>
      <c r="N1398" s="91"/>
      <c r="O1398" s="93"/>
      <c r="P1398" s="94"/>
    </row>
    <row r="1399" spans="1:16">
      <c r="A1399" s="1017"/>
      <c r="B1399" s="1018" t="s">
        <v>1013</v>
      </c>
      <c r="C1399" s="994"/>
      <c r="D1399" s="91"/>
      <c r="E1399" s="93"/>
      <c r="F1399" s="94"/>
      <c r="G1399" s="1018" t="s">
        <v>1013</v>
      </c>
      <c r="H1399" s="994"/>
      <c r="I1399" s="91"/>
      <c r="J1399" s="93"/>
      <c r="K1399" s="94"/>
      <c r="L1399" s="1018" t="s">
        <v>1013</v>
      </c>
      <c r="M1399" s="994"/>
      <c r="N1399" s="91"/>
      <c r="O1399" s="93"/>
      <c r="P1399" s="94"/>
    </row>
    <row r="1400" spans="1:16" ht="17.45" customHeight="1" thickBot="1">
      <c r="A1400" s="1017"/>
      <c r="B1400" s="1019"/>
      <c r="C1400" s="994"/>
      <c r="D1400" s="91"/>
      <c r="E1400" s="93"/>
      <c r="F1400" s="94"/>
      <c r="G1400" s="1019"/>
      <c r="H1400" s="994"/>
      <c r="I1400" s="91"/>
      <c r="J1400" s="93"/>
      <c r="K1400" s="94"/>
      <c r="L1400" s="1019"/>
      <c r="M1400" s="994"/>
      <c r="N1400" s="91"/>
      <c r="O1400" s="93"/>
      <c r="P1400" s="90"/>
    </row>
    <row r="1401" spans="1:16" ht="17.45" customHeight="1" thickTop="1">
      <c r="A1401" s="1017"/>
      <c r="B1401" s="1015" t="s">
        <v>1014</v>
      </c>
      <c r="C1401" s="994"/>
      <c r="D1401" s="91"/>
      <c r="E1401" s="93"/>
      <c r="F1401" s="90"/>
      <c r="G1401" s="1015" t="s">
        <v>1014</v>
      </c>
      <c r="H1401" s="994"/>
      <c r="I1401" s="91"/>
      <c r="J1401" s="93"/>
      <c r="K1401" s="90"/>
      <c r="L1401" s="1015" t="s">
        <v>1014</v>
      </c>
      <c r="M1401" s="994"/>
      <c r="N1401" s="91"/>
      <c r="O1401" s="93"/>
      <c r="P1401" s="94"/>
    </row>
    <row r="1402" spans="1:16" ht="17.45" customHeight="1" thickBot="1">
      <c r="A1402" s="1017"/>
      <c r="B1402" s="997"/>
      <c r="C1402" s="994"/>
      <c r="D1402" s="91"/>
      <c r="E1402" s="93"/>
      <c r="F1402" s="90"/>
      <c r="G1402" s="997"/>
      <c r="H1402" s="994"/>
      <c r="I1402" s="91"/>
      <c r="J1402" s="93"/>
      <c r="K1402" s="90"/>
      <c r="L1402" s="997"/>
      <c r="M1402" s="994"/>
      <c r="N1402" s="91"/>
      <c r="O1402" s="93"/>
      <c r="P1402" s="98"/>
    </row>
    <row r="1403" spans="1:16">
      <c r="A1403" s="1017"/>
      <c r="B1403" s="1014"/>
      <c r="C1403" s="994"/>
      <c r="D1403" s="91"/>
      <c r="E1403" s="93"/>
      <c r="F1403" s="94"/>
      <c r="G1403" s="1014"/>
      <c r="H1403" s="994"/>
      <c r="I1403" s="91"/>
      <c r="J1403" s="93"/>
      <c r="K1403" s="94"/>
      <c r="L1403" s="1014"/>
      <c r="M1403" s="994"/>
      <c r="N1403" s="91"/>
      <c r="O1403" s="93"/>
      <c r="P1403" s="100"/>
    </row>
    <row r="1404" spans="1:16" ht="17.45" customHeight="1" thickBot="1">
      <c r="A1404" s="1017"/>
      <c r="B1404" s="999"/>
      <c r="C1404" s="994"/>
      <c r="D1404" s="91"/>
      <c r="E1404" s="93"/>
      <c r="F1404" s="94"/>
      <c r="G1404" s="999"/>
      <c r="H1404" s="994"/>
      <c r="I1404" s="91"/>
      <c r="J1404" s="93"/>
      <c r="K1404" s="94"/>
      <c r="L1404" s="999"/>
      <c r="M1404" s="994"/>
      <c r="N1404" s="91"/>
      <c r="O1404" s="93"/>
      <c r="P1404" s="101"/>
    </row>
    <row r="1405" spans="1:16">
      <c r="A1405" s="1017"/>
      <c r="B1405" s="1010" t="s">
        <v>1015</v>
      </c>
      <c r="C1405" s="994"/>
      <c r="D1405" s="91"/>
      <c r="E1405" s="93"/>
      <c r="F1405" s="90"/>
      <c r="G1405" s="1010" t="s">
        <v>1015</v>
      </c>
      <c r="H1405" s="994"/>
      <c r="I1405" s="91"/>
      <c r="J1405" s="93"/>
      <c r="K1405" s="90"/>
      <c r="L1405" s="1010" t="s">
        <v>1015</v>
      </c>
      <c r="M1405" s="994"/>
      <c r="N1405" s="91"/>
      <c r="O1405" s="93"/>
      <c r="P1405" s="96"/>
    </row>
    <row r="1406" spans="1:16" ht="17.45" customHeight="1" thickBot="1">
      <c r="A1406" s="1017"/>
      <c r="B1406" s="997"/>
      <c r="C1406" s="994"/>
      <c r="D1406" s="91"/>
      <c r="E1406" s="93"/>
      <c r="F1406" s="98"/>
      <c r="G1406" s="997"/>
      <c r="H1406" s="994"/>
      <c r="I1406" s="91"/>
      <c r="J1406" s="93"/>
      <c r="K1406" s="98"/>
      <c r="L1406" s="997"/>
      <c r="M1406" s="994"/>
      <c r="N1406" s="91"/>
      <c r="O1406" s="93"/>
      <c r="P1406" s="101"/>
    </row>
    <row r="1407" spans="1:16">
      <c r="A1407" s="1017"/>
      <c r="B1407" s="996"/>
      <c r="C1407" s="994"/>
      <c r="D1407" s="91"/>
      <c r="E1407" s="93"/>
      <c r="F1407" s="99"/>
      <c r="G1407" s="996"/>
      <c r="H1407" s="994"/>
      <c r="I1407" s="91"/>
      <c r="J1407" s="93"/>
      <c r="K1407" s="100"/>
      <c r="L1407" s="996"/>
      <c r="M1407" s="994"/>
      <c r="N1407" s="91"/>
      <c r="O1407" s="93"/>
      <c r="P1407" s="90"/>
    </row>
    <row r="1408" spans="1:16" ht="17.45" customHeight="1" thickBot="1">
      <c r="A1408" s="1017"/>
      <c r="B1408" s="997"/>
      <c r="C1408" s="994"/>
      <c r="D1408" s="91"/>
      <c r="E1408" s="93"/>
      <c r="F1408" s="96"/>
      <c r="G1408" s="997"/>
      <c r="H1408" s="994"/>
      <c r="I1408" s="91"/>
      <c r="J1408" s="93"/>
      <c r="K1408" s="101"/>
      <c r="L1408" s="997"/>
      <c r="M1408" s="994"/>
      <c r="N1408" s="91"/>
      <c r="O1408" s="93"/>
      <c r="P1408" s="94"/>
    </row>
    <row r="1409" spans="1:16">
      <c r="A1409" s="1017"/>
      <c r="B1409" s="1004" t="s">
        <v>1016</v>
      </c>
      <c r="C1409" s="994"/>
      <c r="D1409" s="91"/>
      <c r="E1409" s="93"/>
      <c r="F1409" s="100"/>
      <c r="G1409" s="1004" t="s">
        <v>1016</v>
      </c>
      <c r="H1409" s="994"/>
      <c r="I1409" s="91"/>
      <c r="J1409" s="93"/>
      <c r="K1409" s="101"/>
      <c r="L1409" s="1004" t="s">
        <v>1016</v>
      </c>
      <c r="M1409" s="994"/>
      <c r="N1409" s="91"/>
      <c r="O1409" s="111"/>
      <c r="P1409" s="94"/>
    </row>
    <row r="1410" spans="1:16" ht="17.45" customHeight="1" thickBot="1">
      <c r="A1410" s="1017"/>
      <c r="B1410" s="997"/>
      <c r="C1410" s="994"/>
      <c r="D1410" s="91"/>
      <c r="E1410" s="93"/>
      <c r="F1410" s="101"/>
      <c r="G1410" s="997"/>
      <c r="H1410" s="994"/>
      <c r="I1410" s="91"/>
      <c r="J1410" s="93"/>
      <c r="K1410" s="96"/>
      <c r="L1410" s="997"/>
      <c r="M1410" s="994"/>
      <c r="N1410" s="110"/>
      <c r="O1410" s="93"/>
      <c r="P1410" s="109"/>
    </row>
    <row r="1411" spans="1:16">
      <c r="A1411" s="1017"/>
      <c r="B1411" s="996"/>
      <c r="C1411" s="994"/>
      <c r="D1411" s="91"/>
      <c r="E1411" s="93"/>
      <c r="F1411" s="101"/>
      <c r="G1411" s="996"/>
      <c r="H1411" s="994"/>
      <c r="I1411" s="91"/>
      <c r="J1411" s="93"/>
      <c r="K1411" s="101"/>
      <c r="L1411" s="996"/>
      <c r="M1411" s="994"/>
      <c r="N1411" s="110"/>
      <c r="O1411" s="111"/>
      <c r="P1411" s="94"/>
    </row>
    <row r="1412" spans="1:16" ht="17.45" customHeight="1" thickBot="1">
      <c r="A1412" s="1017"/>
      <c r="B1412" s="997"/>
      <c r="C1412" s="994"/>
      <c r="D1412" s="91"/>
      <c r="E1412" s="93"/>
      <c r="F1412" s="96"/>
      <c r="G1412" s="997"/>
      <c r="H1412" s="994"/>
      <c r="I1412" s="91"/>
      <c r="J1412" s="93"/>
      <c r="K1412" s="90"/>
      <c r="L1412" s="997"/>
      <c r="M1412" s="994"/>
      <c r="N1412" s="91"/>
      <c r="O1412" s="111"/>
      <c r="P1412" s="101"/>
    </row>
    <row r="1413" spans="1:16">
      <c r="A1413" s="1017"/>
      <c r="B1413" s="1004" t="s">
        <v>1018</v>
      </c>
      <c r="C1413" s="994"/>
      <c r="D1413" s="91"/>
      <c r="E1413" s="93"/>
      <c r="F1413" s="101"/>
      <c r="G1413" s="1004" t="s">
        <v>1018</v>
      </c>
      <c r="H1413" s="994"/>
      <c r="I1413" s="91"/>
      <c r="J1413" s="93"/>
      <c r="K1413" s="94"/>
      <c r="L1413" s="1004" t="s">
        <v>1018</v>
      </c>
      <c r="M1413" s="994"/>
      <c r="N1413" s="91"/>
      <c r="O1413" s="93"/>
      <c r="P1413" s="94"/>
    </row>
    <row r="1414" spans="1:16" ht="17.45" customHeight="1" thickBot="1">
      <c r="A1414" s="1017"/>
      <c r="B1414" s="997"/>
      <c r="C1414" s="994"/>
      <c r="D1414" s="91"/>
      <c r="E1414" s="93"/>
      <c r="F1414" s="90"/>
      <c r="G1414" s="997"/>
      <c r="H1414" s="994"/>
      <c r="I1414" s="91"/>
      <c r="J1414" s="111"/>
      <c r="K1414" s="94"/>
      <c r="L1414" s="997"/>
      <c r="M1414" s="994"/>
      <c r="N1414" s="110"/>
      <c r="O1414" s="111"/>
      <c r="P1414" s="94"/>
    </row>
    <row r="1415" spans="1:16">
      <c r="A1415" s="1017"/>
      <c r="B1415" s="996"/>
      <c r="C1415" s="994"/>
      <c r="D1415" s="91"/>
      <c r="E1415" s="93"/>
      <c r="F1415" s="94"/>
      <c r="G1415" s="996"/>
      <c r="H1415" s="994"/>
      <c r="I1415" s="91"/>
      <c r="J1415" s="93"/>
      <c r="K1415" s="94"/>
      <c r="L1415" s="996"/>
      <c r="M1415" s="994"/>
      <c r="N1415" s="110"/>
      <c r="O1415" s="111"/>
      <c r="P1415" s="94"/>
    </row>
    <row r="1416" spans="1:16" ht="17.45" customHeight="1" thickBot="1">
      <c r="A1416" s="1017"/>
      <c r="B1416" s="997"/>
      <c r="C1416" s="994"/>
      <c r="D1416" s="91"/>
      <c r="E1416" s="93"/>
      <c r="F1416" s="90"/>
      <c r="G1416" s="997"/>
      <c r="H1416" s="994"/>
      <c r="I1416" s="91"/>
      <c r="J1416" s="111"/>
      <c r="K1416" s="94"/>
      <c r="L1416" s="997"/>
      <c r="M1416" s="994"/>
      <c r="N1416" s="91"/>
      <c r="O1416" s="111"/>
      <c r="P1416" s="94"/>
    </row>
    <row r="1417" spans="1:16">
      <c r="A1417" s="1017"/>
      <c r="B1417" s="1010" t="s">
        <v>1020</v>
      </c>
      <c r="C1417" s="994"/>
      <c r="D1417" s="91"/>
      <c r="E1417" s="93"/>
      <c r="F1417" s="90"/>
      <c r="G1417" s="1010" t="s">
        <v>1020</v>
      </c>
      <c r="H1417" s="994"/>
      <c r="I1417" s="91"/>
      <c r="J1417" s="111"/>
      <c r="K1417" s="94"/>
      <c r="L1417" s="1010" t="s">
        <v>1020</v>
      </c>
      <c r="M1417" s="994"/>
      <c r="N1417" s="110"/>
      <c r="O1417" s="111"/>
      <c r="P1417" s="94"/>
    </row>
    <row r="1418" spans="1:16" ht="17.45" customHeight="1" thickBot="1">
      <c r="A1418" s="1017"/>
      <c r="B1418" s="997"/>
      <c r="C1418" s="994"/>
      <c r="D1418" s="91"/>
      <c r="E1418" s="93"/>
      <c r="F1418" s="90"/>
      <c r="G1418" s="997"/>
      <c r="H1418" s="994"/>
      <c r="I1418" s="91"/>
      <c r="J1418" s="111"/>
      <c r="K1418" s="94"/>
      <c r="L1418" s="997"/>
      <c r="M1418" s="994"/>
      <c r="N1418" s="91"/>
      <c r="O1418" s="111"/>
      <c r="P1418" s="94"/>
    </row>
    <row r="1419" spans="1:16">
      <c r="A1419" s="1017"/>
      <c r="B1419" s="103"/>
      <c r="C1419" s="994"/>
      <c r="D1419" s="91"/>
      <c r="E1419" s="93"/>
      <c r="F1419" s="94"/>
      <c r="G1419" s="103"/>
      <c r="H1419" s="994"/>
      <c r="I1419" s="91"/>
      <c r="J1419" s="93"/>
      <c r="K1419" s="109"/>
      <c r="L1419" s="103"/>
      <c r="M1419" s="994"/>
      <c r="N1419" s="110"/>
      <c r="O1419" s="93"/>
      <c r="P1419" s="109"/>
    </row>
    <row r="1420" spans="1:16">
      <c r="A1420" s="1017"/>
      <c r="B1420" s="104"/>
      <c r="C1420" s="994"/>
      <c r="D1420" s="91"/>
      <c r="E1420" s="93"/>
      <c r="F1420" s="90"/>
      <c r="G1420" s="104"/>
      <c r="H1420" s="994"/>
      <c r="I1420" s="91"/>
      <c r="J1420" s="93"/>
      <c r="K1420" s="94"/>
      <c r="L1420" s="104"/>
      <c r="M1420" s="994"/>
      <c r="N1420" s="110"/>
      <c r="O1420" s="111"/>
      <c r="P1420" s="94"/>
    </row>
    <row r="1421" spans="1:16">
      <c r="A1421" s="1017"/>
      <c r="B1421" s="106"/>
      <c r="C1421" s="994"/>
      <c r="D1421" s="91"/>
      <c r="E1421" s="93"/>
      <c r="F1421" s="90"/>
      <c r="G1421" s="106"/>
      <c r="H1421" s="994"/>
      <c r="I1421" s="110"/>
      <c r="J1421" s="111"/>
      <c r="K1421" s="94"/>
      <c r="L1421" s="106"/>
      <c r="M1421" s="994"/>
      <c r="N1421" s="110"/>
      <c r="O1421" s="111"/>
      <c r="P1421" s="101"/>
    </row>
    <row r="1422" spans="1:16">
      <c r="A1422" s="1017"/>
      <c r="B1422" s="107"/>
      <c r="C1422" s="994"/>
      <c r="D1422" s="91"/>
      <c r="E1422" s="93"/>
      <c r="F1422" s="90"/>
      <c r="G1422" s="107"/>
      <c r="H1422" s="994"/>
      <c r="I1422" s="110"/>
      <c r="J1422" s="111"/>
      <c r="K1422" s="101"/>
      <c r="L1422" s="107"/>
      <c r="M1422" s="994"/>
      <c r="N1422" s="108"/>
      <c r="O1422" s="93"/>
      <c r="P1422" s="94"/>
    </row>
    <row r="1423" spans="1:16">
      <c r="A1423" s="1017"/>
      <c r="B1423" s="106"/>
      <c r="C1423" s="994"/>
      <c r="D1423" s="108"/>
      <c r="E1423" s="93"/>
      <c r="F1423" s="94"/>
      <c r="G1423" s="106"/>
      <c r="H1423" s="994"/>
      <c r="I1423" s="108"/>
      <c r="J1423" s="93"/>
      <c r="K1423" s="109"/>
      <c r="L1423" s="106"/>
      <c r="M1423" s="994"/>
      <c r="N1423" s="91"/>
      <c r="O1423" s="93"/>
      <c r="P1423" s="109"/>
    </row>
    <row r="1424" spans="1:16">
      <c r="A1424" s="1017"/>
      <c r="B1424" s="107"/>
      <c r="C1424" s="994"/>
      <c r="D1424" s="91"/>
      <c r="E1424" s="93"/>
      <c r="F1424" s="105"/>
      <c r="G1424" s="107"/>
      <c r="H1424" s="994"/>
      <c r="I1424" s="91"/>
      <c r="J1424" s="93"/>
      <c r="K1424" s="94"/>
      <c r="L1424" s="107"/>
      <c r="M1424" s="994"/>
      <c r="N1424" s="110"/>
      <c r="O1424" s="111"/>
      <c r="P1424" s="94"/>
    </row>
    <row r="1425" spans="1:16">
      <c r="A1425" s="1017"/>
      <c r="B1425" s="106"/>
      <c r="C1425" s="994"/>
      <c r="D1425" s="91"/>
      <c r="E1425" s="93"/>
      <c r="F1425" s="94"/>
      <c r="G1425" s="106"/>
      <c r="H1425" s="994"/>
      <c r="I1425" s="110"/>
      <c r="J1425" s="111"/>
      <c r="K1425" s="94"/>
      <c r="L1425" s="106"/>
      <c r="M1425" s="994"/>
      <c r="N1425" s="110"/>
      <c r="O1425" s="111"/>
      <c r="P1425" s="94"/>
    </row>
    <row r="1426" spans="1:16" ht="17.45" customHeight="1" thickBot="1">
      <c r="A1426" s="1017"/>
      <c r="B1426" s="107"/>
      <c r="C1426" s="995"/>
      <c r="D1426" s="112"/>
      <c r="E1426" s="113"/>
      <c r="F1426" s="114"/>
      <c r="G1426" s="107"/>
      <c r="H1426" s="994"/>
      <c r="I1426" s="112"/>
      <c r="J1426" s="113"/>
      <c r="K1426" s="114"/>
      <c r="L1426" s="107"/>
      <c r="M1426" s="994"/>
      <c r="N1426" s="112"/>
      <c r="O1426" s="113"/>
      <c r="P1426" s="114"/>
    </row>
    <row r="1427" spans="1:16">
      <c r="A1427" s="1030" t="str">
        <f>TEXT(A1381,"AAAA")</f>
        <v>星期四</v>
      </c>
      <c r="B1427" s="106"/>
      <c r="C1427" s="1008" t="s">
        <v>978</v>
      </c>
      <c r="D1427" s="115"/>
      <c r="E1427" s="116"/>
      <c r="F1427" s="94"/>
      <c r="G1427" s="106"/>
      <c r="H1427" s="993" t="s">
        <v>978</v>
      </c>
      <c r="I1427" s="115"/>
      <c r="J1427" s="116"/>
      <c r="K1427" s="94"/>
      <c r="L1427" s="106"/>
      <c r="M1427" s="1009" t="s">
        <v>978</v>
      </c>
      <c r="N1427" s="115"/>
      <c r="O1427" s="116"/>
      <c r="P1427" s="94"/>
    </row>
    <row r="1428" spans="1:16">
      <c r="A1428" s="1017"/>
      <c r="B1428" s="107"/>
      <c r="C1428" s="994"/>
      <c r="D1428" s="117"/>
      <c r="E1428" s="93"/>
      <c r="F1428" s="94"/>
      <c r="G1428" s="107"/>
      <c r="H1428" s="994"/>
      <c r="I1428" s="91"/>
      <c r="J1428" s="93"/>
      <c r="K1428" s="94"/>
      <c r="L1428" s="107"/>
      <c r="M1428" s="994"/>
      <c r="N1428" s="91"/>
      <c r="O1428" s="93"/>
      <c r="P1428" s="94"/>
    </row>
    <row r="1429" spans="1:16">
      <c r="A1429" s="1017"/>
      <c r="B1429" s="106"/>
      <c r="C1429" s="994"/>
      <c r="D1429" s="117"/>
      <c r="E1429" s="93"/>
      <c r="F1429" s="94"/>
      <c r="G1429" s="106"/>
      <c r="H1429" s="994"/>
      <c r="I1429" s="91"/>
      <c r="J1429" s="93"/>
      <c r="K1429" s="94"/>
      <c r="L1429" s="106"/>
      <c r="M1429" s="994"/>
      <c r="N1429" s="91"/>
      <c r="O1429" s="93"/>
      <c r="P1429" s="94"/>
    </row>
    <row r="1430" spans="1:16">
      <c r="A1430" s="1017"/>
      <c r="B1430" s="107"/>
      <c r="C1430" s="994"/>
      <c r="D1430" s="117"/>
      <c r="E1430" s="93"/>
      <c r="F1430" s="94"/>
      <c r="G1430" s="107"/>
      <c r="H1430" s="994"/>
      <c r="I1430" s="91"/>
      <c r="J1430" s="93"/>
      <c r="K1430" s="94"/>
      <c r="L1430" s="107"/>
      <c r="M1430" s="994"/>
      <c r="N1430" s="91"/>
      <c r="O1430" s="93"/>
      <c r="P1430" s="94"/>
    </row>
    <row r="1431" spans="1:16">
      <c r="A1431" s="1017"/>
      <c r="B1431" s="106"/>
      <c r="C1431" s="994"/>
      <c r="D1431" s="117"/>
      <c r="E1431" s="93"/>
      <c r="F1431" s="94"/>
      <c r="G1431" s="106"/>
      <c r="H1431" s="994"/>
      <c r="I1431" s="91"/>
      <c r="J1431" s="93"/>
      <c r="K1431" s="94"/>
      <c r="L1431" s="106"/>
      <c r="M1431" s="994"/>
      <c r="N1431" s="91"/>
      <c r="O1431" s="93"/>
      <c r="P1431" s="94"/>
    </row>
    <row r="1432" spans="1:16">
      <c r="A1432" s="1017"/>
      <c r="B1432" s="107"/>
      <c r="C1432" s="994"/>
      <c r="D1432" s="117"/>
      <c r="E1432" s="93"/>
      <c r="F1432" s="94"/>
      <c r="G1432" s="107"/>
      <c r="H1432" s="994"/>
      <c r="I1432" s="91"/>
      <c r="J1432" s="93"/>
      <c r="K1432" s="94"/>
      <c r="L1432" s="107"/>
      <c r="M1432" s="994"/>
      <c r="N1432" s="91"/>
      <c r="O1432" s="93"/>
      <c r="P1432" s="94"/>
    </row>
    <row r="1433" spans="1:16">
      <c r="A1433" s="1017"/>
      <c r="B1433" s="106"/>
      <c r="C1433" s="994"/>
      <c r="D1433" s="117"/>
      <c r="E1433" s="93"/>
      <c r="F1433" s="94"/>
      <c r="G1433" s="106"/>
      <c r="H1433" s="994"/>
      <c r="I1433" s="91"/>
      <c r="J1433" s="93"/>
      <c r="K1433" s="94"/>
      <c r="L1433" s="106"/>
      <c r="M1433" s="994"/>
      <c r="N1433" s="91"/>
      <c r="O1433" s="93"/>
      <c r="P1433" s="94"/>
    </row>
    <row r="1434" spans="1:16">
      <c r="A1434" s="1017"/>
      <c r="B1434" s="107"/>
      <c r="C1434" s="994"/>
      <c r="D1434" s="91"/>
      <c r="E1434" s="93"/>
      <c r="F1434" s="94"/>
      <c r="G1434" s="107"/>
      <c r="H1434" s="994"/>
      <c r="I1434" s="91"/>
      <c r="J1434" s="93"/>
      <c r="K1434" s="94"/>
      <c r="L1434" s="107"/>
      <c r="M1434" s="994"/>
      <c r="N1434" s="91"/>
      <c r="O1434" s="93"/>
      <c r="P1434" s="94"/>
    </row>
    <row r="1435" spans="1:16">
      <c r="A1435" s="1017"/>
      <c r="B1435" s="104"/>
      <c r="C1435" s="994"/>
      <c r="D1435" s="110"/>
      <c r="E1435" s="111"/>
      <c r="F1435" s="101"/>
      <c r="G1435" s="104"/>
      <c r="H1435" s="994"/>
      <c r="I1435" s="110"/>
      <c r="J1435" s="111"/>
      <c r="K1435" s="94"/>
      <c r="L1435" s="104"/>
      <c r="M1435" s="994"/>
      <c r="N1435" s="110"/>
      <c r="O1435" s="111"/>
      <c r="P1435" s="94"/>
    </row>
    <row r="1436" spans="1:16" ht="17.45" customHeight="1" thickBot="1">
      <c r="A1436" s="1017"/>
      <c r="B1436" s="104"/>
      <c r="C1436" s="995"/>
      <c r="D1436" s="119" t="s">
        <v>1047</v>
      </c>
      <c r="E1436" s="120" t="s">
        <v>1048</v>
      </c>
      <c r="F1436" s="121"/>
      <c r="G1436" s="104"/>
      <c r="H1436" s="995"/>
      <c r="I1436" s="119" t="s">
        <v>1047</v>
      </c>
      <c r="J1436" s="120" t="s">
        <v>1048</v>
      </c>
      <c r="K1436" s="94"/>
      <c r="L1436" s="104"/>
      <c r="M1436" s="995"/>
      <c r="N1436" s="119" t="s">
        <v>1047</v>
      </c>
      <c r="O1436" s="120" t="s">
        <v>1048</v>
      </c>
      <c r="P1436" s="94"/>
    </row>
    <row r="1437" spans="1:16">
      <c r="A1437" s="102"/>
      <c r="B1437" s="106"/>
      <c r="C1437" s="1008" t="s">
        <v>1049</v>
      </c>
      <c r="D1437" s="115"/>
      <c r="E1437" s="116"/>
      <c r="F1437" s="122"/>
      <c r="G1437" s="106"/>
      <c r="H1437" s="993" t="s">
        <v>1049</v>
      </c>
      <c r="I1437" s="115"/>
      <c r="J1437" s="116"/>
      <c r="K1437" s="122"/>
      <c r="L1437" s="106"/>
      <c r="M1437" s="1009" t="s">
        <v>1049</v>
      </c>
      <c r="N1437" s="115"/>
      <c r="O1437" s="116"/>
      <c r="P1437" s="122"/>
    </row>
    <row r="1438" spans="1:16">
      <c r="A1438" s="102"/>
      <c r="B1438" s="107"/>
      <c r="C1438" s="994"/>
      <c r="D1438" s="91"/>
      <c r="E1438" s="93"/>
      <c r="F1438" s="94"/>
      <c r="G1438" s="107"/>
      <c r="H1438" s="994"/>
      <c r="I1438" s="91"/>
      <c r="J1438" s="93"/>
      <c r="K1438" s="94"/>
      <c r="L1438" s="107"/>
      <c r="M1438" s="994"/>
      <c r="N1438" s="91"/>
      <c r="O1438" s="93"/>
      <c r="P1438" s="94"/>
    </row>
    <row r="1439" spans="1:16">
      <c r="A1439" s="102"/>
      <c r="B1439" s="123"/>
      <c r="C1439" s="994"/>
      <c r="D1439" s="91"/>
      <c r="E1439" s="93"/>
      <c r="F1439" s="94"/>
      <c r="G1439" s="123"/>
      <c r="H1439" s="994"/>
      <c r="I1439" s="91"/>
      <c r="J1439" s="93"/>
      <c r="K1439" s="94"/>
      <c r="L1439" s="123"/>
      <c r="M1439" s="994"/>
      <c r="N1439" s="91"/>
      <c r="O1439" s="93"/>
      <c r="P1439" s="125"/>
    </row>
    <row r="1440" spans="1:16">
      <c r="A1440" s="102"/>
      <c r="B1440" s="104"/>
      <c r="C1440" s="994"/>
      <c r="D1440" s="91"/>
      <c r="E1440" s="93"/>
      <c r="F1440" s="94"/>
      <c r="G1440" s="104"/>
      <c r="H1440" s="994"/>
      <c r="I1440" s="91"/>
      <c r="J1440" s="93"/>
      <c r="K1440" s="94"/>
      <c r="L1440" s="104"/>
      <c r="M1440" s="994"/>
      <c r="N1440" s="91"/>
      <c r="O1440" s="93"/>
      <c r="P1440" s="213"/>
    </row>
    <row r="1441" spans="1:16">
      <c r="A1441" s="102"/>
      <c r="B1441" s="106"/>
      <c r="C1441" s="994"/>
      <c r="D1441" s="91"/>
      <c r="E1441" s="93"/>
      <c r="F1441" s="94"/>
      <c r="G1441" s="106"/>
      <c r="H1441" s="994"/>
      <c r="I1441" s="91"/>
      <c r="J1441" s="93"/>
      <c r="K1441" s="94"/>
      <c r="L1441" s="106"/>
      <c r="M1441" s="994"/>
      <c r="N1441" s="91"/>
      <c r="O1441" s="93"/>
      <c r="P1441" s="94"/>
    </row>
    <row r="1442" spans="1:16">
      <c r="A1442" s="102"/>
      <c r="B1442" s="107"/>
      <c r="C1442" s="994"/>
      <c r="D1442" s="91"/>
      <c r="E1442" s="93"/>
      <c r="F1442" s="124"/>
      <c r="G1442" s="107"/>
      <c r="H1442" s="994"/>
      <c r="I1442" s="91"/>
      <c r="J1442" s="93"/>
      <c r="K1442" s="124"/>
      <c r="L1442" s="107"/>
      <c r="M1442" s="994"/>
      <c r="N1442" s="91"/>
      <c r="O1442" s="93"/>
      <c r="P1442" s="124"/>
    </row>
    <row r="1443" spans="1:16">
      <c r="A1443" s="102"/>
      <c r="B1443" s="106"/>
      <c r="C1443" s="994"/>
      <c r="D1443" s="91"/>
      <c r="E1443" s="93"/>
      <c r="F1443" s="125"/>
      <c r="G1443" s="106"/>
      <c r="H1443" s="994"/>
      <c r="I1443" s="91"/>
      <c r="J1443" s="93"/>
      <c r="K1443" s="125"/>
      <c r="L1443" s="106"/>
      <c r="M1443" s="994"/>
      <c r="N1443" s="91"/>
      <c r="O1443" s="93"/>
      <c r="P1443" s="125"/>
    </row>
    <row r="1444" spans="1:16">
      <c r="A1444" s="102"/>
      <c r="B1444" s="107"/>
      <c r="C1444" s="994"/>
      <c r="D1444" s="214"/>
      <c r="E1444" s="111"/>
      <c r="F1444" s="213"/>
      <c r="G1444" s="107"/>
      <c r="H1444" s="994"/>
      <c r="I1444" s="110"/>
      <c r="J1444" s="111"/>
      <c r="K1444" s="213"/>
      <c r="L1444" s="107"/>
      <c r="M1444" s="994"/>
      <c r="N1444" s="110"/>
      <c r="O1444" s="111"/>
      <c r="P1444" s="213"/>
    </row>
    <row r="1445" spans="1:16">
      <c r="A1445" s="102"/>
      <c r="B1445" s="106"/>
      <c r="C1445" s="994"/>
      <c r="D1445" s="214"/>
      <c r="E1445" s="111"/>
      <c r="F1445" s="213"/>
      <c r="G1445" s="106"/>
      <c r="H1445" s="994"/>
      <c r="I1445" s="110"/>
      <c r="J1445" s="111"/>
      <c r="K1445" s="213"/>
      <c r="L1445" s="106"/>
      <c r="M1445" s="994"/>
      <c r="N1445" s="110"/>
      <c r="O1445" s="111"/>
      <c r="P1445" s="213"/>
    </row>
    <row r="1446" spans="1:16" ht="17.45" customHeight="1" thickBot="1">
      <c r="A1446" s="102"/>
      <c r="B1446" s="107"/>
      <c r="C1446" s="995"/>
      <c r="D1446" s="126"/>
      <c r="E1446" s="127"/>
      <c r="F1446" s="101"/>
      <c r="G1446" s="107"/>
      <c r="H1446" s="995"/>
      <c r="I1446" s="110"/>
      <c r="J1446" s="127"/>
      <c r="K1446" s="101"/>
      <c r="L1446" s="107"/>
      <c r="M1446" s="995"/>
      <c r="N1446" s="110"/>
      <c r="O1446" s="128"/>
      <c r="P1446" s="124"/>
    </row>
    <row r="1447" spans="1:16">
      <c r="A1447" s="129"/>
      <c r="B1447" s="106"/>
      <c r="C1447" s="1008" t="s">
        <v>1055</v>
      </c>
      <c r="D1447" s="115" t="s">
        <v>1056</v>
      </c>
      <c r="E1447" s="130" t="s">
        <v>943</v>
      </c>
      <c r="F1447" s="122"/>
      <c r="G1447" s="106"/>
      <c r="H1447" s="993" t="s">
        <v>1055</v>
      </c>
      <c r="I1447" s="115" t="s">
        <v>1056</v>
      </c>
      <c r="J1447" s="130" t="s">
        <v>943</v>
      </c>
      <c r="K1447" s="122"/>
      <c r="L1447" s="106"/>
      <c r="M1447" s="1009" t="s">
        <v>1055</v>
      </c>
      <c r="N1447" s="115" t="s">
        <v>1056</v>
      </c>
      <c r="O1447" s="130" t="s">
        <v>943</v>
      </c>
      <c r="P1447" s="122"/>
    </row>
    <row r="1448" spans="1:16">
      <c r="A1448" s="129"/>
      <c r="B1448" s="107"/>
      <c r="C1448" s="994"/>
      <c r="D1448" s="91" t="s">
        <v>1060</v>
      </c>
      <c r="E1448" s="93" t="s">
        <v>948</v>
      </c>
      <c r="F1448" s="131"/>
      <c r="G1448" s="107"/>
      <c r="H1448" s="994"/>
      <c r="I1448" s="91" t="s">
        <v>1060</v>
      </c>
      <c r="J1448" s="93" t="s">
        <v>948</v>
      </c>
      <c r="K1448" s="131"/>
      <c r="L1448" s="107"/>
      <c r="M1448" s="994"/>
      <c r="N1448" s="91" t="s">
        <v>1060</v>
      </c>
      <c r="O1448" s="93" t="s">
        <v>948</v>
      </c>
      <c r="P1448" s="131"/>
    </row>
    <row r="1449" spans="1:16">
      <c r="A1449" s="129"/>
      <c r="B1449" s="132"/>
      <c r="C1449" s="994"/>
      <c r="D1449" s="91" t="s">
        <v>1063</v>
      </c>
      <c r="E1449" s="93" t="s">
        <v>952</v>
      </c>
      <c r="F1449" s="94"/>
      <c r="G1449" s="132"/>
      <c r="H1449" s="994"/>
      <c r="I1449" s="91" t="s">
        <v>1063</v>
      </c>
      <c r="J1449" s="93" t="s">
        <v>952</v>
      </c>
      <c r="K1449" s="94"/>
      <c r="L1449" s="132"/>
      <c r="M1449" s="994"/>
      <c r="N1449" s="91" t="s">
        <v>1063</v>
      </c>
      <c r="O1449" s="93" t="s">
        <v>952</v>
      </c>
      <c r="P1449" s="94"/>
    </row>
    <row r="1450" spans="1:16">
      <c r="A1450" s="129"/>
      <c r="B1450" s="107"/>
      <c r="C1450" s="994"/>
      <c r="D1450" s="91" t="s">
        <v>978</v>
      </c>
      <c r="E1450" s="93" t="s">
        <v>956</v>
      </c>
      <c r="F1450" s="101"/>
      <c r="G1450" s="107"/>
      <c r="H1450" s="994"/>
      <c r="I1450" s="91" t="s">
        <v>978</v>
      </c>
      <c r="J1450" s="93" t="s">
        <v>956</v>
      </c>
      <c r="K1450" s="101"/>
      <c r="L1450" s="107"/>
      <c r="M1450" s="994"/>
      <c r="N1450" s="91" t="s">
        <v>978</v>
      </c>
      <c r="O1450" s="93" t="s">
        <v>956</v>
      </c>
      <c r="P1450" s="101"/>
    </row>
    <row r="1451" spans="1:16">
      <c r="A1451" s="129"/>
      <c r="B1451" s="132"/>
      <c r="C1451" s="994"/>
      <c r="D1451" s="91"/>
      <c r="E1451" s="111"/>
      <c r="F1451" s="133"/>
      <c r="G1451" s="132"/>
      <c r="H1451" s="994"/>
      <c r="I1451" s="91"/>
      <c r="J1451" s="111"/>
      <c r="K1451" s="133"/>
      <c r="L1451" s="132"/>
      <c r="M1451" s="994"/>
      <c r="N1451" s="91"/>
      <c r="O1451" s="111"/>
      <c r="P1451" s="133"/>
    </row>
    <row r="1452" spans="1:16">
      <c r="A1452" s="129"/>
      <c r="B1452" s="107"/>
      <c r="C1452" s="994"/>
      <c r="D1452" s="91"/>
      <c r="E1452" s="93"/>
      <c r="F1452" s="94"/>
      <c r="G1452" s="107"/>
      <c r="H1452" s="994"/>
      <c r="I1452" s="91"/>
      <c r="J1452" s="93"/>
      <c r="K1452" s="94"/>
      <c r="L1452" s="107"/>
      <c r="M1452" s="994"/>
      <c r="N1452" s="91"/>
      <c r="O1452" s="93"/>
      <c r="P1452" s="94"/>
    </row>
    <row r="1453" spans="1:16">
      <c r="A1453" s="129"/>
      <c r="B1453" s="132"/>
      <c r="C1453" s="994"/>
      <c r="D1453" s="91"/>
      <c r="E1453" s="111"/>
      <c r="F1453" s="133"/>
      <c r="G1453" s="132"/>
      <c r="H1453" s="994"/>
      <c r="I1453" s="91"/>
      <c r="J1453" s="111"/>
      <c r="K1453" s="133"/>
      <c r="L1453" s="132"/>
      <c r="M1453" s="994"/>
      <c r="N1453" s="91"/>
      <c r="O1453" s="111"/>
      <c r="P1453" s="133"/>
    </row>
    <row r="1454" spans="1:16">
      <c r="A1454" s="129"/>
      <c r="B1454" s="107"/>
      <c r="C1454" s="994"/>
      <c r="D1454" s="91"/>
      <c r="E1454" s="93"/>
      <c r="F1454" s="94"/>
      <c r="G1454" s="107"/>
      <c r="H1454" s="994"/>
      <c r="I1454" s="91"/>
      <c r="J1454" s="93"/>
      <c r="K1454" s="94"/>
      <c r="L1454" s="107"/>
      <c r="M1454" s="994"/>
      <c r="N1454" s="91"/>
      <c r="O1454" s="93"/>
      <c r="P1454" s="94"/>
    </row>
    <row r="1455" spans="1:16">
      <c r="A1455" s="129"/>
      <c r="B1455" s="132"/>
      <c r="C1455" s="994"/>
      <c r="D1455" s="91"/>
      <c r="E1455" s="93"/>
      <c r="F1455" s="94"/>
      <c r="G1455" s="132"/>
      <c r="H1455" s="994"/>
      <c r="I1455" s="91"/>
      <c r="J1455" s="93"/>
      <c r="K1455" s="94"/>
      <c r="L1455" s="132"/>
      <c r="M1455" s="994"/>
      <c r="N1455" s="91"/>
      <c r="O1455" s="93"/>
      <c r="P1455" s="94"/>
    </row>
    <row r="1456" spans="1:16" ht="17.45" customHeight="1" thickBot="1">
      <c r="A1456" s="129"/>
      <c r="B1456" s="107"/>
      <c r="C1456" s="995"/>
      <c r="D1456" s="112"/>
      <c r="E1456" s="113"/>
      <c r="F1456" s="114"/>
      <c r="G1456" s="107"/>
      <c r="H1456" s="995"/>
      <c r="I1456" s="112"/>
      <c r="J1456" s="127"/>
      <c r="K1456" s="101"/>
      <c r="L1456" s="107"/>
      <c r="M1456" s="995"/>
      <c r="N1456" s="112"/>
      <c r="O1456" s="127"/>
      <c r="P1456" s="101"/>
    </row>
    <row r="1457" spans="1:16">
      <c r="A1457" s="129"/>
      <c r="B1457" s="132"/>
      <c r="C1457" s="1011" t="s">
        <v>1068</v>
      </c>
      <c r="D1457" s="134" t="s">
        <v>1069</v>
      </c>
      <c r="E1457" s="135"/>
      <c r="F1457" s="136" t="s">
        <v>1070</v>
      </c>
      <c r="G1457" s="132"/>
      <c r="H1457" s="1028" t="s">
        <v>1068</v>
      </c>
      <c r="I1457" s="134" t="s">
        <v>1069</v>
      </c>
      <c r="J1457" s="135"/>
      <c r="K1457" s="136" t="s">
        <v>1070</v>
      </c>
      <c r="L1457" s="132"/>
      <c r="M1457" s="1013" t="s">
        <v>1068</v>
      </c>
      <c r="N1457" s="134" t="s">
        <v>1069</v>
      </c>
      <c r="O1457" s="135"/>
      <c r="P1457" s="136" t="s">
        <v>1070</v>
      </c>
    </row>
    <row r="1458" spans="1:16">
      <c r="A1458" s="129"/>
      <c r="B1458" s="107"/>
      <c r="C1458" s="994"/>
      <c r="D1458" s="117"/>
      <c r="E1458" s="118"/>
      <c r="F1458" s="137"/>
      <c r="G1458" s="107"/>
      <c r="H1458" s="994"/>
      <c r="I1458" s="91"/>
      <c r="J1458" s="93"/>
      <c r="K1458" s="94"/>
      <c r="L1458" s="107"/>
      <c r="M1458" s="994"/>
      <c r="N1458" s="91"/>
      <c r="O1458" s="93"/>
      <c r="P1458" s="94"/>
    </row>
    <row r="1459" spans="1:16">
      <c r="A1459" s="129"/>
      <c r="B1459" s="132"/>
      <c r="C1459" s="994"/>
      <c r="D1459" s="91"/>
      <c r="E1459" s="93"/>
      <c r="F1459" s="94"/>
      <c r="G1459" s="132"/>
      <c r="H1459" s="994"/>
      <c r="I1459" s="91"/>
      <c r="J1459" s="93"/>
      <c r="K1459" s="94"/>
      <c r="L1459" s="132"/>
      <c r="M1459" s="994"/>
      <c r="N1459" s="91"/>
      <c r="O1459" s="93"/>
      <c r="P1459" s="94"/>
    </row>
    <row r="1460" spans="1:16">
      <c r="A1460" s="129"/>
      <c r="B1460" s="107"/>
      <c r="C1460" s="994"/>
      <c r="D1460" s="110"/>
      <c r="E1460" s="111"/>
      <c r="F1460" s="101"/>
      <c r="G1460" s="107"/>
      <c r="H1460" s="994"/>
      <c r="I1460" s="110"/>
      <c r="J1460" s="111"/>
      <c r="K1460" s="101"/>
      <c r="L1460" s="107"/>
      <c r="M1460" s="994"/>
      <c r="N1460" s="110"/>
      <c r="O1460" s="111"/>
      <c r="P1460" s="101"/>
    </row>
    <row r="1461" spans="1:16">
      <c r="A1461" s="1031"/>
      <c r="B1461" s="132"/>
      <c r="C1461" s="994"/>
      <c r="D1461" s="91"/>
      <c r="E1461" s="93"/>
      <c r="F1461" s="94"/>
      <c r="G1461" s="132"/>
      <c r="H1461" s="994"/>
      <c r="I1461" s="91"/>
      <c r="J1461" s="93"/>
      <c r="K1461" s="94"/>
      <c r="L1461" s="132"/>
      <c r="M1461" s="994"/>
      <c r="N1461" s="91"/>
      <c r="O1461" s="93"/>
      <c r="P1461" s="94"/>
    </row>
    <row r="1462" spans="1:16">
      <c r="A1462" s="1017"/>
      <c r="B1462" s="107"/>
      <c r="C1462" s="994"/>
      <c r="D1462" s="91"/>
      <c r="E1462" s="93"/>
      <c r="F1462" s="94"/>
      <c r="G1462" s="107"/>
      <c r="H1462" s="994"/>
      <c r="I1462" s="91"/>
      <c r="J1462" s="93"/>
      <c r="K1462" s="94"/>
      <c r="L1462" s="107"/>
      <c r="M1462" s="994"/>
      <c r="N1462" s="91"/>
      <c r="O1462" s="93"/>
      <c r="P1462" s="94"/>
    </row>
    <row r="1463" spans="1:16">
      <c r="A1463" s="1017"/>
      <c r="B1463" s="132"/>
      <c r="C1463" s="994"/>
      <c r="D1463" s="110"/>
      <c r="E1463" s="111"/>
      <c r="F1463" s="101"/>
      <c r="G1463" s="132"/>
      <c r="H1463" s="994"/>
      <c r="I1463" s="110"/>
      <c r="J1463" s="111"/>
      <c r="K1463" s="101"/>
      <c r="L1463" s="132"/>
      <c r="M1463" s="994"/>
      <c r="N1463" s="110"/>
      <c r="O1463" s="111"/>
      <c r="P1463" s="101"/>
    </row>
    <row r="1464" spans="1:16" ht="17.45" customHeight="1" thickBot="1">
      <c r="A1464" s="1032"/>
      <c r="B1464" s="138"/>
      <c r="C1464" s="1012"/>
      <c r="D1464" s="139"/>
      <c r="E1464" s="140"/>
      <c r="F1464" s="141"/>
      <c r="G1464" s="138"/>
      <c r="H1464" s="1012"/>
      <c r="I1464" s="139"/>
      <c r="J1464" s="140"/>
      <c r="K1464" s="141"/>
      <c r="L1464" s="138"/>
      <c r="M1464" s="1012"/>
      <c r="N1464" s="139"/>
      <c r="O1464" s="140"/>
      <c r="P1464" s="141"/>
    </row>
    <row r="1465" spans="1:16" s="143" customFormat="1" ht="27" customHeight="1" thickTop="1" thickBot="1">
      <c r="A1465" s="142"/>
      <c r="B1465" s="1000" t="s">
        <v>1077</v>
      </c>
      <c r="C1465" s="1001"/>
      <c r="D1465" s="1001"/>
      <c r="E1465" s="1001"/>
      <c r="F1465" s="1001"/>
      <c r="G1465" s="1025" t="s">
        <v>1078</v>
      </c>
      <c r="H1465" s="1006"/>
      <c r="I1465" s="1006"/>
      <c r="J1465" s="1006"/>
      <c r="K1465" s="1006"/>
      <c r="L1465" s="1006"/>
      <c r="M1465" s="1006"/>
      <c r="N1465" s="1005" t="s">
        <v>1079</v>
      </c>
      <c r="O1465" s="1006"/>
      <c r="P1465" s="1006"/>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990">
        <f>A1381</f>
        <v>46156</v>
      </c>
      <c r="B1467" s="1020" t="s">
        <v>1085</v>
      </c>
      <c r="C1467" s="157"/>
      <c r="D1467" s="158"/>
      <c r="E1467" s="159"/>
      <c r="F1467" s="160"/>
      <c r="G1467" s="161"/>
      <c r="H1467" s="162"/>
      <c r="I1467" s="163"/>
      <c r="J1467" s="163"/>
      <c r="K1467" s="164"/>
      <c r="L1467" s="165"/>
      <c r="M1467" s="166"/>
      <c r="N1467" s="167"/>
      <c r="O1467" s="163"/>
      <c r="P1467" s="168"/>
    </row>
    <row r="1468" spans="1:16" s="169" customFormat="1">
      <c r="A1468" s="991"/>
      <c r="B1468" s="1021"/>
      <c r="C1468" s="170"/>
      <c r="D1468" s="171"/>
      <c r="E1468" s="172"/>
      <c r="F1468" s="173"/>
      <c r="G1468" s="170"/>
      <c r="H1468" s="174"/>
      <c r="I1468" s="172"/>
      <c r="J1468" s="172"/>
      <c r="K1468" s="175"/>
      <c r="L1468" s="176"/>
      <c r="M1468" s="177"/>
      <c r="N1468" s="178"/>
      <c r="O1468" s="172"/>
      <c r="P1468" s="179"/>
    </row>
    <row r="1469" spans="1:16" s="169" customFormat="1">
      <c r="A1469" s="991"/>
      <c r="B1469" s="1021"/>
      <c r="C1469" s="170"/>
      <c r="D1469" s="171"/>
      <c r="E1469" s="172"/>
      <c r="F1469" s="173"/>
      <c r="G1469" s="170"/>
      <c r="H1469" s="180"/>
      <c r="I1469" s="172"/>
      <c r="J1469" s="172"/>
      <c r="K1469" s="175"/>
      <c r="L1469" s="181"/>
      <c r="M1469" s="177"/>
      <c r="N1469" s="178"/>
      <c r="O1469" s="172"/>
      <c r="P1469" s="179"/>
    </row>
    <row r="1470" spans="1:16" s="169" customFormat="1">
      <c r="A1470" s="991"/>
      <c r="B1470" s="1021"/>
      <c r="C1470" s="170"/>
      <c r="D1470" s="215"/>
      <c r="E1470" s="172"/>
      <c r="F1470" s="173"/>
      <c r="G1470" s="170"/>
      <c r="H1470" s="180"/>
      <c r="I1470" s="172"/>
      <c r="J1470" s="172"/>
      <c r="K1470" s="184"/>
      <c r="L1470" s="181"/>
      <c r="M1470" s="177"/>
      <c r="N1470" s="178"/>
      <c r="O1470" s="172"/>
      <c r="P1470" s="179"/>
    </row>
    <row r="1471" spans="1:16" s="169" customFormat="1">
      <c r="A1471" s="991"/>
      <c r="B1471" s="1021"/>
      <c r="C1471" s="170"/>
      <c r="D1471" s="182"/>
      <c r="E1471" s="172"/>
      <c r="F1471" s="179"/>
      <c r="G1471" s="170"/>
      <c r="H1471" s="183"/>
      <c r="I1471" s="172"/>
      <c r="J1471" s="172"/>
      <c r="K1471" s="184"/>
      <c r="L1471" s="181"/>
      <c r="M1471" s="177"/>
      <c r="N1471" s="178"/>
      <c r="O1471" s="172"/>
      <c r="P1471" s="179"/>
    </row>
    <row r="1472" spans="1:16" s="169" customFormat="1">
      <c r="A1472" s="991"/>
      <c r="B1472" s="1021"/>
      <c r="C1472" s="170"/>
      <c r="D1472" s="171"/>
      <c r="E1472" s="172"/>
      <c r="F1472" s="185"/>
      <c r="G1472" s="195"/>
      <c r="H1472" s="180"/>
      <c r="I1472" s="188"/>
      <c r="J1472" s="172"/>
      <c r="K1472" s="175"/>
      <c r="L1472" s="186"/>
      <c r="M1472" s="187"/>
      <c r="N1472" s="178"/>
      <c r="O1472" s="172"/>
      <c r="P1472" s="179"/>
    </row>
    <row r="1473" spans="1:16" s="169" customFormat="1">
      <c r="A1473" s="991"/>
      <c r="B1473" s="1021"/>
      <c r="C1473" s="170"/>
      <c r="D1473" s="171"/>
      <c r="E1473" s="172"/>
      <c r="F1473" s="179"/>
      <c r="G1473" s="170"/>
      <c r="H1473" s="180"/>
      <c r="I1473" s="188"/>
      <c r="J1473" s="172"/>
      <c r="K1473" s="175"/>
      <c r="L1473" s="181"/>
      <c r="M1473" s="177"/>
      <c r="N1473" s="178"/>
      <c r="O1473" s="172"/>
      <c r="P1473" s="179"/>
    </row>
    <row r="1474" spans="1:16" s="169" customFormat="1">
      <c r="A1474" s="991"/>
      <c r="B1474" s="1021"/>
      <c r="C1474" s="170"/>
      <c r="D1474" s="171"/>
      <c r="E1474" s="172"/>
      <c r="F1474" s="179"/>
      <c r="G1474" s="216"/>
      <c r="H1474" s="180"/>
      <c r="I1474" s="172"/>
      <c r="J1474" s="172"/>
      <c r="K1474" s="175"/>
      <c r="L1474" s="181"/>
      <c r="M1474" s="177"/>
      <c r="N1474" s="178"/>
      <c r="O1474" s="172"/>
      <c r="P1474" s="179"/>
    </row>
    <row r="1475" spans="1:16" s="169" customFormat="1">
      <c r="A1475" s="991"/>
      <c r="B1475" s="1021"/>
      <c r="C1475" s="170"/>
      <c r="D1475" s="171"/>
      <c r="E1475" s="172"/>
      <c r="F1475" s="185"/>
      <c r="G1475" s="170"/>
      <c r="H1475" s="180"/>
      <c r="I1475" s="188"/>
      <c r="J1475" s="172"/>
      <c r="K1475" s="175"/>
      <c r="L1475" s="181"/>
      <c r="M1475" s="177"/>
      <c r="N1475" s="178"/>
      <c r="O1475" s="172"/>
      <c r="P1475" s="179"/>
    </row>
    <row r="1476" spans="1:16" s="169" customFormat="1">
      <c r="A1476" s="991"/>
      <c r="B1476" s="1021"/>
      <c r="C1476" s="170"/>
      <c r="D1476" s="171"/>
      <c r="E1476" s="172"/>
      <c r="F1476" s="179"/>
      <c r="G1476" s="170"/>
      <c r="H1476" s="180"/>
      <c r="I1476" s="188"/>
      <c r="J1476" s="172"/>
      <c r="K1476" s="175"/>
      <c r="L1476" s="181"/>
      <c r="M1476" s="177"/>
      <c r="N1476" s="178"/>
      <c r="O1476" s="172"/>
      <c r="P1476" s="179"/>
    </row>
    <row r="1477" spans="1:16" s="169" customFormat="1">
      <c r="A1477" s="991"/>
      <c r="B1477" s="1021"/>
      <c r="C1477" s="189"/>
      <c r="D1477" s="190"/>
      <c r="E1477" s="191"/>
      <c r="F1477" s="192"/>
      <c r="G1477" s="170"/>
      <c r="H1477" s="174"/>
      <c r="I1477" s="172"/>
      <c r="J1477" s="172"/>
      <c r="K1477" s="175"/>
      <c r="L1477" s="181"/>
      <c r="M1477" s="177"/>
      <c r="N1477" s="193"/>
      <c r="O1477" s="191"/>
      <c r="P1477" s="192"/>
    </row>
    <row r="1478" spans="1:16" s="169" customFormat="1">
      <c r="A1478" s="991"/>
      <c r="B1478" s="1021"/>
      <c r="C1478" s="189"/>
      <c r="D1478" s="190"/>
      <c r="E1478" s="191"/>
      <c r="F1478" s="192"/>
      <c r="G1478" s="195"/>
      <c r="H1478" s="180"/>
      <c r="I1478" s="188"/>
      <c r="J1478" s="172"/>
      <c r="K1478" s="175"/>
      <c r="L1478" s="181"/>
      <c r="M1478" s="177"/>
      <c r="N1478" s="193"/>
      <c r="O1478" s="191"/>
      <c r="P1478" s="192"/>
    </row>
    <row r="1479" spans="1:16" s="169" customFormat="1">
      <c r="A1479" s="991"/>
      <c r="B1479" s="1021"/>
      <c r="C1479" s="189"/>
      <c r="D1479" s="190"/>
      <c r="E1479" s="191"/>
      <c r="F1479" s="192"/>
      <c r="G1479" s="170"/>
      <c r="H1479" s="196"/>
      <c r="I1479" s="188"/>
      <c r="J1479" s="197"/>
      <c r="K1479" s="194"/>
      <c r="L1479" s="181"/>
      <c r="M1479" s="177"/>
      <c r="N1479" s="193"/>
      <c r="O1479" s="191"/>
      <c r="P1479" s="192"/>
    </row>
    <row r="1480" spans="1:16" s="169" customFormat="1">
      <c r="A1480" s="991"/>
      <c r="B1480" s="1021"/>
      <c r="C1480" s="189"/>
      <c r="D1480" s="190"/>
      <c r="E1480" s="191"/>
      <c r="F1480" s="192"/>
      <c r="G1480" s="170"/>
      <c r="H1480" s="198"/>
      <c r="I1480" s="172"/>
      <c r="J1480" s="172"/>
      <c r="K1480" s="175"/>
      <c r="L1480" s="181"/>
      <c r="M1480" s="177"/>
      <c r="N1480" s="193"/>
      <c r="O1480" s="191"/>
      <c r="P1480" s="192"/>
    </row>
    <row r="1481" spans="1:16" s="169" customFormat="1">
      <c r="A1481" s="991"/>
      <c r="B1481" s="1021"/>
      <c r="C1481" s="189"/>
      <c r="D1481" s="190"/>
      <c r="E1481" s="191"/>
      <c r="F1481" s="192"/>
      <c r="G1481" s="195"/>
      <c r="H1481" s="180"/>
      <c r="I1481" s="197"/>
      <c r="J1481" s="197"/>
      <c r="K1481" s="194"/>
      <c r="L1481" s="181"/>
      <c r="M1481" s="177"/>
      <c r="N1481" s="193"/>
      <c r="O1481" s="191"/>
      <c r="P1481" s="192"/>
    </row>
    <row r="1482" spans="1:16" s="169" customFormat="1">
      <c r="A1482" s="991"/>
      <c r="B1482" s="1021"/>
      <c r="C1482" s="189"/>
      <c r="D1482" s="190"/>
      <c r="E1482" s="191"/>
      <c r="F1482" s="192"/>
      <c r="G1482" s="170"/>
      <c r="H1482" s="180"/>
      <c r="I1482" s="197"/>
      <c r="J1482" s="197"/>
      <c r="K1482" s="194"/>
      <c r="L1482" s="176"/>
      <c r="M1482" s="177"/>
      <c r="N1482" s="193"/>
      <c r="O1482" s="191"/>
      <c r="P1482" s="192"/>
    </row>
    <row r="1483" spans="1:16" s="169" customFormat="1">
      <c r="A1483" s="991"/>
      <c r="B1483" s="1021"/>
      <c r="C1483" s="189"/>
      <c r="D1483" s="190"/>
      <c r="E1483" s="191"/>
      <c r="F1483" s="192"/>
      <c r="G1483" s="189"/>
      <c r="H1483" s="198"/>
      <c r="I1483" s="199"/>
      <c r="J1483" s="199"/>
      <c r="K1483" s="200"/>
      <c r="L1483" s="201"/>
      <c r="M1483" s="187"/>
      <c r="N1483" s="193"/>
      <c r="O1483" s="191"/>
      <c r="P1483" s="192"/>
    </row>
    <row r="1484" spans="1:16" s="169" customFormat="1">
      <c r="A1484" s="991"/>
      <c r="B1484" s="1021"/>
      <c r="C1484" s="189"/>
      <c r="D1484" s="190"/>
      <c r="E1484" s="191"/>
      <c r="F1484" s="192"/>
      <c r="G1484" s="189"/>
      <c r="H1484" s="198"/>
      <c r="I1484" s="199"/>
      <c r="J1484" s="199"/>
      <c r="K1484" s="200"/>
      <c r="L1484" s="201"/>
      <c r="M1484" s="187"/>
      <c r="N1484" s="193"/>
      <c r="O1484" s="191"/>
      <c r="P1484" s="192"/>
    </row>
    <row r="1485" spans="1:16" s="169" customFormat="1">
      <c r="A1485" s="991"/>
      <c r="B1485" s="1021"/>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992"/>
      <c r="B1486" s="1022"/>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16">
        <f>A1381+1</f>
        <v>46157</v>
      </c>
      <c r="B1487" s="87" t="s">
        <v>940</v>
      </c>
      <c r="C1487" s="1008" t="s">
        <v>941</v>
      </c>
      <c r="D1487" s="88" t="s">
        <v>942</v>
      </c>
      <c r="E1487" s="89" t="s">
        <v>943</v>
      </c>
      <c r="F1487" s="90"/>
      <c r="G1487" s="87" t="s">
        <v>940</v>
      </c>
      <c r="H1487" s="1023" t="s">
        <v>941</v>
      </c>
      <c r="I1487" s="88" t="s">
        <v>942</v>
      </c>
      <c r="J1487" s="89" t="s">
        <v>943</v>
      </c>
      <c r="K1487" s="90"/>
      <c r="L1487" s="87" t="s">
        <v>940</v>
      </c>
      <c r="M1487" s="1029" t="s">
        <v>941</v>
      </c>
      <c r="N1487" s="88" t="s">
        <v>942</v>
      </c>
      <c r="O1487" s="89" t="s">
        <v>943</v>
      </c>
      <c r="P1487" s="90"/>
    </row>
    <row r="1488" spans="1:16" ht="18" customHeight="1">
      <c r="A1488" s="1017"/>
      <c r="B1488" s="1026"/>
      <c r="C1488" s="994"/>
      <c r="D1488" s="91" t="s">
        <v>951</v>
      </c>
      <c r="E1488" s="92" t="s">
        <v>948</v>
      </c>
      <c r="F1488" s="90"/>
      <c r="G1488" s="1026"/>
      <c r="H1488" s="994"/>
      <c r="I1488" s="91" t="s">
        <v>951</v>
      </c>
      <c r="J1488" s="92" t="s">
        <v>948</v>
      </c>
      <c r="K1488" s="90"/>
      <c r="L1488" s="1026"/>
      <c r="M1488" s="994"/>
      <c r="N1488" s="91" t="s">
        <v>951</v>
      </c>
      <c r="O1488" s="92" t="s">
        <v>948</v>
      </c>
      <c r="P1488" s="90"/>
    </row>
    <row r="1489" spans="1:16" ht="17.45" customHeight="1" thickBot="1">
      <c r="A1489" s="1017"/>
      <c r="B1489" s="997"/>
      <c r="C1489" s="994"/>
      <c r="D1489" s="91" t="s">
        <v>955</v>
      </c>
      <c r="E1489" s="93" t="s">
        <v>952</v>
      </c>
      <c r="F1489" s="95"/>
      <c r="G1489" s="997"/>
      <c r="H1489" s="994"/>
      <c r="I1489" s="91" t="s">
        <v>955</v>
      </c>
      <c r="J1489" s="93" t="s">
        <v>952</v>
      </c>
      <c r="K1489" s="95"/>
      <c r="L1489" s="997"/>
      <c r="M1489" s="994"/>
      <c r="N1489" s="91" t="s">
        <v>955</v>
      </c>
      <c r="O1489" s="93" t="s">
        <v>952</v>
      </c>
      <c r="P1489" s="95"/>
    </row>
    <row r="1490" spans="1:16" ht="17.45" customHeight="1" thickBot="1">
      <c r="A1490" s="1017"/>
      <c r="B1490" s="87" t="s">
        <v>954</v>
      </c>
      <c r="C1490" s="994"/>
      <c r="D1490" s="91"/>
      <c r="E1490" s="93"/>
      <c r="F1490" s="94"/>
      <c r="G1490" s="87" t="s">
        <v>954</v>
      </c>
      <c r="H1490" s="994"/>
      <c r="I1490" s="91" t="s">
        <v>958</v>
      </c>
      <c r="J1490" s="93" t="s">
        <v>956</v>
      </c>
      <c r="K1490" s="94"/>
      <c r="L1490" s="87" t="s">
        <v>954</v>
      </c>
      <c r="M1490" s="994"/>
      <c r="N1490" s="91" t="s">
        <v>958</v>
      </c>
      <c r="O1490" s="93" t="s">
        <v>956</v>
      </c>
      <c r="P1490" s="94"/>
    </row>
    <row r="1491" spans="1:16">
      <c r="A1491" s="1017"/>
      <c r="B1491" s="1027"/>
      <c r="C1491" s="994"/>
      <c r="D1491" s="91"/>
      <c r="E1491" s="93"/>
      <c r="F1491" s="94"/>
      <c r="G1491" s="1027"/>
      <c r="H1491" s="994"/>
      <c r="I1491" s="91"/>
      <c r="J1491" s="93"/>
      <c r="K1491" s="94"/>
      <c r="L1491" s="1027"/>
      <c r="M1491" s="994"/>
      <c r="N1491" s="91"/>
      <c r="O1491" s="93"/>
      <c r="P1491" s="94"/>
    </row>
    <row r="1492" spans="1:16">
      <c r="A1492" s="1017"/>
      <c r="B1492" s="1003"/>
      <c r="C1492" s="994"/>
      <c r="D1492" s="91"/>
      <c r="E1492" s="93"/>
      <c r="F1492" s="94"/>
      <c r="G1492" s="1003"/>
      <c r="H1492" s="994"/>
      <c r="I1492" s="91"/>
      <c r="J1492" s="93"/>
      <c r="K1492" s="94"/>
      <c r="L1492" s="1003"/>
      <c r="M1492" s="994"/>
      <c r="N1492" s="91"/>
      <c r="O1492" s="93"/>
      <c r="P1492" s="94"/>
    </row>
    <row r="1493" spans="1:16">
      <c r="A1493" s="1017"/>
      <c r="B1493" s="1002"/>
      <c r="C1493" s="994"/>
      <c r="D1493" s="91"/>
      <c r="E1493" s="93"/>
      <c r="F1493" s="90"/>
      <c r="G1493" s="1002"/>
      <c r="H1493" s="994"/>
      <c r="I1493" s="91"/>
      <c r="J1493" s="93"/>
      <c r="K1493" s="90"/>
      <c r="L1493" s="1002"/>
      <c r="M1493" s="994"/>
      <c r="N1493" s="91"/>
      <c r="O1493" s="93"/>
      <c r="P1493" s="90"/>
    </row>
    <row r="1494" spans="1:16">
      <c r="A1494" s="1017"/>
      <c r="B1494" s="1003"/>
      <c r="C1494" s="994"/>
      <c r="D1494" s="91"/>
      <c r="E1494" s="93"/>
      <c r="F1494" s="96"/>
      <c r="G1494" s="1003"/>
      <c r="H1494" s="994"/>
      <c r="I1494" s="91"/>
      <c r="J1494" s="93"/>
      <c r="K1494" s="96"/>
      <c r="L1494" s="1003"/>
      <c r="M1494" s="994"/>
      <c r="N1494" s="91"/>
      <c r="O1494" s="93"/>
      <c r="P1494" s="90"/>
    </row>
    <row r="1495" spans="1:16">
      <c r="A1495" s="1017"/>
      <c r="B1495" s="1002"/>
      <c r="C1495" s="994"/>
      <c r="D1495" s="91"/>
      <c r="E1495" s="93"/>
      <c r="F1495" s="99"/>
      <c r="G1495" s="1002"/>
      <c r="H1495" s="994"/>
      <c r="I1495" s="91"/>
      <c r="J1495" s="93"/>
      <c r="K1495" s="99"/>
      <c r="L1495" s="1002"/>
      <c r="M1495" s="994"/>
      <c r="N1495" s="91"/>
      <c r="O1495" s="93"/>
      <c r="P1495" s="96"/>
    </row>
    <row r="1496" spans="1:16" ht="17.45" customHeight="1" thickBot="1">
      <c r="A1496" s="1017"/>
      <c r="B1496" s="1003"/>
      <c r="C1496" s="994"/>
      <c r="D1496" s="91"/>
      <c r="E1496" s="93"/>
      <c r="F1496" s="96"/>
      <c r="G1496" s="1003"/>
      <c r="H1496" s="994"/>
      <c r="I1496" s="91"/>
      <c r="J1496" s="93"/>
      <c r="K1496" s="96"/>
      <c r="L1496" s="1003"/>
      <c r="M1496" s="994"/>
      <c r="N1496" s="91"/>
      <c r="O1496" s="93"/>
      <c r="P1496" s="96"/>
    </row>
    <row r="1497" spans="1:16" ht="17.45" customHeight="1" thickBot="1">
      <c r="A1497" s="1017"/>
      <c r="B1497" s="97" t="s">
        <v>977</v>
      </c>
      <c r="C1497" s="994"/>
      <c r="D1497" s="91"/>
      <c r="E1497" s="93"/>
      <c r="F1497" s="96"/>
      <c r="G1497" s="97" t="s">
        <v>977</v>
      </c>
      <c r="H1497" s="994"/>
      <c r="I1497" s="91"/>
      <c r="J1497" s="93"/>
      <c r="K1497" s="96"/>
      <c r="L1497" s="97" t="s">
        <v>977</v>
      </c>
      <c r="M1497" s="994"/>
      <c r="N1497" s="91"/>
      <c r="O1497" s="93"/>
      <c r="P1497" s="96"/>
    </row>
    <row r="1498" spans="1:16">
      <c r="A1498" s="1017"/>
      <c r="B1498" s="1007"/>
      <c r="C1498" s="994"/>
      <c r="D1498" s="91"/>
      <c r="E1498" s="93"/>
      <c r="F1498" s="96"/>
      <c r="G1498" s="1007"/>
      <c r="H1498" s="994"/>
      <c r="I1498" s="91"/>
      <c r="J1498" s="93"/>
      <c r="K1498" s="96"/>
      <c r="L1498" s="1007"/>
      <c r="M1498" s="994"/>
      <c r="N1498" s="91"/>
      <c r="O1498" s="93"/>
      <c r="P1498" s="96"/>
    </row>
    <row r="1499" spans="1:16">
      <c r="A1499" s="1017"/>
      <c r="B1499" s="999"/>
      <c r="C1499" s="994"/>
      <c r="D1499" s="91"/>
      <c r="E1499" s="93"/>
      <c r="F1499" s="96"/>
      <c r="G1499" s="999"/>
      <c r="H1499" s="994"/>
      <c r="I1499" s="91"/>
      <c r="J1499" s="93"/>
      <c r="K1499" s="96"/>
      <c r="L1499" s="999"/>
      <c r="M1499" s="994"/>
      <c r="N1499" s="91"/>
      <c r="O1499" s="93"/>
      <c r="P1499" s="94"/>
    </row>
    <row r="1500" spans="1:16" ht="17.45" customHeight="1" thickBot="1">
      <c r="A1500" s="1017"/>
      <c r="B1500" s="997"/>
      <c r="C1500" s="994"/>
      <c r="D1500" s="91"/>
      <c r="E1500" s="93"/>
      <c r="F1500" s="94"/>
      <c r="G1500" s="997"/>
      <c r="H1500" s="994"/>
      <c r="I1500" s="91"/>
      <c r="J1500" s="93"/>
      <c r="K1500" s="94"/>
      <c r="L1500" s="997"/>
      <c r="M1500" s="994"/>
      <c r="N1500" s="91"/>
      <c r="O1500" s="93"/>
      <c r="P1500" s="94"/>
    </row>
    <row r="1501" spans="1:16" ht="17.45" customHeight="1" thickBot="1">
      <c r="A1501" s="1017"/>
      <c r="B1501" s="97" t="s">
        <v>994</v>
      </c>
      <c r="C1501" s="994"/>
      <c r="D1501" s="91"/>
      <c r="E1501" s="93"/>
      <c r="F1501" s="94"/>
      <c r="G1501" s="97" t="s">
        <v>994</v>
      </c>
      <c r="H1501" s="994"/>
      <c r="I1501" s="91"/>
      <c r="J1501" s="93"/>
      <c r="K1501" s="94"/>
      <c r="L1501" s="97" t="s">
        <v>994</v>
      </c>
      <c r="M1501" s="994"/>
      <c r="N1501" s="91"/>
      <c r="O1501" s="93"/>
      <c r="P1501" s="94"/>
    </row>
    <row r="1502" spans="1:16">
      <c r="A1502" s="1017"/>
      <c r="B1502" s="998"/>
      <c r="C1502" s="994"/>
      <c r="D1502" s="91"/>
      <c r="E1502" s="93"/>
      <c r="F1502" s="94"/>
      <c r="G1502" s="998"/>
      <c r="H1502" s="994"/>
      <c r="I1502" s="91"/>
      <c r="J1502" s="93"/>
      <c r="K1502" s="94"/>
      <c r="L1502" s="998"/>
      <c r="M1502" s="994"/>
      <c r="N1502" s="91"/>
      <c r="O1502" s="93"/>
      <c r="P1502" s="94"/>
    </row>
    <row r="1503" spans="1:16">
      <c r="A1503" s="1017"/>
      <c r="B1503" s="999"/>
      <c r="C1503" s="994"/>
      <c r="D1503" s="91"/>
      <c r="E1503" s="93"/>
      <c r="F1503" s="94"/>
      <c r="G1503" s="999"/>
      <c r="H1503" s="994"/>
      <c r="I1503" s="91"/>
      <c r="J1503" s="93"/>
      <c r="K1503" s="94"/>
      <c r="L1503" s="999"/>
      <c r="M1503" s="994"/>
      <c r="N1503" s="91"/>
      <c r="O1503" s="93"/>
      <c r="P1503" s="94"/>
    </row>
    <row r="1504" spans="1:16" ht="17.45" customHeight="1" thickBot="1">
      <c r="A1504" s="1017"/>
      <c r="B1504" s="997"/>
      <c r="C1504" s="994"/>
      <c r="D1504" s="91"/>
      <c r="E1504" s="93"/>
      <c r="F1504" s="94"/>
      <c r="G1504" s="997"/>
      <c r="H1504" s="994"/>
      <c r="I1504" s="91"/>
      <c r="J1504" s="93"/>
      <c r="K1504" s="94"/>
      <c r="L1504" s="997"/>
      <c r="M1504" s="994"/>
      <c r="N1504" s="91"/>
      <c r="O1504" s="93"/>
      <c r="P1504" s="94"/>
    </row>
    <row r="1505" spans="1:16">
      <c r="A1505" s="1017"/>
      <c r="B1505" s="1018" t="s">
        <v>1013</v>
      </c>
      <c r="C1505" s="994"/>
      <c r="D1505" s="91"/>
      <c r="E1505" s="93"/>
      <c r="F1505" s="94"/>
      <c r="G1505" s="1018" t="s">
        <v>1013</v>
      </c>
      <c r="H1505" s="994"/>
      <c r="I1505" s="91"/>
      <c r="J1505" s="93"/>
      <c r="K1505" s="94"/>
      <c r="L1505" s="1018" t="s">
        <v>1013</v>
      </c>
      <c r="M1505" s="994"/>
      <c r="N1505" s="91"/>
      <c r="O1505" s="93"/>
      <c r="P1505" s="94"/>
    </row>
    <row r="1506" spans="1:16" ht="17.45" customHeight="1" thickBot="1">
      <c r="A1506" s="1017"/>
      <c r="B1506" s="1019"/>
      <c r="C1506" s="994"/>
      <c r="D1506" s="91"/>
      <c r="E1506" s="93"/>
      <c r="F1506" s="94"/>
      <c r="G1506" s="1019"/>
      <c r="H1506" s="994"/>
      <c r="I1506" s="91"/>
      <c r="J1506" s="93"/>
      <c r="K1506" s="94"/>
      <c r="L1506" s="1019"/>
      <c r="M1506" s="994"/>
      <c r="N1506" s="91"/>
      <c r="O1506" s="93"/>
      <c r="P1506" s="90"/>
    </row>
    <row r="1507" spans="1:16" ht="17.45" customHeight="1" thickTop="1">
      <c r="A1507" s="1017"/>
      <c r="B1507" s="1015" t="s">
        <v>1014</v>
      </c>
      <c r="C1507" s="994"/>
      <c r="D1507" s="91"/>
      <c r="E1507" s="93"/>
      <c r="F1507" s="90"/>
      <c r="G1507" s="1015" t="s">
        <v>1014</v>
      </c>
      <c r="H1507" s="994"/>
      <c r="I1507" s="91"/>
      <c r="J1507" s="93"/>
      <c r="K1507" s="90"/>
      <c r="L1507" s="1015" t="s">
        <v>1014</v>
      </c>
      <c r="M1507" s="994"/>
      <c r="N1507" s="91"/>
      <c r="O1507" s="93"/>
      <c r="P1507" s="94"/>
    </row>
    <row r="1508" spans="1:16" ht="17.45" customHeight="1" thickBot="1">
      <c r="A1508" s="1017"/>
      <c r="B1508" s="997"/>
      <c r="C1508" s="994"/>
      <c r="D1508" s="91"/>
      <c r="E1508" s="93"/>
      <c r="F1508" s="90"/>
      <c r="G1508" s="997"/>
      <c r="H1508" s="994"/>
      <c r="I1508" s="91"/>
      <c r="J1508" s="93"/>
      <c r="K1508" s="90"/>
      <c r="L1508" s="997"/>
      <c r="M1508" s="994"/>
      <c r="N1508" s="91"/>
      <c r="O1508" s="93"/>
      <c r="P1508" s="98"/>
    </row>
    <row r="1509" spans="1:16">
      <c r="A1509" s="1017"/>
      <c r="B1509" s="1014"/>
      <c r="C1509" s="994"/>
      <c r="D1509" s="91"/>
      <c r="E1509" s="93"/>
      <c r="F1509" s="94"/>
      <c r="G1509" s="1014"/>
      <c r="H1509" s="994"/>
      <c r="I1509" s="91"/>
      <c r="J1509" s="93"/>
      <c r="K1509" s="94"/>
      <c r="L1509" s="1014"/>
      <c r="M1509" s="994"/>
      <c r="N1509" s="91"/>
      <c r="O1509" s="93"/>
      <c r="P1509" s="100"/>
    </row>
    <row r="1510" spans="1:16" ht="17.45" customHeight="1" thickBot="1">
      <c r="A1510" s="1017"/>
      <c r="B1510" s="999"/>
      <c r="C1510" s="994"/>
      <c r="D1510" s="91"/>
      <c r="E1510" s="93"/>
      <c r="F1510" s="94"/>
      <c r="G1510" s="999"/>
      <c r="H1510" s="994"/>
      <c r="I1510" s="91"/>
      <c r="J1510" s="93"/>
      <c r="K1510" s="94"/>
      <c r="L1510" s="999"/>
      <c r="M1510" s="994"/>
      <c r="N1510" s="91"/>
      <c r="O1510" s="93"/>
      <c r="P1510" s="101"/>
    </row>
    <row r="1511" spans="1:16">
      <c r="A1511" s="1017"/>
      <c r="B1511" s="1010" t="s">
        <v>1015</v>
      </c>
      <c r="C1511" s="994"/>
      <c r="D1511" s="91"/>
      <c r="E1511" s="93"/>
      <c r="F1511" s="90"/>
      <c r="G1511" s="1010" t="s">
        <v>1015</v>
      </c>
      <c r="H1511" s="994"/>
      <c r="I1511" s="91"/>
      <c r="J1511" s="93"/>
      <c r="K1511" s="90"/>
      <c r="L1511" s="1010" t="s">
        <v>1015</v>
      </c>
      <c r="M1511" s="994"/>
      <c r="N1511" s="91"/>
      <c r="O1511" s="93"/>
      <c r="P1511" s="96"/>
    </row>
    <row r="1512" spans="1:16" ht="17.45" customHeight="1" thickBot="1">
      <c r="A1512" s="1017"/>
      <c r="B1512" s="997"/>
      <c r="C1512" s="994"/>
      <c r="D1512" s="91"/>
      <c r="E1512" s="93"/>
      <c r="F1512" s="98"/>
      <c r="G1512" s="997"/>
      <c r="H1512" s="994"/>
      <c r="I1512" s="91"/>
      <c r="J1512" s="93"/>
      <c r="K1512" s="98"/>
      <c r="L1512" s="997"/>
      <c r="M1512" s="994"/>
      <c r="N1512" s="91"/>
      <c r="O1512" s="93"/>
      <c r="P1512" s="101"/>
    </row>
    <row r="1513" spans="1:16">
      <c r="A1513" s="1017"/>
      <c r="B1513" s="996"/>
      <c r="C1513" s="994"/>
      <c r="D1513" s="91"/>
      <c r="E1513" s="93"/>
      <c r="F1513" s="99"/>
      <c r="G1513" s="996"/>
      <c r="H1513" s="994"/>
      <c r="I1513" s="91"/>
      <c r="J1513" s="93"/>
      <c r="K1513" s="100"/>
      <c r="L1513" s="996"/>
      <c r="M1513" s="994"/>
      <c r="N1513" s="91"/>
      <c r="O1513" s="93"/>
      <c r="P1513" s="90"/>
    </row>
    <row r="1514" spans="1:16" ht="17.45" customHeight="1" thickBot="1">
      <c r="A1514" s="1017"/>
      <c r="B1514" s="997"/>
      <c r="C1514" s="994"/>
      <c r="D1514" s="91"/>
      <c r="E1514" s="93"/>
      <c r="F1514" s="96"/>
      <c r="G1514" s="997"/>
      <c r="H1514" s="994"/>
      <c r="I1514" s="91"/>
      <c r="J1514" s="93"/>
      <c r="K1514" s="101"/>
      <c r="L1514" s="997"/>
      <c r="M1514" s="994"/>
      <c r="N1514" s="91"/>
      <c r="O1514" s="93"/>
      <c r="P1514" s="94"/>
    </row>
    <row r="1515" spans="1:16">
      <c r="A1515" s="1017"/>
      <c r="B1515" s="1004" t="s">
        <v>1016</v>
      </c>
      <c r="C1515" s="994"/>
      <c r="D1515" s="91"/>
      <c r="E1515" s="93"/>
      <c r="F1515" s="100"/>
      <c r="G1515" s="1004" t="s">
        <v>1016</v>
      </c>
      <c r="H1515" s="994"/>
      <c r="I1515" s="91"/>
      <c r="J1515" s="93"/>
      <c r="K1515" s="101"/>
      <c r="L1515" s="1004" t="s">
        <v>1016</v>
      </c>
      <c r="M1515" s="994"/>
      <c r="N1515" s="91"/>
      <c r="O1515" s="111"/>
      <c r="P1515" s="94"/>
    </row>
    <row r="1516" spans="1:16" ht="17.45" customHeight="1" thickBot="1">
      <c r="A1516" s="1017"/>
      <c r="B1516" s="997"/>
      <c r="C1516" s="994"/>
      <c r="D1516" s="91"/>
      <c r="E1516" s="93"/>
      <c r="F1516" s="101"/>
      <c r="G1516" s="997"/>
      <c r="H1516" s="994"/>
      <c r="I1516" s="91"/>
      <c r="J1516" s="93"/>
      <c r="K1516" s="96"/>
      <c r="L1516" s="997"/>
      <c r="M1516" s="994"/>
      <c r="N1516" s="110"/>
      <c r="O1516" s="93"/>
      <c r="P1516" s="109"/>
    </row>
    <row r="1517" spans="1:16">
      <c r="A1517" s="1017"/>
      <c r="B1517" s="996"/>
      <c r="C1517" s="994"/>
      <c r="D1517" s="91"/>
      <c r="E1517" s="93"/>
      <c r="F1517" s="101"/>
      <c r="G1517" s="996"/>
      <c r="H1517" s="994"/>
      <c r="I1517" s="91"/>
      <c r="J1517" s="93"/>
      <c r="K1517" s="101"/>
      <c r="L1517" s="996"/>
      <c r="M1517" s="994"/>
      <c r="N1517" s="110"/>
      <c r="O1517" s="111"/>
      <c r="P1517" s="94"/>
    </row>
    <row r="1518" spans="1:16" ht="17.45" customHeight="1" thickBot="1">
      <c r="A1518" s="1017"/>
      <c r="B1518" s="997"/>
      <c r="C1518" s="994"/>
      <c r="D1518" s="91"/>
      <c r="E1518" s="93"/>
      <c r="F1518" s="96"/>
      <c r="G1518" s="997"/>
      <c r="H1518" s="994"/>
      <c r="I1518" s="91"/>
      <c r="J1518" s="93"/>
      <c r="K1518" s="90"/>
      <c r="L1518" s="997"/>
      <c r="M1518" s="994"/>
      <c r="N1518" s="91"/>
      <c r="O1518" s="111"/>
      <c r="P1518" s="101"/>
    </row>
    <row r="1519" spans="1:16">
      <c r="A1519" s="1017"/>
      <c r="B1519" s="1004" t="s">
        <v>1018</v>
      </c>
      <c r="C1519" s="994"/>
      <c r="D1519" s="91"/>
      <c r="E1519" s="93"/>
      <c r="F1519" s="101"/>
      <c r="G1519" s="1004" t="s">
        <v>1018</v>
      </c>
      <c r="H1519" s="994"/>
      <c r="I1519" s="91"/>
      <c r="J1519" s="93"/>
      <c r="K1519" s="94"/>
      <c r="L1519" s="1004" t="s">
        <v>1018</v>
      </c>
      <c r="M1519" s="994"/>
      <c r="N1519" s="91"/>
      <c r="O1519" s="93"/>
      <c r="P1519" s="94"/>
    </row>
    <row r="1520" spans="1:16" ht="17.45" customHeight="1" thickBot="1">
      <c r="A1520" s="1017"/>
      <c r="B1520" s="997"/>
      <c r="C1520" s="994"/>
      <c r="D1520" s="91"/>
      <c r="E1520" s="93"/>
      <c r="F1520" s="90"/>
      <c r="G1520" s="997"/>
      <c r="H1520" s="994"/>
      <c r="I1520" s="91"/>
      <c r="J1520" s="111"/>
      <c r="K1520" s="94"/>
      <c r="L1520" s="997"/>
      <c r="M1520" s="994"/>
      <c r="N1520" s="110"/>
      <c r="O1520" s="111"/>
      <c r="P1520" s="94"/>
    </row>
    <row r="1521" spans="1:16">
      <c r="A1521" s="1017"/>
      <c r="B1521" s="996"/>
      <c r="C1521" s="994"/>
      <c r="D1521" s="91"/>
      <c r="E1521" s="93"/>
      <c r="F1521" s="94"/>
      <c r="G1521" s="996"/>
      <c r="H1521" s="994"/>
      <c r="I1521" s="91"/>
      <c r="J1521" s="93"/>
      <c r="K1521" s="94"/>
      <c r="L1521" s="996"/>
      <c r="M1521" s="994"/>
      <c r="N1521" s="110"/>
      <c r="O1521" s="111"/>
      <c r="P1521" s="94"/>
    </row>
    <row r="1522" spans="1:16" ht="17.45" customHeight="1" thickBot="1">
      <c r="A1522" s="1017"/>
      <c r="B1522" s="997"/>
      <c r="C1522" s="994"/>
      <c r="D1522" s="91"/>
      <c r="E1522" s="93"/>
      <c r="F1522" s="90"/>
      <c r="G1522" s="997"/>
      <c r="H1522" s="994"/>
      <c r="I1522" s="91"/>
      <c r="J1522" s="111"/>
      <c r="K1522" s="94"/>
      <c r="L1522" s="997"/>
      <c r="M1522" s="994"/>
      <c r="N1522" s="91"/>
      <c r="O1522" s="111"/>
      <c r="P1522" s="94"/>
    </row>
    <row r="1523" spans="1:16">
      <c r="A1523" s="1017"/>
      <c r="B1523" s="1010" t="s">
        <v>1020</v>
      </c>
      <c r="C1523" s="994"/>
      <c r="D1523" s="91"/>
      <c r="E1523" s="93"/>
      <c r="F1523" s="90"/>
      <c r="G1523" s="1010" t="s">
        <v>1020</v>
      </c>
      <c r="H1523" s="994"/>
      <c r="I1523" s="91"/>
      <c r="J1523" s="111"/>
      <c r="K1523" s="94"/>
      <c r="L1523" s="1010" t="s">
        <v>1020</v>
      </c>
      <c r="M1523" s="994"/>
      <c r="N1523" s="110"/>
      <c r="O1523" s="111"/>
      <c r="P1523" s="94"/>
    </row>
    <row r="1524" spans="1:16" ht="17.45" customHeight="1" thickBot="1">
      <c r="A1524" s="1017"/>
      <c r="B1524" s="997"/>
      <c r="C1524" s="994"/>
      <c r="D1524" s="91"/>
      <c r="E1524" s="93"/>
      <c r="F1524" s="90"/>
      <c r="G1524" s="997"/>
      <c r="H1524" s="994"/>
      <c r="I1524" s="91"/>
      <c r="J1524" s="111"/>
      <c r="K1524" s="94"/>
      <c r="L1524" s="997"/>
      <c r="M1524" s="994"/>
      <c r="N1524" s="91"/>
      <c r="O1524" s="111"/>
      <c r="P1524" s="94"/>
    </row>
    <row r="1525" spans="1:16">
      <c r="A1525" s="1017"/>
      <c r="B1525" s="103"/>
      <c r="C1525" s="994"/>
      <c r="D1525" s="91"/>
      <c r="E1525" s="93"/>
      <c r="F1525" s="94"/>
      <c r="G1525" s="103"/>
      <c r="H1525" s="994"/>
      <c r="I1525" s="91"/>
      <c r="J1525" s="93"/>
      <c r="K1525" s="109"/>
      <c r="L1525" s="103"/>
      <c r="M1525" s="994"/>
      <c r="N1525" s="110"/>
      <c r="O1525" s="93"/>
      <c r="P1525" s="109"/>
    </row>
    <row r="1526" spans="1:16">
      <c r="A1526" s="1017"/>
      <c r="B1526" s="104"/>
      <c r="C1526" s="994"/>
      <c r="D1526" s="91"/>
      <c r="E1526" s="93"/>
      <c r="F1526" s="90"/>
      <c r="G1526" s="104"/>
      <c r="H1526" s="994"/>
      <c r="I1526" s="91"/>
      <c r="J1526" s="93"/>
      <c r="K1526" s="94"/>
      <c r="L1526" s="104"/>
      <c r="M1526" s="994"/>
      <c r="N1526" s="110"/>
      <c r="O1526" s="111"/>
      <c r="P1526" s="94"/>
    </row>
    <row r="1527" spans="1:16">
      <c r="A1527" s="1017"/>
      <c r="B1527" s="106"/>
      <c r="C1527" s="994"/>
      <c r="D1527" s="91"/>
      <c r="E1527" s="93"/>
      <c r="F1527" s="90"/>
      <c r="G1527" s="106"/>
      <c r="H1527" s="994"/>
      <c r="I1527" s="110"/>
      <c r="J1527" s="111"/>
      <c r="K1527" s="94"/>
      <c r="L1527" s="106"/>
      <c r="M1527" s="994"/>
      <c r="N1527" s="110"/>
      <c r="O1527" s="111"/>
      <c r="P1527" s="101"/>
    </row>
    <row r="1528" spans="1:16">
      <c r="A1528" s="1017"/>
      <c r="B1528" s="107"/>
      <c r="C1528" s="994"/>
      <c r="D1528" s="91"/>
      <c r="E1528" s="93"/>
      <c r="F1528" s="90"/>
      <c r="G1528" s="107"/>
      <c r="H1528" s="994"/>
      <c r="I1528" s="110"/>
      <c r="J1528" s="111"/>
      <c r="K1528" s="101"/>
      <c r="L1528" s="107"/>
      <c r="M1528" s="994"/>
      <c r="N1528" s="108"/>
      <c r="O1528" s="93"/>
      <c r="P1528" s="94"/>
    </row>
    <row r="1529" spans="1:16">
      <c r="A1529" s="1017"/>
      <c r="B1529" s="106"/>
      <c r="C1529" s="994"/>
      <c r="D1529" s="108"/>
      <c r="E1529" s="93"/>
      <c r="F1529" s="94"/>
      <c r="G1529" s="106"/>
      <c r="H1529" s="994"/>
      <c r="I1529" s="108"/>
      <c r="J1529" s="93"/>
      <c r="K1529" s="109"/>
      <c r="L1529" s="106"/>
      <c r="M1529" s="994"/>
      <c r="N1529" s="91"/>
      <c r="O1529" s="93"/>
      <c r="P1529" s="109"/>
    </row>
    <row r="1530" spans="1:16">
      <c r="A1530" s="1017"/>
      <c r="B1530" s="107"/>
      <c r="C1530" s="994"/>
      <c r="D1530" s="91"/>
      <c r="E1530" s="93"/>
      <c r="F1530" s="105"/>
      <c r="G1530" s="107"/>
      <c r="H1530" s="994"/>
      <c r="I1530" s="91"/>
      <c r="J1530" s="93"/>
      <c r="K1530" s="94"/>
      <c r="L1530" s="107"/>
      <c r="M1530" s="994"/>
      <c r="N1530" s="110"/>
      <c r="O1530" s="111"/>
      <c r="P1530" s="94"/>
    </row>
    <row r="1531" spans="1:16">
      <c r="A1531" s="1017"/>
      <c r="B1531" s="106"/>
      <c r="C1531" s="994"/>
      <c r="D1531" s="91"/>
      <c r="E1531" s="93"/>
      <c r="F1531" s="94"/>
      <c r="G1531" s="106"/>
      <c r="H1531" s="994"/>
      <c r="I1531" s="110"/>
      <c r="J1531" s="111"/>
      <c r="K1531" s="94"/>
      <c r="L1531" s="106"/>
      <c r="M1531" s="994"/>
      <c r="N1531" s="110"/>
      <c r="O1531" s="111"/>
      <c r="P1531" s="94"/>
    </row>
    <row r="1532" spans="1:16" ht="17.45" customHeight="1" thickBot="1">
      <c r="A1532" s="1017"/>
      <c r="B1532" s="107"/>
      <c r="C1532" s="995"/>
      <c r="D1532" s="112"/>
      <c r="E1532" s="113"/>
      <c r="F1532" s="114"/>
      <c r="G1532" s="107"/>
      <c r="H1532" s="994"/>
      <c r="I1532" s="112"/>
      <c r="J1532" s="113"/>
      <c r="K1532" s="114"/>
      <c r="L1532" s="107"/>
      <c r="M1532" s="994"/>
      <c r="N1532" s="112"/>
      <c r="O1532" s="113"/>
      <c r="P1532" s="114"/>
    </row>
    <row r="1533" spans="1:16">
      <c r="A1533" s="1030" t="str">
        <f>TEXT(A1487,"AAAA")</f>
        <v>星期五</v>
      </c>
      <c r="B1533" s="106"/>
      <c r="C1533" s="1008" t="s">
        <v>978</v>
      </c>
      <c r="D1533" s="115"/>
      <c r="E1533" s="116"/>
      <c r="F1533" s="94"/>
      <c r="G1533" s="106"/>
      <c r="H1533" s="993" t="s">
        <v>978</v>
      </c>
      <c r="I1533" s="115"/>
      <c r="J1533" s="116"/>
      <c r="K1533" s="94"/>
      <c r="L1533" s="106"/>
      <c r="M1533" s="1009" t="s">
        <v>978</v>
      </c>
      <c r="N1533" s="115"/>
      <c r="O1533" s="116"/>
      <c r="P1533" s="94"/>
    </row>
    <row r="1534" spans="1:16">
      <c r="A1534" s="1017"/>
      <c r="B1534" s="107"/>
      <c r="C1534" s="994"/>
      <c r="D1534" s="117"/>
      <c r="E1534" s="93"/>
      <c r="F1534" s="94"/>
      <c r="G1534" s="107"/>
      <c r="H1534" s="994"/>
      <c r="I1534" s="91"/>
      <c r="J1534" s="93"/>
      <c r="K1534" s="94"/>
      <c r="L1534" s="107"/>
      <c r="M1534" s="994"/>
      <c r="N1534" s="91"/>
      <c r="O1534" s="93"/>
      <c r="P1534" s="94"/>
    </row>
    <row r="1535" spans="1:16">
      <c r="A1535" s="1017"/>
      <c r="B1535" s="106"/>
      <c r="C1535" s="994"/>
      <c r="D1535" s="117"/>
      <c r="E1535" s="93"/>
      <c r="F1535" s="94"/>
      <c r="G1535" s="106"/>
      <c r="H1535" s="994"/>
      <c r="I1535" s="91"/>
      <c r="J1535" s="93"/>
      <c r="K1535" s="94"/>
      <c r="L1535" s="106"/>
      <c r="M1535" s="994"/>
      <c r="N1535" s="91"/>
      <c r="O1535" s="93"/>
      <c r="P1535" s="94"/>
    </row>
    <row r="1536" spans="1:16">
      <c r="A1536" s="1017"/>
      <c r="B1536" s="107"/>
      <c r="C1536" s="994"/>
      <c r="D1536" s="117"/>
      <c r="E1536" s="93"/>
      <c r="F1536" s="94"/>
      <c r="G1536" s="107"/>
      <c r="H1536" s="994"/>
      <c r="I1536" s="91"/>
      <c r="J1536" s="93"/>
      <c r="K1536" s="94"/>
      <c r="L1536" s="107"/>
      <c r="M1536" s="994"/>
      <c r="N1536" s="91"/>
      <c r="O1536" s="93"/>
      <c r="P1536" s="94"/>
    </row>
    <row r="1537" spans="1:16">
      <c r="A1537" s="1017"/>
      <c r="B1537" s="106"/>
      <c r="C1537" s="994"/>
      <c r="D1537" s="117"/>
      <c r="E1537" s="93"/>
      <c r="F1537" s="94"/>
      <c r="G1537" s="106"/>
      <c r="H1537" s="994"/>
      <c r="I1537" s="91"/>
      <c r="J1537" s="93"/>
      <c r="K1537" s="94"/>
      <c r="L1537" s="106"/>
      <c r="M1537" s="994"/>
      <c r="N1537" s="91"/>
      <c r="O1537" s="93"/>
      <c r="P1537" s="94"/>
    </row>
    <row r="1538" spans="1:16">
      <c r="A1538" s="1017"/>
      <c r="B1538" s="107"/>
      <c r="C1538" s="994"/>
      <c r="D1538" s="117"/>
      <c r="E1538" s="93"/>
      <c r="F1538" s="94"/>
      <c r="G1538" s="107"/>
      <c r="H1538" s="994"/>
      <c r="I1538" s="91"/>
      <c r="J1538" s="93"/>
      <c r="K1538" s="94"/>
      <c r="L1538" s="107"/>
      <c r="M1538" s="994"/>
      <c r="N1538" s="91"/>
      <c r="O1538" s="93"/>
      <c r="P1538" s="94"/>
    </row>
    <row r="1539" spans="1:16">
      <c r="A1539" s="1017"/>
      <c r="B1539" s="106"/>
      <c r="C1539" s="994"/>
      <c r="D1539" s="117"/>
      <c r="E1539" s="93"/>
      <c r="F1539" s="94"/>
      <c r="G1539" s="106"/>
      <c r="H1539" s="994"/>
      <c r="I1539" s="91"/>
      <c r="J1539" s="93"/>
      <c r="K1539" s="94"/>
      <c r="L1539" s="106"/>
      <c r="M1539" s="994"/>
      <c r="N1539" s="91"/>
      <c r="O1539" s="93"/>
      <c r="P1539" s="94"/>
    </row>
    <row r="1540" spans="1:16">
      <c r="A1540" s="1017"/>
      <c r="B1540" s="107"/>
      <c r="C1540" s="994"/>
      <c r="D1540" s="91"/>
      <c r="E1540" s="93"/>
      <c r="F1540" s="94"/>
      <c r="G1540" s="107"/>
      <c r="H1540" s="994"/>
      <c r="I1540" s="91"/>
      <c r="J1540" s="93"/>
      <c r="K1540" s="94"/>
      <c r="L1540" s="107"/>
      <c r="M1540" s="994"/>
      <c r="N1540" s="91"/>
      <c r="O1540" s="93"/>
      <c r="P1540" s="94"/>
    </row>
    <row r="1541" spans="1:16">
      <c r="A1541" s="1017"/>
      <c r="B1541" s="104"/>
      <c r="C1541" s="994"/>
      <c r="D1541" s="110"/>
      <c r="E1541" s="111"/>
      <c r="F1541" s="101"/>
      <c r="G1541" s="104"/>
      <c r="H1541" s="994"/>
      <c r="I1541" s="110"/>
      <c r="J1541" s="111"/>
      <c r="K1541" s="94"/>
      <c r="L1541" s="104"/>
      <c r="M1541" s="994"/>
      <c r="N1541" s="110"/>
      <c r="O1541" s="111"/>
      <c r="P1541" s="94"/>
    </row>
    <row r="1542" spans="1:16" ht="17.45" customHeight="1" thickBot="1">
      <c r="A1542" s="1017"/>
      <c r="B1542" s="104"/>
      <c r="C1542" s="995"/>
      <c r="D1542" s="119" t="s">
        <v>1047</v>
      </c>
      <c r="E1542" s="120" t="s">
        <v>1048</v>
      </c>
      <c r="F1542" s="121"/>
      <c r="G1542" s="104"/>
      <c r="H1542" s="995"/>
      <c r="I1542" s="119" t="s">
        <v>1047</v>
      </c>
      <c r="J1542" s="120" t="s">
        <v>1048</v>
      </c>
      <c r="K1542" s="94"/>
      <c r="L1542" s="104"/>
      <c r="M1542" s="995"/>
      <c r="N1542" s="119" t="s">
        <v>1047</v>
      </c>
      <c r="O1542" s="120" t="s">
        <v>1048</v>
      </c>
      <c r="P1542" s="94"/>
    </row>
    <row r="1543" spans="1:16">
      <c r="A1543" s="102"/>
      <c r="B1543" s="106"/>
      <c r="C1543" s="1008" t="s">
        <v>1049</v>
      </c>
      <c r="D1543" s="115"/>
      <c r="E1543" s="116"/>
      <c r="F1543" s="122"/>
      <c r="G1543" s="106"/>
      <c r="H1543" s="993" t="s">
        <v>1049</v>
      </c>
      <c r="I1543" s="115"/>
      <c r="J1543" s="116"/>
      <c r="K1543" s="122"/>
      <c r="L1543" s="106"/>
      <c r="M1543" s="1009" t="s">
        <v>1049</v>
      </c>
      <c r="N1543" s="115"/>
      <c r="O1543" s="116"/>
      <c r="P1543" s="122"/>
    </row>
    <row r="1544" spans="1:16">
      <c r="A1544" s="102"/>
      <c r="B1544" s="107"/>
      <c r="C1544" s="994"/>
      <c r="D1544" s="91"/>
      <c r="E1544" s="93"/>
      <c r="F1544" s="94"/>
      <c r="G1544" s="107"/>
      <c r="H1544" s="994"/>
      <c r="I1544" s="91"/>
      <c r="J1544" s="93"/>
      <c r="K1544" s="94"/>
      <c r="L1544" s="107"/>
      <c r="M1544" s="994"/>
      <c r="N1544" s="91"/>
      <c r="O1544" s="93"/>
      <c r="P1544" s="94"/>
    </row>
    <row r="1545" spans="1:16">
      <c r="A1545" s="102"/>
      <c r="B1545" s="123"/>
      <c r="C1545" s="994"/>
      <c r="D1545" s="91"/>
      <c r="E1545" s="93"/>
      <c r="F1545" s="94"/>
      <c r="G1545" s="123"/>
      <c r="H1545" s="994"/>
      <c r="I1545" s="91"/>
      <c r="J1545" s="93"/>
      <c r="K1545" s="94"/>
      <c r="L1545" s="123"/>
      <c r="M1545" s="994"/>
      <c r="N1545" s="91"/>
      <c r="O1545" s="93"/>
      <c r="P1545" s="125"/>
    </row>
    <row r="1546" spans="1:16">
      <c r="A1546" s="102"/>
      <c r="B1546" s="104"/>
      <c r="C1546" s="994"/>
      <c r="D1546" s="91"/>
      <c r="E1546" s="93"/>
      <c r="F1546" s="94"/>
      <c r="G1546" s="104"/>
      <c r="H1546" s="994"/>
      <c r="I1546" s="91"/>
      <c r="J1546" s="93"/>
      <c r="K1546" s="94"/>
      <c r="L1546" s="104"/>
      <c r="M1546" s="994"/>
      <c r="N1546" s="91"/>
      <c r="O1546" s="93"/>
      <c r="P1546" s="213"/>
    </row>
    <row r="1547" spans="1:16">
      <c r="A1547" s="102"/>
      <c r="B1547" s="106"/>
      <c r="C1547" s="994"/>
      <c r="D1547" s="91"/>
      <c r="E1547" s="93"/>
      <c r="F1547" s="94"/>
      <c r="G1547" s="106"/>
      <c r="H1547" s="994"/>
      <c r="I1547" s="91"/>
      <c r="J1547" s="93"/>
      <c r="K1547" s="94"/>
      <c r="L1547" s="106"/>
      <c r="M1547" s="994"/>
      <c r="N1547" s="91"/>
      <c r="O1547" s="93"/>
      <c r="P1547" s="94"/>
    </row>
    <row r="1548" spans="1:16">
      <c r="A1548" s="102"/>
      <c r="B1548" s="107"/>
      <c r="C1548" s="994"/>
      <c r="D1548" s="91"/>
      <c r="E1548" s="93"/>
      <c r="F1548" s="124"/>
      <c r="G1548" s="107"/>
      <c r="H1548" s="994"/>
      <c r="I1548" s="91"/>
      <c r="J1548" s="93"/>
      <c r="K1548" s="124"/>
      <c r="L1548" s="107"/>
      <c r="M1548" s="994"/>
      <c r="N1548" s="91"/>
      <c r="O1548" s="93"/>
      <c r="P1548" s="124"/>
    </row>
    <row r="1549" spans="1:16">
      <c r="A1549" s="102"/>
      <c r="B1549" s="106"/>
      <c r="C1549" s="994"/>
      <c r="D1549" s="91"/>
      <c r="E1549" s="93"/>
      <c r="F1549" s="125"/>
      <c r="G1549" s="106"/>
      <c r="H1549" s="994"/>
      <c r="I1549" s="91"/>
      <c r="J1549" s="93"/>
      <c r="K1549" s="125"/>
      <c r="L1549" s="106"/>
      <c r="M1549" s="994"/>
      <c r="N1549" s="91"/>
      <c r="O1549" s="93"/>
      <c r="P1549" s="125"/>
    </row>
    <row r="1550" spans="1:16">
      <c r="A1550" s="102"/>
      <c r="B1550" s="107"/>
      <c r="C1550" s="994"/>
      <c r="D1550" s="214"/>
      <c r="E1550" s="111"/>
      <c r="F1550" s="213"/>
      <c r="G1550" s="107"/>
      <c r="H1550" s="994"/>
      <c r="I1550" s="110"/>
      <c r="J1550" s="111"/>
      <c r="K1550" s="213"/>
      <c r="L1550" s="107"/>
      <c r="M1550" s="994"/>
      <c r="N1550" s="110"/>
      <c r="O1550" s="111"/>
      <c r="P1550" s="213"/>
    </row>
    <row r="1551" spans="1:16">
      <c r="A1551" s="102"/>
      <c r="B1551" s="106"/>
      <c r="C1551" s="994"/>
      <c r="D1551" s="214"/>
      <c r="E1551" s="111"/>
      <c r="F1551" s="213"/>
      <c r="G1551" s="106"/>
      <c r="H1551" s="994"/>
      <c r="I1551" s="110"/>
      <c r="J1551" s="111"/>
      <c r="K1551" s="213"/>
      <c r="L1551" s="106"/>
      <c r="M1551" s="994"/>
      <c r="N1551" s="110"/>
      <c r="O1551" s="111"/>
      <c r="P1551" s="213"/>
    </row>
    <row r="1552" spans="1:16" ht="17.45" customHeight="1" thickBot="1">
      <c r="A1552" s="102"/>
      <c r="B1552" s="107"/>
      <c r="C1552" s="995"/>
      <c r="D1552" s="126"/>
      <c r="E1552" s="127"/>
      <c r="F1552" s="101"/>
      <c r="G1552" s="107"/>
      <c r="H1552" s="995"/>
      <c r="I1552" s="110"/>
      <c r="J1552" s="127"/>
      <c r="K1552" s="101"/>
      <c r="L1552" s="107"/>
      <c r="M1552" s="995"/>
      <c r="N1552" s="110"/>
      <c r="O1552" s="128"/>
      <c r="P1552" s="124"/>
    </row>
    <row r="1553" spans="1:16">
      <c r="A1553" s="129"/>
      <c r="B1553" s="106"/>
      <c r="C1553" s="1008" t="s">
        <v>1055</v>
      </c>
      <c r="D1553" s="115" t="s">
        <v>1056</v>
      </c>
      <c r="E1553" s="130" t="s">
        <v>943</v>
      </c>
      <c r="F1553" s="122"/>
      <c r="G1553" s="106"/>
      <c r="H1553" s="993" t="s">
        <v>1055</v>
      </c>
      <c r="I1553" s="115" t="s">
        <v>1056</v>
      </c>
      <c r="J1553" s="130" t="s">
        <v>943</v>
      </c>
      <c r="K1553" s="122"/>
      <c r="L1553" s="106"/>
      <c r="M1553" s="1009" t="s">
        <v>1055</v>
      </c>
      <c r="N1553" s="115" t="s">
        <v>1056</v>
      </c>
      <c r="O1553" s="130" t="s">
        <v>943</v>
      </c>
      <c r="P1553" s="122"/>
    </row>
    <row r="1554" spans="1:16">
      <c r="A1554" s="129"/>
      <c r="B1554" s="107"/>
      <c r="C1554" s="994"/>
      <c r="D1554" s="91" t="s">
        <v>1060</v>
      </c>
      <c r="E1554" s="93" t="s">
        <v>948</v>
      </c>
      <c r="F1554" s="131"/>
      <c r="G1554" s="107"/>
      <c r="H1554" s="994"/>
      <c r="I1554" s="91" t="s">
        <v>1060</v>
      </c>
      <c r="J1554" s="93" t="s">
        <v>948</v>
      </c>
      <c r="K1554" s="131"/>
      <c r="L1554" s="107"/>
      <c r="M1554" s="994"/>
      <c r="N1554" s="91" t="s">
        <v>1060</v>
      </c>
      <c r="O1554" s="93" t="s">
        <v>948</v>
      </c>
      <c r="P1554" s="131"/>
    </row>
    <row r="1555" spans="1:16">
      <c r="A1555" s="129"/>
      <c r="B1555" s="132"/>
      <c r="C1555" s="994"/>
      <c r="D1555" s="91" t="s">
        <v>1063</v>
      </c>
      <c r="E1555" s="93" t="s">
        <v>952</v>
      </c>
      <c r="F1555" s="94"/>
      <c r="G1555" s="132"/>
      <c r="H1555" s="994"/>
      <c r="I1555" s="91" t="s">
        <v>1063</v>
      </c>
      <c r="J1555" s="93" t="s">
        <v>952</v>
      </c>
      <c r="K1555" s="94"/>
      <c r="L1555" s="132"/>
      <c r="M1555" s="994"/>
      <c r="N1555" s="91" t="s">
        <v>1063</v>
      </c>
      <c r="O1555" s="93" t="s">
        <v>952</v>
      </c>
      <c r="P1555" s="94"/>
    </row>
    <row r="1556" spans="1:16">
      <c r="A1556" s="129"/>
      <c r="B1556" s="107"/>
      <c r="C1556" s="994"/>
      <c r="D1556" s="91" t="s">
        <v>978</v>
      </c>
      <c r="E1556" s="93" t="s">
        <v>956</v>
      </c>
      <c r="F1556" s="101"/>
      <c r="G1556" s="107"/>
      <c r="H1556" s="994"/>
      <c r="I1556" s="91" t="s">
        <v>978</v>
      </c>
      <c r="J1556" s="93" t="s">
        <v>956</v>
      </c>
      <c r="K1556" s="101"/>
      <c r="L1556" s="107"/>
      <c r="M1556" s="994"/>
      <c r="N1556" s="91" t="s">
        <v>978</v>
      </c>
      <c r="O1556" s="93" t="s">
        <v>956</v>
      </c>
      <c r="P1556" s="101"/>
    </row>
    <row r="1557" spans="1:16">
      <c r="A1557" s="129"/>
      <c r="B1557" s="132"/>
      <c r="C1557" s="994"/>
      <c r="D1557" s="91"/>
      <c r="E1557" s="111"/>
      <c r="F1557" s="133"/>
      <c r="G1557" s="132"/>
      <c r="H1557" s="994"/>
      <c r="I1557" s="91"/>
      <c r="J1557" s="111"/>
      <c r="K1557" s="133"/>
      <c r="L1557" s="132"/>
      <c r="M1557" s="994"/>
      <c r="N1557" s="91"/>
      <c r="O1557" s="111"/>
      <c r="P1557" s="133"/>
    </row>
    <row r="1558" spans="1:16">
      <c r="A1558" s="129"/>
      <c r="B1558" s="107"/>
      <c r="C1558" s="994"/>
      <c r="D1558" s="91"/>
      <c r="E1558" s="93"/>
      <c r="F1558" s="94"/>
      <c r="G1558" s="107"/>
      <c r="H1558" s="994"/>
      <c r="I1558" s="91"/>
      <c r="J1558" s="93"/>
      <c r="K1558" s="94"/>
      <c r="L1558" s="107"/>
      <c r="M1558" s="994"/>
      <c r="N1558" s="91"/>
      <c r="O1558" s="93"/>
      <c r="P1558" s="94"/>
    </row>
    <row r="1559" spans="1:16">
      <c r="A1559" s="129"/>
      <c r="B1559" s="132"/>
      <c r="C1559" s="994"/>
      <c r="D1559" s="91"/>
      <c r="E1559" s="111"/>
      <c r="F1559" s="133"/>
      <c r="G1559" s="132"/>
      <c r="H1559" s="994"/>
      <c r="I1559" s="91"/>
      <c r="J1559" s="111"/>
      <c r="K1559" s="133"/>
      <c r="L1559" s="132"/>
      <c r="M1559" s="994"/>
      <c r="N1559" s="91"/>
      <c r="O1559" s="111"/>
      <c r="P1559" s="133"/>
    </row>
    <row r="1560" spans="1:16">
      <c r="A1560" s="129"/>
      <c r="B1560" s="107"/>
      <c r="C1560" s="994"/>
      <c r="D1560" s="91"/>
      <c r="E1560" s="93"/>
      <c r="F1560" s="94"/>
      <c r="G1560" s="107"/>
      <c r="H1560" s="994"/>
      <c r="I1560" s="91"/>
      <c r="J1560" s="93"/>
      <c r="K1560" s="94"/>
      <c r="L1560" s="107"/>
      <c r="M1560" s="994"/>
      <c r="N1560" s="91"/>
      <c r="O1560" s="93"/>
      <c r="P1560" s="94"/>
    </row>
    <row r="1561" spans="1:16">
      <c r="A1561" s="129"/>
      <c r="B1561" s="132"/>
      <c r="C1561" s="994"/>
      <c r="D1561" s="91"/>
      <c r="E1561" s="93"/>
      <c r="F1561" s="94"/>
      <c r="G1561" s="132"/>
      <c r="H1561" s="994"/>
      <c r="I1561" s="91"/>
      <c r="J1561" s="93"/>
      <c r="K1561" s="94"/>
      <c r="L1561" s="132"/>
      <c r="M1561" s="994"/>
      <c r="N1561" s="91"/>
      <c r="O1561" s="93"/>
      <c r="P1561" s="94"/>
    </row>
    <row r="1562" spans="1:16" ht="17.45" customHeight="1" thickBot="1">
      <c r="A1562" s="129"/>
      <c r="B1562" s="107"/>
      <c r="C1562" s="995"/>
      <c r="D1562" s="112"/>
      <c r="E1562" s="113"/>
      <c r="F1562" s="114"/>
      <c r="G1562" s="107"/>
      <c r="H1562" s="995"/>
      <c r="I1562" s="112"/>
      <c r="J1562" s="127"/>
      <c r="K1562" s="101"/>
      <c r="L1562" s="107"/>
      <c r="M1562" s="995"/>
      <c r="N1562" s="112"/>
      <c r="O1562" s="127"/>
      <c r="P1562" s="101"/>
    </row>
    <row r="1563" spans="1:16">
      <c r="A1563" s="129"/>
      <c r="B1563" s="132"/>
      <c r="C1563" s="1011" t="s">
        <v>1068</v>
      </c>
      <c r="D1563" s="134" t="s">
        <v>1069</v>
      </c>
      <c r="E1563" s="135"/>
      <c r="F1563" s="136" t="s">
        <v>1070</v>
      </c>
      <c r="G1563" s="132"/>
      <c r="H1563" s="1028" t="s">
        <v>1068</v>
      </c>
      <c r="I1563" s="134" t="s">
        <v>1069</v>
      </c>
      <c r="J1563" s="135"/>
      <c r="K1563" s="136" t="s">
        <v>1070</v>
      </c>
      <c r="L1563" s="132"/>
      <c r="M1563" s="1013" t="s">
        <v>1068</v>
      </c>
      <c r="N1563" s="134" t="s">
        <v>1069</v>
      </c>
      <c r="O1563" s="135"/>
      <c r="P1563" s="136" t="s">
        <v>1070</v>
      </c>
    </row>
    <row r="1564" spans="1:16">
      <c r="A1564" s="129"/>
      <c r="B1564" s="107"/>
      <c r="C1564" s="994"/>
      <c r="D1564" s="117"/>
      <c r="E1564" s="118"/>
      <c r="F1564" s="137"/>
      <c r="G1564" s="107"/>
      <c r="H1564" s="994"/>
      <c r="I1564" s="91"/>
      <c r="J1564" s="93"/>
      <c r="K1564" s="94"/>
      <c r="L1564" s="107"/>
      <c r="M1564" s="994"/>
      <c r="N1564" s="91"/>
      <c r="O1564" s="93"/>
      <c r="P1564" s="94"/>
    </row>
    <row r="1565" spans="1:16">
      <c r="A1565" s="129"/>
      <c r="B1565" s="132"/>
      <c r="C1565" s="994"/>
      <c r="D1565" s="91"/>
      <c r="E1565" s="93"/>
      <c r="F1565" s="94"/>
      <c r="G1565" s="132"/>
      <c r="H1565" s="994"/>
      <c r="I1565" s="91"/>
      <c r="J1565" s="93"/>
      <c r="K1565" s="94"/>
      <c r="L1565" s="132"/>
      <c r="M1565" s="994"/>
      <c r="N1565" s="91"/>
      <c r="O1565" s="93"/>
      <c r="P1565" s="94"/>
    </row>
    <row r="1566" spans="1:16">
      <c r="A1566" s="129"/>
      <c r="B1566" s="107"/>
      <c r="C1566" s="994"/>
      <c r="D1566" s="110"/>
      <c r="E1566" s="111"/>
      <c r="F1566" s="101"/>
      <c r="G1566" s="107"/>
      <c r="H1566" s="994"/>
      <c r="I1566" s="110"/>
      <c r="J1566" s="111"/>
      <c r="K1566" s="101"/>
      <c r="L1566" s="107"/>
      <c r="M1566" s="994"/>
      <c r="N1566" s="110"/>
      <c r="O1566" s="111"/>
      <c r="P1566" s="101"/>
    </row>
    <row r="1567" spans="1:16">
      <c r="A1567" s="1031"/>
      <c r="B1567" s="132"/>
      <c r="C1567" s="994"/>
      <c r="D1567" s="91"/>
      <c r="E1567" s="93"/>
      <c r="F1567" s="94"/>
      <c r="G1567" s="132"/>
      <c r="H1567" s="994"/>
      <c r="I1567" s="91"/>
      <c r="J1567" s="93"/>
      <c r="K1567" s="94"/>
      <c r="L1567" s="132"/>
      <c r="M1567" s="994"/>
      <c r="N1567" s="91"/>
      <c r="O1567" s="93"/>
      <c r="P1567" s="94"/>
    </row>
    <row r="1568" spans="1:16">
      <c r="A1568" s="1017"/>
      <c r="B1568" s="107"/>
      <c r="C1568" s="994"/>
      <c r="D1568" s="91"/>
      <c r="E1568" s="93"/>
      <c r="F1568" s="94"/>
      <c r="G1568" s="107"/>
      <c r="H1568" s="994"/>
      <c r="I1568" s="91"/>
      <c r="J1568" s="93"/>
      <c r="K1568" s="94"/>
      <c r="L1568" s="107"/>
      <c r="M1568" s="994"/>
      <c r="N1568" s="91"/>
      <c r="O1568" s="93"/>
      <c r="P1568" s="94"/>
    </row>
    <row r="1569" spans="1:16">
      <c r="A1569" s="1017"/>
      <c r="B1569" s="132"/>
      <c r="C1569" s="994"/>
      <c r="D1569" s="110"/>
      <c r="E1569" s="111"/>
      <c r="F1569" s="101"/>
      <c r="G1569" s="132"/>
      <c r="H1569" s="994"/>
      <c r="I1569" s="110"/>
      <c r="J1569" s="111"/>
      <c r="K1569" s="101"/>
      <c r="L1569" s="132"/>
      <c r="M1569" s="994"/>
      <c r="N1569" s="110"/>
      <c r="O1569" s="111"/>
      <c r="P1569" s="101"/>
    </row>
    <row r="1570" spans="1:16" ht="17.45" customHeight="1" thickBot="1">
      <c r="A1570" s="1032"/>
      <c r="B1570" s="138"/>
      <c r="C1570" s="1012"/>
      <c r="D1570" s="139"/>
      <c r="E1570" s="140"/>
      <c r="F1570" s="141"/>
      <c r="G1570" s="138"/>
      <c r="H1570" s="1012"/>
      <c r="I1570" s="139"/>
      <c r="J1570" s="140"/>
      <c r="K1570" s="141"/>
      <c r="L1570" s="138"/>
      <c r="M1570" s="1012"/>
      <c r="N1570" s="139"/>
      <c r="O1570" s="140"/>
      <c r="P1570" s="141"/>
    </row>
    <row r="1571" spans="1:16" s="143" customFormat="1" ht="27" customHeight="1" thickTop="1" thickBot="1">
      <c r="A1571" s="142"/>
      <c r="B1571" s="1000" t="s">
        <v>1077</v>
      </c>
      <c r="C1571" s="1001"/>
      <c r="D1571" s="1001"/>
      <c r="E1571" s="1001"/>
      <c r="F1571" s="1001"/>
      <c r="G1571" s="1025" t="s">
        <v>1078</v>
      </c>
      <c r="H1571" s="1006"/>
      <c r="I1571" s="1006"/>
      <c r="J1571" s="1006"/>
      <c r="K1571" s="1006"/>
      <c r="L1571" s="1006"/>
      <c r="M1571" s="1006"/>
      <c r="N1571" s="1005" t="s">
        <v>1079</v>
      </c>
      <c r="O1571" s="1006"/>
      <c r="P1571" s="1006"/>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990">
        <f>A1487</f>
        <v>46157</v>
      </c>
      <c r="B1573" s="1020" t="s">
        <v>1085</v>
      </c>
      <c r="C1573" s="157"/>
      <c r="D1573" s="158"/>
      <c r="E1573" s="159"/>
      <c r="F1573" s="160"/>
      <c r="G1573" s="161"/>
      <c r="H1573" s="162"/>
      <c r="I1573" s="163"/>
      <c r="J1573" s="163"/>
      <c r="K1573" s="164"/>
      <c r="L1573" s="165"/>
      <c r="M1573" s="166"/>
      <c r="N1573" s="167"/>
      <c r="O1573" s="163"/>
      <c r="P1573" s="168"/>
    </row>
    <row r="1574" spans="1:16" s="169" customFormat="1">
      <c r="A1574" s="991"/>
      <c r="B1574" s="1021"/>
      <c r="C1574" s="170"/>
      <c r="D1574" s="171"/>
      <c r="E1574" s="172"/>
      <c r="F1574" s="173"/>
      <c r="G1574" s="170"/>
      <c r="H1574" s="174"/>
      <c r="I1574" s="172"/>
      <c r="J1574" s="172"/>
      <c r="K1574" s="175"/>
      <c r="L1574" s="176"/>
      <c r="M1574" s="177"/>
      <c r="N1574" s="178"/>
      <c r="O1574" s="172"/>
      <c r="P1574" s="179"/>
    </row>
    <row r="1575" spans="1:16" s="169" customFormat="1">
      <c r="A1575" s="991"/>
      <c r="B1575" s="1021"/>
      <c r="C1575" s="170"/>
      <c r="D1575" s="171"/>
      <c r="E1575" s="172"/>
      <c r="F1575" s="173"/>
      <c r="G1575" s="170"/>
      <c r="H1575" s="180"/>
      <c r="I1575" s="172"/>
      <c r="J1575" s="172"/>
      <c r="K1575" s="175"/>
      <c r="L1575" s="181"/>
      <c r="M1575" s="177"/>
      <c r="N1575" s="178"/>
      <c r="O1575" s="172"/>
      <c r="P1575" s="179"/>
    </row>
    <row r="1576" spans="1:16" s="169" customFormat="1">
      <c r="A1576" s="991"/>
      <c r="B1576" s="1021"/>
      <c r="C1576" s="170"/>
      <c r="D1576" s="215"/>
      <c r="E1576" s="172"/>
      <c r="F1576" s="173"/>
      <c r="G1576" s="170"/>
      <c r="H1576" s="180"/>
      <c r="I1576" s="172"/>
      <c r="J1576" s="172"/>
      <c r="K1576" s="184"/>
      <c r="L1576" s="181"/>
      <c r="M1576" s="177"/>
      <c r="N1576" s="178"/>
      <c r="O1576" s="172"/>
      <c r="P1576" s="179"/>
    </row>
    <row r="1577" spans="1:16" s="169" customFormat="1">
      <c r="A1577" s="991"/>
      <c r="B1577" s="1021"/>
      <c r="C1577" s="170"/>
      <c r="D1577" s="182"/>
      <c r="E1577" s="172"/>
      <c r="F1577" s="179"/>
      <c r="G1577" s="170"/>
      <c r="H1577" s="183"/>
      <c r="I1577" s="172"/>
      <c r="J1577" s="172"/>
      <c r="K1577" s="184"/>
      <c r="L1577" s="181"/>
      <c r="M1577" s="177"/>
      <c r="N1577" s="178"/>
      <c r="O1577" s="172"/>
      <c r="P1577" s="179"/>
    </row>
    <row r="1578" spans="1:16" s="169" customFormat="1">
      <c r="A1578" s="991"/>
      <c r="B1578" s="1021"/>
      <c r="C1578" s="170"/>
      <c r="D1578" s="171"/>
      <c r="E1578" s="172"/>
      <c r="F1578" s="185"/>
      <c r="G1578" s="195"/>
      <c r="H1578" s="180"/>
      <c r="I1578" s="188"/>
      <c r="J1578" s="172"/>
      <c r="K1578" s="175"/>
      <c r="L1578" s="186"/>
      <c r="M1578" s="187"/>
      <c r="N1578" s="178"/>
      <c r="O1578" s="172"/>
      <c r="P1578" s="179"/>
    </row>
    <row r="1579" spans="1:16" s="169" customFormat="1">
      <c r="A1579" s="991"/>
      <c r="B1579" s="1021"/>
      <c r="C1579" s="170"/>
      <c r="D1579" s="171"/>
      <c r="E1579" s="172"/>
      <c r="F1579" s="179"/>
      <c r="G1579" s="170"/>
      <c r="H1579" s="180"/>
      <c r="I1579" s="188"/>
      <c r="J1579" s="172"/>
      <c r="K1579" s="175"/>
      <c r="L1579" s="181"/>
      <c r="M1579" s="177"/>
      <c r="N1579" s="178"/>
      <c r="O1579" s="172"/>
      <c r="P1579" s="179"/>
    </row>
    <row r="1580" spans="1:16" s="169" customFormat="1">
      <c r="A1580" s="991"/>
      <c r="B1580" s="1021"/>
      <c r="C1580" s="170"/>
      <c r="D1580" s="171"/>
      <c r="E1580" s="172"/>
      <c r="F1580" s="179"/>
      <c r="G1580" s="216"/>
      <c r="H1580" s="180"/>
      <c r="I1580" s="172"/>
      <c r="J1580" s="172"/>
      <c r="K1580" s="175"/>
      <c r="L1580" s="181"/>
      <c r="M1580" s="177"/>
      <c r="N1580" s="178"/>
      <c r="O1580" s="172"/>
      <c r="P1580" s="179"/>
    </row>
    <row r="1581" spans="1:16" s="169" customFormat="1">
      <c r="A1581" s="991"/>
      <c r="B1581" s="1021"/>
      <c r="C1581" s="170"/>
      <c r="D1581" s="171"/>
      <c r="E1581" s="172"/>
      <c r="F1581" s="185"/>
      <c r="G1581" s="170"/>
      <c r="H1581" s="180"/>
      <c r="I1581" s="188"/>
      <c r="J1581" s="172"/>
      <c r="K1581" s="175"/>
      <c r="L1581" s="181"/>
      <c r="M1581" s="177"/>
      <c r="N1581" s="178"/>
      <c r="O1581" s="172"/>
      <c r="P1581" s="179"/>
    </row>
    <row r="1582" spans="1:16" s="169" customFormat="1">
      <c r="A1582" s="991"/>
      <c r="B1582" s="1021"/>
      <c r="C1582" s="170"/>
      <c r="D1582" s="171"/>
      <c r="E1582" s="172"/>
      <c r="F1582" s="179"/>
      <c r="G1582" s="170"/>
      <c r="H1582" s="180"/>
      <c r="I1582" s="188"/>
      <c r="J1582" s="172"/>
      <c r="K1582" s="175"/>
      <c r="L1582" s="181"/>
      <c r="M1582" s="177"/>
      <c r="N1582" s="178"/>
      <c r="O1582" s="172"/>
      <c r="P1582" s="179"/>
    </row>
    <row r="1583" spans="1:16" s="169" customFormat="1">
      <c r="A1583" s="991"/>
      <c r="B1583" s="1021"/>
      <c r="C1583" s="189"/>
      <c r="D1583" s="190"/>
      <c r="E1583" s="191"/>
      <c r="F1583" s="192"/>
      <c r="G1583" s="170"/>
      <c r="H1583" s="174"/>
      <c r="I1583" s="172"/>
      <c r="J1583" s="172"/>
      <c r="K1583" s="175"/>
      <c r="L1583" s="181"/>
      <c r="M1583" s="177"/>
      <c r="N1583" s="193"/>
      <c r="O1583" s="191"/>
      <c r="P1583" s="192"/>
    </row>
    <row r="1584" spans="1:16" s="169" customFormat="1">
      <c r="A1584" s="991"/>
      <c r="B1584" s="1021"/>
      <c r="C1584" s="189"/>
      <c r="D1584" s="190"/>
      <c r="E1584" s="191"/>
      <c r="F1584" s="192"/>
      <c r="G1584" s="195"/>
      <c r="H1584" s="180"/>
      <c r="I1584" s="188"/>
      <c r="J1584" s="172"/>
      <c r="K1584" s="175"/>
      <c r="L1584" s="181"/>
      <c r="M1584" s="177"/>
      <c r="N1584" s="193"/>
      <c r="O1584" s="191"/>
      <c r="P1584" s="192"/>
    </row>
    <row r="1585" spans="1:16" s="169" customFormat="1">
      <c r="A1585" s="991"/>
      <c r="B1585" s="1021"/>
      <c r="C1585" s="189"/>
      <c r="D1585" s="190"/>
      <c r="E1585" s="191"/>
      <c r="F1585" s="192"/>
      <c r="G1585" s="170"/>
      <c r="H1585" s="196"/>
      <c r="I1585" s="188"/>
      <c r="J1585" s="197"/>
      <c r="K1585" s="194"/>
      <c r="L1585" s="181"/>
      <c r="M1585" s="177"/>
      <c r="N1585" s="193"/>
      <c r="O1585" s="191"/>
      <c r="P1585" s="192"/>
    </row>
    <row r="1586" spans="1:16" s="169" customFormat="1">
      <c r="A1586" s="991"/>
      <c r="B1586" s="1021"/>
      <c r="C1586" s="189"/>
      <c r="D1586" s="190"/>
      <c r="E1586" s="191"/>
      <c r="F1586" s="192"/>
      <c r="G1586" s="170"/>
      <c r="H1586" s="198"/>
      <c r="I1586" s="172"/>
      <c r="J1586" s="172"/>
      <c r="K1586" s="175"/>
      <c r="L1586" s="181"/>
      <c r="M1586" s="177"/>
      <c r="N1586" s="193"/>
      <c r="O1586" s="191"/>
      <c r="P1586" s="192"/>
    </row>
    <row r="1587" spans="1:16" s="169" customFormat="1">
      <c r="A1587" s="991"/>
      <c r="B1587" s="1021"/>
      <c r="C1587" s="189"/>
      <c r="D1587" s="190"/>
      <c r="E1587" s="191"/>
      <c r="F1587" s="192"/>
      <c r="G1587" s="195"/>
      <c r="H1587" s="180"/>
      <c r="I1587" s="197"/>
      <c r="J1587" s="197"/>
      <c r="K1587" s="194"/>
      <c r="L1587" s="181"/>
      <c r="M1587" s="177"/>
      <c r="N1587" s="193"/>
      <c r="O1587" s="191"/>
      <c r="P1587" s="192"/>
    </row>
    <row r="1588" spans="1:16" s="169" customFormat="1">
      <c r="A1588" s="991"/>
      <c r="B1588" s="1021"/>
      <c r="C1588" s="189"/>
      <c r="D1588" s="190"/>
      <c r="E1588" s="191"/>
      <c r="F1588" s="192"/>
      <c r="G1588" s="170"/>
      <c r="H1588" s="180"/>
      <c r="I1588" s="197"/>
      <c r="J1588" s="197"/>
      <c r="K1588" s="194"/>
      <c r="L1588" s="176"/>
      <c r="M1588" s="177"/>
      <c r="N1588" s="193"/>
      <c r="O1588" s="191"/>
      <c r="P1588" s="192"/>
    </row>
    <row r="1589" spans="1:16" s="169" customFormat="1">
      <c r="A1589" s="991"/>
      <c r="B1589" s="1021"/>
      <c r="C1589" s="189"/>
      <c r="D1589" s="190"/>
      <c r="E1589" s="191"/>
      <c r="F1589" s="192"/>
      <c r="G1589" s="189"/>
      <c r="H1589" s="198"/>
      <c r="I1589" s="199"/>
      <c r="J1589" s="199"/>
      <c r="K1589" s="200"/>
      <c r="L1589" s="201"/>
      <c r="M1589" s="187"/>
      <c r="N1589" s="193"/>
      <c r="O1589" s="191"/>
      <c r="P1589" s="192"/>
    </row>
    <row r="1590" spans="1:16" s="169" customFormat="1">
      <c r="A1590" s="991"/>
      <c r="B1590" s="1021"/>
      <c r="C1590" s="189"/>
      <c r="D1590" s="190"/>
      <c r="E1590" s="191"/>
      <c r="F1590" s="192"/>
      <c r="G1590" s="189"/>
      <c r="H1590" s="198"/>
      <c r="I1590" s="199"/>
      <c r="J1590" s="199"/>
      <c r="K1590" s="200"/>
      <c r="L1590" s="201"/>
      <c r="M1590" s="187"/>
      <c r="N1590" s="193"/>
      <c r="O1590" s="191"/>
      <c r="P1590" s="192"/>
    </row>
    <row r="1591" spans="1:16" s="169" customFormat="1">
      <c r="A1591" s="991"/>
      <c r="B1591" s="1021"/>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992"/>
      <c r="B1592" s="1022"/>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16">
        <f>A1487+1</f>
        <v>46158</v>
      </c>
      <c r="B1593" s="87" t="s">
        <v>940</v>
      </c>
      <c r="C1593" s="1008" t="s">
        <v>941</v>
      </c>
      <c r="D1593" s="88" t="s">
        <v>942</v>
      </c>
      <c r="E1593" s="89" t="s">
        <v>943</v>
      </c>
      <c r="F1593" s="90"/>
      <c r="G1593" s="87" t="s">
        <v>940</v>
      </c>
      <c r="H1593" s="1023" t="s">
        <v>941</v>
      </c>
      <c r="I1593" s="88" t="s">
        <v>942</v>
      </c>
      <c r="J1593" s="89" t="s">
        <v>943</v>
      </c>
      <c r="K1593" s="90"/>
      <c r="L1593" s="87" t="s">
        <v>940</v>
      </c>
      <c r="M1593" s="1029" t="s">
        <v>941</v>
      </c>
      <c r="N1593" s="88" t="s">
        <v>942</v>
      </c>
      <c r="O1593" s="89" t="s">
        <v>943</v>
      </c>
      <c r="P1593" s="90"/>
    </row>
    <row r="1594" spans="1:16" ht="18" customHeight="1">
      <c r="A1594" s="1017"/>
      <c r="B1594" s="1026"/>
      <c r="C1594" s="994"/>
      <c r="D1594" s="91" t="s">
        <v>951</v>
      </c>
      <c r="E1594" s="92" t="s">
        <v>948</v>
      </c>
      <c r="F1594" s="90"/>
      <c r="G1594" s="1026"/>
      <c r="H1594" s="994"/>
      <c r="I1594" s="91" t="s">
        <v>951</v>
      </c>
      <c r="J1594" s="92" t="s">
        <v>948</v>
      </c>
      <c r="K1594" s="90"/>
      <c r="L1594" s="1026"/>
      <c r="M1594" s="994"/>
      <c r="N1594" s="91" t="s">
        <v>951</v>
      </c>
      <c r="O1594" s="92" t="s">
        <v>948</v>
      </c>
      <c r="P1594" s="90"/>
    </row>
    <row r="1595" spans="1:16" ht="17.45" customHeight="1" thickBot="1">
      <c r="A1595" s="1017"/>
      <c r="B1595" s="997"/>
      <c r="C1595" s="994"/>
      <c r="D1595" s="91" t="s">
        <v>955</v>
      </c>
      <c r="E1595" s="93" t="s">
        <v>952</v>
      </c>
      <c r="F1595" s="95"/>
      <c r="G1595" s="997"/>
      <c r="H1595" s="994"/>
      <c r="I1595" s="91" t="s">
        <v>955</v>
      </c>
      <c r="J1595" s="93" t="s">
        <v>952</v>
      </c>
      <c r="K1595" s="95"/>
      <c r="L1595" s="997"/>
      <c r="M1595" s="994"/>
      <c r="N1595" s="91" t="s">
        <v>955</v>
      </c>
      <c r="O1595" s="93" t="s">
        <v>952</v>
      </c>
      <c r="P1595" s="95"/>
    </row>
    <row r="1596" spans="1:16" ht="17.45" customHeight="1" thickBot="1">
      <c r="A1596" s="1017"/>
      <c r="B1596" s="87" t="s">
        <v>954</v>
      </c>
      <c r="C1596" s="994"/>
      <c r="D1596" s="91"/>
      <c r="E1596" s="93"/>
      <c r="F1596" s="94"/>
      <c r="G1596" s="87" t="s">
        <v>954</v>
      </c>
      <c r="H1596" s="994"/>
      <c r="I1596" s="91" t="s">
        <v>958</v>
      </c>
      <c r="J1596" s="93" t="s">
        <v>956</v>
      </c>
      <c r="K1596" s="94"/>
      <c r="L1596" s="87" t="s">
        <v>954</v>
      </c>
      <c r="M1596" s="994"/>
      <c r="N1596" s="91" t="s">
        <v>958</v>
      </c>
      <c r="O1596" s="93" t="s">
        <v>956</v>
      </c>
      <c r="P1596" s="94"/>
    </row>
    <row r="1597" spans="1:16">
      <c r="A1597" s="1017"/>
      <c r="B1597" s="1027"/>
      <c r="C1597" s="994"/>
      <c r="D1597" s="91"/>
      <c r="E1597" s="93"/>
      <c r="F1597" s="94"/>
      <c r="G1597" s="1027"/>
      <c r="H1597" s="994"/>
      <c r="I1597" s="91"/>
      <c r="J1597" s="93"/>
      <c r="K1597" s="94"/>
      <c r="L1597" s="1027"/>
      <c r="M1597" s="994"/>
      <c r="N1597" s="91"/>
      <c r="O1597" s="93"/>
      <c r="P1597" s="94"/>
    </row>
    <row r="1598" spans="1:16">
      <c r="A1598" s="1017"/>
      <c r="B1598" s="1003"/>
      <c r="C1598" s="994"/>
      <c r="D1598" s="91"/>
      <c r="E1598" s="93"/>
      <c r="F1598" s="94"/>
      <c r="G1598" s="1003"/>
      <c r="H1598" s="994"/>
      <c r="I1598" s="91"/>
      <c r="J1598" s="93"/>
      <c r="K1598" s="94"/>
      <c r="L1598" s="1003"/>
      <c r="M1598" s="994"/>
      <c r="N1598" s="91"/>
      <c r="O1598" s="93"/>
      <c r="P1598" s="94"/>
    </row>
    <row r="1599" spans="1:16">
      <c r="A1599" s="1017"/>
      <c r="B1599" s="1002"/>
      <c r="C1599" s="994"/>
      <c r="D1599" s="91"/>
      <c r="E1599" s="93"/>
      <c r="F1599" s="90"/>
      <c r="G1599" s="1002"/>
      <c r="H1599" s="994"/>
      <c r="I1599" s="91"/>
      <c r="J1599" s="93"/>
      <c r="K1599" s="90"/>
      <c r="L1599" s="1002"/>
      <c r="M1599" s="994"/>
      <c r="N1599" s="91"/>
      <c r="O1599" s="93"/>
      <c r="P1599" s="90"/>
    </row>
    <row r="1600" spans="1:16">
      <c r="A1600" s="1017"/>
      <c r="B1600" s="1003"/>
      <c r="C1600" s="994"/>
      <c r="D1600" s="91"/>
      <c r="E1600" s="93"/>
      <c r="F1600" s="96"/>
      <c r="G1600" s="1003"/>
      <c r="H1600" s="994"/>
      <c r="I1600" s="91"/>
      <c r="J1600" s="93"/>
      <c r="K1600" s="96"/>
      <c r="L1600" s="1003"/>
      <c r="M1600" s="994"/>
      <c r="N1600" s="91"/>
      <c r="O1600" s="93"/>
      <c r="P1600" s="90"/>
    </row>
    <row r="1601" spans="1:16">
      <c r="A1601" s="1017"/>
      <c r="B1601" s="1002"/>
      <c r="C1601" s="994"/>
      <c r="D1601" s="91"/>
      <c r="E1601" s="93"/>
      <c r="F1601" s="99"/>
      <c r="G1601" s="1002"/>
      <c r="H1601" s="994"/>
      <c r="I1601" s="91"/>
      <c r="J1601" s="93"/>
      <c r="K1601" s="99"/>
      <c r="L1601" s="1002"/>
      <c r="M1601" s="994"/>
      <c r="N1601" s="91"/>
      <c r="O1601" s="93"/>
      <c r="P1601" s="96"/>
    </row>
    <row r="1602" spans="1:16" ht="17.45" customHeight="1" thickBot="1">
      <c r="A1602" s="1017"/>
      <c r="B1602" s="1003"/>
      <c r="C1602" s="994"/>
      <c r="D1602" s="91"/>
      <c r="E1602" s="93"/>
      <c r="F1602" s="96"/>
      <c r="G1602" s="1003"/>
      <c r="H1602" s="994"/>
      <c r="I1602" s="91"/>
      <c r="J1602" s="93"/>
      <c r="K1602" s="96"/>
      <c r="L1602" s="1003"/>
      <c r="M1602" s="994"/>
      <c r="N1602" s="91"/>
      <c r="O1602" s="93"/>
      <c r="P1602" s="96"/>
    </row>
    <row r="1603" spans="1:16" ht="17.45" customHeight="1" thickBot="1">
      <c r="A1603" s="1017"/>
      <c r="B1603" s="97" t="s">
        <v>977</v>
      </c>
      <c r="C1603" s="994"/>
      <c r="D1603" s="91"/>
      <c r="E1603" s="93"/>
      <c r="F1603" s="96"/>
      <c r="G1603" s="97" t="s">
        <v>977</v>
      </c>
      <c r="H1603" s="994"/>
      <c r="I1603" s="91"/>
      <c r="J1603" s="93"/>
      <c r="K1603" s="96"/>
      <c r="L1603" s="97" t="s">
        <v>977</v>
      </c>
      <c r="M1603" s="994"/>
      <c r="N1603" s="91"/>
      <c r="O1603" s="93"/>
      <c r="P1603" s="96"/>
    </row>
    <row r="1604" spans="1:16">
      <c r="A1604" s="1017"/>
      <c r="B1604" s="1007"/>
      <c r="C1604" s="994"/>
      <c r="D1604" s="91"/>
      <c r="E1604" s="93"/>
      <c r="F1604" s="96"/>
      <c r="G1604" s="1007"/>
      <c r="H1604" s="994"/>
      <c r="I1604" s="91"/>
      <c r="J1604" s="93"/>
      <c r="K1604" s="96"/>
      <c r="L1604" s="1007"/>
      <c r="M1604" s="994"/>
      <c r="N1604" s="91"/>
      <c r="O1604" s="93"/>
      <c r="P1604" s="96"/>
    </row>
    <row r="1605" spans="1:16">
      <c r="A1605" s="1017"/>
      <c r="B1605" s="999"/>
      <c r="C1605" s="994"/>
      <c r="D1605" s="91"/>
      <c r="E1605" s="93"/>
      <c r="F1605" s="96"/>
      <c r="G1605" s="999"/>
      <c r="H1605" s="994"/>
      <c r="I1605" s="91"/>
      <c r="J1605" s="93"/>
      <c r="K1605" s="96"/>
      <c r="L1605" s="999"/>
      <c r="M1605" s="994"/>
      <c r="N1605" s="91"/>
      <c r="O1605" s="93"/>
      <c r="P1605" s="94"/>
    </row>
    <row r="1606" spans="1:16" ht="17.45" customHeight="1" thickBot="1">
      <c r="A1606" s="1017"/>
      <c r="B1606" s="997"/>
      <c r="C1606" s="994"/>
      <c r="D1606" s="91"/>
      <c r="E1606" s="93"/>
      <c r="F1606" s="94"/>
      <c r="G1606" s="997"/>
      <c r="H1606" s="994"/>
      <c r="I1606" s="91"/>
      <c r="J1606" s="93"/>
      <c r="K1606" s="94"/>
      <c r="L1606" s="997"/>
      <c r="M1606" s="994"/>
      <c r="N1606" s="91"/>
      <c r="O1606" s="93"/>
      <c r="P1606" s="94"/>
    </row>
    <row r="1607" spans="1:16" ht="17.45" customHeight="1" thickBot="1">
      <c r="A1607" s="1017"/>
      <c r="B1607" s="97" t="s">
        <v>994</v>
      </c>
      <c r="C1607" s="994"/>
      <c r="D1607" s="91"/>
      <c r="E1607" s="93"/>
      <c r="F1607" s="94"/>
      <c r="G1607" s="97" t="s">
        <v>994</v>
      </c>
      <c r="H1607" s="994"/>
      <c r="I1607" s="91"/>
      <c r="J1607" s="93"/>
      <c r="K1607" s="94"/>
      <c r="L1607" s="97" t="s">
        <v>994</v>
      </c>
      <c r="M1607" s="994"/>
      <c r="N1607" s="91"/>
      <c r="O1607" s="93"/>
      <c r="P1607" s="94"/>
    </row>
    <row r="1608" spans="1:16">
      <c r="A1608" s="1017"/>
      <c r="B1608" s="998"/>
      <c r="C1608" s="994"/>
      <c r="D1608" s="91"/>
      <c r="E1608" s="93"/>
      <c r="F1608" s="94"/>
      <c r="G1608" s="998"/>
      <c r="H1608" s="994"/>
      <c r="I1608" s="91"/>
      <c r="J1608" s="93"/>
      <c r="K1608" s="94"/>
      <c r="L1608" s="998"/>
      <c r="M1608" s="994"/>
      <c r="N1608" s="91"/>
      <c r="O1608" s="93"/>
      <c r="P1608" s="94"/>
    </row>
    <row r="1609" spans="1:16">
      <c r="A1609" s="1017"/>
      <c r="B1609" s="999"/>
      <c r="C1609" s="994"/>
      <c r="D1609" s="91"/>
      <c r="E1609" s="93"/>
      <c r="F1609" s="94"/>
      <c r="G1609" s="999"/>
      <c r="H1609" s="994"/>
      <c r="I1609" s="91"/>
      <c r="J1609" s="93"/>
      <c r="K1609" s="94"/>
      <c r="L1609" s="999"/>
      <c r="M1609" s="994"/>
      <c r="N1609" s="91"/>
      <c r="O1609" s="93"/>
      <c r="P1609" s="94"/>
    </row>
    <row r="1610" spans="1:16" ht="17.45" customHeight="1" thickBot="1">
      <c r="A1610" s="1017"/>
      <c r="B1610" s="997"/>
      <c r="C1610" s="994"/>
      <c r="D1610" s="91"/>
      <c r="E1610" s="93"/>
      <c r="F1610" s="94"/>
      <c r="G1610" s="997"/>
      <c r="H1610" s="994"/>
      <c r="I1610" s="91"/>
      <c r="J1610" s="93"/>
      <c r="K1610" s="94"/>
      <c r="L1610" s="997"/>
      <c r="M1610" s="994"/>
      <c r="N1610" s="91"/>
      <c r="O1610" s="93"/>
      <c r="P1610" s="94"/>
    </row>
    <row r="1611" spans="1:16">
      <c r="A1611" s="1017"/>
      <c r="B1611" s="1018" t="s">
        <v>1013</v>
      </c>
      <c r="C1611" s="994"/>
      <c r="D1611" s="91"/>
      <c r="E1611" s="93"/>
      <c r="F1611" s="94"/>
      <c r="G1611" s="1018" t="s">
        <v>1013</v>
      </c>
      <c r="H1611" s="994"/>
      <c r="I1611" s="91"/>
      <c r="J1611" s="93"/>
      <c r="K1611" s="94"/>
      <c r="L1611" s="1018" t="s">
        <v>1013</v>
      </c>
      <c r="M1611" s="994"/>
      <c r="N1611" s="91"/>
      <c r="O1611" s="93"/>
      <c r="P1611" s="94"/>
    </row>
    <row r="1612" spans="1:16" ht="17.45" customHeight="1" thickBot="1">
      <c r="A1612" s="1017"/>
      <c r="B1612" s="1019"/>
      <c r="C1612" s="994"/>
      <c r="D1612" s="91"/>
      <c r="E1612" s="93"/>
      <c r="F1612" s="94"/>
      <c r="G1612" s="1019"/>
      <c r="H1612" s="994"/>
      <c r="I1612" s="91"/>
      <c r="J1612" s="93"/>
      <c r="K1612" s="94"/>
      <c r="L1612" s="1019"/>
      <c r="M1612" s="994"/>
      <c r="N1612" s="91"/>
      <c r="O1612" s="93"/>
      <c r="P1612" s="90"/>
    </row>
    <row r="1613" spans="1:16" ht="17.45" customHeight="1" thickTop="1">
      <c r="A1613" s="1017"/>
      <c r="B1613" s="1015" t="s">
        <v>1014</v>
      </c>
      <c r="C1613" s="994"/>
      <c r="D1613" s="91"/>
      <c r="E1613" s="93"/>
      <c r="F1613" s="90"/>
      <c r="G1613" s="1015" t="s">
        <v>1014</v>
      </c>
      <c r="H1613" s="994"/>
      <c r="I1613" s="91"/>
      <c r="J1613" s="93"/>
      <c r="K1613" s="90"/>
      <c r="L1613" s="1015" t="s">
        <v>1014</v>
      </c>
      <c r="M1613" s="994"/>
      <c r="N1613" s="91"/>
      <c r="O1613" s="93"/>
      <c r="P1613" s="94"/>
    </row>
    <row r="1614" spans="1:16" ht="17.45" customHeight="1" thickBot="1">
      <c r="A1614" s="1017"/>
      <c r="B1614" s="997"/>
      <c r="C1614" s="994"/>
      <c r="D1614" s="91"/>
      <c r="E1614" s="93"/>
      <c r="F1614" s="90"/>
      <c r="G1614" s="997"/>
      <c r="H1614" s="994"/>
      <c r="I1614" s="91"/>
      <c r="J1614" s="93"/>
      <c r="K1614" s="90"/>
      <c r="L1614" s="997"/>
      <c r="M1614" s="994"/>
      <c r="N1614" s="91"/>
      <c r="O1614" s="93"/>
      <c r="P1614" s="98"/>
    </row>
    <row r="1615" spans="1:16">
      <c r="A1615" s="1017"/>
      <c r="B1615" s="1014"/>
      <c r="C1615" s="994"/>
      <c r="D1615" s="91"/>
      <c r="E1615" s="93"/>
      <c r="F1615" s="94"/>
      <c r="G1615" s="1014"/>
      <c r="H1615" s="994"/>
      <c r="I1615" s="91"/>
      <c r="J1615" s="93"/>
      <c r="K1615" s="94"/>
      <c r="L1615" s="1014"/>
      <c r="M1615" s="994"/>
      <c r="N1615" s="91"/>
      <c r="O1615" s="93"/>
      <c r="P1615" s="100"/>
    </row>
    <row r="1616" spans="1:16" ht="17.45" customHeight="1" thickBot="1">
      <c r="A1616" s="1017"/>
      <c r="B1616" s="999"/>
      <c r="C1616" s="994"/>
      <c r="D1616" s="91"/>
      <c r="E1616" s="93"/>
      <c r="F1616" s="94"/>
      <c r="G1616" s="999"/>
      <c r="H1616" s="994"/>
      <c r="I1616" s="91"/>
      <c r="J1616" s="93"/>
      <c r="K1616" s="94"/>
      <c r="L1616" s="999"/>
      <c r="M1616" s="994"/>
      <c r="N1616" s="91"/>
      <c r="O1616" s="93"/>
      <c r="P1616" s="101"/>
    </row>
    <row r="1617" spans="1:16">
      <c r="A1617" s="1017"/>
      <c r="B1617" s="1010" t="s">
        <v>1015</v>
      </c>
      <c r="C1617" s="994"/>
      <c r="D1617" s="91"/>
      <c r="E1617" s="93"/>
      <c r="F1617" s="90"/>
      <c r="G1617" s="1010" t="s">
        <v>1015</v>
      </c>
      <c r="H1617" s="994"/>
      <c r="I1617" s="91"/>
      <c r="J1617" s="93"/>
      <c r="K1617" s="90"/>
      <c r="L1617" s="1010" t="s">
        <v>1015</v>
      </c>
      <c r="M1617" s="994"/>
      <c r="N1617" s="91"/>
      <c r="O1617" s="93"/>
      <c r="P1617" s="96"/>
    </row>
    <row r="1618" spans="1:16" ht="17.45" customHeight="1" thickBot="1">
      <c r="A1618" s="1017"/>
      <c r="B1618" s="997"/>
      <c r="C1618" s="994"/>
      <c r="D1618" s="91"/>
      <c r="E1618" s="93"/>
      <c r="F1618" s="98"/>
      <c r="G1618" s="997"/>
      <c r="H1618" s="994"/>
      <c r="I1618" s="91"/>
      <c r="J1618" s="93"/>
      <c r="K1618" s="98"/>
      <c r="L1618" s="997"/>
      <c r="M1618" s="994"/>
      <c r="N1618" s="91"/>
      <c r="O1618" s="93"/>
      <c r="P1618" s="101"/>
    </row>
    <row r="1619" spans="1:16">
      <c r="A1619" s="1017"/>
      <c r="B1619" s="996"/>
      <c r="C1619" s="994"/>
      <c r="D1619" s="91"/>
      <c r="E1619" s="93"/>
      <c r="F1619" s="99"/>
      <c r="G1619" s="996"/>
      <c r="H1619" s="994"/>
      <c r="I1619" s="91"/>
      <c r="J1619" s="93"/>
      <c r="K1619" s="100"/>
      <c r="L1619" s="996"/>
      <c r="M1619" s="994"/>
      <c r="N1619" s="91"/>
      <c r="O1619" s="93"/>
      <c r="P1619" s="90"/>
    </row>
    <row r="1620" spans="1:16" ht="17.45" customHeight="1" thickBot="1">
      <c r="A1620" s="1017"/>
      <c r="B1620" s="997"/>
      <c r="C1620" s="994"/>
      <c r="D1620" s="91"/>
      <c r="E1620" s="93"/>
      <c r="F1620" s="96"/>
      <c r="G1620" s="997"/>
      <c r="H1620" s="994"/>
      <c r="I1620" s="91"/>
      <c r="J1620" s="93"/>
      <c r="K1620" s="101"/>
      <c r="L1620" s="997"/>
      <c r="M1620" s="994"/>
      <c r="N1620" s="91"/>
      <c r="O1620" s="93"/>
      <c r="P1620" s="94"/>
    </row>
    <row r="1621" spans="1:16">
      <c r="A1621" s="1017"/>
      <c r="B1621" s="1004" t="s">
        <v>1016</v>
      </c>
      <c r="C1621" s="994"/>
      <c r="D1621" s="91"/>
      <c r="E1621" s="93"/>
      <c r="F1621" s="100"/>
      <c r="G1621" s="1004" t="s">
        <v>1016</v>
      </c>
      <c r="H1621" s="994"/>
      <c r="I1621" s="91"/>
      <c r="J1621" s="93"/>
      <c r="K1621" s="101"/>
      <c r="L1621" s="1004" t="s">
        <v>1016</v>
      </c>
      <c r="M1621" s="994"/>
      <c r="N1621" s="91"/>
      <c r="O1621" s="111"/>
      <c r="P1621" s="94"/>
    </row>
    <row r="1622" spans="1:16" ht="17.45" customHeight="1" thickBot="1">
      <c r="A1622" s="1017"/>
      <c r="B1622" s="997"/>
      <c r="C1622" s="994"/>
      <c r="D1622" s="91"/>
      <c r="E1622" s="93"/>
      <c r="F1622" s="101"/>
      <c r="G1622" s="997"/>
      <c r="H1622" s="994"/>
      <c r="I1622" s="91"/>
      <c r="J1622" s="93"/>
      <c r="K1622" s="96"/>
      <c r="L1622" s="997"/>
      <c r="M1622" s="994"/>
      <c r="N1622" s="110"/>
      <c r="O1622" s="93"/>
      <c r="P1622" s="109"/>
    </row>
    <row r="1623" spans="1:16">
      <c r="A1623" s="1017"/>
      <c r="B1623" s="996"/>
      <c r="C1623" s="994"/>
      <c r="D1623" s="91"/>
      <c r="E1623" s="93"/>
      <c r="F1623" s="101"/>
      <c r="G1623" s="996"/>
      <c r="H1623" s="994"/>
      <c r="I1623" s="91"/>
      <c r="J1623" s="93"/>
      <c r="K1623" s="101"/>
      <c r="L1623" s="996"/>
      <c r="M1623" s="994"/>
      <c r="N1623" s="110"/>
      <c r="O1623" s="111"/>
      <c r="P1623" s="94"/>
    </row>
    <row r="1624" spans="1:16" ht="17.45" customHeight="1" thickBot="1">
      <c r="A1624" s="1017"/>
      <c r="B1624" s="997"/>
      <c r="C1624" s="994"/>
      <c r="D1624" s="91"/>
      <c r="E1624" s="93"/>
      <c r="F1624" s="96"/>
      <c r="G1624" s="997"/>
      <c r="H1624" s="994"/>
      <c r="I1624" s="91"/>
      <c r="J1624" s="93"/>
      <c r="K1624" s="90"/>
      <c r="L1624" s="997"/>
      <c r="M1624" s="994"/>
      <c r="N1624" s="91"/>
      <c r="O1624" s="111"/>
      <c r="P1624" s="101"/>
    </row>
    <row r="1625" spans="1:16">
      <c r="A1625" s="1017"/>
      <c r="B1625" s="1004" t="s">
        <v>1018</v>
      </c>
      <c r="C1625" s="994"/>
      <c r="D1625" s="91"/>
      <c r="E1625" s="93"/>
      <c r="F1625" s="101"/>
      <c r="G1625" s="1004" t="s">
        <v>1018</v>
      </c>
      <c r="H1625" s="994"/>
      <c r="I1625" s="91"/>
      <c r="J1625" s="93"/>
      <c r="K1625" s="94"/>
      <c r="L1625" s="1004" t="s">
        <v>1018</v>
      </c>
      <c r="M1625" s="994"/>
      <c r="N1625" s="91"/>
      <c r="O1625" s="93"/>
      <c r="P1625" s="94"/>
    </row>
    <row r="1626" spans="1:16" ht="17.45" customHeight="1" thickBot="1">
      <c r="A1626" s="1017"/>
      <c r="B1626" s="997"/>
      <c r="C1626" s="994"/>
      <c r="D1626" s="91"/>
      <c r="E1626" s="93"/>
      <c r="F1626" s="90"/>
      <c r="G1626" s="997"/>
      <c r="H1626" s="994"/>
      <c r="I1626" s="91"/>
      <c r="J1626" s="111"/>
      <c r="K1626" s="94"/>
      <c r="L1626" s="997"/>
      <c r="M1626" s="994"/>
      <c r="N1626" s="110"/>
      <c r="O1626" s="111"/>
      <c r="P1626" s="94"/>
    </row>
    <row r="1627" spans="1:16">
      <c r="A1627" s="1017"/>
      <c r="B1627" s="996"/>
      <c r="C1627" s="994"/>
      <c r="D1627" s="91"/>
      <c r="E1627" s="93"/>
      <c r="F1627" s="94"/>
      <c r="G1627" s="996"/>
      <c r="H1627" s="994"/>
      <c r="I1627" s="91"/>
      <c r="J1627" s="93"/>
      <c r="K1627" s="94"/>
      <c r="L1627" s="996"/>
      <c r="M1627" s="994"/>
      <c r="N1627" s="110"/>
      <c r="O1627" s="111"/>
      <c r="P1627" s="94"/>
    </row>
    <row r="1628" spans="1:16" ht="17.45" customHeight="1" thickBot="1">
      <c r="A1628" s="1017"/>
      <c r="B1628" s="997"/>
      <c r="C1628" s="994"/>
      <c r="D1628" s="91"/>
      <c r="E1628" s="93"/>
      <c r="F1628" s="90"/>
      <c r="G1628" s="997"/>
      <c r="H1628" s="994"/>
      <c r="I1628" s="91"/>
      <c r="J1628" s="111"/>
      <c r="K1628" s="94"/>
      <c r="L1628" s="997"/>
      <c r="M1628" s="994"/>
      <c r="N1628" s="91"/>
      <c r="O1628" s="111"/>
      <c r="P1628" s="94"/>
    </row>
    <row r="1629" spans="1:16">
      <c r="A1629" s="1017"/>
      <c r="B1629" s="1010" t="s">
        <v>1020</v>
      </c>
      <c r="C1629" s="994"/>
      <c r="D1629" s="91"/>
      <c r="E1629" s="93"/>
      <c r="F1629" s="90"/>
      <c r="G1629" s="1010" t="s">
        <v>1020</v>
      </c>
      <c r="H1629" s="994"/>
      <c r="I1629" s="91"/>
      <c r="J1629" s="111"/>
      <c r="K1629" s="94"/>
      <c r="L1629" s="1010" t="s">
        <v>1020</v>
      </c>
      <c r="M1629" s="994"/>
      <c r="N1629" s="110"/>
      <c r="O1629" s="111"/>
      <c r="P1629" s="94"/>
    </row>
    <row r="1630" spans="1:16" ht="17.45" customHeight="1" thickBot="1">
      <c r="A1630" s="1017"/>
      <c r="B1630" s="997"/>
      <c r="C1630" s="994"/>
      <c r="D1630" s="91"/>
      <c r="E1630" s="93"/>
      <c r="F1630" s="90"/>
      <c r="G1630" s="997"/>
      <c r="H1630" s="994"/>
      <c r="I1630" s="91"/>
      <c r="J1630" s="111"/>
      <c r="K1630" s="94"/>
      <c r="L1630" s="997"/>
      <c r="M1630" s="994"/>
      <c r="N1630" s="91"/>
      <c r="O1630" s="111"/>
      <c r="P1630" s="94"/>
    </row>
    <row r="1631" spans="1:16">
      <c r="A1631" s="1017"/>
      <c r="B1631" s="103"/>
      <c r="C1631" s="994"/>
      <c r="D1631" s="91"/>
      <c r="E1631" s="93"/>
      <c r="F1631" s="94"/>
      <c r="G1631" s="103"/>
      <c r="H1631" s="994"/>
      <c r="I1631" s="91"/>
      <c r="J1631" s="93"/>
      <c r="K1631" s="109"/>
      <c r="L1631" s="103"/>
      <c r="M1631" s="994"/>
      <c r="N1631" s="110"/>
      <c r="O1631" s="93"/>
      <c r="P1631" s="109"/>
    </row>
    <row r="1632" spans="1:16">
      <c r="A1632" s="1017"/>
      <c r="B1632" s="104"/>
      <c r="C1632" s="994"/>
      <c r="D1632" s="91"/>
      <c r="E1632" s="93"/>
      <c r="F1632" s="90"/>
      <c r="G1632" s="104"/>
      <c r="H1632" s="994"/>
      <c r="I1632" s="91"/>
      <c r="J1632" s="93"/>
      <c r="K1632" s="94"/>
      <c r="L1632" s="104"/>
      <c r="M1632" s="994"/>
      <c r="N1632" s="110"/>
      <c r="O1632" s="111"/>
      <c r="P1632" s="94"/>
    </row>
    <row r="1633" spans="1:16">
      <c r="A1633" s="1017"/>
      <c r="B1633" s="106"/>
      <c r="C1633" s="994"/>
      <c r="D1633" s="91"/>
      <c r="E1633" s="93"/>
      <c r="F1633" s="90"/>
      <c r="G1633" s="106"/>
      <c r="H1633" s="994"/>
      <c r="I1633" s="110"/>
      <c r="J1633" s="111"/>
      <c r="K1633" s="94"/>
      <c r="L1633" s="106"/>
      <c r="M1633" s="994"/>
      <c r="N1633" s="110"/>
      <c r="O1633" s="111"/>
      <c r="P1633" s="101"/>
    </row>
    <row r="1634" spans="1:16">
      <c r="A1634" s="1017"/>
      <c r="B1634" s="107"/>
      <c r="C1634" s="994"/>
      <c r="D1634" s="91"/>
      <c r="E1634" s="93"/>
      <c r="F1634" s="90"/>
      <c r="G1634" s="107"/>
      <c r="H1634" s="994"/>
      <c r="I1634" s="110"/>
      <c r="J1634" s="111"/>
      <c r="K1634" s="101"/>
      <c r="L1634" s="107"/>
      <c r="M1634" s="994"/>
      <c r="N1634" s="108"/>
      <c r="O1634" s="93"/>
      <c r="P1634" s="94"/>
    </row>
    <row r="1635" spans="1:16">
      <c r="A1635" s="1017"/>
      <c r="B1635" s="106"/>
      <c r="C1635" s="994"/>
      <c r="D1635" s="108"/>
      <c r="E1635" s="93"/>
      <c r="F1635" s="94"/>
      <c r="G1635" s="106"/>
      <c r="H1635" s="994"/>
      <c r="I1635" s="108"/>
      <c r="J1635" s="93"/>
      <c r="K1635" s="109"/>
      <c r="L1635" s="106"/>
      <c r="M1635" s="994"/>
      <c r="N1635" s="91"/>
      <c r="O1635" s="93"/>
      <c r="P1635" s="109"/>
    </row>
    <row r="1636" spans="1:16">
      <c r="A1636" s="1017"/>
      <c r="B1636" s="107"/>
      <c r="C1636" s="994"/>
      <c r="D1636" s="91"/>
      <c r="E1636" s="93"/>
      <c r="F1636" s="105"/>
      <c r="G1636" s="107"/>
      <c r="H1636" s="994"/>
      <c r="I1636" s="91"/>
      <c r="J1636" s="93"/>
      <c r="K1636" s="94"/>
      <c r="L1636" s="107"/>
      <c r="M1636" s="994"/>
      <c r="N1636" s="110"/>
      <c r="O1636" s="111"/>
      <c r="P1636" s="94"/>
    </row>
    <row r="1637" spans="1:16">
      <c r="A1637" s="1017"/>
      <c r="B1637" s="106"/>
      <c r="C1637" s="994"/>
      <c r="D1637" s="91"/>
      <c r="E1637" s="93"/>
      <c r="F1637" s="94"/>
      <c r="G1637" s="106"/>
      <c r="H1637" s="994"/>
      <c r="I1637" s="110"/>
      <c r="J1637" s="111"/>
      <c r="K1637" s="94"/>
      <c r="L1637" s="106"/>
      <c r="M1637" s="994"/>
      <c r="N1637" s="110"/>
      <c r="O1637" s="111"/>
      <c r="P1637" s="94"/>
    </row>
    <row r="1638" spans="1:16" ht="17.45" customHeight="1" thickBot="1">
      <c r="A1638" s="1017"/>
      <c r="B1638" s="107"/>
      <c r="C1638" s="995"/>
      <c r="D1638" s="112"/>
      <c r="E1638" s="113"/>
      <c r="F1638" s="114"/>
      <c r="G1638" s="107"/>
      <c r="H1638" s="994"/>
      <c r="I1638" s="112"/>
      <c r="J1638" s="113"/>
      <c r="K1638" s="114"/>
      <c r="L1638" s="107"/>
      <c r="M1638" s="994"/>
      <c r="N1638" s="112"/>
      <c r="O1638" s="113"/>
      <c r="P1638" s="114"/>
    </row>
    <row r="1639" spans="1:16">
      <c r="A1639" s="1030" t="str">
        <f>TEXT(A1593,"AAAA")</f>
        <v>星期六</v>
      </c>
      <c r="B1639" s="106"/>
      <c r="C1639" s="1008" t="s">
        <v>978</v>
      </c>
      <c r="D1639" s="115"/>
      <c r="E1639" s="116"/>
      <c r="F1639" s="94"/>
      <c r="G1639" s="106"/>
      <c r="H1639" s="993" t="s">
        <v>978</v>
      </c>
      <c r="I1639" s="115"/>
      <c r="J1639" s="116"/>
      <c r="K1639" s="94"/>
      <c r="L1639" s="106"/>
      <c r="M1639" s="1009" t="s">
        <v>978</v>
      </c>
      <c r="N1639" s="115"/>
      <c r="O1639" s="116"/>
      <c r="P1639" s="94"/>
    </row>
    <row r="1640" spans="1:16">
      <c r="A1640" s="1017"/>
      <c r="B1640" s="107"/>
      <c r="C1640" s="994"/>
      <c r="D1640" s="117"/>
      <c r="E1640" s="93"/>
      <c r="F1640" s="94"/>
      <c r="G1640" s="107"/>
      <c r="H1640" s="994"/>
      <c r="I1640" s="91"/>
      <c r="J1640" s="93"/>
      <c r="K1640" s="94"/>
      <c r="L1640" s="107"/>
      <c r="M1640" s="994"/>
      <c r="N1640" s="91"/>
      <c r="O1640" s="93"/>
      <c r="P1640" s="94"/>
    </row>
    <row r="1641" spans="1:16">
      <c r="A1641" s="1017"/>
      <c r="B1641" s="106"/>
      <c r="C1641" s="994"/>
      <c r="D1641" s="117"/>
      <c r="E1641" s="93"/>
      <c r="F1641" s="94"/>
      <c r="G1641" s="106"/>
      <c r="H1641" s="994"/>
      <c r="I1641" s="91"/>
      <c r="J1641" s="93"/>
      <c r="K1641" s="94"/>
      <c r="L1641" s="106"/>
      <c r="M1641" s="994"/>
      <c r="N1641" s="91"/>
      <c r="O1641" s="93"/>
      <c r="P1641" s="94"/>
    </row>
    <row r="1642" spans="1:16">
      <c r="A1642" s="1017"/>
      <c r="B1642" s="107"/>
      <c r="C1642" s="994"/>
      <c r="D1642" s="117"/>
      <c r="E1642" s="93"/>
      <c r="F1642" s="94"/>
      <c r="G1642" s="107"/>
      <c r="H1642" s="994"/>
      <c r="I1642" s="91"/>
      <c r="J1642" s="93"/>
      <c r="K1642" s="94"/>
      <c r="L1642" s="107"/>
      <c r="M1642" s="994"/>
      <c r="N1642" s="91"/>
      <c r="O1642" s="93"/>
      <c r="P1642" s="94"/>
    </row>
    <row r="1643" spans="1:16">
      <c r="A1643" s="1017"/>
      <c r="B1643" s="106"/>
      <c r="C1643" s="994"/>
      <c r="D1643" s="117"/>
      <c r="E1643" s="93"/>
      <c r="F1643" s="94"/>
      <c r="G1643" s="106"/>
      <c r="H1643" s="994"/>
      <c r="I1643" s="91"/>
      <c r="J1643" s="93"/>
      <c r="K1643" s="94"/>
      <c r="L1643" s="106"/>
      <c r="M1643" s="994"/>
      <c r="N1643" s="91"/>
      <c r="O1643" s="93"/>
      <c r="P1643" s="94"/>
    </row>
    <row r="1644" spans="1:16">
      <c r="A1644" s="1017"/>
      <c r="B1644" s="107"/>
      <c r="C1644" s="994"/>
      <c r="D1644" s="117"/>
      <c r="E1644" s="93"/>
      <c r="F1644" s="94"/>
      <c r="G1644" s="107"/>
      <c r="H1644" s="994"/>
      <c r="I1644" s="91"/>
      <c r="J1644" s="93"/>
      <c r="K1644" s="94"/>
      <c r="L1644" s="107"/>
      <c r="M1644" s="994"/>
      <c r="N1644" s="91"/>
      <c r="O1644" s="93"/>
      <c r="P1644" s="94"/>
    </row>
    <row r="1645" spans="1:16">
      <c r="A1645" s="1017"/>
      <c r="B1645" s="106"/>
      <c r="C1645" s="994"/>
      <c r="D1645" s="117"/>
      <c r="E1645" s="93"/>
      <c r="F1645" s="94"/>
      <c r="G1645" s="106"/>
      <c r="H1645" s="994"/>
      <c r="I1645" s="91"/>
      <c r="J1645" s="93"/>
      <c r="K1645" s="94"/>
      <c r="L1645" s="106"/>
      <c r="M1645" s="994"/>
      <c r="N1645" s="91"/>
      <c r="O1645" s="93"/>
      <c r="P1645" s="94"/>
    </row>
    <row r="1646" spans="1:16">
      <c r="A1646" s="1017"/>
      <c r="B1646" s="107"/>
      <c r="C1646" s="994"/>
      <c r="D1646" s="91"/>
      <c r="E1646" s="93"/>
      <c r="F1646" s="94"/>
      <c r="G1646" s="107"/>
      <c r="H1646" s="994"/>
      <c r="I1646" s="91"/>
      <c r="J1646" s="93"/>
      <c r="K1646" s="94"/>
      <c r="L1646" s="107"/>
      <c r="M1646" s="994"/>
      <c r="N1646" s="91"/>
      <c r="O1646" s="93"/>
      <c r="P1646" s="94"/>
    </row>
    <row r="1647" spans="1:16">
      <c r="A1647" s="1017"/>
      <c r="B1647" s="104"/>
      <c r="C1647" s="994"/>
      <c r="D1647" s="110"/>
      <c r="E1647" s="111"/>
      <c r="F1647" s="101"/>
      <c r="G1647" s="104"/>
      <c r="H1647" s="994"/>
      <c r="I1647" s="110"/>
      <c r="J1647" s="111"/>
      <c r="K1647" s="94"/>
      <c r="L1647" s="104"/>
      <c r="M1647" s="994"/>
      <c r="N1647" s="110"/>
      <c r="O1647" s="111"/>
      <c r="P1647" s="94"/>
    </row>
    <row r="1648" spans="1:16" ht="17.45" customHeight="1" thickBot="1">
      <c r="A1648" s="1017"/>
      <c r="B1648" s="104"/>
      <c r="C1648" s="995"/>
      <c r="D1648" s="119" t="s">
        <v>1047</v>
      </c>
      <c r="E1648" s="120" t="s">
        <v>1048</v>
      </c>
      <c r="F1648" s="121"/>
      <c r="G1648" s="104"/>
      <c r="H1648" s="995"/>
      <c r="I1648" s="119" t="s">
        <v>1047</v>
      </c>
      <c r="J1648" s="120" t="s">
        <v>1048</v>
      </c>
      <c r="K1648" s="94"/>
      <c r="L1648" s="104"/>
      <c r="M1648" s="995"/>
      <c r="N1648" s="119" t="s">
        <v>1047</v>
      </c>
      <c r="O1648" s="120" t="s">
        <v>1048</v>
      </c>
      <c r="P1648" s="94"/>
    </row>
    <row r="1649" spans="1:16">
      <c r="A1649" s="102"/>
      <c r="B1649" s="106"/>
      <c r="C1649" s="1008" t="s">
        <v>1049</v>
      </c>
      <c r="D1649" s="115"/>
      <c r="E1649" s="116"/>
      <c r="F1649" s="122"/>
      <c r="G1649" s="106"/>
      <c r="H1649" s="993" t="s">
        <v>1049</v>
      </c>
      <c r="I1649" s="115"/>
      <c r="J1649" s="116"/>
      <c r="K1649" s="122"/>
      <c r="L1649" s="106"/>
      <c r="M1649" s="1009" t="s">
        <v>1049</v>
      </c>
      <c r="N1649" s="115"/>
      <c r="O1649" s="116"/>
      <c r="P1649" s="122"/>
    </row>
    <row r="1650" spans="1:16">
      <c r="A1650" s="102"/>
      <c r="B1650" s="107"/>
      <c r="C1650" s="994"/>
      <c r="D1650" s="91"/>
      <c r="E1650" s="93"/>
      <c r="F1650" s="94"/>
      <c r="G1650" s="107"/>
      <c r="H1650" s="994"/>
      <c r="I1650" s="91"/>
      <c r="J1650" s="93"/>
      <c r="K1650" s="94"/>
      <c r="L1650" s="107"/>
      <c r="M1650" s="994"/>
      <c r="N1650" s="91"/>
      <c r="O1650" s="93"/>
      <c r="P1650" s="94"/>
    </row>
    <row r="1651" spans="1:16">
      <c r="A1651" s="102"/>
      <c r="B1651" s="123"/>
      <c r="C1651" s="994"/>
      <c r="D1651" s="91"/>
      <c r="E1651" s="93"/>
      <c r="F1651" s="94"/>
      <c r="G1651" s="123"/>
      <c r="H1651" s="994"/>
      <c r="I1651" s="91"/>
      <c r="J1651" s="93"/>
      <c r="K1651" s="94"/>
      <c r="L1651" s="123"/>
      <c r="M1651" s="994"/>
      <c r="N1651" s="91"/>
      <c r="O1651" s="93"/>
      <c r="P1651" s="125"/>
    </row>
    <row r="1652" spans="1:16">
      <c r="A1652" s="102"/>
      <c r="B1652" s="104"/>
      <c r="C1652" s="994"/>
      <c r="D1652" s="91"/>
      <c r="E1652" s="93"/>
      <c r="F1652" s="94"/>
      <c r="G1652" s="104"/>
      <c r="H1652" s="994"/>
      <c r="I1652" s="91"/>
      <c r="J1652" s="93"/>
      <c r="K1652" s="94"/>
      <c r="L1652" s="104"/>
      <c r="M1652" s="994"/>
      <c r="N1652" s="91"/>
      <c r="O1652" s="93"/>
      <c r="P1652" s="213"/>
    </row>
    <row r="1653" spans="1:16">
      <c r="A1653" s="102"/>
      <c r="B1653" s="106"/>
      <c r="C1653" s="994"/>
      <c r="D1653" s="91"/>
      <c r="E1653" s="93"/>
      <c r="F1653" s="94"/>
      <c r="G1653" s="106"/>
      <c r="H1653" s="994"/>
      <c r="I1653" s="91"/>
      <c r="J1653" s="93"/>
      <c r="K1653" s="94"/>
      <c r="L1653" s="106"/>
      <c r="M1653" s="994"/>
      <c r="N1653" s="91"/>
      <c r="O1653" s="93"/>
      <c r="P1653" s="94"/>
    </row>
    <row r="1654" spans="1:16">
      <c r="A1654" s="102"/>
      <c r="B1654" s="107"/>
      <c r="C1654" s="994"/>
      <c r="D1654" s="91"/>
      <c r="E1654" s="93"/>
      <c r="F1654" s="124"/>
      <c r="G1654" s="107"/>
      <c r="H1654" s="994"/>
      <c r="I1654" s="91"/>
      <c r="J1654" s="93"/>
      <c r="K1654" s="124"/>
      <c r="L1654" s="107"/>
      <c r="M1654" s="994"/>
      <c r="N1654" s="91"/>
      <c r="O1654" s="93"/>
      <c r="P1654" s="124"/>
    </row>
    <row r="1655" spans="1:16">
      <c r="A1655" s="102"/>
      <c r="B1655" s="106"/>
      <c r="C1655" s="994"/>
      <c r="D1655" s="91"/>
      <c r="E1655" s="93"/>
      <c r="F1655" s="125"/>
      <c r="G1655" s="106"/>
      <c r="H1655" s="994"/>
      <c r="I1655" s="91"/>
      <c r="J1655" s="93"/>
      <c r="K1655" s="125"/>
      <c r="L1655" s="106"/>
      <c r="M1655" s="994"/>
      <c r="N1655" s="91"/>
      <c r="O1655" s="93"/>
      <c r="P1655" s="125"/>
    </row>
    <row r="1656" spans="1:16">
      <c r="A1656" s="102"/>
      <c r="B1656" s="107"/>
      <c r="C1656" s="994"/>
      <c r="D1656" s="214"/>
      <c r="E1656" s="111"/>
      <c r="F1656" s="213"/>
      <c r="G1656" s="107"/>
      <c r="H1656" s="994"/>
      <c r="I1656" s="110"/>
      <c r="J1656" s="111"/>
      <c r="K1656" s="213"/>
      <c r="L1656" s="107"/>
      <c r="M1656" s="994"/>
      <c r="N1656" s="110"/>
      <c r="O1656" s="111"/>
      <c r="P1656" s="213"/>
    </row>
    <row r="1657" spans="1:16">
      <c r="A1657" s="102"/>
      <c r="B1657" s="106"/>
      <c r="C1657" s="994"/>
      <c r="D1657" s="214"/>
      <c r="E1657" s="111"/>
      <c r="F1657" s="213"/>
      <c r="G1657" s="106"/>
      <c r="H1657" s="994"/>
      <c r="I1657" s="110"/>
      <c r="J1657" s="111"/>
      <c r="K1657" s="213"/>
      <c r="L1657" s="106"/>
      <c r="M1657" s="994"/>
      <c r="N1657" s="110"/>
      <c r="O1657" s="111"/>
      <c r="P1657" s="213"/>
    </row>
    <row r="1658" spans="1:16" ht="17.45" customHeight="1" thickBot="1">
      <c r="A1658" s="102"/>
      <c r="B1658" s="107"/>
      <c r="C1658" s="995"/>
      <c r="D1658" s="126"/>
      <c r="E1658" s="127"/>
      <c r="F1658" s="101"/>
      <c r="G1658" s="107"/>
      <c r="H1658" s="995"/>
      <c r="I1658" s="110"/>
      <c r="J1658" s="127"/>
      <c r="K1658" s="101"/>
      <c r="L1658" s="107"/>
      <c r="M1658" s="995"/>
      <c r="N1658" s="110"/>
      <c r="O1658" s="128"/>
      <c r="P1658" s="124"/>
    </row>
    <row r="1659" spans="1:16">
      <c r="A1659" s="129"/>
      <c r="B1659" s="106"/>
      <c r="C1659" s="1008" t="s">
        <v>1055</v>
      </c>
      <c r="D1659" s="115" t="s">
        <v>1056</v>
      </c>
      <c r="E1659" s="130" t="s">
        <v>943</v>
      </c>
      <c r="F1659" s="122"/>
      <c r="G1659" s="106"/>
      <c r="H1659" s="993" t="s">
        <v>1055</v>
      </c>
      <c r="I1659" s="115" t="s">
        <v>1056</v>
      </c>
      <c r="J1659" s="130" t="s">
        <v>943</v>
      </c>
      <c r="K1659" s="122"/>
      <c r="L1659" s="106"/>
      <c r="M1659" s="1009" t="s">
        <v>1055</v>
      </c>
      <c r="N1659" s="115" t="s">
        <v>1056</v>
      </c>
      <c r="O1659" s="130" t="s">
        <v>943</v>
      </c>
      <c r="P1659" s="122"/>
    </row>
    <row r="1660" spans="1:16">
      <c r="A1660" s="129"/>
      <c r="B1660" s="107"/>
      <c r="C1660" s="994"/>
      <c r="D1660" s="91" t="s">
        <v>1060</v>
      </c>
      <c r="E1660" s="93" t="s">
        <v>948</v>
      </c>
      <c r="F1660" s="131"/>
      <c r="G1660" s="107"/>
      <c r="H1660" s="994"/>
      <c r="I1660" s="91" t="s">
        <v>1060</v>
      </c>
      <c r="J1660" s="93" t="s">
        <v>948</v>
      </c>
      <c r="K1660" s="131"/>
      <c r="L1660" s="107"/>
      <c r="M1660" s="994"/>
      <c r="N1660" s="91" t="s">
        <v>1060</v>
      </c>
      <c r="O1660" s="93" t="s">
        <v>948</v>
      </c>
      <c r="P1660" s="131"/>
    </row>
    <row r="1661" spans="1:16">
      <c r="A1661" s="129"/>
      <c r="B1661" s="132"/>
      <c r="C1661" s="994"/>
      <c r="D1661" s="91" t="s">
        <v>1063</v>
      </c>
      <c r="E1661" s="93" t="s">
        <v>952</v>
      </c>
      <c r="F1661" s="94"/>
      <c r="G1661" s="132"/>
      <c r="H1661" s="994"/>
      <c r="I1661" s="91" t="s">
        <v>1063</v>
      </c>
      <c r="J1661" s="93" t="s">
        <v>952</v>
      </c>
      <c r="K1661" s="94"/>
      <c r="L1661" s="132"/>
      <c r="M1661" s="994"/>
      <c r="N1661" s="91" t="s">
        <v>1063</v>
      </c>
      <c r="O1661" s="93" t="s">
        <v>952</v>
      </c>
      <c r="P1661" s="94"/>
    </row>
    <row r="1662" spans="1:16">
      <c r="A1662" s="129"/>
      <c r="B1662" s="107"/>
      <c r="C1662" s="994"/>
      <c r="D1662" s="91" t="s">
        <v>978</v>
      </c>
      <c r="E1662" s="93" t="s">
        <v>956</v>
      </c>
      <c r="F1662" s="101"/>
      <c r="G1662" s="107"/>
      <c r="H1662" s="994"/>
      <c r="I1662" s="91" t="s">
        <v>978</v>
      </c>
      <c r="J1662" s="93" t="s">
        <v>956</v>
      </c>
      <c r="K1662" s="101"/>
      <c r="L1662" s="107"/>
      <c r="M1662" s="994"/>
      <c r="N1662" s="91" t="s">
        <v>978</v>
      </c>
      <c r="O1662" s="93" t="s">
        <v>956</v>
      </c>
      <c r="P1662" s="101"/>
    </row>
    <row r="1663" spans="1:16">
      <c r="A1663" s="129"/>
      <c r="B1663" s="132"/>
      <c r="C1663" s="994"/>
      <c r="D1663" s="91"/>
      <c r="E1663" s="111"/>
      <c r="F1663" s="133"/>
      <c r="G1663" s="132"/>
      <c r="H1663" s="994"/>
      <c r="I1663" s="91"/>
      <c r="J1663" s="111"/>
      <c r="K1663" s="133"/>
      <c r="L1663" s="132"/>
      <c r="M1663" s="994"/>
      <c r="N1663" s="91"/>
      <c r="O1663" s="111"/>
      <c r="P1663" s="133"/>
    </row>
    <row r="1664" spans="1:16">
      <c r="A1664" s="129"/>
      <c r="B1664" s="107"/>
      <c r="C1664" s="994"/>
      <c r="D1664" s="91"/>
      <c r="E1664" s="93"/>
      <c r="F1664" s="94"/>
      <c r="G1664" s="107"/>
      <c r="H1664" s="994"/>
      <c r="I1664" s="91"/>
      <c r="J1664" s="93"/>
      <c r="K1664" s="94"/>
      <c r="L1664" s="107"/>
      <c r="M1664" s="994"/>
      <c r="N1664" s="91"/>
      <c r="O1664" s="93"/>
      <c r="P1664" s="94"/>
    </row>
    <row r="1665" spans="1:16">
      <c r="A1665" s="129"/>
      <c r="B1665" s="132"/>
      <c r="C1665" s="994"/>
      <c r="D1665" s="91"/>
      <c r="E1665" s="111"/>
      <c r="F1665" s="133"/>
      <c r="G1665" s="132"/>
      <c r="H1665" s="994"/>
      <c r="I1665" s="91"/>
      <c r="J1665" s="111"/>
      <c r="K1665" s="133"/>
      <c r="L1665" s="132"/>
      <c r="M1665" s="994"/>
      <c r="N1665" s="91"/>
      <c r="O1665" s="111"/>
      <c r="P1665" s="133"/>
    </row>
    <row r="1666" spans="1:16">
      <c r="A1666" s="129"/>
      <c r="B1666" s="107"/>
      <c r="C1666" s="994"/>
      <c r="D1666" s="91"/>
      <c r="E1666" s="93"/>
      <c r="F1666" s="94"/>
      <c r="G1666" s="107"/>
      <c r="H1666" s="994"/>
      <c r="I1666" s="91"/>
      <c r="J1666" s="93"/>
      <c r="K1666" s="94"/>
      <c r="L1666" s="107"/>
      <c r="M1666" s="994"/>
      <c r="N1666" s="91"/>
      <c r="O1666" s="93"/>
      <c r="P1666" s="94"/>
    </row>
    <row r="1667" spans="1:16">
      <c r="A1667" s="129"/>
      <c r="B1667" s="132"/>
      <c r="C1667" s="994"/>
      <c r="D1667" s="91"/>
      <c r="E1667" s="93"/>
      <c r="F1667" s="94"/>
      <c r="G1667" s="132"/>
      <c r="H1667" s="994"/>
      <c r="I1667" s="91"/>
      <c r="J1667" s="93"/>
      <c r="K1667" s="94"/>
      <c r="L1667" s="132"/>
      <c r="M1667" s="994"/>
      <c r="N1667" s="91"/>
      <c r="O1667" s="93"/>
      <c r="P1667" s="94"/>
    </row>
    <row r="1668" spans="1:16" ht="17.45" customHeight="1" thickBot="1">
      <c r="A1668" s="129"/>
      <c r="B1668" s="107"/>
      <c r="C1668" s="995"/>
      <c r="D1668" s="112"/>
      <c r="E1668" s="113"/>
      <c r="F1668" s="114"/>
      <c r="G1668" s="107"/>
      <c r="H1668" s="995"/>
      <c r="I1668" s="112"/>
      <c r="J1668" s="127"/>
      <c r="K1668" s="101"/>
      <c r="L1668" s="107"/>
      <c r="M1668" s="995"/>
      <c r="N1668" s="112"/>
      <c r="O1668" s="127"/>
      <c r="P1668" s="101"/>
    </row>
    <row r="1669" spans="1:16">
      <c r="A1669" s="129"/>
      <c r="B1669" s="132"/>
      <c r="C1669" s="1011" t="s">
        <v>1068</v>
      </c>
      <c r="D1669" s="134" t="s">
        <v>1069</v>
      </c>
      <c r="E1669" s="135"/>
      <c r="F1669" s="136" t="s">
        <v>1070</v>
      </c>
      <c r="G1669" s="132"/>
      <c r="H1669" s="1028" t="s">
        <v>1068</v>
      </c>
      <c r="I1669" s="134" t="s">
        <v>1069</v>
      </c>
      <c r="J1669" s="135"/>
      <c r="K1669" s="136" t="s">
        <v>1070</v>
      </c>
      <c r="L1669" s="132"/>
      <c r="M1669" s="1013" t="s">
        <v>1068</v>
      </c>
      <c r="N1669" s="134" t="s">
        <v>1069</v>
      </c>
      <c r="O1669" s="135"/>
      <c r="P1669" s="136" t="s">
        <v>1070</v>
      </c>
    </row>
    <row r="1670" spans="1:16">
      <c r="A1670" s="129"/>
      <c r="B1670" s="107"/>
      <c r="C1670" s="994"/>
      <c r="D1670" s="117"/>
      <c r="E1670" s="118"/>
      <c r="F1670" s="137"/>
      <c r="G1670" s="107"/>
      <c r="H1670" s="994"/>
      <c r="I1670" s="91"/>
      <c r="J1670" s="93"/>
      <c r="K1670" s="94"/>
      <c r="L1670" s="107"/>
      <c r="M1670" s="994"/>
      <c r="N1670" s="91"/>
      <c r="O1670" s="93"/>
      <c r="P1670" s="94"/>
    </row>
    <row r="1671" spans="1:16">
      <c r="A1671" s="129"/>
      <c r="B1671" s="132"/>
      <c r="C1671" s="994"/>
      <c r="D1671" s="91"/>
      <c r="E1671" s="93"/>
      <c r="F1671" s="94"/>
      <c r="G1671" s="132"/>
      <c r="H1671" s="994"/>
      <c r="I1671" s="91"/>
      <c r="J1671" s="93"/>
      <c r="K1671" s="94"/>
      <c r="L1671" s="132"/>
      <c r="M1671" s="994"/>
      <c r="N1671" s="91"/>
      <c r="O1671" s="93"/>
      <c r="P1671" s="94"/>
    </row>
    <row r="1672" spans="1:16">
      <c r="A1672" s="129"/>
      <c r="B1672" s="107"/>
      <c r="C1672" s="994"/>
      <c r="D1672" s="110"/>
      <c r="E1672" s="111"/>
      <c r="F1672" s="101"/>
      <c r="G1672" s="107"/>
      <c r="H1672" s="994"/>
      <c r="I1672" s="110"/>
      <c r="J1672" s="111"/>
      <c r="K1672" s="101"/>
      <c r="L1672" s="107"/>
      <c r="M1672" s="994"/>
      <c r="N1672" s="110"/>
      <c r="O1672" s="111"/>
      <c r="P1672" s="101"/>
    </row>
    <row r="1673" spans="1:16">
      <c r="A1673" s="1031"/>
      <c r="B1673" s="132"/>
      <c r="C1673" s="994"/>
      <c r="D1673" s="91"/>
      <c r="E1673" s="93"/>
      <c r="F1673" s="94"/>
      <c r="G1673" s="132"/>
      <c r="H1673" s="994"/>
      <c r="I1673" s="91"/>
      <c r="J1673" s="93"/>
      <c r="K1673" s="94"/>
      <c r="L1673" s="132"/>
      <c r="M1673" s="994"/>
      <c r="N1673" s="91"/>
      <c r="O1673" s="93"/>
      <c r="P1673" s="94"/>
    </row>
    <row r="1674" spans="1:16">
      <c r="A1674" s="1017"/>
      <c r="B1674" s="107"/>
      <c r="C1674" s="994"/>
      <c r="D1674" s="91"/>
      <c r="E1674" s="93"/>
      <c r="F1674" s="94"/>
      <c r="G1674" s="107"/>
      <c r="H1674" s="994"/>
      <c r="I1674" s="91"/>
      <c r="J1674" s="93"/>
      <c r="K1674" s="94"/>
      <c r="L1674" s="107"/>
      <c r="M1674" s="994"/>
      <c r="N1674" s="91"/>
      <c r="O1674" s="93"/>
      <c r="P1674" s="94"/>
    </row>
    <row r="1675" spans="1:16">
      <c r="A1675" s="1017"/>
      <c r="B1675" s="132"/>
      <c r="C1675" s="994"/>
      <c r="D1675" s="110"/>
      <c r="E1675" s="111"/>
      <c r="F1675" s="101"/>
      <c r="G1675" s="132"/>
      <c r="H1675" s="994"/>
      <c r="I1675" s="110"/>
      <c r="J1675" s="111"/>
      <c r="K1675" s="101"/>
      <c r="L1675" s="132"/>
      <c r="M1675" s="994"/>
      <c r="N1675" s="110"/>
      <c r="O1675" s="111"/>
      <c r="P1675" s="101"/>
    </row>
    <row r="1676" spans="1:16" ht="17.45" customHeight="1" thickBot="1">
      <c r="A1676" s="1032"/>
      <c r="B1676" s="138"/>
      <c r="C1676" s="1012"/>
      <c r="D1676" s="139"/>
      <c r="E1676" s="140"/>
      <c r="F1676" s="141"/>
      <c r="G1676" s="138"/>
      <c r="H1676" s="1012"/>
      <c r="I1676" s="139"/>
      <c r="J1676" s="140"/>
      <c r="K1676" s="141"/>
      <c r="L1676" s="138"/>
      <c r="M1676" s="1012"/>
      <c r="N1676" s="139"/>
      <c r="O1676" s="140"/>
      <c r="P1676" s="141"/>
    </row>
    <row r="1677" spans="1:16" s="143" customFormat="1" ht="27" customHeight="1" thickTop="1" thickBot="1">
      <c r="A1677" s="142"/>
      <c r="B1677" s="1000" t="s">
        <v>1077</v>
      </c>
      <c r="C1677" s="1001"/>
      <c r="D1677" s="1001"/>
      <c r="E1677" s="1001"/>
      <c r="F1677" s="1001"/>
      <c r="G1677" s="1025" t="s">
        <v>1078</v>
      </c>
      <c r="H1677" s="1006"/>
      <c r="I1677" s="1006"/>
      <c r="J1677" s="1006"/>
      <c r="K1677" s="1006"/>
      <c r="L1677" s="1006"/>
      <c r="M1677" s="1006"/>
      <c r="N1677" s="1005" t="s">
        <v>1079</v>
      </c>
      <c r="O1677" s="1006"/>
      <c r="P1677" s="1006"/>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990">
        <f>A1593</f>
        <v>46158</v>
      </c>
      <c r="B1679" s="1020" t="s">
        <v>1085</v>
      </c>
      <c r="C1679" s="157"/>
      <c r="D1679" s="158"/>
      <c r="E1679" s="159"/>
      <c r="F1679" s="160"/>
      <c r="G1679" s="161"/>
      <c r="H1679" s="162"/>
      <c r="I1679" s="163"/>
      <c r="J1679" s="163"/>
      <c r="K1679" s="164"/>
      <c r="L1679" s="165"/>
      <c r="M1679" s="166"/>
      <c r="N1679" s="167"/>
      <c r="O1679" s="163"/>
      <c r="P1679" s="168"/>
    </row>
    <row r="1680" spans="1:16" s="169" customFormat="1">
      <c r="A1680" s="991"/>
      <c r="B1680" s="1021"/>
      <c r="C1680" s="170"/>
      <c r="D1680" s="171"/>
      <c r="E1680" s="172"/>
      <c r="F1680" s="173"/>
      <c r="G1680" s="170"/>
      <c r="H1680" s="174"/>
      <c r="I1680" s="172"/>
      <c r="J1680" s="172"/>
      <c r="K1680" s="175"/>
      <c r="L1680" s="176"/>
      <c r="M1680" s="177"/>
      <c r="N1680" s="178"/>
      <c r="O1680" s="172"/>
      <c r="P1680" s="179"/>
    </row>
    <row r="1681" spans="1:16" s="169" customFormat="1">
      <c r="A1681" s="991"/>
      <c r="B1681" s="1021"/>
      <c r="C1681" s="170"/>
      <c r="D1681" s="171"/>
      <c r="E1681" s="172"/>
      <c r="F1681" s="173"/>
      <c r="G1681" s="170"/>
      <c r="H1681" s="180"/>
      <c r="I1681" s="172"/>
      <c r="J1681" s="172"/>
      <c r="K1681" s="175"/>
      <c r="L1681" s="181"/>
      <c r="M1681" s="177"/>
      <c r="N1681" s="178"/>
      <c r="O1681" s="172"/>
      <c r="P1681" s="179"/>
    </row>
    <row r="1682" spans="1:16" s="169" customFormat="1">
      <c r="A1682" s="991"/>
      <c r="B1682" s="1021"/>
      <c r="C1682" s="170"/>
      <c r="D1682" s="215"/>
      <c r="E1682" s="172"/>
      <c r="F1682" s="173"/>
      <c r="G1682" s="170"/>
      <c r="H1682" s="180"/>
      <c r="I1682" s="172"/>
      <c r="J1682" s="172"/>
      <c r="K1682" s="184"/>
      <c r="L1682" s="181"/>
      <c r="M1682" s="177"/>
      <c r="N1682" s="178"/>
      <c r="O1682" s="172"/>
      <c r="P1682" s="179"/>
    </row>
    <row r="1683" spans="1:16" s="169" customFormat="1">
      <c r="A1683" s="991"/>
      <c r="B1683" s="1021"/>
      <c r="C1683" s="170"/>
      <c r="D1683" s="182"/>
      <c r="E1683" s="172"/>
      <c r="F1683" s="179"/>
      <c r="G1683" s="170"/>
      <c r="H1683" s="183"/>
      <c r="I1683" s="172"/>
      <c r="J1683" s="172"/>
      <c r="K1683" s="184"/>
      <c r="L1683" s="181"/>
      <c r="M1683" s="177"/>
      <c r="N1683" s="178"/>
      <c r="O1683" s="172"/>
      <c r="P1683" s="179"/>
    </row>
    <row r="1684" spans="1:16" s="169" customFormat="1">
      <c r="A1684" s="991"/>
      <c r="B1684" s="1021"/>
      <c r="C1684" s="170"/>
      <c r="D1684" s="171"/>
      <c r="E1684" s="172"/>
      <c r="F1684" s="185"/>
      <c r="G1684" s="195"/>
      <c r="H1684" s="180"/>
      <c r="I1684" s="188"/>
      <c r="J1684" s="172"/>
      <c r="K1684" s="175"/>
      <c r="L1684" s="186"/>
      <c r="M1684" s="187"/>
      <c r="N1684" s="178"/>
      <c r="O1684" s="172"/>
      <c r="P1684" s="179"/>
    </row>
    <row r="1685" spans="1:16" s="169" customFormat="1">
      <c r="A1685" s="991"/>
      <c r="B1685" s="1021"/>
      <c r="C1685" s="170"/>
      <c r="D1685" s="171"/>
      <c r="E1685" s="172"/>
      <c r="F1685" s="179"/>
      <c r="G1685" s="170"/>
      <c r="H1685" s="180"/>
      <c r="I1685" s="188"/>
      <c r="J1685" s="172"/>
      <c r="K1685" s="175"/>
      <c r="L1685" s="181"/>
      <c r="M1685" s="177"/>
      <c r="N1685" s="178"/>
      <c r="O1685" s="172"/>
      <c r="P1685" s="179"/>
    </row>
    <row r="1686" spans="1:16" s="169" customFormat="1">
      <c r="A1686" s="991"/>
      <c r="B1686" s="1021"/>
      <c r="C1686" s="170"/>
      <c r="D1686" s="171"/>
      <c r="E1686" s="172"/>
      <c r="F1686" s="179"/>
      <c r="G1686" s="216"/>
      <c r="H1686" s="180"/>
      <c r="I1686" s="172"/>
      <c r="J1686" s="172"/>
      <c r="K1686" s="175"/>
      <c r="L1686" s="181"/>
      <c r="M1686" s="177"/>
      <c r="N1686" s="178"/>
      <c r="O1686" s="172"/>
      <c r="P1686" s="179"/>
    </row>
    <row r="1687" spans="1:16" s="169" customFormat="1">
      <c r="A1687" s="991"/>
      <c r="B1687" s="1021"/>
      <c r="C1687" s="170"/>
      <c r="D1687" s="171"/>
      <c r="E1687" s="172"/>
      <c r="F1687" s="185"/>
      <c r="G1687" s="170"/>
      <c r="H1687" s="180"/>
      <c r="I1687" s="188"/>
      <c r="J1687" s="172"/>
      <c r="K1687" s="175"/>
      <c r="L1687" s="181"/>
      <c r="M1687" s="177"/>
      <c r="N1687" s="178"/>
      <c r="O1687" s="172"/>
      <c r="P1687" s="179"/>
    </row>
    <row r="1688" spans="1:16" s="169" customFormat="1">
      <c r="A1688" s="991"/>
      <c r="B1688" s="1021"/>
      <c r="C1688" s="170"/>
      <c r="D1688" s="171"/>
      <c r="E1688" s="172"/>
      <c r="F1688" s="179"/>
      <c r="G1688" s="170"/>
      <c r="H1688" s="180"/>
      <c r="I1688" s="188"/>
      <c r="J1688" s="172"/>
      <c r="K1688" s="175"/>
      <c r="L1688" s="181"/>
      <c r="M1688" s="177"/>
      <c r="N1688" s="178"/>
      <c r="O1688" s="172"/>
      <c r="P1688" s="179"/>
    </row>
    <row r="1689" spans="1:16" s="169" customFormat="1">
      <c r="A1689" s="991"/>
      <c r="B1689" s="1021"/>
      <c r="C1689" s="189"/>
      <c r="D1689" s="190"/>
      <c r="E1689" s="191"/>
      <c r="F1689" s="192"/>
      <c r="G1689" s="170"/>
      <c r="H1689" s="174"/>
      <c r="I1689" s="172"/>
      <c r="J1689" s="172"/>
      <c r="K1689" s="175"/>
      <c r="L1689" s="181"/>
      <c r="M1689" s="177"/>
      <c r="N1689" s="193"/>
      <c r="O1689" s="191"/>
      <c r="P1689" s="192"/>
    </row>
    <row r="1690" spans="1:16" s="169" customFormat="1">
      <c r="A1690" s="991"/>
      <c r="B1690" s="1021"/>
      <c r="C1690" s="189"/>
      <c r="D1690" s="190"/>
      <c r="E1690" s="191"/>
      <c r="F1690" s="192"/>
      <c r="G1690" s="195"/>
      <c r="H1690" s="180"/>
      <c r="I1690" s="188"/>
      <c r="J1690" s="172"/>
      <c r="K1690" s="175"/>
      <c r="L1690" s="181"/>
      <c r="M1690" s="177"/>
      <c r="N1690" s="193"/>
      <c r="O1690" s="191"/>
      <c r="P1690" s="192"/>
    </row>
    <row r="1691" spans="1:16" s="169" customFormat="1">
      <c r="A1691" s="991"/>
      <c r="B1691" s="1021"/>
      <c r="C1691" s="189"/>
      <c r="D1691" s="190"/>
      <c r="E1691" s="191"/>
      <c r="F1691" s="192"/>
      <c r="G1691" s="170"/>
      <c r="H1691" s="196"/>
      <c r="I1691" s="188"/>
      <c r="J1691" s="197"/>
      <c r="K1691" s="194"/>
      <c r="L1691" s="181"/>
      <c r="M1691" s="177"/>
      <c r="N1691" s="193"/>
      <c r="O1691" s="191"/>
      <c r="P1691" s="192"/>
    </row>
    <row r="1692" spans="1:16" s="169" customFormat="1">
      <c r="A1692" s="991"/>
      <c r="B1692" s="1021"/>
      <c r="C1692" s="189"/>
      <c r="D1692" s="190"/>
      <c r="E1692" s="191"/>
      <c r="F1692" s="192"/>
      <c r="G1692" s="170"/>
      <c r="H1692" s="198"/>
      <c r="I1692" s="172"/>
      <c r="J1692" s="172"/>
      <c r="K1692" s="175"/>
      <c r="L1692" s="181"/>
      <c r="M1692" s="177"/>
      <c r="N1692" s="193"/>
      <c r="O1692" s="191"/>
      <c r="P1692" s="192"/>
    </row>
    <row r="1693" spans="1:16" s="169" customFormat="1">
      <c r="A1693" s="991"/>
      <c r="B1693" s="1021"/>
      <c r="C1693" s="189"/>
      <c r="D1693" s="190"/>
      <c r="E1693" s="191"/>
      <c r="F1693" s="192"/>
      <c r="G1693" s="195"/>
      <c r="H1693" s="180"/>
      <c r="I1693" s="197"/>
      <c r="J1693" s="197"/>
      <c r="K1693" s="194"/>
      <c r="L1693" s="181"/>
      <c r="M1693" s="177"/>
      <c r="N1693" s="193"/>
      <c r="O1693" s="191"/>
      <c r="P1693" s="192"/>
    </row>
    <row r="1694" spans="1:16" s="169" customFormat="1">
      <c r="A1694" s="991"/>
      <c r="B1694" s="1021"/>
      <c r="C1694" s="189"/>
      <c r="D1694" s="190"/>
      <c r="E1694" s="191"/>
      <c r="F1694" s="192"/>
      <c r="G1694" s="170"/>
      <c r="H1694" s="180"/>
      <c r="I1694" s="197"/>
      <c r="J1694" s="197"/>
      <c r="K1694" s="194"/>
      <c r="L1694" s="176"/>
      <c r="M1694" s="177"/>
      <c r="N1694" s="193"/>
      <c r="O1694" s="191"/>
      <c r="P1694" s="192"/>
    </row>
    <row r="1695" spans="1:16" s="169" customFormat="1">
      <c r="A1695" s="991"/>
      <c r="B1695" s="1021"/>
      <c r="C1695" s="189"/>
      <c r="D1695" s="190"/>
      <c r="E1695" s="191"/>
      <c r="F1695" s="192"/>
      <c r="G1695" s="189"/>
      <c r="H1695" s="198"/>
      <c r="I1695" s="199"/>
      <c r="J1695" s="199"/>
      <c r="K1695" s="200"/>
      <c r="L1695" s="201"/>
      <c r="M1695" s="187"/>
      <c r="N1695" s="193"/>
      <c r="O1695" s="191"/>
      <c r="P1695" s="192"/>
    </row>
    <row r="1696" spans="1:16" s="169" customFormat="1">
      <c r="A1696" s="991"/>
      <c r="B1696" s="1021"/>
      <c r="C1696" s="189"/>
      <c r="D1696" s="190"/>
      <c r="E1696" s="191"/>
      <c r="F1696" s="192"/>
      <c r="G1696" s="189"/>
      <c r="H1696" s="198"/>
      <c r="I1696" s="199"/>
      <c r="J1696" s="199"/>
      <c r="K1696" s="200"/>
      <c r="L1696" s="201"/>
      <c r="M1696" s="187"/>
      <c r="N1696" s="193"/>
      <c r="O1696" s="191"/>
      <c r="P1696" s="192"/>
    </row>
    <row r="1697" spans="1:16" s="169" customFormat="1">
      <c r="A1697" s="991"/>
      <c r="B1697" s="1021"/>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992"/>
      <c r="B1698" s="1022"/>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16">
        <f>A1593+1</f>
        <v>46159</v>
      </c>
      <c r="B1699" s="87" t="s">
        <v>940</v>
      </c>
      <c r="C1699" s="1008" t="s">
        <v>941</v>
      </c>
      <c r="D1699" s="88" t="s">
        <v>942</v>
      </c>
      <c r="E1699" s="89" t="s">
        <v>943</v>
      </c>
      <c r="F1699" s="90"/>
      <c r="G1699" s="87" t="s">
        <v>940</v>
      </c>
      <c r="H1699" s="1023" t="s">
        <v>941</v>
      </c>
      <c r="I1699" s="88" t="s">
        <v>942</v>
      </c>
      <c r="J1699" s="89" t="s">
        <v>943</v>
      </c>
      <c r="K1699" s="90"/>
      <c r="L1699" s="87" t="s">
        <v>940</v>
      </c>
      <c r="M1699" s="1029" t="s">
        <v>941</v>
      </c>
      <c r="N1699" s="88" t="s">
        <v>942</v>
      </c>
      <c r="O1699" s="89" t="s">
        <v>943</v>
      </c>
      <c r="P1699" s="90"/>
    </row>
    <row r="1700" spans="1:16" ht="18" customHeight="1">
      <c r="A1700" s="1017"/>
      <c r="B1700" s="1026"/>
      <c r="C1700" s="994"/>
      <c r="D1700" s="91" t="s">
        <v>951</v>
      </c>
      <c r="E1700" s="92" t="s">
        <v>948</v>
      </c>
      <c r="F1700" s="90"/>
      <c r="G1700" s="1026"/>
      <c r="H1700" s="994"/>
      <c r="I1700" s="91" t="s">
        <v>951</v>
      </c>
      <c r="J1700" s="92" t="s">
        <v>948</v>
      </c>
      <c r="K1700" s="90"/>
      <c r="L1700" s="1026"/>
      <c r="M1700" s="994"/>
      <c r="N1700" s="91" t="s">
        <v>951</v>
      </c>
      <c r="O1700" s="92" t="s">
        <v>948</v>
      </c>
      <c r="P1700" s="90"/>
    </row>
    <row r="1701" spans="1:16" ht="17.45" customHeight="1" thickBot="1">
      <c r="A1701" s="1017"/>
      <c r="B1701" s="997"/>
      <c r="C1701" s="994"/>
      <c r="D1701" s="91" t="s">
        <v>955</v>
      </c>
      <c r="E1701" s="93" t="s">
        <v>952</v>
      </c>
      <c r="F1701" s="95"/>
      <c r="G1701" s="997"/>
      <c r="H1701" s="994"/>
      <c r="I1701" s="91" t="s">
        <v>955</v>
      </c>
      <c r="J1701" s="93" t="s">
        <v>952</v>
      </c>
      <c r="K1701" s="95"/>
      <c r="L1701" s="997"/>
      <c r="M1701" s="994"/>
      <c r="N1701" s="91" t="s">
        <v>955</v>
      </c>
      <c r="O1701" s="93" t="s">
        <v>952</v>
      </c>
      <c r="P1701" s="95"/>
    </row>
    <row r="1702" spans="1:16" ht="17.45" customHeight="1" thickBot="1">
      <c r="A1702" s="1017"/>
      <c r="B1702" s="87" t="s">
        <v>954</v>
      </c>
      <c r="C1702" s="994"/>
      <c r="D1702" s="91"/>
      <c r="E1702" s="93"/>
      <c r="F1702" s="94"/>
      <c r="G1702" s="87" t="s">
        <v>954</v>
      </c>
      <c r="H1702" s="994"/>
      <c r="I1702" s="91" t="s">
        <v>958</v>
      </c>
      <c r="J1702" s="93" t="s">
        <v>956</v>
      </c>
      <c r="K1702" s="94"/>
      <c r="L1702" s="87" t="s">
        <v>954</v>
      </c>
      <c r="M1702" s="994"/>
      <c r="N1702" s="91" t="s">
        <v>958</v>
      </c>
      <c r="O1702" s="93" t="s">
        <v>956</v>
      </c>
      <c r="P1702" s="94"/>
    </row>
    <row r="1703" spans="1:16">
      <c r="A1703" s="1017"/>
      <c r="B1703" s="1027"/>
      <c r="C1703" s="994"/>
      <c r="D1703" s="91"/>
      <c r="E1703" s="93"/>
      <c r="F1703" s="94"/>
      <c r="G1703" s="1027"/>
      <c r="H1703" s="994"/>
      <c r="I1703" s="91"/>
      <c r="J1703" s="93"/>
      <c r="K1703" s="94"/>
      <c r="L1703" s="1027"/>
      <c r="M1703" s="994"/>
      <c r="N1703" s="91"/>
      <c r="O1703" s="93"/>
      <c r="P1703" s="94"/>
    </row>
    <row r="1704" spans="1:16">
      <c r="A1704" s="1017"/>
      <c r="B1704" s="1003"/>
      <c r="C1704" s="994"/>
      <c r="D1704" s="91"/>
      <c r="E1704" s="93"/>
      <c r="F1704" s="94"/>
      <c r="G1704" s="1003"/>
      <c r="H1704" s="994"/>
      <c r="I1704" s="91"/>
      <c r="J1704" s="93"/>
      <c r="K1704" s="94"/>
      <c r="L1704" s="1003"/>
      <c r="M1704" s="994"/>
      <c r="N1704" s="91"/>
      <c r="O1704" s="93"/>
      <c r="P1704" s="94"/>
    </row>
    <row r="1705" spans="1:16">
      <c r="A1705" s="1017"/>
      <c r="B1705" s="1002"/>
      <c r="C1705" s="994"/>
      <c r="D1705" s="91"/>
      <c r="E1705" s="93"/>
      <c r="F1705" s="90"/>
      <c r="G1705" s="1002"/>
      <c r="H1705" s="994"/>
      <c r="I1705" s="91"/>
      <c r="J1705" s="93"/>
      <c r="K1705" s="90"/>
      <c r="L1705" s="1002"/>
      <c r="M1705" s="994"/>
      <c r="N1705" s="91"/>
      <c r="O1705" s="93"/>
      <c r="P1705" s="90"/>
    </row>
    <row r="1706" spans="1:16">
      <c r="A1706" s="1017"/>
      <c r="B1706" s="1003"/>
      <c r="C1706" s="994"/>
      <c r="D1706" s="91"/>
      <c r="E1706" s="93"/>
      <c r="F1706" s="96"/>
      <c r="G1706" s="1003"/>
      <c r="H1706" s="994"/>
      <c r="I1706" s="91"/>
      <c r="J1706" s="93"/>
      <c r="K1706" s="96"/>
      <c r="L1706" s="1003"/>
      <c r="M1706" s="994"/>
      <c r="N1706" s="91"/>
      <c r="O1706" s="93"/>
      <c r="P1706" s="90"/>
    </row>
    <row r="1707" spans="1:16">
      <c r="A1707" s="1017"/>
      <c r="B1707" s="1002"/>
      <c r="C1707" s="994"/>
      <c r="D1707" s="91"/>
      <c r="E1707" s="93"/>
      <c r="F1707" s="99"/>
      <c r="G1707" s="1002"/>
      <c r="H1707" s="994"/>
      <c r="I1707" s="91"/>
      <c r="J1707" s="93"/>
      <c r="K1707" s="99"/>
      <c r="L1707" s="1002"/>
      <c r="M1707" s="994"/>
      <c r="N1707" s="91"/>
      <c r="O1707" s="93"/>
      <c r="P1707" s="96"/>
    </row>
    <row r="1708" spans="1:16" ht="17.45" customHeight="1" thickBot="1">
      <c r="A1708" s="1017"/>
      <c r="B1708" s="1003"/>
      <c r="C1708" s="994"/>
      <c r="D1708" s="91"/>
      <c r="E1708" s="93"/>
      <c r="F1708" s="96"/>
      <c r="G1708" s="1003"/>
      <c r="H1708" s="994"/>
      <c r="I1708" s="91"/>
      <c r="J1708" s="93"/>
      <c r="K1708" s="96"/>
      <c r="L1708" s="1003"/>
      <c r="M1708" s="994"/>
      <c r="N1708" s="91"/>
      <c r="O1708" s="93"/>
      <c r="P1708" s="96"/>
    </row>
    <row r="1709" spans="1:16" ht="17.45" customHeight="1" thickBot="1">
      <c r="A1709" s="1017"/>
      <c r="B1709" s="97" t="s">
        <v>977</v>
      </c>
      <c r="C1709" s="994"/>
      <c r="D1709" s="91"/>
      <c r="E1709" s="93"/>
      <c r="F1709" s="96"/>
      <c r="G1709" s="97" t="s">
        <v>977</v>
      </c>
      <c r="H1709" s="994"/>
      <c r="I1709" s="91"/>
      <c r="J1709" s="93"/>
      <c r="K1709" s="96"/>
      <c r="L1709" s="97" t="s">
        <v>977</v>
      </c>
      <c r="M1709" s="994"/>
      <c r="N1709" s="91"/>
      <c r="O1709" s="93"/>
      <c r="P1709" s="96"/>
    </row>
    <row r="1710" spans="1:16">
      <c r="A1710" s="1017"/>
      <c r="B1710" s="1007"/>
      <c r="C1710" s="994"/>
      <c r="D1710" s="91"/>
      <c r="E1710" s="93"/>
      <c r="F1710" s="96"/>
      <c r="G1710" s="1007"/>
      <c r="H1710" s="994"/>
      <c r="I1710" s="91"/>
      <c r="J1710" s="93"/>
      <c r="K1710" s="96"/>
      <c r="L1710" s="1007"/>
      <c r="M1710" s="994"/>
      <c r="N1710" s="91"/>
      <c r="O1710" s="93"/>
      <c r="P1710" s="96"/>
    </row>
    <row r="1711" spans="1:16">
      <c r="A1711" s="1017"/>
      <c r="B1711" s="999"/>
      <c r="C1711" s="994"/>
      <c r="D1711" s="91"/>
      <c r="E1711" s="93"/>
      <c r="F1711" s="96"/>
      <c r="G1711" s="999"/>
      <c r="H1711" s="994"/>
      <c r="I1711" s="91"/>
      <c r="J1711" s="93"/>
      <c r="K1711" s="96"/>
      <c r="L1711" s="999"/>
      <c r="M1711" s="994"/>
      <c r="N1711" s="91"/>
      <c r="O1711" s="93"/>
      <c r="P1711" s="94"/>
    </row>
    <row r="1712" spans="1:16" ht="17.45" customHeight="1" thickBot="1">
      <c r="A1712" s="1017"/>
      <c r="B1712" s="997"/>
      <c r="C1712" s="994"/>
      <c r="D1712" s="91"/>
      <c r="E1712" s="93"/>
      <c r="F1712" s="94"/>
      <c r="G1712" s="997"/>
      <c r="H1712" s="994"/>
      <c r="I1712" s="91"/>
      <c r="J1712" s="93"/>
      <c r="K1712" s="94"/>
      <c r="L1712" s="997"/>
      <c r="M1712" s="994"/>
      <c r="N1712" s="91"/>
      <c r="O1712" s="93"/>
      <c r="P1712" s="94"/>
    </row>
    <row r="1713" spans="1:16" ht="17.45" customHeight="1" thickBot="1">
      <c r="A1713" s="1017"/>
      <c r="B1713" s="97" t="s">
        <v>994</v>
      </c>
      <c r="C1713" s="994"/>
      <c r="D1713" s="91"/>
      <c r="E1713" s="93"/>
      <c r="F1713" s="94"/>
      <c r="G1713" s="97" t="s">
        <v>994</v>
      </c>
      <c r="H1713" s="994"/>
      <c r="I1713" s="91"/>
      <c r="J1713" s="93"/>
      <c r="K1713" s="94"/>
      <c r="L1713" s="97" t="s">
        <v>994</v>
      </c>
      <c r="M1713" s="994"/>
      <c r="N1713" s="91"/>
      <c r="O1713" s="93"/>
      <c r="P1713" s="94"/>
    </row>
    <row r="1714" spans="1:16">
      <c r="A1714" s="1017"/>
      <c r="B1714" s="998"/>
      <c r="C1714" s="994"/>
      <c r="D1714" s="91"/>
      <c r="E1714" s="93"/>
      <c r="F1714" s="94"/>
      <c r="G1714" s="998"/>
      <c r="H1714" s="994"/>
      <c r="I1714" s="91"/>
      <c r="J1714" s="93"/>
      <c r="K1714" s="94"/>
      <c r="L1714" s="998"/>
      <c r="M1714" s="994"/>
      <c r="N1714" s="91"/>
      <c r="O1714" s="93"/>
      <c r="P1714" s="94"/>
    </row>
    <row r="1715" spans="1:16">
      <c r="A1715" s="1017"/>
      <c r="B1715" s="999"/>
      <c r="C1715" s="994"/>
      <c r="D1715" s="91"/>
      <c r="E1715" s="93"/>
      <c r="F1715" s="94"/>
      <c r="G1715" s="999"/>
      <c r="H1715" s="994"/>
      <c r="I1715" s="91"/>
      <c r="J1715" s="93"/>
      <c r="K1715" s="94"/>
      <c r="L1715" s="999"/>
      <c r="M1715" s="994"/>
      <c r="N1715" s="91"/>
      <c r="O1715" s="93"/>
      <c r="P1715" s="94"/>
    </row>
    <row r="1716" spans="1:16" ht="17.45" customHeight="1" thickBot="1">
      <c r="A1716" s="1017"/>
      <c r="B1716" s="997"/>
      <c r="C1716" s="994"/>
      <c r="D1716" s="91"/>
      <c r="E1716" s="93"/>
      <c r="F1716" s="94"/>
      <c r="G1716" s="997"/>
      <c r="H1716" s="994"/>
      <c r="I1716" s="91"/>
      <c r="J1716" s="93"/>
      <c r="K1716" s="94"/>
      <c r="L1716" s="997"/>
      <c r="M1716" s="994"/>
      <c r="N1716" s="91"/>
      <c r="O1716" s="93"/>
      <c r="P1716" s="94"/>
    </row>
    <row r="1717" spans="1:16">
      <c r="A1717" s="1017"/>
      <c r="B1717" s="1018" t="s">
        <v>1013</v>
      </c>
      <c r="C1717" s="994"/>
      <c r="D1717" s="91"/>
      <c r="E1717" s="93"/>
      <c r="F1717" s="94"/>
      <c r="G1717" s="1018" t="s">
        <v>1013</v>
      </c>
      <c r="H1717" s="994"/>
      <c r="I1717" s="91"/>
      <c r="J1717" s="93"/>
      <c r="K1717" s="94"/>
      <c r="L1717" s="1018" t="s">
        <v>1013</v>
      </c>
      <c r="M1717" s="994"/>
      <c r="N1717" s="91"/>
      <c r="O1717" s="93"/>
      <c r="P1717" s="94"/>
    </row>
    <row r="1718" spans="1:16" ht="17.45" customHeight="1" thickBot="1">
      <c r="A1718" s="1017"/>
      <c r="B1718" s="1019"/>
      <c r="C1718" s="994"/>
      <c r="D1718" s="91"/>
      <c r="E1718" s="93"/>
      <c r="F1718" s="94"/>
      <c r="G1718" s="1019"/>
      <c r="H1718" s="994"/>
      <c r="I1718" s="91"/>
      <c r="J1718" s="93"/>
      <c r="K1718" s="94"/>
      <c r="L1718" s="1019"/>
      <c r="M1718" s="994"/>
      <c r="N1718" s="91"/>
      <c r="O1718" s="93"/>
      <c r="P1718" s="90"/>
    </row>
    <row r="1719" spans="1:16" ht="17.45" customHeight="1" thickTop="1">
      <c r="A1719" s="1017"/>
      <c r="B1719" s="1015" t="s">
        <v>1014</v>
      </c>
      <c r="C1719" s="994"/>
      <c r="D1719" s="91"/>
      <c r="E1719" s="93"/>
      <c r="F1719" s="90"/>
      <c r="G1719" s="1015" t="s">
        <v>1014</v>
      </c>
      <c r="H1719" s="994"/>
      <c r="I1719" s="91"/>
      <c r="J1719" s="93"/>
      <c r="K1719" s="90"/>
      <c r="L1719" s="1015" t="s">
        <v>1014</v>
      </c>
      <c r="M1719" s="994"/>
      <c r="N1719" s="91"/>
      <c r="O1719" s="93"/>
      <c r="P1719" s="94"/>
    </row>
    <row r="1720" spans="1:16" ht="17.45" customHeight="1" thickBot="1">
      <c r="A1720" s="1017"/>
      <c r="B1720" s="997"/>
      <c r="C1720" s="994"/>
      <c r="D1720" s="91"/>
      <c r="E1720" s="93"/>
      <c r="F1720" s="90"/>
      <c r="G1720" s="997"/>
      <c r="H1720" s="994"/>
      <c r="I1720" s="91"/>
      <c r="J1720" s="93"/>
      <c r="K1720" s="90"/>
      <c r="L1720" s="997"/>
      <c r="M1720" s="994"/>
      <c r="N1720" s="91"/>
      <c r="O1720" s="93"/>
      <c r="P1720" s="98"/>
    </row>
    <row r="1721" spans="1:16">
      <c r="A1721" s="1017"/>
      <c r="B1721" s="1014"/>
      <c r="C1721" s="994"/>
      <c r="D1721" s="91"/>
      <c r="E1721" s="93"/>
      <c r="F1721" s="94"/>
      <c r="G1721" s="1014"/>
      <c r="H1721" s="994"/>
      <c r="I1721" s="91"/>
      <c r="J1721" s="93"/>
      <c r="K1721" s="94"/>
      <c r="L1721" s="1014"/>
      <c r="M1721" s="994"/>
      <c r="N1721" s="91"/>
      <c r="O1721" s="93"/>
      <c r="P1721" s="100"/>
    </row>
    <row r="1722" spans="1:16" ht="17.45" customHeight="1" thickBot="1">
      <c r="A1722" s="1017"/>
      <c r="B1722" s="999"/>
      <c r="C1722" s="994"/>
      <c r="D1722" s="91"/>
      <c r="E1722" s="93"/>
      <c r="F1722" s="94"/>
      <c r="G1722" s="999"/>
      <c r="H1722" s="994"/>
      <c r="I1722" s="91"/>
      <c r="J1722" s="93"/>
      <c r="K1722" s="94"/>
      <c r="L1722" s="999"/>
      <c r="M1722" s="994"/>
      <c r="N1722" s="91"/>
      <c r="O1722" s="93"/>
      <c r="P1722" s="101"/>
    </row>
    <row r="1723" spans="1:16">
      <c r="A1723" s="1017"/>
      <c r="B1723" s="1010" t="s">
        <v>1015</v>
      </c>
      <c r="C1723" s="994"/>
      <c r="D1723" s="91"/>
      <c r="E1723" s="93"/>
      <c r="F1723" s="90"/>
      <c r="G1723" s="1010" t="s">
        <v>1015</v>
      </c>
      <c r="H1723" s="994"/>
      <c r="I1723" s="91"/>
      <c r="J1723" s="93"/>
      <c r="K1723" s="90"/>
      <c r="L1723" s="1010" t="s">
        <v>1015</v>
      </c>
      <c r="M1723" s="994"/>
      <c r="N1723" s="91"/>
      <c r="O1723" s="93"/>
      <c r="P1723" s="96"/>
    </row>
    <row r="1724" spans="1:16" ht="17.45" customHeight="1" thickBot="1">
      <c r="A1724" s="1017"/>
      <c r="B1724" s="997"/>
      <c r="C1724" s="994"/>
      <c r="D1724" s="91"/>
      <c r="E1724" s="93"/>
      <c r="F1724" s="98"/>
      <c r="G1724" s="997"/>
      <c r="H1724" s="994"/>
      <c r="I1724" s="91"/>
      <c r="J1724" s="93"/>
      <c r="K1724" s="98"/>
      <c r="L1724" s="997"/>
      <c r="M1724" s="994"/>
      <c r="N1724" s="91"/>
      <c r="O1724" s="93"/>
      <c r="P1724" s="101"/>
    </row>
    <row r="1725" spans="1:16">
      <c r="A1725" s="1017"/>
      <c r="B1725" s="996"/>
      <c r="C1725" s="994"/>
      <c r="D1725" s="91"/>
      <c r="E1725" s="93"/>
      <c r="F1725" s="99"/>
      <c r="G1725" s="996"/>
      <c r="H1725" s="994"/>
      <c r="I1725" s="91"/>
      <c r="J1725" s="93"/>
      <c r="K1725" s="100"/>
      <c r="L1725" s="996"/>
      <c r="M1725" s="994"/>
      <c r="N1725" s="91"/>
      <c r="O1725" s="93"/>
      <c r="P1725" s="90"/>
    </row>
    <row r="1726" spans="1:16" ht="17.45" customHeight="1" thickBot="1">
      <c r="A1726" s="1017"/>
      <c r="B1726" s="997"/>
      <c r="C1726" s="994"/>
      <c r="D1726" s="91"/>
      <c r="E1726" s="93"/>
      <c r="F1726" s="96"/>
      <c r="G1726" s="997"/>
      <c r="H1726" s="994"/>
      <c r="I1726" s="91"/>
      <c r="J1726" s="93"/>
      <c r="K1726" s="101"/>
      <c r="L1726" s="997"/>
      <c r="M1726" s="994"/>
      <c r="N1726" s="91"/>
      <c r="O1726" s="93"/>
      <c r="P1726" s="94"/>
    </row>
    <row r="1727" spans="1:16">
      <c r="A1727" s="1017"/>
      <c r="B1727" s="1004" t="s">
        <v>1016</v>
      </c>
      <c r="C1727" s="994"/>
      <c r="D1727" s="91"/>
      <c r="E1727" s="93"/>
      <c r="F1727" s="100"/>
      <c r="G1727" s="1004" t="s">
        <v>1016</v>
      </c>
      <c r="H1727" s="994"/>
      <c r="I1727" s="91"/>
      <c r="J1727" s="93"/>
      <c r="K1727" s="101"/>
      <c r="L1727" s="1004" t="s">
        <v>1016</v>
      </c>
      <c r="M1727" s="994"/>
      <c r="N1727" s="91"/>
      <c r="O1727" s="111"/>
      <c r="P1727" s="94"/>
    </row>
    <row r="1728" spans="1:16" ht="17.45" customHeight="1" thickBot="1">
      <c r="A1728" s="1017"/>
      <c r="B1728" s="997"/>
      <c r="C1728" s="994"/>
      <c r="D1728" s="91"/>
      <c r="E1728" s="93"/>
      <c r="F1728" s="101"/>
      <c r="G1728" s="997"/>
      <c r="H1728" s="994"/>
      <c r="I1728" s="91"/>
      <c r="J1728" s="93"/>
      <c r="K1728" s="96"/>
      <c r="L1728" s="997"/>
      <c r="M1728" s="994"/>
      <c r="N1728" s="110"/>
      <c r="O1728" s="93"/>
      <c r="P1728" s="109"/>
    </row>
    <row r="1729" spans="1:16">
      <c r="A1729" s="1017"/>
      <c r="B1729" s="996"/>
      <c r="C1729" s="994"/>
      <c r="D1729" s="91"/>
      <c r="E1729" s="93"/>
      <c r="F1729" s="101"/>
      <c r="G1729" s="996"/>
      <c r="H1729" s="994"/>
      <c r="I1729" s="91"/>
      <c r="J1729" s="93"/>
      <c r="K1729" s="101"/>
      <c r="L1729" s="996"/>
      <c r="M1729" s="994"/>
      <c r="N1729" s="110"/>
      <c r="O1729" s="111"/>
      <c r="P1729" s="94"/>
    </row>
    <row r="1730" spans="1:16" ht="17.45" customHeight="1" thickBot="1">
      <c r="A1730" s="1017"/>
      <c r="B1730" s="997"/>
      <c r="C1730" s="994"/>
      <c r="D1730" s="91"/>
      <c r="E1730" s="93"/>
      <c r="F1730" s="96"/>
      <c r="G1730" s="997"/>
      <c r="H1730" s="994"/>
      <c r="I1730" s="91"/>
      <c r="J1730" s="93"/>
      <c r="K1730" s="90"/>
      <c r="L1730" s="997"/>
      <c r="M1730" s="994"/>
      <c r="N1730" s="91"/>
      <c r="O1730" s="111"/>
      <c r="P1730" s="101"/>
    </row>
    <row r="1731" spans="1:16">
      <c r="A1731" s="1017"/>
      <c r="B1731" s="1004" t="s">
        <v>1018</v>
      </c>
      <c r="C1731" s="994"/>
      <c r="D1731" s="91"/>
      <c r="E1731" s="93"/>
      <c r="F1731" s="101"/>
      <c r="G1731" s="1004" t="s">
        <v>1018</v>
      </c>
      <c r="H1731" s="994"/>
      <c r="I1731" s="91"/>
      <c r="J1731" s="93"/>
      <c r="K1731" s="94"/>
      <c r="L1731" s="1004" t="s">
        <v>1018</v>
      </c>
      <c r="M1731" s="994"/>
      <c r="N1731" s="91"/>
      <c r="O1731" s="93"/>
      <c r="P1731" s="94"/>
    </row>
    <row r="1732" spans="1:16" ht="17.45" customHeight="1" thickBot="1">
      <c r="A1732" s="1017"/>
      <c r="B1732" s="997"/>
      <c r="C1732" s="994"/>
      <c r="D1732" s="91"/>
      <c r="E1732" s="93"/>
      <c r="F1732" s="90"/>
      <c r="G1732" s="997"/>
      <c r="H1732" s="994"/>
      <c r="I1732" s="91"/>
      <c r="J1732" s="111"/>
      <c r="K1732" s="94"/>
      <c r="L1732" s="997"/>
      <c r="M1732" s="994"/>
      <c r="N1732" s="110"/>
      <c r="O1732" s="111"/>
      <c r="P1732" s="94"/>
    </row>
    <row r="1733" spans="1:16">
      <c r="A1733" s="1017"/>
      <c r="B1733" s="996"/>
      <c r="C1733" s="994"/>
      <c r="D1733" s="91"/>
      <c r="E1733" s="93"/>
      <c r="F1733" s="94"/>
      <c r="G1733" s="996"/>
      <c r="H1733" s="994"/>
      <c r="I1733" s="91"/>
      <c r="J1733" s="93"/>
      <c r="K1733" s="94"/>
      <c r="L1733" s="996"/>
      <c r="M1733" s="994"/>
      <c r="N1733" s="110"/>
      <c r="O1733" s="111"/>
      <c r="P1733" s="94"/>
    </row>
    <row r="1734" spans="1:16" ht="17.45" customHeight="1" thickBot="1">
      <c r="A1734" s="1017"/>
      <c r="B1734" s="997"/>
      <c r="C1734" s="994"/>
      <c r="D1734" s="91"/>
      <c r="E1734" s="93"/>
      <c r="F1734" s="90"/>
      <c r="G1734" s="997"/>
      <c r="H1734" s="994"/>
      <c r="I1734" s="91"/>
      <c r="J1734" s="111"/>
      <c r="K1734" s="94"/>
      <c r="L1734" s="997"/>
      <c r="M1734" s="994"/>
      <c r="N1734" s="91"/>
      <c r="O1734" s="111"/>
      <c r="P1734" s="94"/>
    </row>
    <row r="1735" spans="1:16">
      <c r="A1735" s="1017"/>
      <c r="B1735" s="1010" t="s">
        <v>1020</v>
      </c>
      <c r="C1735" s="994"/>
      <c r="D1735" s="91"/>
      <c r="E1735" s="93"/>
      <c r="F1735" s="90"/>
      <c r="G1735" s="1010" t="s">
        <v>1020</v>
      </c>
      <c r="H1735" s="994"/>
      <c r="I1735" s="91"/>
      <c r="J1735" s="111"/>
      <c r="K1735" s="94"/>
      <c r="L1735" s="1010" t="s">
        <v>1020</v>
      </c>
      <c r="M1735" s="994"/>
      <c r="N1735" s="110"/>
      <c r="O1735" s="111"/>
      <c r="P1735" s="94"/>
    </row>
    <row r="1736" spans="1:16" ht="17.45" customHeight="1" thickBot="1">
      <c r="A1736" s="1017"/>
      <c r="B1736" s="997"/>
      <c r="C1736" s="994"/>
      <c r="D1736" s="91"/>
      <c r="E1736" s="93"/>
      <c r="F1736" s="90"/>
      <c r="G1736" s="997"/>
      <c r="H1736" s="994"/>
      <c r="I1736" s="91"/>
      <c r="J1736" s="111"/>
      <c r="K1736" s="94"/>
      <c r="L1736" s="997"/>
      <c r="M1736" s="994"/>
      <c r="N1736" s="91"/>
      <c r="O1736" s="111"/>
      <c r="P1736" s="94"/>
    </row>
    <row r="1737" spans="1:16">
      <c r="A1737" s="1017"/>
      <c r="B1737" s="103"/>
      <c r="C1737" s="994"/>
      <c r="D1737" s="91"/>
      <c r="E1737" s="93"/>
      <c r="F1737" s="94"/>
      <c r="G1737" s="103"/>
      <c r="H1737" s="994"/>
      <c r="I1737" s="91"/>
      <c r="J1737" s="93"/>
      <c r="K1737" s="109"/>
      <c r="L1737" s="103"/>
      <c r="M1737" s="994"/>
      <c r="N1737" s="110"/>
      <c r="O1737" s="93"/>
      <c r="P1737" s="109"/>
    </row>
    <row r="1738" spans="1:16">
      <c r="A1738" s="1017"/>
      <c r="B1738" s="104"/>
      <c r="C1738" s="994"/>
      <c r="D1738" s="91"/>
      <c r="E1738" s="93"/>
      <c r="F1738" s="90"/>
      <c r="G1738" s="104"/>
      <c r="H1738" s="994"/>
      <c r="I1738" s="91"/>
      <c r="J1738" s="93"/>
      <c r="K1738" s="94"/>
      <c r="L1738" s="104"/>
      <c r="M1738" s="994"/>
      <c r="N1738" s="110"/>
      <c r="O1738" s="111"/>
      <c r="P1738" s="94"/>
    </row>
    <row r="1739" spans="1:16">
      <c r="A1739" s="1017"/>
      <c r="B1739" s="106"/>
      <c r="C1739" s="994"/>
      <c r="D1739" s="91"/>
      <c r="E1739" s="93"/>
      <c r="F1739" s="90"/>
      <c r="G1739" s="106"/>
      <c r="H1739" s="994"/>
      <c r="I1739" s="110"/>
      <c r="J1739" s="111"/>
      <c r="K1739" s="94"/>
      <c r="L1739" s="106"/>
      <c r="M1739" s="994"/>
      <c r="N1739" s="110"/>
      <c r="O1739" s="111"/>
      <c r="P1739" s="101"/>
    </row>
    <row r="1740" spans="1:16">
      <c r="A1740" s="1017"/>
      <c r="B1740" s="107"/>
      <c r="C1740" s="994"/>
      <c r="D1740" s="91"/>
      <c r="E1740" s="93"/>
      <c r="F1740" s="90"/>
      <c r="G1740" s="107"/>
      <c r="H1740" s="994"/>
      <c r="I1740" s="110"/>
      <c r="J1740" s="111"/>
      <c r="K1740" s="101"/>
      <c r="L1740" s="107"/>
      <c r="M1740" s="994"/>
      <c r="N1740" s="108"/>
      <c r="O1740" s="93"/>
      <c r="P1740" s="94"/>
    </row>
    <row r="1741" spans="1:16">
      <c r="A1741" s="1017"/>
      <c r="B1741" s="106"/>
      <c r="C1741" s="994"/>
      <c r="D1741" s="108"/>
      <c r="E1741" s="93"/>
      <c r="F1741" s="94"/>
      <c r="G1741" s="106"/>
      <c r="H1741" s="994"/>
      <c r="I1741" s="108"/>
      <c r="J1741" s="93"/>
      <c r="K1741" s="109"/>
      <c r="L1741" s="106"/>
      <c r="M1741" s="994"/>
      <c r="N1741" s="91"/>
      <c r="O1741" s="93"/>
      <c r="P1741" s="109"/>
    </row>
    <row r="1742" spans="1:16">
      <c r="A1742" s="1017"/>
      <c r="B1742" s="107"/>
      <c r="C1742" s="994"/>
      <c r="D1742" s="91"/>
      <c r="E1742" s="93"/>
      <c r="F1742" s="105"/>
      <c r="G1742" s="107"/>
      <c r="H1742" s="994"/>
      <c r="I1742" s="91"/>
      <c r="J1742" s="93"/>
      <c r="K1742" s="94"/>
      <c r="L1742" s="107"/>
      <c r="M1742" s="994"/>
      <c r="N1742" s="110"/>
      <c r="O1742" s="111"/>
      <c r="P1742" s="94"/>
    </row>
    <row r="1743" spans="1:16">
      <c r="A1743" s="1017"/>
      <c r="B1743" s="106"/>
      <c r="C1743" s="994"/>
      <c r="D1743" s="91"/>
      <c r="E1743" s="93"/>
      <c r="F1743" s="94"/>
      <c r="G1743" s="106"/>
      <c r="H1743" s="994"/>
      <c r="I1743" s="110"/>
      <c r="J1743" s="111"/>
      <c r="K1743" s="94"/>
      <c r="L1743" s="106"/>
      <c r="M1743" s="994"/>
      <c r="N1743" s="110"/>
      <c r="O1743" s="111"/>
      <c r="P1743" s="94"/>
    </row>
    <row r="1744" spans="1:16" ht="17.45" customHeight="1" thickBot="1">
      <c r="A1744" s="1017"/>
      <c r="B1744" s="107"/>
      <c r="C1744" s="995"/>
      <c r="D1744" s="112"/>
      <c r="E1744" s="113"/>
      <c r="F1744" s="114"/>
      <c r="G1744" s="107"/>
      <c r="H1744" s="994"/>
      <c r="I1744" s="112"/>
      <c r="J1744" s="113"/>
      <c r="K1744" s="114"/>
      <c r="L1744" s="107"/>
      <c r="M1744" s="994"/>
      <c r="N1744" s="112"/>
      <c r="O1744" s="113"/>
      <c r="P1744" s="114"/>
    </row>
    <row r="1745" spans="1:16">
      <c r="A1745" s="1030" t="str">
        <f>TEXT(A1699,"AAAA")</f>
        <v>星期日</v>
      </c>
      <c r="B1745" s="106"/>
      <c r="C1745" s="1008" t="s">
        <v>978</v>
      </c>
      <c r="D1745" s="115"/>
      <c r="E1745" s="116"/>
      <c r="F1745" s="94"/>
      <c r="G1745" s="106"/>
      <c r="H1745" s="993" t="s">
        <v>978</v>
      </c>
      <c r="I1745" s="115"/>
      <c r="J1745" s="116"/>
      <c r="K1745" s="94"/>
      <c r="L1745" s="106"/>
      <c r="M1745" s="1009" t="s">
        <v>978</v>
      </c>
      <c r="N1745" s="115"/>
      <c r="O1745" s="116"/>
      <c r="P1745" s="94"/>
    </row>
    <row r="1746" spans="1:16">
      <c r="A1746" s="1017"/>
      <c r="B1746" s="107"/>
      <c r="C1746" s="994"/>
      <c r="D1746" s="117"/>
      <c r="E1746" s="93"/>
      <c r="F1746" s="94"/>
      <c r="G1746" s="107"/>
      <c r="H1746" s="994"/>
      <c r="I1746" s="91"/>
      <c r="J1746" s="93"/>
      <c r="K1746" s="94"/>
      <c r="L1746" s="107"/>
      <c r="M1746" s="994"/>
      <c r="N1746" s="91"/>
      <c r="O1746" s="93"/>
      <c r="P1746" s="94"/>
    </row>
    <row r="1747" spans="1:16">
      <c r="A1747" s="1017"/>
      <c r="B1747" s="106"/>
      <c r="C1747" s="994"/>
      <c r="D1747" s="117"/>
      <c r="E1747" s="93"/>
      <c r="F1747" s="94"/>
      <c r="G1747" s="106"/>
      <c r="H1747" s="994"/>
      <c r="I1747" s="91"/>
      <c r="J1747" s="93"/>
      <c r="K1747" s="94"/>
      <c r="L1747" s="106"/>
      <c r="M1747" s="994"/>
      <c r="N1747" s="91"/>
      <c r="O1747" s="93"/>
      <c r="P1747" s="94"/>
    </row>
    <row r="1748" spans="1:16">
      <c r="A1748" s="1017"/>
      <c r="B1748" s="107"/>
      <c r="C1748" s="994"/>
      <c r="D1748" s="117"/>
      <c r="E1748" s="93"/>
      <c r="F1748" s="94"/>
      <c r="G1748" s="107"/>
      <c r="H1748" s="994"/>
      <c r="I1748" s="91"/>
      <c r="J1748" s="93"/>
      <c r="K1748" s="94"/>
      <c r="L1748" s="107"/>
      <c r="M1748" s="994"/>
      <c r="N1748" s="91"/>
      <c r="O1748" s="93"/>
      <c r="P1748" s="94"/>
    </row>
    <row r="1749" spans="1:16">
      <c r="A1749" s="1017"/>
      <c r="B1749" s="106"/>
      <c r="C1749" s="994"/>
      <c r="D1749" s="117"/>
      <c r="E1749" s="93"/>
      <c r="F1749" s="94"/>
      <c r="G1749" s="106"/>
      <c r="H1749" s="994"/>
      <c r="I1749" s="91"/>
      <c r="J1749" s="93"/>
      <c r="K1749" s="94"/>
      <c r="L1749" s="106"/>
      <c r="M1749" s="994"/>
      <c r="N1749" s="91"/>
      <c r="O1749" s="93"/>
      <c r="P1749" s="94"/>
    </row>
    <row r="1750" spans="1:16">
      <c r="A1750" s="1017"/>
      <c r="B1750" s="107"/>
      <c r="C1750" s="994"/>
      <c r="D1750" s="117"/>
      <c r="E1750" s="93"/>
      <c r="F1750" s="94"/>
      <c r="G1750" s="107"/>
      <c r="H1750" s="994"/>
      <c r="I1750" s="91"/>
      <c r="J1750" s="93"/>
      <c r="K1750" s="94"/>
      <c r="L1750" s="107"/>
      <c r="M1750" s="994"/>
      <c r="N1750" s="91"/>
      <c r="O1750" s="93"/>
      <c r="P1750" s="94"/>
    </row>
    <row r="1751" spans="1:16">
      <c r="A1751" s="1017"/>
      <c r="B1751" s="106"/>
      <c r="C1751" s="994"/>
      <c r="D1751" s="117"/>
      <c r="E1751" s="93"/>
      <c r="F1751" s="94"/>
      <c r="G1751" s="106"/>
      <c r="H1751" s="994"/>
      <c r="I1751" s="91"/>
      <c r="J1751" s="93"/>
      <c r="K1751" s="94"/>
      <c r="L1751" s="106"/>
      <c r="M1751" s="994"/>
      <c r="N1751" s="91"/>
      <c r="O1751" s="93"/>
      <c r="P1751" s="94"/>
    </row>
    <row r="1752" spans="1:16">
      <c r="A1752" s="1017"/>
      <c r="B1752" s="107"/>
      <c r="C1752" s="994"/>
      <c r="D1752" s="91"/>
      <c r="E1752" s="93"/>
      <c r="F1752" s="94"/>
      <c r="G1752" s="107"/>
      <c r="H1752" s="994"/>
      <c r="I1752" s="91"/>
      <c r="J1752" s="93"/>
      <c r="K1752" s="94"/>
      <c r="L1752" s="107"/>
      <c r="M1752" s="994"/>
      <c r="N1752" s="91"/>
      <c r="O1752" s="93"/>
      <c r="P1752" s="94"/>
    </row>
    <row r="1753" spans="1:16">
      <c r="A1753" s="1017"/>
      <c r="B1753" s="104"/>
      <c r="C1753" s="994"/>
      <c r="D1753" s="110"/>
      <c r="E1753" s="111"/>
      <c r="F1753" s="101"/>
      <c r="G1753" s="104"/>
      <c r="H1753" s="994"/>
      <c r="I1753" s="110"/>
      <c r="J1753" s="111"/>
      <c r="K1753" s="94"/>
      <c r="L1753" s="104"/>
      <c r="M1753" s="994"/>
      <c r="N1753" s="110"/>
      <c r="O1753" s="111"/>
      <c r="P1753" s="94"/>
    </row>
    <row r="1754" spans="1:16" ht="17.45" customHeight="1" thickBot="1">
      <c r="A1754" s="1017"/>
      <c r="B1754" s="104"/>
      <c r="C1754" s="995"/>
      <c r="D1754" s="119" t="s">
        <v>1047</v>
      </c>
      <c r="E1754" s="120" t="s">
        <v>1048</v>
      </c>
      <c r="F1754" s="121"/>
      <c r="G1754" s="104"/>
      <c r="H1754" s="995"/>
      <c r="I1754" s="119" t="s">
        <v>1047</v>
      </c>
      <c r="J1754" s="120" t="s">
        <v>1048</v>
      </c>
      <c r="K1754" s="94"/>
      <c r="L1754" s="104"/>
      <c r="M1754" s="995"/>
      <c r="N1754" s="119" t="s">
        <v>1047</v>
      </c>
      <c r="O1754" s="120" t="s">
        <v>1048</v>
      </c>
      <c r="P1754" s="94"/>
    </row>
    <row r="1755" spans="1:16">
      <c r="A1755" s="102"/>
      <c r="B1755" s="106"/>
      <c r="C1755" s="1008" t="s">
        <v>1049</v>
      </c>
      <c r="D1755" s="115"/>
      <c r="E1755" s="116"/>
      <c r="F1755" s="122"/>
      <c r="G1755" s="106"/>
      <c r="H1755" s="993" t="s">
        <v>1049</v>
      </c>
      <c r="I1755" s="115"/>
      <c r="J1755" s="116"/>
      <c r="K1755" s="122"/>
      <c r="L1755" s="106"/>
      <c r="M1755" s="1009" t="s">
        <v>1049</v>
      </c>
      <c r="N1755" s="115"/>
      <c r="O1755" s="116"/>
      <c r="P1755" s="122"/>
    </row>
    <row r="1756" spans="1:16">
      <c r="A1756" s="102"/>
      <c r="B1756" s="107"/>
      <c r="C1756" s="994"/>
      <c r="D1756" s="91"/>
      <c r="E1756" s="93"/>
      <c r="F1756" s="94"/>
      <c r="G1756" s="107"/>
      <c r="H1756" s="994"/>
      <c r="I1756" s="91"/>
      <c r="J1756" s="93"/>
      <c r="K1756" s="94"/>
      <c r="L1756" s="107"/>
      <c r="M1756" s="994"/>
      <c r="N1756" s="91"/>
      <c r="O1756" s="93"/>
      <c r="P1756" s="94"/>
    </row>
    <row r="1757" spans="1:16">
      <c r="A1757" s="102"/>
      <c r="B1757" s="123"/>
      <c r="C1757" s="994"/>
      <c r="D1757" s="91"/>
      <c r="E1757" s="93"/>
      <c r="F1757" s="94"/>
      <c r="G1757" s="123"/>
      <c r="H1757" s="994"/>
      <c r="I1757" s="91"/>
      <c r="J1757" s="93"/>
      <c r="K1757" s="94"/>
      <c r="L1757" s="123"/>
      <c r="M1757" s="994"/>
      <c r="N1757" s="91"/>
      <c r="O1757" s="93"/>
      <c r="P1757" s="125"/>
    </row>
    <row r="1758" spans="1:16">
      <c r="A1758" s="102"/>
      <c r="B1758" s="104"/>
      <c r="C1758" s="994"/>
      <c r="D1758" s="91"/>
      <c r="E1758" s="93"/>
      <c r="F1758" s="94"/>
      <c r="G1758" s="104"/>
      <c r="H1758" s="994"/>
      <c r="I1758" s="91"/>
      <c r="J1758" s="93"/>
      <c r="K1758" s="94"/>
      <c r="L1758" s="104"/>
      <c r="M1758" s="994"/>
      <c r="N1758" s="91"/>
      <c r="O1758" s="93"/>
      <c r="P1758" s="213"/>
    </row>
    <row r="1759" spans="1:16">
      <c r="A1759" s="102"/>
      <c r="B1759" s="106"/>
      <c r="C1759" s="994"/>
      <c r="D1759" s="91"/>
      <c r="E1759" s="93"/>
      <c r="F1759" s="94"/>
      <c r="G1759" s="106"/>
      <c r="H1759" s="994"/>
      <c r="I1759" s="91"/>
      <c r="J1759" s="93"/>
      <c r="K1759" s="94"/>
      <c r="L1759" s="106"/>
      <c r="M1759" s="994"/>
      <c r="N1759" s="91"/>
      <c r="O1759" s="93"/>
      <c r="P1759" s="94"/>
    </row>
    <row r="1760" spans="1:16">
      <c r="A1760" s="102"/>
      <c r="B1760" s="107"/>
      <c r="C1760" s="994"/>
      <c r="D1760" s="91"/>
      <c r="E1760" s="93"/>
      <c r="F1760" s="124"/>
      <c r="G1760" s="107"/>
      <c r="H1760" s="994"/>
      <c r="I1760" s="91"/>
      <c r="J1760" s="93"/>
      <c r="K1760" s="124"/>
      <c r="L1760" s="107"/>
      <c r="M1760" s="994"/>
      <c r="N1760" s="91"/>
      <c r="O1760" s="93"/>
      <c r="P1760" s="124"/>
    </row>
    <row r="1761" spans="1:16">
      <c r="A1761" s="102"/>
      <c r="B1761" s="106"/>
      <c r="C1761" s="994"/>
      <c r="D1761" s="91"/>
      <c r="E1761" s="93"/>
      <c r="F1761" s="125"/>
      <c r="G1761" s="106"/>
      <c r="H1761" s="994"/>
      <c r="I1761" s="91"/>
      <c r="J1761" s="93"/>
      <c r="K1761" s="125"/>
      <c r="L1761" s="106"/>
      <c r="M1761" s="994"/>
      <c r="N1761" s="91"/>
      <c r="O1761" s="93"/>
      <c r="P1761" s="125"/>
    </row>
    <row r="1762" spans="1:16">
      <c r="A1762" s="102"/>
      <c r="B1762" s="107"/>
      <c r="C1762" s="994"/>
      <c r="D1762" s="214"/>
      <c r="E1762" s="111"/>
      <c r="F1762" s="213"/>
      <c r="G1762" s="107"/>
      <c r="H1762" s="994"/>
      <c r="I1762" s="110"/>
      <c r="J1762" s="111"/>
      <c r="K1762" s="213"/>
      <c r="L1762" s="107"/>
      <c r="M1762" s="994"/>
      <c r="N1762" s="110"/>
      <c r="O1762" s="111"/>
      <c r="P1762" s="213"/>
    </row>
    <row r="1763" spans="1:16">
      <c r="A1763" s="102"/>
      <c r="B1763" s="106"/>
      <c r="C1763" s="994"/>
      <c r="D1763" s="214"/>
      <c r="E1763" s="111"/>
      <c r="F1763" s="213"/>
      <c r="G1763" s="106"/>
      <c r="H1763" s="994"/>
      <c r="I1763" s="110"/>
      <c r="J1763" s="111"/>
      <c r="K1763" s="213"/>
      <c r="L1763" s="106"/>
      <c r="M1763" s="994"/>
      <c r="N1763" s="110"/>
      <c r="O1763" s="111"/>
      <c r="P1763" s="213"/>
    </row>
    <row r="1764" spans="1:16" ht="17.45" customHeight="1" thickBot="1">
      <c r="A1764" s="102"/>
      <c r="B1764" s="107"/>
      <c r="C1764" s="995"/>
      <c r="D1764" s="126"/>
      <c r="E1764" s="127"/>
      <c r="F1764" s="101"/>
      <c r="G1764" s="107"/>
      <c r="H1764" s="995"/>
      <c r="I1764" s="110"/>
      <c r="J1764" s="127"/>
      <c r="K1764" s="101"/>
      <c r="L1764" s="107"/>
      <c r="M1764" s="995"/>
      <c r="N1764" s="110"/>
      <c r="O1764" s="128"/>
      <c r="P1764" s="124"/>
    </row>
    <row r="1765" spans="1:16">
      <c r="A1765" s="129"/>
      <c r="B1765" s="106"/>
      <c r="C1765" s="1008" t="s">
        <v>1055</v>
      </c>
      <c r="D1765" s="115" t="s">
        <v>1056</v>
      </c>
      <c r="E1765" s="130" t="s">
        <v>943</v>
      </c>
      <c r="F1765" s="122"/>
      <c r="G1765" s="106"/>
      <c r="H1765" s="993" t="s">
        <v>1055</v>
      </c>
      <c r="I1765" s="115" t="s">
        <v>1056</v>
      </c>
      <c r="J1765" s="130" t="s">
        <v>943</v>
      </c>
      <c r="K1765" s="122"/>
      <c r="L1765" s="106"/>
      <c r="M1765" s="1009" t="s">
        <v>1055</v>
      </c>
      <c r="N1765" s="115" t="s">
        <v>1056</v>
      </c>
      <c r="O1765" s="130" t="s">
        <v>943</v>
      </c>
      <c r="P1765" s="122"/>
    </row>
    <row r="1766" spans="1:16">
      <c r="A1766" s="129"/>
      <c r="B1766" s="107"/>
      <c r="C1766" s="994"/>
      <c r="D1766" s="91" t="s">
        <v>1060</v>
      </c>
      <c r="E1766" s="93" t="s">
        <v>948</v>
      </c>
      <c r="F1766" s="131"/>
      <c r="G1766" s="107"/>
      <c r="H1766" s="994"/>
      <c r="I1766" s="91" t="s">
        <v>1060</v>
      </c>
      <c r="J1766" s="93" t="s">
        <v>948</v>
      </c>
      <c r="K1766" s="131"/>
      <c r="L1766" s="107"/>
      <c r="M1766" s="994"/>
      <c r="N1766" s="91" t="s">
        <v>1060</v>
      </c>
      <c r="O1766" s="93" t="s">
        <v>948</v>
      </c>
      <c r="P1766" s="131"/>
    </row>
    <row r="1767" spans="1:16">
      <c r="A1767" s="129"/>
      <c r="B1767" s="132"/>
      <c r="C1767" s="994"/>
      <c r="D1767" s="91" t="s">
        <v>1063</v>
      </c>
      <c r="E1767" s="93" t="s">
        <v>952</v>
      </c>
      <c r="F1767" s="94"/>
      <c r="G1767" s="132"/>
      <c r="H1767" s="994"/>
      <c r="I1767" s="91" t="s">
        <v>1063</v>
      </c>
      <c r="J1767" s="93" t="s">
        <v>952</v>
      </c>
      <c r="K1767" s="94"/>
      <c r="L1767" s="132"/>
      <c r="M1767" s="994"/>
      <c r="N1767" s="91" t="s">
        <v>1063</v>
      </c>
      <c r="O1767" s="93" t="s">
        <v>952</v>
      </c>
      <c r="P1767" s="94"/>
    </row>
    <row r="1768" spans="1:16">
      <c r="A1768" s="129"/>
      <c r="B1768" s="107"/>
      <c r="C1768" s="994"/>
      <c r="D1768" s="91" t="s">
        <v>978</v>
      </c>
      <c r="E1768" s="93" t="s">
        <v>956</v>
      </c>
      <c r="F1768" s="101"/>
      <c r="G1768" s="107"/>
      <c r="H1768" s="994"/>
      <c r="I1768" s="91" t="s">
        <v>978</v>
      </c>
      <c r="J1768" s="93" t="s">
        <v>956</v>
      </c>
      <c r="K1768" s="101"/>
      <c r="L1768" s="107"/>
      <c r="M1768" s="994"/>
      <c r="N1768" s="91" t="s">
        <v>978</v>
      </c>
      <c r="O1768" s="93" t="s">
        <v>956</v>
      </c>
      <c r="P1768" s="101"/>
    </row>
    <row r="1769" spans="1:16">
      <c r="A1769" s="129"/>
      <c r="B1769" s="132"/>
      <c r="C1769" s="994"/>
      <c r="D1769" s="91"/>
      <c r="E1769" s="111"/>
      <c r="F1769" s="133"/>
      <c r="G1769" s="132"/>
      <c r="H1769" s="994"/>
      <c r="I1769" s="91"/>
      <c r="J1769" s="111"/>
      <c r="K1769" s="133"/>
      <c r="L1769" s="132"/>
      <c r="M1769" s="994"/>
      <c r="N1769" s="91"/>
      <c r="O1769" s="111"/>
      <c r="P1769" s="133"/>
    </row>
    <row r="1770" spans="1:16">
      <c r="A1770" s="129"/>
      <c r="B1770" s="107"/>
      <c r="C1770" s="994"/>
      <c r="D1770" s="91"/>
      <c r="E1770" s="93"/>
      <c r="F1770" s="94"/>
      <c r="G1770" s="107"/>
      <c r="H1770" s="994"/>
      <c r="I1770" s="91"/>
      <c r="J1770" s="93"/>
      <c r="K1770" s="94"/>
      <c r="L1770" s="107"/>
      <c r="M1770" s="994"/>
      <c r="N1770" s="91"/>
      <c r="O1770" s="93"/>
      <c r="P1770" s="94"/>
    </row>
    <row r="1771" spans="1:16">
      <c r="A1771" s="129"/>
      <c r="B1771" s="132"/>
      <c r="C1771" s="994"/>
      <c r="D1771" s="91"/>
      <c r="E1771" s="111"/>
      <c r="F1771" s="133"/>
      <c r="G1771" s="132"/>
      <c r="H1771" s="994"/>
      <c r="I1771" s="91"/>
      <c r="J1771" s="111"/>
      <c r="K1771" s="133"/>
      <c r="L1771" s="132"/>
      <c r="M1771" s="994"/>
      <c r="N1771" s="91"/>
      <c r="O1771" s="111"/>
      <c r="P1771" s="133"/>
    </row>
    <row r="1772" spans="1:16">
      <c r="A1772" s="129"/>
      <c r="B1772" s="107"/>
      <c r="C1772" s="994"/>
      <c r="D1772" s="91"/>
      <c r="E1772" s="93"/>
      <c r="F1772" s="94"/>
      <c r="G1772" s="107"/>
      <c r="H1772" s="994"/>
      <c r="I1772" s="91"/>
      <c r="J1772" s="93"/>
      <c r="K1772" s="94"/>
      <c r="L1772" s="107"/>
      <c r="M1772" s="994"/>
      <c r="N1772" s="91"/>
      <c r="O1772" s="93"/>
      <c r="P1772" s="94"/>
    </row>
    <row r="1773" spans="1:16">
      <c r="A1773" s="129"/>
      <c r="B1773" s="132"/>
      <c r="C1773" s="994"/>
      <c r="D1773" s="91"/>
      <c r="E1773" s="93"/>
      <c r="F1773" s="94"/>
      <c r="G1773" s="132"/>
      <c r="H1773" s="994"/>
      <c r="I1773" s="91"/>
      <c r="J1773" s="93"/>
      <c r="K1773" s="94"/>
      <c r="L1773" s="132"/>
      <c r="M1773" s="994"/>
      <c r="N1773" s="91"/>
      <c r="O1773" s="93"/>
      <c r="P1773" s="94"/>
    </row>
    <row r="1774" spans="1:16" ht="17.45" customHeight="1" thickBot="1">
      <c r="A1774" s="129"/>
      <c r="B1774" s="107"/>
      <c r="C1774" s="995"/>
      <c r="D1774" s="112"/>
      <c r="E1774" s="113"/>
      <c r="F1774" s="114"/>
      <c r="G1774" s="107"/>
      <c r="H1774" s="995"/>
      <c r="I1774" s="112"/>
      <c r="J1774" s="127"/>
      <c r="K1774" s="101"/>
      <c r="L1774" s="107"/>
      <c r="M1774" s="995"/>
      <c r="N1774" s="112"/>
      <c r="O1774" s="127"/>
      <c r="P1774" s="101"/>
    </row>
    <row r="1775" spans="1:16">
      <c r="A1775" s="129"/>
      <c r="B1775" s="132"/>
      <c r="C1775" s="1011" t="s">
        <v>1068</v>
      </c>
      <c r="D1775" s="134" t="s">
        <v>1069</v>
      </c>
      <c r="E1775" s="135"/>
      <c r="F1775" s="136" t="s">
        <v>1070</v>
      </c>
      <c r="G1775" s="132"/>
      <c r="H1775" s="1028" t="s">
        <v>1068</v>
      </c>
      <c r="I1775" s="134" t="s">
        <v>1069</v>
      </c>
      <c r="J1775" s="135"/>
      <c r="K1775" s="136" t="s">
        <v>1070</v>
      </c>
      <c r="L1775" s="132"/>
      <c r="M1775" s="1013" t="s">
        <v>1068</v>
      </c>
      <c r="N1775" s="134" t="s">
        <v>1069</v>
      </c>
      <c r="O1775" s="135"/>
      <c r="P1775" s="136" t="s">
        <v>1070</v>
      </c>
    </row>
    <row r="1776" spans="1:16">
      <c r="A1776" s="129"/>
      <c r="B1776" s="107"/>
      <c r="C1776" s="994"/>
      <c r="D1776" s="117"/>
      <c r="E1776" s="118"/>
      <c r="F1776" s="137"/>
      <c r="G1776" s="107"/>
      <c r="H1776" s="994"/>
      <c r="I1776" s="91"/>
      <c r="J1776" s="93"/>
      <c r="K1776" s="94"/>
      <c r="L1776" s="107"/>
      <c r="M1776" s="994"/>
      <c r="N1776" s="91"/>
      <c r="O1776" s="93"/>
      <c r="P1776" s="94"/>
    </row>
    <row r="1777" spans="1:16">
      <c r="A1777" s="129"/>
      <c r="B1777" s="132"/>
      <c r="C1777" s="994"/>
      <c r="D1777" s="91"/>
      <c r="E1777" s="93"/>
      <c r="F1777" s="94"/>
      <c r="G1777" s="132"/>
      <c r="H1777" s="994"/>
      <c r="I1777" s="91"/>
      <c r="J1777" s="93"/>
      <c r="K1777" s="94"/>
      <c r="L1777" s="132"/>
      <c r="M1777" s="994"/>
      <c r="N1777" s="91"/>
      <c r="O1777" s="93"/>
      <c r="P1777" s="94"/>
    </row>
    <row r="1778" spans="1:16">
      <c r="A1778" s="129"/>
      <c r="B1778" s="107"/>
      <c r="C1778" s="994"/>
      <c r="D1778" s="110"/>
      <c r="E1778" s="111"/>
      <c r="F1778" s="101"/>
      <c r="G1778" s="107"/>
      <c r="H1778" s="994"/>
      <c r="I1778" s="110"/>
      <c r="J1778" s="111"/>
      <c r="K1778" s="101"/>
      <c r="L1778" s="107"/>
      <c r="M1778" s="994"/>
      <c r="N1778" s="110"/>
      <c r="O1778" s="111"/>
      <c r="P1778" s="101"/>
    </row>
    <row r="1779" spans="1:16">
      <c r="A1779" s="1031"/>
      <c r="B1779" s="132"/>
      <c r="C1779" s="994"/>
      <c r="D1779" s="91"/>
      <c r="E1779" s="93"/>
      <c r="F1779" s="94"/>
      <c r="G1779" s="132"/>
      <c r="H1779" s="994"/>
      <c r="I1779" s="91"/>
      <c r="J1779" s="93"/>
      <c r="K1779" s="94"/>
      <c r="L1779" s="132"/>
      <c r="M1779" s="994"/>
      <c r="N1779" s="91"/>
      <c r="O1779" s="93"/>
      <c r="P1779" s="94"/>
    </row>
    <row r="1780" spans="1:16">
      <c r="A1780" s="1017"/>
      <c r="B1780" s="107"/>
      <c r="C1780" s="994"/>
      <c r="D1780" s="91"/>
      <c r="E1780" s="93"/>
      <c r="F1780" s="94"/>
      <c r="G1780" s="107"/>
      <c r="H1780" s="994"/>
      <c r="I1780" s="91"/>
      <c r="J1780" s="93"/>
      <c r="K1780" s="94"/>
      <c r="L1780" s="107"/>
      <c r="M1780" s="994"/>
      <c r="N1780" s="91"/>
      <c r="O1780" s="93"/>
      <c r="P1780" s="94"/>
    </row>
    <row r="1781" spans="1:16">
      <c r="A1781" s="1017"/>
      <c r="B1781" s="132"/>
      <c r="C1781" s="994"/>
      <c r="D1781" s="110"/>
      <c r="E1781" s="111"/>
      <c r="F1781" s="101"/>
      <c r="G1781" s="132"/>
      <c r="H1781" s="994"/>
      <c r="I1781" s="110"/>
      <c r="J1781" s="111"/>
      <c r="K1781" s="101"/>
      <c r="L1781" s="132"/>
      <c r="M1781" s="994"/>
      <c r="N1781" s="110"/>
      <c r="O1781" s="111"/>
      <c r="P1781" s="101"/>
    </row>
    <row r="1782" spans="1:16" ht="17.45" customHeight="1" thickBot="1">
      <c r="A1782" s="1032"/>
      <c r="B1782" s="138"/>
      <c r="C1782" s="1012"/>
      <c r="D1782" s="139"/>
      <c r="E1782" s="140"/>
      <c r="F1782" s="141"/>
      <c r="G1782" s="138"/>
      <c r="H1782" s="1012"/>
      <c r="I1782" s="139"/>
      <c r="J1782" s="140"/>
      <c r="K1782" s="141"/>
      <c r="L1782" s="138"/>
      <c r="M1782" s="1012"/>
      <c r="N1782" s="139"/>
      <c r="O1782" s="140"/>
      <c r="P1782" s="141"/>
    </row>
    <row r="1783" spans="1:16" s="143" customFormat="1" ht="27" customHeight="1" thickTop="1" thickBot="1">
      <c r="A1783" s="142"/>
      <c r="B1783" s="1000" t="s">
        <v>1077</v>
      </c>
      <c r="C1783" s="1001"/>
      <c r="D1783" s="1001"/>
      <c r="E1783" s="1001"/>
      <c r="F1783" s="1001"/>
      <c r="G1783" s="1025" t="s">
        <v>1078</v>
      </c>
      <c r="H1783" s="1006"/>
      <c r="I1783" s="1006"/>
      <c r="J1783" s="1006"/>
      <c r="K1783" s="1006"/>
      <c r="L1783" s="1006"/>
      <c r="M1783" s="1006"/>
      <c r="N1783" s="1005" t="s">
        <v>1079</v>
      </c>
      <c r="O1783" s="1006"/>
      <c r="P1783" s="1006"/>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990">
        <f>A1699</f>
        <v>46159</v>
      </c>
      <c r="B1785" s="1020" t="s">
        <v>1085</v>
      </c>
      <c r="C1785" s="157"/>
      <c r="D1785" s="158"/>
      <c r="E1785" s="159"/>
      <c r="F1785" s="160"/>
      <c r="G1785" s="161"/>
      <c r="H1785" s="162"/>
      <c r="I1785" s="163"/>
      <c r="J1785" s="163"/>
      <c r="K1785" s="164"/>
      <c r="L1785" s="165"/>
      <c r="M1785" s="166"/>
      <c r="N1785" s="167"/>
      <c r="O1785" s="163"/>
      <c r="P1785" s="168"/>
    </row>
    <row r="1786" spans="1:16" s="169" customFormat="1">
      <c r="A1786" s="991"/>
      <c r="B1786" s="1021"/>
      <c r="C1786" s="170"/>
      <c r="D1786" s="171"/>
      <c r="E1786" s="172"/>
      <c r="F1786" s="173"/>
      <c r="G1786" s="170"/>
      <c r="H1786" s="174"/>
      <c r="I1786" s="172"/>
      <c r="J1786" s="172"/>
      <c r="K1786" s="175"/>
      <c r="L1786" s="176"/>
      <c r="M1786" s="177"/>
      <c r="N1786" s="178"/>
      <c r="O1786" s="172"/>
      <c r="P1786" s="179"/>
    </row>
    <row r="1787" spans="1:16" s="169" customFormat="1">
      <c r="A1787" s="991"/>
      <c r="B1787" s="1021"/>
      <c r="C1787" s="170"/>
      <c r="D1787" s="171"/>
      <c r="E1787" s="172"/>
      <c r="F1787" s="173"/>
      <c r="G1787" s="170"/>
      <c r="H1787" s="180"/>
      <c r="I1787" s="172"/>
      <c r="J1787" s="172"/>
      <c r="K1787" s="175"/>
      <c r="L1787" s="181"/>
      <c r="M1787" s="177"/>
      <c r="N1787" s="178"/>
      <c r="O1787" s="172"/>
      <c r="P1787" s="179"/>
    </row>
    <row r="1788" spans="1:16" s="169" customFormat="1">
      <c r="A1788" s="991"/>
      <c r="B1788" s="1021"/>
      <c r="C1788" s="170"/>
      <c r="D1788" s="215"/>
      <c r="E1788" s="172"/>
      <c r="F1788" s="173"/>
      <c r="G1788" s="170"/>
      <c r="H1788" s="180"/>
      <c r="I1788" s="172"/>
      <c r="J1788" s="172"/>
      <c r="K1788" s="184"/>
      <c r="L1788" s="181"/>
      <c r="M1788" s="177"/>
      <c r="N1788" s="178"/>
      <c r="O1788" s="172"/>
      <c r="P1788" s="179"/>
    </row>
    <row r="1789" spans="1:16" s="169" customFormat="1">
      <c r="A1789" s="991"/>
      <c r="B1789" s="1021"/>
      <c r="C1789" s="170"/>
      <c r="D1789" s="182"/>
      <c r="E1789" s="172"/>
      <c r="F1789" s="179"/>
      <c r="G1789" s="170"/>
      <c r="H1789" s="183"/>
      <c r="I1789" s="172"/>
      <c r="J1789" s="172"/>
      <c r="K1789" s="184"/>
      <c r="L1789" s="181"/>
      <c r="M1789" s="177"/>
      <c r="N1789" s="178"/>
      <c r="O1789" s="172"/>
      <c r="P1789" s="179"/>
    </row>
    <row r="1790" spans="1:16" s="169" customFormat="1">
      <c r="A1790" s="991"/>
      <c r="B1790" s="1021"/>
      <c r="C1790" s="170"/>
      <c r="D1790" s="171"/>
      <c r="E1790" s="172"/>
      <c r="F1790" s="185"/>
      <c r="G1790" s="195"/>
      <c r="H1790" s="180"/>
      <c r="I1790" s="188"/>
      <c r="J1790" s="172"/>
      <c r="K1790" s="175"/>
      <c r="L1790" s="186"/>
      <c r="M1790" s="187"/>
      <c r="N1790" s="178"/>
      <c r="O1790" s="172"/>
      <c r="P1790" s="179"/>
    </row>
    <row r="1791" spans="1:16" s="169" customFormat="1">
      <c r="A1791" s="991"/>
      <c r="B1791" s="1021"/>
      <c r="C1791" s="170"/>
      <c r="D1791" s="171"/>
      <c r="E1791" s="172"/>
      <c r="F1791" s="179"/>
      <c r="G1791" s="170"/>
      <c r="H1791" s="180"/>
      <c r="I1791" s="188"/>
      <c r="J1791" s="172"/>
      <c r="K1791" s="175"/>
      <c r="L1791" s="181"/>
      <c r="M1791" s="177"/>
      <c r="N1791" s="178"/>
      <c r="O1791" s="172"/>
      <c r="P1791" s="179"/>
    </row>
    <row r="1792" spans="1:16" s="169" customFormat="1">
      <c r="A1792" s="991"/>
      <c r="B1792" s="1021"/>
      <c r="C1792" s="170"/>
      <c r="D1792" s="171"/>
      <c r="E1792" s="172"/>
      <c r="F1792" s="179"/>
      <c r="G1792" s="216"/>
      <c r="H1792" s="180"/>
      <c r="I1792" s="172"/>
      <c r="J1792" s="172"/>
      <c r="K1792" s="175"/>
      <c r="L1792" s="181"/>
      <c r="M1792" s="177"/>
      <c r="N1792" s="178"/>
      <c r="O1792" s="172"/>
      <c r="P1792" s="179"/>
    </row>
    <row r="1793" spans="1:16" s="169" customFormat="1">
      <c r="A1793" s="991"/>
      <c r="B1793" s="1021"/>
      <c r="C1793" s="170"/>
      <c r="D1793" s="171"/>
      <c r="E1793" s="172"/>
      <c r="F1793" s="185"/>
      <c r="G1793" s="170"/>
      <c r="H1793" s="180"/>
      <c r="I1793" s="188"/>
      <c r="J1793" s="172"/>
      <c r="K1793" s="175"/>
      <c r="L1793" s="181"/>
      <c r="M1793" s="177"/>
      <c r="N1793" s="178"/>
      <c r="O1793" s="172"/>
      <c r="P1793" s="179"/>
    </row>
    <row r="1794" spans="1:16" s="169" customFormat="1">
      <c r="A1794" s="991"/>
      <c r="B1794" s="1021"/>
      <c r="C1794" s="170"/>
      <c r="D1794" s="171"/>
      <c r="E1794" s="172"/>
      <c r="F1794" s="179"/>
      <c r="G1794" s="170"/>
      <c r="H1794" s="180"/>
      <c r="I1794" s="188"/>
      <c r="J1794" s="172"/>
      <c r="K1794" s="175"/>
      <c r="L1794" s="181"/>
      <c r="M1794" s="177"/>
      <c r="N1794" s="178"/>
      <c r="O1794" s="172"/>
      <c r="P1794" s="179"/>
    </row>
    <row r="1795" spans="1:16" s="169" customFormat="1">
      <c r="A1795" s="991"/>
      <c r="B1795" s="1021"/>
      <c r="C1795" s="189"/>
      <c r="D1795" s="190"/>
      <c r="E1795" s="191"/>
      <c r="F1795" s="192"/>
      <c r="G1795" s="170"/>
      <c r="H1795" s="174"/>
      <c r="I1795" s="172"/>
      <c r="J1795" s="172"/>
      <c r="K1795" s="175"/>
      <c r="L1795" s="181"/>
      <c r="M1795" s="177"/>
      <c r="N1795" s="193"/>
      <c r="O1795" s="191"/>
      <c r="P1795" s="192"/>
    </row>
    <row r="1796" spans="1:16" s="169" customFormat="1">
      <c r="A1796" s="991"/>
      <c r="B1796" s="1021"/>
      <c r="C1796" s="189"/>
      <c r="D1796" s="190"/>
      <c r="E1796" s="191"/>
      <c r="F1796" s="192"/>
      <c r="G1796" s="195"/>
      <c r="H1796" s="180"/>
      <c r="I1796" s="188"/>
      <c r="J1796" s="172"/>
      <c r="K1796" s="175"/>
      <c r="L1796" s="181"/>
      <c r="M1796" s="177"/>
      <c r="N1796" s="193"/>
      <c r="O1796" s="191"/>
      <c r="P1796" s="192"/>
    </row>
    <row r="1797" spans="1:16" s="169" customFormat="1">
      <c r="A1797" s="991"/>
      <c r="B1797" s="1021"/>
      <c r="C1797" s="189"/>
      <c r="D1797" s="190"/>
      <c r="E1797" s="191"/>
      <c r="F1797" s="192"/>
      <c r="G1797" s="170"/>
      <c r="H1797" s="196"/>
      <c r="I1797" s="188"/>
      <c r="J1797" s="197"/>
      <c r="K1797" s="194"/>
      <c r="L1797" s="181"/>
      <c r="M1797" s="177"/>
      <c r="N1797" s="193"/>
      <c r="O1797" s="191"/>
      <c r="P1797" s="192"/>
    </row>
    <row r="1798" spans="1:16" s="169" customFormat="1">
      <c r="A1798" s="991"/>
      <c r="B1798" s="1021"/>
      <c r="C1798" s="189"/>
      <c r="D1798" s="190"/>
      <c r="E1798" s="191"/>
      <c r="F1798" s="192"/>
      <c r="G1798" s="170"/>
      <c r="H1798" s="198"/>
      <c r="I1798" s="172"/>
      <c r="J1798" s="172"/>
      <c r="K1798" s="175"/>
      <c r="L1798" s="181"/>
      <c r="M1798" s="177"/>
      <c r="N1798" s="193"/>
      <c r="O1798" s="191"/>
      <c r="P1798" s="192"/>
    </row>
    <row r="1799" spans="1:16" s="169" customFormat="1">
      <c r="A1799" s="991"/>
      <c r="B1799" s="1021"/>
      <c r="C1799" s="189"/>
      <c r="D1799" s="190"/>
      <c r="E1799" s="191"/>
      <c r="F1799" s="192"/>
      <c r="G1799" s="195"/>
      <c r="H1799" s="180"/>
      <c r="I1799" s="197"/>
      <c r="J1799" s="197"/>
      <c r="K1799" s="194"/>
      <c r="L1799" s="181"/>
      <c r="M1799" s="177"/>
      <c r="N1799" s="193"/>
      <c r="O1799" s="191"/>
      <c r="P1799" s="192"/>
    </row>
    <row r="1800" spans="1:16" s="169" customFormat="1">
      <c r="A1800" s="991"/>
      <c r="B1800" s="1021"/>
      <c r="C1800" s="189"/>
      <c r="D1800" s="190"/>
      <c r="E1800" s="191"/>
      <c r="F1800" s="192"/>
      <c r="G1800" s="170"/>
      <c r="H1800" s="180"/>
      <c r="I1800" s="197"/>
      <c r="J1800" s="197"/>
      <c r="K1800" s="194"/>
      <c r="L1800" s="176"/>
      <c r="M1800" s="177"/>
      <c r="N1800" s="193"/>
      <c r="O1800" s="191"/>
      <c r="P1800" s="192"/>
    </row>
    <row r="1801" spans="1:16" s="169" customFormat="1">
      <c r="A1801" s="991"/>
      <c r="B1801" s="1021"/>
      <c r="C1801" s="189"/>
      <c r="D1801" s="190"/>
      <c r="E1801" s="191"/>
      <c r="F1801" s="192"/>
      <c r="G1801" s="189"/>
      <c r="H1801" s="198"/>
      <c r="I1801" s="199"/>
      <c r="J1801" s="199"/>
      <c r="K1801" s="200"/>
      <c r="L1801" s="201"/>
      <c r="M1801" s="187"/>
      <c r="N1801" s="193"/>
      <c r="O1801" s="191"/>
      <c r="P1801" s="192"/>
    </row>
    <row r="1802" spans="1:16" s="169" customFormat="1">
      <c r="A1802" s="991"/>
      <c r="B1802" s="1021"/>
      <c r="C1802" s="189"/>
      <c r="D1802" s="190"/>
      <c r="E1802" s="191"/>
      <c r="F1802" s="192"/>
      <c r="G1802" s="189"/>
      <c r="H1802" s="198"/>
      <c r="I1802" s="199"/>
      <c r="J1802" s="199"/>
      <c r="K1802" s="200"/>
      <c r="L1802" s="201"/>
      <c r="M1802" s="187"/>
      <c r="N1802" s="193"/>
      <c r="O1802" s="191"/>
      <c r="P1802" s="192"/>
    </row>
    <row r="1803" spans="1:16" s="169" customFormat="1">
      <c r="A1803" s="991"/>
      <c r="B1803" s="1021"/>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992"/>
      <c r="B1804" s="1022"/>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16">
        <f>A1699+1</f>
        <v>46160</v>
      </c>
      <c r="B1805" s="87" t="s">
        <v>940</v>
      </c>
      <c r="C1805" s="1008" t="s">
        <v>941</v>
      </c>
      <c r="D1805" s="88" t="s">
        <v>942</v>
      </c>
      <c r="E1805" s="89" t="s">
        <v>943</v>
      </c>
      <c r="F1805" s="90"/>
      <c r="G1805" s="87" t="s">
        <v>940</v>
      </c>
      <c r="H1805" s="1023" t="s">
        <v>941</v>
      </c>
      <c r="I1805" s="88" t="s">
        <v>942</v>
      </c>
      <c r="J1805" s="89" t="s">
        <v>943</v>
      </c>
      <c r="K1805" s="90"/>
      <c r="L1805" s="87" t="s">
        <v>940</v>
      </c>
      <c r="M1805" s="1029" t="s">
        <v>941</v>
      </c>
      <c r="N1805" s="88" t="s">
        <v>942</v>
      </c>
      <c r="O1805" s="89" t="s">
        <v>943</v>
      </c>
      <c r="P1805" s="90"/>
    </row>
    <row r="1806" spans="1:16" ht="18" customHeight="1">
      <c r="A1806" s="1017"/>
      <c r="B1806" s="1026"/>
      <c r="C1806" s="994"/>
      <c r="D1806" s="91" t="s">
        <v>951</v>
      </c>
      <c r="E1806" s="92" t="s">
        <v>948</v>
      </c>
      <c r="F1806" s="90"/>
      <c r="G1806" s="1026"/>
      <c r="H1806" s="994"/>
      <c r="I1806" s="91" t="s">
        <v>951</v>
      </c>
      <c r="J1806" s="92" t="s">
        <v>948</v>
      </c>
      <c r="K1806" s="90"/>
      <c r="L1806" s="1026"/>
      <c r="M1806" s="994"/>
      <c r="N1806" s="91" t="s">
        <v>951</v>
      </c>
      <c r="O1806" s="92" t="s">
        <v>948</v>
      </c>
      <c r="P1806" s="90"/>
    </row>
    <row r="1807" spans="1:16" ht="17.45" customHeight="1" thickBot="1">
      <c r="A1807" s="1017"/>
      <c r="B1807" s="997"/>
      <c r="C1807" s="994"/>
      <c r="D1807" s="91" t="s">
        <v>955</v>
      </c>
      <c r="E1807" s="93" t="s">
        <v>952</v>
      </c>
      <c r="F1807" s="95"/>
      <c r="G1807" s="997"/>
      <c r="H1807" s="994"/>
      <c r="I1807" s="91" t="s">
        <v>955</v>
      </c>
      <c r="J1807" s="93" t="s">
        <v>952</v>
      </c>
      <c r="K1807" s="95"/>
      <c r="L1807" s="997"/>
      <c r="M1807" s="994"/>
      <c r="N1807" s="91" t="s">
        <v>955</v>
      </c>
      <c r="O1807" s="93" t="s">
        <v>952</v>
      </c>
      <c r="P1807" s="95"/>
    </row>
    <row r="1808" spans="1:16" ht="17.45" customHeight="1" thickBot="1">
      <c r="A1808" s="1017"/>
      <c r="B1808" s="87" t="s">
        <v>954</v>
      </c>
      <c r="C1808" s="994"/>
      <c r="D1808" s="91"/>
      <c r="E1808" s="93"/>
      <c r="F1808" s="94"/>
      <c r="G1808" s="87" t="s">
        <v>954</v>
      </c>
      <c r="H1808" s="994"/>
      <c r="I1808" s="91" t="s">
        <v>958</v>
      </c>
      <c r="J1808" s="93" t="s">
        <v>956</v>
      </c>
      <c r="K1808" s="94"/>
      <c r="L1808" s="87" t="s">
        <v>954</v>
      </c>
      <c r="M1808" s="994"/>
      <c r="N1808" s="91" t="s">
        <v>958</v>
      </c>
      <c r="O1808" s="93" t="s">
        <v>956</v>
      </c>
      <c r="P1808" s="94"/>
    </row>
    <row r="1809" spans="1:16">
      <c r="A1809" s="1017"/>
      <c r="B1809" s="1027"/>
      <c r="C1809" s="994"/>
      <c r="D1809" s="91"/>
      <c r="E1809" s="93"/>
      <c r="F1809" s="94"/>
      <c r="G1809" s="1027"/>
      <c r="H1809" s="994"/>
      <c r="I1809" s="91"/>
      <c r="J1809" s="93"/>
      <c r="K1809" s="94"/>
      <c r="L1809" s="1027"/>
      <c r="M1809" s="994"/>
      <c r="N1809" s="91"/>
      <c r="O1809" s="93"/>
      <c r="P1809" s="94"/>
    </row>
    <row r="1810" spans="1:16">
      <c r="A1810" s="1017"/>
      <c r="B1810" s="1003"/>
      <c r="C1810" s="994"/>
      <c r="D1810" s="91"/>
      <c r="E1810" s="93"/>
      <c r="F1810" s="94"/>
      <c r="G1810" s="1003"/>
      <c r="H1810" s="994"/>
      <c r="I1810" s="91"/>
      <c r="J1810" s="93"/>
      <c r="K1810" s="94"/>
      <c r="L1810" s="1003"/>
      <c r="M1810" s="994"/>
      <c r="N1810" s="91"/>
      <c r="O1810" s="93"/>
      <c r="P1810" s="94"/>
    </row>
    <row r="1811" spans="1:16">
      <c r="A1811" s="1017"/>
      <c r="B1811" s="1002"/>
      <c r="C1811" s="994"/>
      <c r="D1811" s="91"/>
      <c r="E1811" s="93"/>
      <c r="F1811" s="90"/>
      <c r="G1811" s="1002"/>
      <c r="H1811" s="994"/>
      <c r="I1811" s="91"/>
      <c r="J1811" s="93"/>
      <c r="K1811" s="90"/>
      <c r="L1811" s="1002"/>
      <c r="M1811" s="994"/>
      <c r="N1811" s="91"/>
      <c r="O1811" s="93"/>
      <c r="P1811" s="90"/>
    </row>
    <row r="1812" spans="1:16">
      <c r="A1812" s="1017"/>
      <c r="B1812" s="1003"/>
      <c r="C1812" s="994"/>
      <c r="D1812" s="91"/>
      <c r="E1812" s="93"/>
      <c r="F1812" s="96"/>
      <c r="G1812" s="1003"/>
      <c r="H1812" s="994"/>
      <c r="I1812" s="91"/>
      <c r="J1812" s="93"/>
      <c r="K1812" s="96"/>
      <c r="L1812" s="1003"/>
      <c r="M1812" s="994"/>
      <c r="N1812" s="91"/>
      <c r="O1812" s="93"/>
      <c r="P1812" s="90"/>
    </row>
    <row r="1813" spans="1:16">
      <c r="A1813" s="1017"/>
      <c r="B1813" s="1002"/>
      <c r="C1813" s="994"/>
      <c r="D1813" s="91"/>
      <c r="E1813" s="93"/>
      <c r="F1813" s="99"/>
      <c r="G1813" s="1002"/>
      <c r="H1813" s="994"/>
      <c r="I1813" s="91"/>
      <c r="J1813" s="93"/>
      <c r="K1813" s="99"/>
      <c r="L1813" s="1002"/>
      <c r="M1813" s="994"/>
      <c r="N1813" s="91"/>
      <c r="O1813" s="93"/>
      <c r="P1813" s="96"/>
    </row>
    <row r="1814" spans="1:16" ht="17.45" customHeight="1" thickBot="1">
      <c r="A1814" s="1017"/>
      <c r="B1814" s="1003"/>
      <c r="C1814" s="994"/>
      <c r="D1814" s="91"/>
      <c r="E1814" s="93"/>
      <c r="F1814" s="96"/>
      <c r="G1814" s="1003"/>
      <c r="H1814" s="994"/>
      <c r="I1814" s="91"/>
      <c r="J1814" s="93"/>
      <c r="K1814" s="96"/>
      <c r="L1814" s="1003"/>
      <c r="M1814" s="994"/>
      <c r="N1814" s="91"/>
      <c r="O1814" s="93"/>
      <c r="P1814" s="96"/>
    </row>
    <row r="1815" spans="1:16" ht="17.45" customHeight="1" thickBot="1">
      <c r="A1815" s="1017"/>
      <c r="B1815" s="97" t="s">
        <v>977</v>
      </c>
      <c r="C1815" s="994"/>
      <c r="D1815" s="91"/>
      <c r="E1815" s="93"/>
      <c r="F1815" s="96"/>
      <c r="G1815" s="97" t="s">
        <v>977</v>
      </c>
      <c r="H1815" s="994"/>
      <c r="I1815" s="91"/>
      <c r="J1815" s="93"/>
      <c r="K1815" s="96"/>
      <c r="L1815" s="97" t="s">
        <v>977</v>
      </c>
      <c r="M1815" s="994"/>
      <c r="N1815" s="91"/>
      <c r="O1815" s="93"/>
      <c r="P1815" s="96"/>
    </row>
    <row r="1816" spans="1:16">
      <c r="A1816" s="1017"/>
      <c r="B1816" s="1007"/>
      <c r="C1816" s="994"/>
      <c r="D1816" s="91"/>
      <c r="E1816" s="93"/>
      <c r="F1816" s="96"/>
      <c r="G1816" s="1007"/>
      <c r="H1816" s="994"/>
      <c r="I1816" s="91"/>
      <c r="J1816" s="93"/>
      <c r="K1816" s="96"/>
      <c r="L1816" s="1007"/>
      <c r="M1816" s="994"/>
      <c r="N1816" s="91"/>
      <c r="O1816" s="93"/>
      <c r="P1816" s="96"/>
    </row>
    <row r="1817" spans="1:16">
      <c r="A1817" s="1017"/>
      <c r="B1817" s="999"/>
      <c r="C1817" s="994"/>
      <c r="D1817" s="91"/>
      <c r="E1817" s="93"/>
      <c r="F1817" s="96"/>
      <c r="G1817" s="999"/>
      <c r="H1817" s="994"/>
      <c r="I1817" s="91"/>
      <c r="J1817" s="93"/>
      <c r="K1817" s="96"/>
      <c r="L1817" s="999"/>
      <c r="M1817" s="994"/>
      <c r="N1817" s="91"/>
      <c r="O1817" s="93"/>
      <c r="P1817" s="94"/>
    </row>
    <row r="1818" spans="1:16" ht="17.45" customHeight="1" thickBot="1">
      <c r="A1818" s="1017"/>
      <c r="B1818" s="997"/>
      <c r="C1818" s="994"/>
      <c r="D1818" s="91"/>
      <c r="E1818" s="93"/>
      <c r="F1818" s="94"/>
      <c r="G1818" s="997"/>
      <c r="H1818" s="994"/>
      <c r="I1818" s="91"/>
      <c r="J1818" s="93"/>
      <c r="K1818" s="94"/>
      <c r="L1818" s="997"/>
      <c r="M1818" s="994"/>
      <c r="N1818" s="91"/>
      <c r="O1818" s="93"/>
      <c r="P1818" s="94"/>
    </row>
    <row r="1819" spans="1:16" ht="17.45" customHeight="1" thickBot="1">
      <c r="A1819" s="1017"/>
      <c r="B1819" s="97" t="s">
        <v>994</v>
      </c>
      <c r="C1819" s="994"/>
      <c r="D1819" s="91"/>
      <c r="E1819" s="93"/>
      <c r="F1819" s="94"/>
      <c r="G1819" s="97" t="s">
        <v>994</v>
      </c>
      <c r="H1819" s="994"/>
      <c r="I1819" s="91"/>
      <c r="J1819" s="93"/>
      <c r="K1819" s="94"/>
      <c r="L1819" s="97" t="s">
        <v>994</v>
      </c>
      <c r="M1819" s="994"/>
      <c r="N1819" s="91"/>
      <c r="O1819" s="93"/>
      <c r="P1819" s="94"/>
    </row>
    <row r="1820" spans="1:16">
      <c r="A1820" s="1017"/>
      <c r="B1820" s="998"/>
      <c r="C1820" s="994"/>
      <c r="D1820" s="91"/>
      <c r="E1820" s="93"/>
      <c r="F1820" s="94"/>
      <c r="G1820" s="998"/>
      <c r="H1820" s="994"/>
      <c r="I1820" s="91"/>
      <c r="J1820" s="93"/>
      <c r="K1820" s="94"/>
      <c r="L1820" s="998"/>
      <c r="M1820" s="994"/>
      <c r="N1820" s="91"/>
      <c r="O1820" s="93"/>
      <c r="P1820" s="94"/>
    </row>
    <row r="1821" spans="1:16">
      <c r="A1821" s="1017"/>
      <c r="B1821" s="999"/>
      <c r="C1821" s="994"/>
      <c r="D1821" s="91"/>
      <c r="E1821" s="93"/>
      <c r="F1821" s="94"/>
      <c r="G1821" s="999"/>
      <c r="H1821" s="994"/>
      <c r="I1821" s="91"/>
      <c r="J1821" s="93"/>
      <c r="K1821" s="94"/>
      <c r="L1821" s="999"/>
      <c r="M1821" s="994"/>
      <c r="N1821" s="91"/>
      <c r="O1821" s="93"/>
      <c r="P1821" s="94"/>
    </row>
    <row r="1822" spans="1:16" ht="17.45" customHeight="1" thickBot="1">
      <c r="A1822" s="1017"/>
      <c r="B1822" s="997"/>
      <c r="C1822" s="994"/>
      <c r="D1822" s="91"/>
      <c r="E1822" s="93"/>
      <c r="F1822" s="94"/>
      <c r="G1822" s="997"/>
      <c r="H1822" s="994"/>
      <c r="I1822" s="91"/>
      <c r="J1822" s="93"/>
      <c r="K1822" s="94"/>
      <c r="L1822" s="997"/>
      <c r="M1822" s="994"/>
      <c r="N1822" s="91"/>
      <c r="O1822" s="93"/>
      <c r="P1822" s="94"/>
    </row>
    <row r="1823" spans="1:16">
      <c r="A1823" s="1017"/>
      <c r="B1823" s="1018" t="s">
        <v>1013</v>
      </c>
      <c r="C1823" s="994"/>
      <c r="D1823" s="91"/>
      <c r="E1823" s="93"/>
      <c r="F1823" s="94"/>
      <c r="G1823" s="1018" t="s">
        <v>1013</v>
      </c>
      <c r="H1823" s="994"/>
      <c r="I1823" s="91"/>
      <c r="J1823" s="93"/>
      <c r="K1823" s="94"/>
      <c r="L1823" s="1018" t="s">
        <v>1013</v>
      </c>
      <c r="M1823" s="994"/>
      <c r="N1823" s="91"/>
      <c r="O1823" s="93"/>
      <c r="P1823" s="94"/>
    </row>
    <row r="1824" spans="1:16" ht="17.45" customHeight="1" thickBot="1">
      <c r="A1824" s="1017"/>
      <c r="B1824" s="1019"/>
      <c r="C1824" s="994"/>
      <c r="D1824" s="91"/>
      <c r="E1824" s="93"/>
      <c r="F1824" s="94"/>
      <c r="G1824" s="1019"/>
      <c r="H1824" s="994"/>
      <c r="I1824" s="91"/>
      <c r="J1824" s="93"/>
      <c r="K1824" s="94"/>
      <c r="L1824" s="1019"/>
      <c r="M1824" s="994"/>
      <c r="N1824" s="91"/>
      <c r="O1824" s="93"/>
      <c r="P1824" s="90"/>
    </row>
    <row r="1825" spans="1:16" ht="17.45" customHeight="1" thickTop="1">
      <c r="A1825" s="1017"/>
      <c r="B1825" s="1015" t="s">
        <v>1014</v>
      </c>
      <c r="C1825" s="994"/>
      <c r="D1825" s="91"/>
      <c r="E1825" s="93"/>
      <c r="F1825" s="90"/>
      <c r="G1825" s="1015" t="s">
        <v>1014</v>
      </c>
      <c r="H1825" s="994"/>
      <c r="I1825" s="91"/>
      <c r="J1825" s="93"/>
      <c r="K1825" s="90"/>
      <c r="L1825" s="1015" t="s">
        <v>1014</v>
      </c>
      <c r="M1825" s="994"/>
      <c r="N1825" s="91"/>
      <c r="O1825" s="93"/>
      <c r="P1825" s="94"/>
    </row>
    <row r="1826" spans="1:16" ht="17.45" customHeight="1" thickBot="1">
      <c r="A1826" s="1017"/>
      <c r="B1826" s="997"/>
      <c r="C1826" s="994"/>
      <c r="D1826" s="91"/>
      <c r="E1826" s="93"/>
      <c r="F1826" s="90"/>
      <c r="G1826" s="997"/>
      <c r="H1826" s="994"/>
      <c r="I1826" s="91"/>
      <c r="J1826" s="93"/>
      <c r="K1826" s="90"/>
      <c r="L1826" s="997"/>
      <c r="M1826" s="994"/>
      <c r="N1826" s="91"/>
      <c r="O1826" s="93"/>
      <c r="P1826" s="98"/>
    </row>
    <row r="1827" spans="1:16">
      <c r="A1827" s="1017"/>
      <c r="B1827" s="1014"/>
      <c r="C1827" s="994"/>
      <c r="D1827" s="91"/>
      <c r="E1827" s="93"/>
      <c r="F1827" s="94"/>
      <c r="G1827" s="1014"/>
      <c r="H1827" s="994"/>
      <c r="I1827" s="91"/>
      <c r="J1827" s="93"/>
      <c r="K1827" s="94"/>
      <c r="L1827" s="1014"/>
      <c r="M1827" s="994"/>
      <c r="N1827" s="91"/>
      <c r="O1827" s="93"/>
      <c r="P1827" s="100"/>
    </row>
    <row r="1828" spans="1:16" ht="17.45" customHeight="1" thickBot="1">
      <c r="A1828" s="1017"/>
      <c r="B1828" s="999"/>
      <c r="C1828" s="994"/>
      <c r="D1828" s="91"/>
      <c r="E1828" s="93"/>
      <c r="F1828" s="94"/>
      <c r="G1828" s="999"/>
      <c r="H1828" s="994"/>
      <c r="I1828" s="91"/>
      <c r="J1828" s="93"/>
      <c r="K1828" s="94"/>
      <c r="L1828" s="999"/>
      <c r="M1828" s="994"/>
      <c r="N1828" s="91"/>
      <c r="O1828" s="93"/>
      <c r="P1828" s="101"/>
    </row>
    <row r="1829" spans="1:16">
      <c r="A1829" s="1017"/>
      <c r="B1829" s="1010" t="s">
        <v>1015</v>
      </c>
      <c r="C1829" s="994"/>
      <c r="D1829" s="91"/>
      <c r="E1829" s="93"/>
      <c r="F1829" s="90"/>
      <c r="G1829" s="1010" t="s">
        <v>1015</v>
      </c>
      <c r="H1829" s="994"/>
      <c r="I1829" s="91"/>
      <c r="J1829" s="93"/>
      <c r="K1829" s="90"/>
      <c r="L1829" s="1010" t="s">
        <v>1015</v>
      </c>
      <c r="M1829" s="994"/>
      <c r="N1829" s="91"/>
      <c r="O1829" s="93"/>
      <c r="P1829" s="96"/>
    </row>
    <row r="1830" spans="1:16" ht="17.45" customHeight="1" thickBot="1">
      <c r="A1830" s="1017"/>
      <c r="B1830" s="997"/>
      <c r="C1830" s="994"/>
      <c r="D1830" s="91"/>
      <c r="E1830" s="93"/>
      <c r="F1830" s="98"/>
      <c r="G1830" s="997"/>
      <c r="H1830" s="994"/>
      <c r="I1830" s="91"/>
      <c r="J1830" s="93"/>
      <c r="K1830" s="98"/>
      <c r="L1830" s="997"/>
      <c r="M1830" s="994"/>
      <c r="N1830" s="91"/>
      <c r="O1830" s="93"/>
      <c r="P1830" s="101"/>
    </row>
    <row r="1831" spans="1:16">
      <c r="A1831" s="1017"/>
      <c r="B1831" s="996"/>
      <c r="C1831" s="994"/>
      <c r="D1831" s="91"/>
      <c r="E1831" s="93"/>
      <c r="F1831" s="99"/>
      <c r="G1831" s="996"/>
      <c r="H1831" s="994"/>
      <c r="I1831" s="91"/>
      <c r="J1831" s="93"/>
      <c r="K1831" s="100"/>
      <c r="L1831" s="996"/>
      <c r="M1831" s="994"/>
      <c r="N1831" s="91"/>
      <c r="O1831" s="93"/>
      <c r="P1831" s="90"/>
    </row>
    <row r="1832" spans="1:16" ht="17.45" customHeight="1" thickBot="1">
      <c r="A1832" s="1017"/>
      <c r="B1832" s="997"/>
      <c r="C1832" s="994"/>
      <c r="D1832" s="91"/>
      <c r="E1832" s="93"/>
      <c r="F1832" s="96"/>
      <c r="G1832" s="997"/>
      <c r="H1832" s="994"/>
      <c r="I1832" s="91"/>
      <c r="J1832" s="93"/>
      <c r="K1832" s="101"/>
      <c r="L1832" s="997"/>
      <c r="M1832" s="994"/>
      <c r="N1832" s="91"/>
      <c r="O1832" s="93"/>
      <c r="P1832" s="94"/>
    </row>
    <row r="1833" spans="1:16">
      <c r="A1833" s="1017"/>
      <c r="B1833" s="1004" t="s">
        <v>1016</v>
      </c>
      <c r="C1833" s="994"/>
      <c r="D1833" s="91"/>
      <c r="E1833" s="93"/>
      <c r="F1833" s="100"/>
      <c r="G1833" s="1004" t="s">
        <v>1016</v>
      </c>
      <c r="H1833" s="994"/>
      <c r="I1833" s="91"/>
      <c r="J1833" s="93"/>
      <c r="K1833" s="101"/>
      <c r="L1833" s="1004" t="s">
        <v>1016</v>
      </c>
      <c r="M1833" s="994"/>
      <c r="N1833" s="91"/>
      <c r="O1833" s="111"/>
      <c r="P1833" s="94"/>
    </row>
    <row r="1834" spans="1:16" ht="17.45" customHeight="1" thickBot="1">
      <c r="A1834" s="1017"/>
      <c r="B1834" s="997"/>
      <c r="C1834" s="994"/>
      <c r="D1834" s="91"/>
      <c r="E1834" s="93"/>
      <c r="F1834" s="101"/>
      <c r="G1834" s="997"/>
      <c r="H1834" s="994"/>
      <c r="I1834" s="91"/>
      <c r="J1834" s="93"/>
      <c r="K1834" s="96"/>
      <c r="L1834" s="997"/>
      <c r="M1834" s="994"/>
      <c r="N1834" s="110"/>
      <c r="O1834" s="93"/>
      <c r="P1834" s="109"/>
    </row>
    <row r="1835" spans="1:16">
      <c r="A1835" s="1017"/>
      <c r="B1835" s="996"/>
      <c r="C1835" s="994"/>
      <c r="D1835" s="91"/>
      <c r="E1835" s="93"/>
      <c r="F1835" s="101"/>
      <c r="G1835" s="996"/>
      <c r="H1835" s="994"/>
      <c r="I1835" s="91"/>
      <c r="J1835" s="93"/>
      <c r="K1835" s="101"/>
      <c r="L1835" s="996"/>
      <c r="M1835" s="994"/>
      <c r="N1835" s="110"/>
      <c r="O1835" s="111"/>
      <c r="P1835" s="94"/>
    </row>
    <row r="1836" spans="1:16" ht="17.45" customHeight="1" thickBot="1">
      <c r="A1836" s="1017"/>
      <c r="B1836" s="997"/>
      <c r="C1836" s="994"/>
      <c r="D1836" s="91"/>
      <c r="E1836" s="93"/>
      <c r="F1836" s="96"/>
      <c r="G1836" s="997"/>
      <c r="H1836" s="994"/>
      <c r="I1836" s="91"/>
      <c r="J1836" s="93"/>
      <c r="K1836" s="90"/>
      <c r="L1836" s="997"/>
      <c r="M1836" s="994"/>
      <c r="N1836" s="91"/>
      <c r="O1836" s="111"/>
      <c r="P1836" s="101"/>
    </row>
    <row r="1837" spans="1:16">
      <c r="A1837" s="1017"/>
      <c r="B1837" s="1004" t="s">
        <v>1018</v>
      </c>
      <c r="C1837" s="994"/>
      <c r="D1837" s="91"/>
      <c r="E1837" s="93"/>
      <c r="F1837" s="101"/>
      <c r="G1837" s="1004" t="s">
        <v>1018</v>
      </c>
      <c r="H1837" s="994"/>
      <c r="I1837" s="91"/>
      <c r="J1837" s="93"/>
      <c r="K1837" s="94"/>
      <c r="L1837" s="1004" t="s">
        <v>1018</v>
      </c>
      <c r="M1837" s="994"/>
      <c r="N1837" s="91"/>
      <c r="O1837" s="93"/>
      <c r="P1837" s="94"/>
    </row>
    <row r="1838" spans="1:16" ht="17.45" customHeight="1" thickBot="1">
      <c r="A1838" s="1017"/>
      <c r="B1838" s="997"/>
      <c r="C1838" s="994"/>
      <c r="D1838" s="91"/>
      <c r="E1838" s="93"/>
      <c r="F1838" s="90"/>
      <c r="G1838" s="997"/>
      <c r="H1838" s="994"/>
      <c r="I1838" s="91"/>
      <c r="J1838" s="111"/>
      <c r="K1838" s="94"/>
      <c r="L1838" s="997"/>
      <c r="M1838" s="994"/>
      <c r="N1838" s="110"/>
      <c r="O1838" s="111"/>
      <c r="P1838" s="94"/>
    </row>
    <row r="1839" spans="1:16">
      <c r="A1839" s="1017"/>
      <c r="B1839" s="996"/>
      <c r="C1839" s="994"/>
      <c r="D1839" s="91"/>
      <c r="E1839" s="93"/>
      <c r="F1839" s="94"/>
      <c r="G1839" s="996"/>
      <c r="H1839" s="994"/>
      <c r="I1839" s="91"/>
      <c r="J1839" s="93"/>
      <c r="K1839" s="94"/>
      <c r="L1839" s="996"/>
      <c r="M1839" s="994"/>
      <c r="N1839" s="110"/>
      <c r="O1839" s="111"/>
      <c r="P1839" s="94"/>
    </row>
    <row r="1840" spans="1:16" ht="17.45" customHeight="1" thickBot="1">
      <c r="A1840" s="1017"/>
      <c r="B1840" s="997"/>
      <c r="C1840" s="994"/>
      <c r="D1840" s="91"/>
      <c r="E1840" s="93"/>
      <c r="F1840" s="90"/>
      <c r="G1840" s="997"/>
      <c r="H1840" s="994"/>
      <c r="I1840" s="91"/>
      <c r="J1840" s="111"/>
      <c r="K1840" s="94"/>
      <c r="L1840" s="997"/>
      <c r="M1840" s="994"/>
      <c r="N1840" s="91"/>
      <c r="O1840" s="111"/>
      <c r="P1840" s="94"/>
    </row>
    <row r="1841" spans="1:16">
      <c r="A1841" s="1017"/>
      <c r="B1841" s="1010" t="s">
        <v>1020</v>
      </c>
      <c r="C1841" s="994"/>
      <c r="D1841" s="91"/>
      <c r="E1841" s="93"/>
      <c r="F1841" s="90"/>
      <c r="G1841" s="1010" t="s">
        <v>1020</v>
      </c>
      <c r="H1841" s="994"/>
      <c r="I1841" s="91"/>
      <c r="J1841" s="111"/>
      <c r="K1841" s="94"/>
      <c r="L1841" s="1010" t="s">
        <v>1020</v>
      </c>
      <c r="M1841" s="994"/>
      <c r="N1841" s="110"/>
      <c r="O1841" s="111"/>
      <c r="P1841" s="94"/>
    </row>
    <row r="1842" spans="1:16" ht="17.45" customHeight="1" thickBot="1">
      <c r="A1842" s="1017"/>
      <c r="B1842" s="997"/>
      <c r="C1842" s="994"/>
      <c r="D1842" s="91"/>
      <c r="E1842" s="93"/>
      <c r="F1842" s="90"/>
      <c r="G1842" s="997"/>
      <c r="H1842" s="994"/>
      <c r="I1842" s="91"/>
      <c r="J1842" s="111"/>
      <c r="K1842" s="94"/>
      <c r="L1842" s="997"/>
      <c r="M1842" s="994"/>
      <c r="N1842" s="91"/>
      <c r="O1842" s="111"/>
      <c r="P1842" s="94"/>
    </row>
    <row r="1843" spans="1:16">
      <c r="A1843" s="1017"/>
      <c r="B1843" s="103"/>
      <c r="C1843" s="994"/>
      <c r="D1843" s="91"/>
      <c r="E1843" s="93"/>
      <c r="F1843" s="94"/>
      <c r="G1843" s="103"/>
      <c r="H1843" s="994"/>
      <c r="I1843" s="91"/>
      <c r="J1843" s="93"/>
      <c r="K1843" s="109"/>
      <c r="L1843" s="103"/>
      <c r="M1843" s="994"/>
      <c r="N1843" s="110"/>
      <c r="O1843" s="93"/>
      <c r="P1843" s="109"/>
    </row>
    <row r="1844" spans="1:16">
      <c r="A1844" s="1017"/>
      <c r="B1844" s="104"/>
      <c r="C1844" s="994"/>
      <c r="D1844" s="91"/>
      <c r="E1844" s="93"/>
      <c r="F1844" s="90"/>
      <c r="G1844" s="104"/>
      <c r="H1844" s="994"/>
      <c r="I1844" s="91"/>
      <c r="J1844" s="93"/>
      <c r="K1844" s="94"/>
      <c r="L1844" s="104"/>
      <c r="M1844" s="994"/>
      <c r="N1844" s="110"/>
      <c r="O1844" s="111"/>
      <c r="P1844" s="94"/>
    </row>
    <row r="1845" spans="1:16">
      <c r="A1845" s="1017"/>
      <c r="B1845" s="106"/>
      <c r="C1845" s="994"/>
      <c r="D1845" s="91"/>
      <c r="E1845" s="93"/>
      <c r="F1845" s="90"/>
      <c r="G1845" s="106"/>
      <c r="H1845" s="994"/>
      <c r="I1845" s="110"/>
      <c r="J1845" s="111"/>
      <c r="K1845" s="94"/>
      <c r="L1845" s="106"/>
      <c r="M1845" s="994"/>
      <c r="N1845" s="110"/>
      <c r="O1845" s="111"/>
      <c r="P1845" s="101"/>
    </row>
    <row r="1846" spans="1:16">
      <c r="A1846" s="1017"/>
      <c r="B1846" s="107"/>
      <c r="C1846" s="994"/>
      <c r="D1846" s="91"/>
      <c r="E1846" s="93"/>
      <c r="F1846" s="90"/>
      <c r="G1846" s="107"/>
      <c r="H1846" s="994"/>
      <c r="I1846" s="110"/>
      <c r="J1846" s="111"/>
      <c r="K1846" s="101"/>
      <c r="L1846" s="107"/>
      <c r="M1846" s="994"/>
      <c r="N1846" s="108"/>
      <c r="O1846" s="93"/>
      <c r="P1846" s="94"/>
    </row>
    <row r="1847" spans="1:16">
      <c r="A1847" s="1017"/>
      <c r="B1847" s="106"/>
      <c r="C1847" s="994"/>
      <c r="D1847" s="108"/>
      <c r="E1847" s="93"/>
      <c r="F1847" s="94"/>
      <c r="G1847" s="106"/>
      <c r="H1847" s="994"/>
      <c r="I1847" s="108"/>
      <c r="J1847" s="93"/>
      <c r="K1847" s="109"/>
      <c r="L1847" s="106"/>
      <c r="M1847" s="994"/>
      <c r="N1847" s="91"/>
      <c r="O1847" s="93"/>
      <c r="P1847" s="109"/>
    </row>
    <row r="1848" spans="1:16">
      <c r="A1848" s="1017"/>
      <c r="B1848" s="107"/>
      <c r="C1848" s="994"/>
      <c r="D1848" s="91"/>
      <c r="E1848" s="93"/>
      <c r="F1848" s="105"/>
      <c r="G1848" s="107"/>
      <c r="H1848" s="994"/>
      <c r="I1848" s="91"/>
      <c r="J1848" s="93"/>
      <c r="K1848" s="94"/>
      <c r="L1848" s="107"/>
      <c r="M1848" s="994"/>
      <c r="N1848" s="110"/>
      <c r="O1848" s="111"/>
      <c r="P1848" s="94"/>
    </row>
    <row r="1849" spans="1:16">
      <c r="A1849" s="1017"/>
      <c r="B1849" s="106"/>
      <c r="C1849" s="994"/>
      <c r="D1849" s="91"/>
      <c r="E1849" s="93"/>
      <c r="F1849" s="94"/>
      <c r="G1849" s="106"/>
      <c r="H1849" s="994"/>
      <c r="I1849" s="110"/>
      <c r="J1849" s="111"/>
      <c r="K1849" s="94"/>
      <c r="L1849" s="106"/>
      <c r="M1849" s="994"/>
      <c r="N1849" s="110"/>
      <c r="O1849" s="111"/>
      <c r="P1849" s="94"/>
    </row>
    <row r="1850" spans="1:16" ht="17.45" customHeight="1" thickBot="1">
      <c r="A1850" s="1017"/>
      <c r="B1850" s="107"/>
      <c r="C1850" s="995"/>
      <c r="D1850" s="112"/>
      <c r="E1850" s="113"/>
      <c r="F1850" s="114"/>
      <c r="G1850" s="107"/>
      <c r="H1850" s="994"/>
      <c r="I1850" s="112"/>
      <c r="J1850" s="113"/>
      <c r="K1850" s="114"/>
      <c r="L1850" s="107"/>
      <c r="M1850" s="994"/>
      <c r="N1850" s="112"/>
      <c r="O1850" s="113"/>
      <c r="P1850" s="114"/>
    </row>
    <row r="1851" spans="1:16">
      <c r="A1851" s="1030" t="str">
        <f>TEXT(A1805,"AAAA")</f>
        <v>星期一</v>
      </c>
      <c r="B1851" s="106"/>
      <c r="C1851" s="1008" t="s">
        <v>978</v>
      </c>
      <c r="D1851" s="115"/>
      <c r="E1851" s="116"/>
      <c r="F1851" s="94"/>
      <c r="G1851" s="106"/>
      <c r="H1851" s="993" t="s">
        <v>978</v>
      </c>
      <c r="I1851" s="115"/>
      <c r="J1851" s="116"/>
      <c r="K1851" s="94"/>
      <c r="L1851" s="106"/>
      <c r="M1851" s="1009" t="s">
        <v>978</v>
      </c>
      <c r="N1851" s="115"/>
      <c r="O1851" s="116"/>
      <c r="P1851" s="94"/>
    </row>
    <row r="1852" spans="1:16">
      <c r="A1852" s="1017"/>
      <c r="B1852" s="107"/>
      <c r="C1852" s="994"/>
      <c r="D1852" s="117"/>
      <c r="E1852" s="93"/>
      <c r="F1852" s="94"/>
      <c r="G1852" s="107"/>
      <c r="H1852" s="994"/>
      <c r="I1852" s="91"/>
      <c r="J1852" s="93"/>
      <c r="K1852" s="94"/>
      <c r="L1852" s="107"/>
      <c r="M1852" s="994"/>
      <c r="N1852" s="91"/>
      <c r="O1852" s="93"/>
      <c r="P1852" s="94"/>
    </row>
    <row r="1853" spans="1:16">
      <c r="A1853" s="1017"/>
      <c r="B1853" s="106"/>
      <c r="C1853" s="994"/>
      <c r="D1853" s="117"/>
      <c r="E1853" s="93"/>
      <c r="F1853" s="94"/>
      <c r="G1853" s="106"/>
      <c r="H1853" s="994"/>
      <c r="I1853" s="91"/>
      <c r="J1853" s="93"/>
      <c r="K1853" s="94"/>
      <c r="L1853" s="106"/>
      <c r="M1853" s="994"/>
      <c r="N1853" s="91"/>
      <c r="O1853" s="93"/>
      <c r="P1853" s="94"/>
    </row>
    <row r="1854" spans="1:16">
      <c r="A1854" s="1017"/>
      <c r="B1854" s="107"/>
      <c r="C1854" s="994"/>
      <c r="D1854" s="117"/>
      <c r="E1854" s="93"/>
      <c r="F1854" s="94"/>
      <c r="G1854" s="107"/>
      <c r="H1854" s="994"/>
      <c r="I1854" s="91"/>
      <c r="J1854" s="93"/>
      <c r="K1854" s="94"/>
      <c r="L1854" s="107"/>
      <c r="M1854" s="994"/>
      <c r="N1854" s="91"/>
      <c r="O1854" s="93"/>
      <c r="P1854" s="94"/>
    </row>
    <row r="1855" spans="1:16">
      <c r="A1855" s="1017"/>
      <c r="B1855" s="106"/>
      <c r="C1855" s="994"/>
      <c r="D1855" s="117"/>
      <c r="E1855" s="93"/>
      <c r="F1855" s="94"/>
      <c r="G1855" s="106"/>
      <c r="H1855" s="994"/>
      <c r="I1855" s="91"/>
      <c r="J1855" s="93"/>
      <c r="K1855" s="94"/>
      <c r="L1855" s="106"/>
      <c r="M1855" s="994"/>
      <c r="N1855" s="91"/>
      <c r="O1855" s="93"/>
      <c r="P1855" s="94"/>
    </row>
    <row r="1856" spans="1:16">
      <c r="A1856" s="1017"/>
      <c r="B1856" s="107"/>
      <c r="C1856" s="994"/>
      <c r="D1856" s="117"/>
      <c r="E1856" s="93"/>
      <c r="F1856" s="94"/>
      <c r="G1856" s="107"/>
      <c r="H1856" s="994"/>
      <c r="I1856" s="91"/>
      <c r="J1856" s="93"/>
      <c r="K1856" s="94"/>
      <c r="L1856" s="107"/>
      <c r="M1856" s="994"/>
      <c r="N1856" s="91"/>
      <c r="O1856" s="93"/>
      <c r="P1856" s="94"/>
    </row>
    <row r="1857" spans="1:16">
      <c r="A1857" s="1017"/>
      <c r="B1857" s="106"/>
      <c r="C1857" s="994"/>
      <c r="D1857" s="117"/>
      <c r="E1857" s="93"/>
      <c r="F1857" s="94"/>
      <c r="G1857" s="106"/>
      <c r="H1857" s="994"/>
      <c r="I1857" s="91"/>
      <c r="J1857" s="93"/>
      <c r="K1857" s="94"/>
      <c r="L1857" s="106"/>
      <c r="M1857" s="994"/>
      <c r="N1857" s="91"/>
      <c r="O1857" s="93"/>
      <c r="P1857" s="94"/>
    </row>
    <row r="1858" spans="1:16">
      <c r="A1858" s="1017"/>
      <c r="B1858" s="107"/>
      <c r="C1858" s="994"/>
      <c r="D1858" s="91"/>
      <c r="E1858" s="93"/>
      <c r="F1858" s="94"/>
      <c r="G1858" s="107"/>
      <c r="H1858" s="994"/>
      <c r="I1858" s="91"/>
      <c r="J1858" s="93"/>
      <c r="K1858" s="94"/>
      <c r="L1858" s="107"/>
      <c r="M1858" s="994"/>
      <c r="N1858" s="91"/>
      <c r="O1858" s="93"/>
      <c r="P1858" s="94"/>
    </row>
    <row r="1859" spans="1:16">
      <c r="A1859" s="1017"/>
      <c r="B1859" s="104"/>
      <c r="C1859" s="994"/>
      <c r="D1859" s="110"/>
      <c r="E1859" s="111"/>
      <c r="F1859" s="101"/>
      <c r="G1859" s="104"/>
      <c r="H1859" s="994"/>
      <c r="I1859" s="110"/>
      <c r="J1859" s="111"/>
      <c r="K1859" s="94"/>
      <c r="L1859" s="104"/>
      <c r="M1859" s="994"/>
      <c r="N1859" s="110"/>
      <c r="O1859" s="111"/>
      <c r="P1859" s="94"/>
    </row>
    <row r="1860" spans="1:16" ht="17.45" customHeight="1" thickBot="1">
      <c r="A1860" s="1017"/>
      <c r="B1860" s="104"/>
      <c r="C1860" s="995"/>
      <c r="D1860" s="119" t="s">
        <v>1047</v>
      </c>
      <c r="E1860" s="120" t="s">
        <v>1048</v>
      </c>
      <c r="F1860" s="121"/>
      <c r="G1860" s="104"/>
      <c r="H1860" s="995"/>
      <c r="I1860" s="119" t="s">
        <v>1047</v>
      </c>
      <c r="J1860" s="120" t="s">
        <v>1048</v>
      </c>
      <c r="K1860" s="94"/>
      <c r="L1860" s="104"/>
      <c r="M1860" s="995"/>
      <c r="N1860" s="119" t="s">
        <v>1047</v>
      </c>
      <c r="O1860" s="120" t="s">
        <v>1048</v>
      </c>
      <c r="P1860" s="94"/>
    </row>
    <row r="1861" spans="1:16">
      <c r="A1861" s="102"/>
      <c r="B1861" s="106"/>
      <c r="C1861" s="1008" t="s">
        <v>1049</v>
      </c>
      <c r="D1861" s="115"/>
      <c r="E1861" s="116"/>
      <c r="F1861" s="122"/>
      <c r="G1861" s="106"/>
      <c r="H1861" s="993" t="s">
        <v>1049</v>
      </c>
      <c r="I1861" s="115"/>
      <c r="J1861" s="116"/>
      <c r="K1861" s="122"/>
      <c r="L1861" s="106"/>
      <c r="M1861" s="1009" t="s">
        <v>1049</v>
      </c>
      <c r="N1861" s="115"/>
      <c r="O1861" s="116"/>
      <c r="P1861" s="122"/>
    </row>
    <row r="1862" spans="1:16">
      <c r="A1862" s="102"/>
      <c r="B1862" s="107"/>
      <c r="C1862" s="994"/>
      <c r="D1862" s="91"/>
      <c r="E1862" s="93"/>
      <c r="F1862" s="94"/>
      <c r="G1862" s="107"/>
      <c r="H1862" s="994"/>
      <c r="I1862" s="91"/>
      <c r="J1862" s="93"/>
      <c r="K1862" s="94"/>
      <c r="L1862" s="107"/>
      <c r="M1862" s="994"/>
      <c r="N1862" s="91"/>
      <c r="O1862" s="93"/>
      <c r="P1862" s="94"/>
    </row>
    <row r="1863" spans="1:16">
      <c r="A1863" s="102"/>
      <c r="B1863" s="123"/>
      <c r="C1863" s="994"/>
      <c r="D1863" s="91"/>
      <c r="E1863" s="93"/>
      <c r="F1863" s="94"/>
      <c r="G1863" s="123"/>
      <c r="H1863" s="994"/>
      <c r="I1863" s="91"/>
      <c r="J1863" s="93"/>
      <c r="K1863" s="94"/>
      <c r="L1863" s="123"/>
      <c r="M1863" s="994"/>
      <c r="N1863" s="91"/>
      <c r="O1863" s="93"/>
      <c r="P1863" s="125"/>
    </row>
    <row r="1864" spans="1:16">
      <c r="A1864" s="102"/>
      <c r="B1864" s="104"/>
      <c r="C1864" s="994"/>
      <c r="D1864" s="91"/>
      <c r="E1864" s="93"/>
      <c r="F1864" s="94"/>
      <c r="G1864" s="104"/>
      <c r="H1864" s="994"/>
      <c r="I1864" s="91"/>
      <c r="J1864" s="93"/>
      <c r="K1864" s="94"/>
      <c r="L1864" s="104"/>
      <c r="M1864" s="994"/>
      <c r="N1864" s="91"/>
      <c r="O1864" s="93"/>
      <c r="P1864" s="213"/>
    </row>
    <row r="1865" spans="1:16">
      <c r="A1865" s="102"/>
      <c r="B1865" s="106"/>
      <c r="C1865" s="994"/>
      <c r="D1865" s="91"/>
      <c r="E1865" s="93"/>
      <c r="F1865" s="94"/>
      <c r="G1865" s="106"/>
      <c r="H1865" s="994"/>
      <c r="I1865" s="91"/>
      <c r="J1865" s="93"/>
      <c r="K1865" s="94"/>
      <c r="L1865" s="106"/>
      <c r="M1865" s="994"/>
      <c r="N1865" s="91"/>
      <c r="O1865" s="93"/>
      <c r="P1865" s="94"/>
    </row>
    <row r="1866" spans="1:16">
      <c r="A1866" s="102"/>
      <c r="B1866" s="107"/>
      <c r="C1866" s="994"/>
      <c r="D1866" s="91"/>
      <c r="E1866" s="93"/>
      <c r="F1866" s="124"/>
      <c r="G1866" s="107"/>
      <c r="H1866" s="994"/>
      <c r="I1866" s="91"/>
      <c r="J1866" s="93"/>
      <c r="K1866" s="124"/>
      <c r="L1866" s="107"/>
      <c r="M1866" s="994"/>
      <c r="N1866" s="91"/>
      <c r="O1866" s="93"/>
      <c r="P1866" s="124"/>
    </row>
    <row r="1867" spans="1:16">
      <c r="A1867" s="102"/>
      <c r="B1867" s="106"/>
      <c r="C1867" s="994"/>
      <c r="D1867" s="91"/>
      <c r="E1867" s="93"/>
      <c r="F1867" s="125"/>
      <c r="G1867" s="106"/>
      <c r="H1867" s="994"/>
      <c r="I1867" s="91"/>
      <c r="J1867" s="93"/>
      <c r="K1867" s="125"/>
      <c r="L1867" s="106"/>
      <c r="M1867" s="994"/>
      <c r="N1867" s="91"/>
      <c r="O1867" s="93"/>
      <c r="P1867" s="125"/>
    </row>
    <row r="1868" spans="1:16">
      <c r="A1868" s="102"/>
      <c r="B1868" s="107"/>
      <c r="C1868" s="994"/>
      <c r="D1868" s="214"/>
      <c r="E1868" s="111"/>
      <c r="F1868" s="213"/>
      <c r="G1868" s="107"/>
      <c r="H1868" s="994"/>
      <c r="I1868" s="110"/>
      <c r="J1868" s="111"/>
      <c r="K1868" s="213"/>
      <c r="L1868" s="107"/>
      <c r="M1868" s="994"/>
      <c r="N1868" s="110"/>
      <c r="O1868" s="111"/>
      <c r="P1868" s="213"/>
    </row>
    <row r="1869" spans="1:16">
      <c r="A1869" s="102"/>
      <c r="B1869" s="106"/>
      <c r="C1869" s="994"/>
      <c r="D1869" s="214"/>
      <c r="E1869" s="111"/>
      <c r="F1869" s="213"/>
      <c r="G1869" s="106"/>
      <c r="H1869" s="994"/>
      <c r="I1869" s="110"/>
      <c r="J1869" s="111"/>
      <c r="K1869" s="213"/>
      <c r="L1869" s="106"/>
      <c r="M1869" s="994"/>
      <c r="N1869" s="110"/>
      <c r="O1869" s="111"/>
      <c r="P1869" s="213"/>
    </row>
    <row r="1870" spans="1:16" ht="17.45" customHeight="1" thickBot="1">
      <c r="A1870" s="102"/>
      <c r="B1870" s="107"/>
      <c r="C1870" s="995"/>
      <c r="D1870" s="126"/>
      <c r="E1870" s="127"/>
      <c r="F1870" s="101"/>
      <c r="G1870" s="107"/>
      <c r="H1870" s="995"/>
      <c r="I1870" s="110"/>
      <c r="J1870" s="127"/>
      <c r="K1870" s="101"/>
      <c r="L1870" s="107"/>
      <c r="M1870" s="995"/>
      <c r="N1870" s="110"/>
      <c r="O1870" s="128"/>
      <c r="P1870" s="124"/>
    </row>
    <row r="1871" spans="1:16">
      <c r="A1871" s="129"/>
      <c r="B1871" s="106"/>
      <c r="C1871" s="1008" t="s">
        <v>1055</v>
      </c>
      <c r="D1871" s="115" t="s">
        <v>1056</v>
      </c>
      <c r="E1871" s="130" t="s">
        <v>943</v>
      </c>
      <c r="F1871" s="122"/>
      <c r="G1871" s="106"/>
      <c r="H1871" s="993" t="s">
        <v>1055</v>
      </c>
      <c r="I1871" s="115" t="s">
        <v>1056</v>
      </c>
      <c r="J1871" s="130" t="s">
        <v>943</v>
      </c>
      <c r="K1871" s="122"/>
      <c r="L1871" s="106"/>
      <c r="M1871" s="1009" t="s">
        <v>1055</v>
      </c>
      <c r="N1871" s="115" t="s">
        <v>1056</v>
      </c>
      <c r="O1871" s="130" t="s">
        <v>943</v>
      </c>
      <c r="P1871" s="122"/>
    </row>
    <row r="1872" spans="1:16">
      <c r="A1872" s="129"/>
      <c r="B1872" s="107"/>
      <c r="C1872" s="994"/>
      <c r="D1872" s="91" t="s">
        <v>1060</v>
      </c>
      <c r="E1872" s="93" t="s">
        <v>948</v>
      </c>
      <c r="F1872" s="131"/>
      <c r="G1872" s="107"/>
      <c r="H1872" s="994"/>
      <c r="I1872" s="91" t="s">
        <v>1060</v>
      </c>
      <c r="J1872" s="93" t="s">
        <v>948</v>
      </c>
      <c r="K1872" s="131"/>
      <c r="L1872" s="107"/>
      <c r="M1872" s="994"/>
      <c r="N1872" s="91" t="s">
        <v>1060</v>
      </c>
      <c r="O1872" s="93" t="s">
        <v>948</v>
      </c>
      <c r="P1872" s="131"/>
    </row>
    <row r="1873" spans="1:16">
      <c r="A1873" s="129"/>
      <c r="B1873" s="132"/>
      <c r="C1873" s="994"/>
      <c r="D1873" s="91" t="s">
        <v>1063</v>
      </c>
      <c r="E1873" s="93" t="s">
        <v>952</v>
      </c>
      <c r="F1873" s="94"/>
      <c r="G1873" s="132"/>
      <c r="H1873" s="994"/>
      <c r="I1873" s="91" t="s">
        <v>1063</v>
      </c>
      <c r="J1873" s="93" t="s">
        <v>952</v>
      </c>
      <c r="K1873" s="94"/>
      <c r="L1873" s="132"/>
      <c r="M1873" s="994"/>
      <c r="N1873" s="91" t="s">
        <v>1063</v>
      </c>
      <c r="O1873" s="93" t="s">
        <v>952</v>
      </c>
      <c r="P1873" s="94"/>
    </row>
    <row r="1874" spans="1:16">
      <c r="A1874" s="129"/>
      <c r="B1874" s="107"/>
      <c r="C1874" s="994"/>
      <c r="D1874" s="91" t="s">
        <v>978</v>
      </c>
      <c r="E1874" s="93" t="s">
        <v>956</v>
      </c>
      <c r="F1874" s="101"/>
      <c r="G1874" s="107"/>
      <c r="H1874" s="994"/>
      <c r="I1874" s="91" t="s">
        <v>978</v>
      </c>
      <c r="J1874" s="93" t="s">
        <v>956</v>
      </c>
      <c r="K1874" s="101"/>
      <c r="L1874" s="107"/>
      <c r="M1874" s="994"/>
      <c r="N1874" s="91" t="s">
        <v>978</v>
      </c>
      <c r="O1874" s="93" t="s">
        <v>956</v>
      </c>
      <c r="P1874" s="101"/>
    </row>
    <row r="1875" spans="1:16">
      <c r="A1875" s="129"/>
      <c r="B1875" s="132"/>
      <c r="C1875" s="994"/>
      <c r="D1875" s="91"/>
      <c r="E1875" s="111"/>
      <c r="F1875" s="133"/>
      <c r="G1875" s="132"/>
      <c r="H1875" s="994"/>
      <c r="I1875" s="91"/>
      <c r="J1875" s="111"/>
      <c r="K1875" s="133"/>
      <c r="L1875" s="132"/>
      <c r="M1875" s="994"/>
      <c r="N1875" s="91"/>
      <c r="O1875" s="111"/>
      <c r="P1875" s="133"/>
    </row>
    <row r="1876" spans="1:16">
      <c r="A1876" s="129"/>
      <c r="B1876" s="107"/>
      <c r="C1876" s="994"/>
      <c r="D1876" s="91"/>
      <c r="E1876" s="93"/>
      <c r="F1876" s="94"/>
      <c r="G1876" s="107"/>
      <c r="H1876" s="994"/>
      <c r="I1876" s="91"/>
      <c r="J1876" s="93"/>
      <c r="K1876" s="94"/>
      <c r="L1876" s="107"/>
      <c r="M1876" s="994"/>
      <c r="N1876" s="91"/>
      <c r="O1876" s="93"/>
      <c r="P1876" s="94"/>
    </row>
    <row r="1877" spans="1:16">
      <c r="A1877" s="129"/>
      <c r="B1877" s="132"/>
      <c r="C1877" s="994"/>
      <c r="D1877" s="91"/>
      <c r="E1877" s="111"/>
      <c r="F1877" s="133"/>
      <c r="G1877" s="132"/>
      <c r="H1877" s="994"/>
      <c r="I1877" s="91"/>
      <c r="J1877" s="111"/>
      <c r="K1877" s="133"/>
      <c r="L1877" s="132"/>
      <c r="M1877" s="994"/>
      <c r="N1877" s="91"/>
      <c r="O1877" s="111"/>
      <c r="P1877" s="133"/>
    </row>
    <row r="1878" spans="1:16">
      <c r="A1878" s="129"/>
      <c r="B1878" s="107"/>
      <c r="C1878" s="994"/>
      <c r="D1878" s="91"/>
      <c r="E1878" s="93"/>
      <c r="F1878" s="94"/>
      <c r="G1878" s="107"/>
      <c r="H1878" s="994"/>
      <c r="I1878" s="91"/>
      <c r="J1878" s="93"/>
      <c r="K1878" s="94"/>
      <c r="L1878" s="107"/>
      <c r="M1878" s="994"/>
      <c r="N1878" s="91"/>
      <c r="O1878" s="93"/>
      <c r="P1878" s="94"/>
    </row>
    <row r="1879" spans="1:16">
      <c r="A1879" s="129"/>
      <c r="B1879" s="132"/>
      <c r="C1879" s="994"/>
      <c r="D1879" s="91"/>
      <c r="E1879" s="93"/>
      <c r="F1879" s="94"/>
      <c r="G1879" s="132"/>
      <c r="H1879" s="994"/>
      <c r="I1879" s="91"/>
      <c r="J1879" s="93"/>
      <c r="K1879" s="94"/>
      <c r="L1879" s="132"/>
      <c r="M1879" s="994"/>
      <c r="N1879" s="91"/>
      <c r="O1879" s="93"/>
      <c r="P1879" s="94"/>
    </row>
    <row r="1880" spans="1:16" ht="17.45" customHeight="1" thickBot="1">
      <c r="A1880" s="129"/>
      <c r="B1880" s="107"/>
      <c r="C1880" s="995"/>
      <c r="D1880" s="112"/>
      <c r="E1880" s="113"/>
      <c r="F1880" s="114"/>
      <c r="G1880" s="107"/>
      <c r="H1880" s="995"/>
      <c r="I1880" s="112"/>
      <c r="J1880" s="127"/>
      <c r="K1880" s="101"/>
      <c r="L1880" s="107"/>
      <c r="M1880" s="995"/>
      <c r="N1880" s="112"/>
      <c r="O1880" s="127"/>
      <c r="P1880" s="101"/>
    </row>
    <row r="1881" spans="1:16">
      <c r="A1881" s="129"/>
      <c r="B1881" s="132"/>
      <c r="C1881" s="1011" t="s">
        <v>1068</v>
      </c>
      <c r="D1881" s="134" t="s">
        <v>1069</v>
      </c>
      <c r="E1881" s="135"/>
      <c r="F1881" s="136" t="s">
        <v>1070</v>
      </c>
      <c r="G1881" s="132"/>
      <c r="H1881" s="1028" t="s">
        <v>1068</v>
      </c>
      <c r="I1881" s="134" t="s">
        <v>1069</v>
      </c>
      <c r="J1881" s="135"/>
      <c r="K1881" s="136" t="s">
        <v>1070</v>
      </c>
      <c r="L1881" s="132"/>
      <c r="M1881" s="1013" t="s">
        <v>1068</v>
      </c>
      <c r="N1881" s="134" t="s">
        <v>1069</v>
      </c>
      <c r="O1881" s="135"/>
      <c r="P1881" s="136" t="s">
        <v>1070</v>
      </c>
    </row>
    <row r="1882" spans="1:16">
      <c r="A1882" s="129"/>
      <c r="B1882" s="107"/>
      <c r="C1882" s="994"/>
      <c r="D1882" s="117"/>
      <c r="E1882" s="118"/>
      <c r="F1882" s="137"/>
      <c r="G1882" s="107"/>
      <c r="H1882" s="994"/>
      <c r="I1882" s="91"/>
      <c r="J1882" s="93"/>
      <c r="K1882" s="94"/>
      <c r="L1882" s="107"/>
      <c r="M1882" s="994"/>
      <c r="N1882" s="91"/>
      <c r="O1882" s="93"/>
      <c r="P1882" s="94"/>
    </row>
    <row r="1883" spans="1:16">
      <c r="A1883" s="129"/>
      <c r="B1883" s="132"/>
      <c r="C1883" s="994"/>
      <c r="D1883" s="91"/>
      <c r="E1883" s="93"/>
      <c r="F1883" s="94"/>
      <c r="G1883" s="132"/>
      <c r="H1883" s="994"/>
      <c r="I1883" s="91"/>
      <c r="J1883" s="93"/>
      <c r="K1883" s="94"/>
      <c r="L1883" s="132"/>
      <c r="M1883" s="994"/>
      <c r="N1883" s="91"/>
      <c r="O1883" s="93"/>
      <c r="P1883" s="94"/>
    </row>
    <row r="1884" spans="1:16">
      <c r="A1884" s="129"/>
      <c r="B1884" s="107"/>
      <c r="C1884" s="994"/>
      <c r="D1884" s="110"/>
      <c r="E1884" s="111"/>
      <c r="F1884" s="101"/>
      <c r="G1884" s="107"/>
      <c r="H1884" s="994"/>
      <c r="I1884" s="110"/>
      <c r="J1884" s="111"/>
      <c r="K1884" s="101"/>
      <c r="L1884" s="107"/>
      <c r="M1884" s="994"/>
      <c r="N1884" s="110"/>
      <c r="O1884" s="111"/>
      <c r="P1884" s="101"/>
    </row>
    <row r="1885" spans="1:16">
      <c r="A1885" s="1031"/>
      <c r="B1885" s="132"/>
      <c r="C1885" s="994"/>
      <c r="D1885" s="91"/>
      <c r="E1885" s="93"/>
      <c r="F1885" s="94"/>
      <c r="G1885" s="132"/>
      <c r="H1885" s="994"/>
      <c r="I1885" s="91"/>
      <c r="J1885" s="93"/>
      <c r="K1885" s="94"/>
      <c r="L1885" s="132"/>
      <c r="M1885" s="994"/>
      <c r="N1885" s="91"/>
      <c r="O1885" s="93"/>
      <c r="P1885" s="94"/>
    </row>
    <row r="1886" spans="1:16">
      <c r="A1886" s="1017"/>
      <c r="B1886" s="107"/>
      <c r="C1886" s="994"/>
      <c r="D1886" s="91"/>
      <c r="E1886" s="93"/>
      <c r="F1886" s="94"/>
      <c r="G1886" s="107"/>
      <c r="H1886" s="994"/>
      <c r="I1886" s="91"/>
      <c r="J1886" s="93"/>
      <c r="K1886" s="94"/>
      <c r="L1886" s="107"/>
      <c r="M1886" s="994"/>
      <c r="N1886" s="91"/>
      <c r="O1886" s="93"/>
      <c r="P1886" s="94"/>
    </row>
    <row r="1887" spans="1:16">
      <c r="A1887" s="1017"/>
      <c r="B1887" s="132"/>
      <c r="C1887" s="994"/>
      <c r="D1887" s="110"/>
      <c r="E1887" s="111"/>
      <c r="F1887" s="101"/>
      <c r="G1887" s="132"/>
      <c r="H1887" s="994"/>
      <c r="I1887" s="110"/>
      <c r="J1887" s="111"/>
      <c r="K1887" s="101"/>
      <c r="L1887" s="132"/>
      <c r="M1887" s="994"/>
      <c r="N1887" s="110"/>
      <c r="O1887" s="111"/>
      <c r="P1887" s="101"/>
    </row>
    <row r="1888" spans="1:16" ht="17.45" customHeight="1" thickBot="1">
      <c r="A1888" s="1032"/>
      <c r="B1888" s="138"/>
      <c r="C1888" s="1012"/>
      <c r="D1888" s="139"/>
      <c r="E1888" s="140"/>
      <c r="F1888" s="141"/>
      <c r="G1888" s="138"/>
      <c r="H1888" s="1012"/>
      <c r="I1888" s="139"/>
      <c r="J1888" s="140"/>
      <c r="K1888" s="141"/>
      <c r="L1888" s="138"/>
      <c r="M1888" s="1012"/>
      <c r="N1888" s="139"/>
      <c r="O1888" s="140"/>
      <c r="P1888" s="141"/>
    </row>
    <row r="1889" spans="1:16" s="143" customFormat="1" ht="27" customHeight="1" thickTop="1" thickBot="1">
      <c r="A1889" s="142"/>
      <c r="B1889" s="1000" t="s">
        <v>1077</v>
      </c>
      <c r="C1889" s="1001"/>
      <c r="D1889" s="1001"/>
      <c r="E1889" s="1001"/>
      <c r="F1889" s="1001"/>
      <c r="G1889" s="1025" t="s">
        <v>1078</v>
      </c>
      <c r="H1889" s="1006"/>
      <c r="I1889" s="1006"/>
      <c r="J1889" s="1006"/>
      <c r="K1889" s="1006"/>
      <c r="L1889" s="1006"/>
      <c r="M1889" s="1006"/>
      <c r="N1889" s="1005" t="s">
        <v>1079</v>
      </c>
      <c r="O1889" s="1006"/>
      <c r="P1889" s="1006"/>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990">
        <f>A1805</f>
        <v>46160</v>
      </c>
      <c r="B1891" s="1020" t="s">
        <v>1085</v>
      </c>
      <c r="C1891" s="157" t="s">
        <v>1086</v>
      </c>
      <c r="D1891" s="158" t="s">
        <v>1087</v>
      </c>
      <c r="E1891" s="159" t="s">
        <v>943</v>
      </c>
      <c r="F1891" s="160" t="s">
        <v>3409</v>
      </c>
      <c r="G1891" s="161"/>
      <c r="H1891" s="162"/>
      <c r="I1891" s="163"/>
      <c r="J1891" s="163"/>
      <c r="K1891" s="164"/>
      <c r="L1891" s="165"/>
      <c r="M1891" s="166"/>
      <c r="N1891" s="167"/>
      <c r="O1891" s="163"/>
      <c r="P1891" s="168"/>
    </row>
    <row r="1892" spans="1:16" s="169" customFormat="1">
      <c r="A1892" s="991"/>
      <c r="B1892" s="1021"/>
      <c r="C1892" s="170"/>
      <c r="D1892" s="171"/>
      <c r="E1892" s="172"/>
      <c r="F1892" s="173"/>
      <c r="G1892" s="170"/>
      <c r="H1892" s="174"/>
      <c r="I1892" s="172"/>
      <c r="J1892" s="172"/>
      <c r="K1892" s="175"/>
      <c r="L1892" s="176"/>
      <c r="M1892" s="177"/>
      <c r="N1892" s="178"/>
      <c r="O1892" s="172"/>
      <c r="P1892" s="179"/>
    </row>
    <row r="1893" spans="1:16" s="169" customFormat="1">
      <c r="A1893" s="991"/>
      <c r="B1893" s="1021"/>
      <c r="C1893" s="170"/>
      <c r="D1893" s="171"/>
      <c r="E1893" s="172"/>
      <c r="F1893" s="173"/>
      <c r="G1893" s="170"/>
      <c r="H1893" s="180"/>
      <c r="I1893" s="172"/>
      <c r="J1893" s="172"/>
      <c r="K1893" s="175"/>
      <c r="L1893" s="181"/>
      <c r="M1893" s="177"/>
      <c r="N1893" s="178"/>
      <c r="O1893" s="172"/>
      <c r="P1893" s="179"/>
    </row>
    <row r="1894" spans="1:16" s="169" customFormat="1">
      <c r="A1894" s="991"/>
      <c r="B1894" s="1021"/>
      <c r="C1894" s="170"/>
      <c r="D1894" s="215"/>
      <c r="E1894" s="172"/>
      <c r="F1894" s="173"/>
      <c r="G1894" s="170"/>
      <c r="H1894" s="180"/>
      <c r="I1894" s="172"/>
      <c r="J1894" s="172"/>
      <c r="K1894" s="184"/>
      <c r="L1894" s="181"/>
      <c r="M1894" s="177"/>
      <c r="N1894" s="178"/>
      <c r="O1894" s="172"/>
      <c r="P1894" s="179"/>
    </row>
    <row r="1895" spans="1:16" s="169" customFormat="1">
      <c r="A1895" s="991"/>
      <c r="B1895" s="1021"/>
      <c r="C1895" s="170"/>
      <c r="D1895" s="182"/>
      <c r="E1895" s="172"/>
      <c r="F1895" s="179"/>
      <c r="G1895" s="170"/>
      <c r="H1895" s="183"/>
      <c r="I1895" s="172"/>
      <c r="J1895" s="172"/>
      <c r="K1895" s="184"/>
      <c r="L1895" s="181"/>
      <c r="M1895" s="177"/>
      <c r="N1895" s="178"/>
      <c r="O1895" s="172"/>
      <c r="P1895" s="179"/>
    </row>
    <row r="1896" spans="1:16" s="169" customFormat="1">
      <c r="A1896" s="991"/>
      <c r="B1896" s="1021"/>
      <c r="C1896" s="170"/>
      <c r="D1896" s="171"/>
      <c r="E1896" s="172"/>
      <c r="F1896" s="185"/>
      <c r="G1896" s="195"/>
      <c r="H1896" s="180"/>
      <c r="I1896" s="188"/>
      <c r="J1896" s="172"/>
      <c r="K1896" s="175"/>
      <c r="L1896" s="186"/>
      <c r="M1896" s="187"/>
      <c r="N1896" s="178"/>
      <c r="O1896" s="172"/>
      <c r="P1896" s="179"/>
    </row>
    <row r="1897" spans="1:16" s="169" customFormat="1">
      <c r="A1897" s="991"/>
      <c r="B1897" s="1021"/>
      <c r="C1897" s="170"/>
      <c r="D1897" s="171"/>
      <c r="E1897" s="172"/>
      <c r="F1897" s="179"/>
      <c r="G1897" s="170"/>
      <c r="H1897" s="180"/>
      <c r="I1897" s="188"/>
      <c r="J1897" s="172"/>
      <c r="K1897" s="175"/>
      <c r="L1897" s="181"/>
      <c r="M1897" s="177"/>
      <c r="N1897" s="178"/>
      <c r="O1897" s="172"/>
      <c r="P1897" s="179"/>
    </row>
    <row r="1898" spans="1:16" s="169" customFormat="1">
      <c r="A1898" s="991"/>
      <c r="B1898" s="1021"/>
      <c r="C1898" s="170"/>
      <c r="D1898" s="171"/>
      <c r="E1898" s="172"/>
      <c r="F1898" s="179"/>
      <c r="G1898" s="216"/>
      <c r="H1898" s="180"/>
      <c r="I1898" s="172"/>
      <c r="J1898" s="172"/>
      <c r="K1898" s="175"/>
      <c r="L1898" s="181"/>
      <c r="M1898" s="177"/>
      <c r="N1898" s="178"/>
      <c r="O1898" s="172"/>
      <c r="P1898" s="179"/>
    </row>
    <row r="1899" spans="1:16" s="169" customFormat="1">
      <c r="A1899" s="991"/>
      <c r="B1899" s="1021"/>
      <c r="C1899" s="170"/>
      <c r="D1899" s="171"/>
      <c r="E1899" s="172"/>
      <c r="F1899" s="185"/>
      <c r="G1899" s="170"/>
      <c r="H1899" s="180"/>
      <c r="I1899" s="188"/>
      <c r="J1899" s="172"/>
      <c r="K1899" s="175"/>
      <c r="L1899" s="181"/>
      <c r="M1899" s="177"/>
      <c r="N1899" s="178"/>
      <c r="O1899" s="172"/>
      <c r="P1899" s="179"/>
    </row>
    <row r="1900" spans="1:16" s="169" customFormat="1">
      <c r="A1900" s="991"/>
      <c r="B1900" s="1021"/>
      <c r="C1900" s="170"/>
      <c r="D1900" s="171"/>
      <c r="E1900" s="172"/>
      <c r="F1900" s="179"/>
      <c r="G1900" s="170"/>
      <c r="H1900" s="180"/>
      <c r="I1900" s="188"/>
      <c r="J1900" s="172"/>
      <c r="K1900" s="175"/>
      <c r="L1900" s="181"/>
      <c r="M1900" s="177"/>
      <c r="N1900" s="178"/>
      <c r="O1900" s="172"/>
      <c r="P1900" s="179"/>
    </row>
    <row r="1901" spans="1:16" s="169" customFormat="1">
      <c r="A1901" s="991"/>
      <c r="B1901" s="1021"/>
      <c r="C1901" s="189"/>
      <c r="D1901" s="190"/>
      <c r="E1901" s="191"/>
      <c r="F1901" s="192"/>
      <c r="G1901" s="170"/>
      <c r="H1901" s="174"/>
      <c r="I1901" s="172"/>
      <c r="J1901" s="172"/>
      <c r="K1901" s="175"/>
      <c r="L1901" s="181"/>
      <c r="M1901" s="177"/>
      <c r="N1901" s="193"/>
      <c r="O1901" s="191"/>
      <c r="P1901" s="192"/>
    </row>
    <row r="1902" spans="1:16" s="169" customFormat="1">
      <c r="A1902" s="991"/>
      <c r="B1902" s="1021"/>
      <c r="C1902" s="189"/>
      <c r="D1902" s="190"/>
      <c r="E1902" s="191"/>
      <c r="F1902" s="192"/>
      <c r="G1902" s="195"/>
      <c r="H1902" s="180"/>
      <c r="I1902" s="188"/>
      <c r="J1902" s="172"/>
      <c r="K1902" s="175"/>
      <c r="L1902" s="181"/>
      <c r="M1902" s="177"/>
      <c r="N1902" s="193"/>
      <c r="O1902" s="191"/>
      <c r="P1902" s="192"/>
    </row>
    <row r="1903" spans="1:16" s="169" customFormat="1">
      <c r="A1903" s="991"/>
      <c r="B1903" s="1021"/>
      <c r="C1903" s="189"/>
      <c r="D1903" s="190"/>
      <c r="E1903" s="191"/>
      <c r="F1903" s="192"/>
      <c r="G1903" s="170"/>
      <c r="H1903" s="196"/>
      <c r="I1903" s="188"/>
      <c r="J1903" s="197"/>
      <c r="K1903" s="194"/>
      <c r="L1903" s="181"/>
      <c r="M1903" s="177"/>
      <c r="N1903" s="193"/>
      <c r="O1903" s="191"/>
      <c r="P1903" s="192"/>
    </row>
    <row r="1904" spans="1:16" s="169" customFormat="1">
      <c r="A1904" s="991"/>
      <c r="B1904" s="1021"/>
      <c r="C1904" s="189"/>
      <c r="D1904" s="190"/>
      <c r="E1904" s="191"/>
      <c r="F1904" s="192"/>
      <c r="G1904" s="170"/>
      <c r="H1904" s="198"/>
      <c r="I1904" s="172"/>
      <c r="J1904" s="172"/>
      <c r="K1904" s="175"/>
      <c r="L1904" s="181"/>
      <c r="M1904" s="177"/>
      <c r="N1904" s="193"/>
      <c r="O1904" s="191"/>
      <c r="P1904" s="192"/>
    </row>
    <row r="1905" spans="1:16" s="169" customFormat="1">
      <c r="A1905" s="991"/>
      <c r="B1905" s="1021"/>
      <c r="C1905" s="189"/>
      <c r="D1905" s="190"/>
      <c r="E1905" s="191"/>
      <c r="F1905" s="192"/>
      <c r="G1905" s="195"/>
      <c r="H1905" s="180"/>
      <c r="I1905" s="197"/>
      <c r="J1905" s="197"/>
      <c r="K1905" s="194"/>
      <c r="L1905" s="181"/>
      <c r="M1905" s="177"/>
      <c r="N1905" s="193"/>
      <c r="O1905" s="191"/>
      <c r="P1905" s="192"/>
    </row>
    <row r="1906" spans="1:16" s="169" customFormat="1">
      <c r="A1906" s="991"/>
      <c r="B1906" s="1021"/>
      <c r="C1906" s="189"/>
      <c r="D1906" s="190"/>
      <c r="E1906" s="191"/>
      <c r="F1906" s="192"/>
      <c r="G1906" s="170"/>
      <c r="H1906" s="180"/>
      <c r="I1906" s="197"/>
      <c r="J1906" s="197"/>
      <c r="K1906" s="194"/>
      <c r="L1906" s="176"/>
      <c r="M1906" s="177"/>
      <c r="N1906" s="193"/>
      <c r="O1906" s="191"/>
      <c r="P1906" s="192"/>
    </row>
    <row r="1907" spans="1:16" s="169" customFormat="1">
      <c r="A1907" s="991"/>
      <c r="B1907" s="1021"/>
      <c r="C1907" s="189"/>
      <c r="D1907" s="190"/>
      <c r="E1907" s="191"/>
      <c r="F1907" s="192"/>
      <c r="G1907" s="189"/>
      <c r="H1907" s="198"/>
      <c r="I1907" s="199"/>
      <c r="J1907" s="199"/>
      <c r="K1907" s="200"/>
      <c r="L1907" s="201"/>
      <c r="M1907" s="187"/>
      <c r="N1907" s="193"/>
      <c r="O1907" s="191"/>
      <c r="P1907" s="192"/>
    </row>
    <row r="1908" spans="1:16" s="169" customFormat="1">
      <c r="A1908" s="991"/>
      <c r="B1908" s="1021"/>
      <c r="C1908" s="189"/>
      <c r="D1908" s="190"/>
      <c r="E1908" s="191"/>
      <c r="F1908" s="192"/>
      <c r="G1908" s="189"/>
      <c r="H1908" s="198"/>
      <c r="I1908" s="199"/>
      <c r="J1908" s="199"/>
      <c r="K1908" s="200"/>
      <c r="L1908" s="201"/>
      <c r="M1908" s="187"/>
      <c r="N1908" s="193"/>
      <c r="O1908" s="191"/>
      <c r="P1908" s="192"/>
    </row>
    <row r="1909" spans="1:16" s="169" customFormat="1">
      <c r="A1909" s="991"/>
      <c r="B1909" s="1021"/>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992"/>
      <c r="B1910" s="1022"/>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16">
        <f>A1805+1</f>
        <v>46161</v>
      </c>
      <c r="B1911" s="87" t="s">
        <v>940</v>
      </c>
      <c r="C1911" s="1008" t="s">
        <v>941</v>
      </c>
      <c r="D1911" s="88" t="s">
        <v>942</v>
      </c>
      <c r="E1911" s="89" t="s">
        <v>943</v>
      </c>
      <c r="F1911" s="90"/>
      <c r="G1911" s="87" t="s">
        <v>940</v>
      </c>
      <c r="H1911" s="1023" t="s">
        <v>941</v>
      </c>
      <c r="I1911" s="88" t="s">
        <v>942</v>
      </c>
      <c r="J1911" s="89" t="s">
        <v>943</v>
      </c>
      <c r="K1911" s="90"/>
      <c r="L1911" s="87" t="s">
        <v>940</v>
      </c>
      <c r="M1911" s="1029" t="s">
        <v>941</v>
      </c>
      <c r="N1911" s="88" t="s">
        <v>942</v>
      </c>
      <c r="O1911" s="89" t="s">
        <v>943</v>
      </c>
      <c r="P1911" s="90"/>
    </row>
    <row r="1912" spans="1:16" ht="18" customHeight="1">
      <c r="A1912" s="1017"/>
      <c r="B1912" s="1026"/>
      <c r="C1912" s="994"/>
      <c r="D1912" s="91" t="s">
        <v>951</v>
      </c>
      <c r="E1912" s="92" t="s">
        <v>948</v>
      </c>
      <c r="F1912" s="90"/>
      <c r="G1912" s="1026"/>
      <c r="H1912" s="994"/>
      <c r="I1912" s="91" t="s">
        <v>951</v>
      </c>
      <c r="J1912" s="92" t="s">
        <v>948</v>
      </c>
      <c r="K1912" s="90"/>
      <c r="L1912" s="1026"/>
      <c r="M1912" s="994"/>
      <c r="N1912" s="91" t="s">
        <v>951</v>
      </c>
      <c r="O1912" s="92" t="s">
        <v>948</v>
      </c>
      <c r="P1912" s="90"/>
    </row>
    <row r="1913" spans="1:16" ht="17.45" customHeight="1" thickBot="1">
      <c r="A1913" s="1017"/>
      <c r="B1913" s="997"/>
      <c r="C1913" s="994"/>
      <c r="D1913" s="91" t="s">
        <v>955</v>
      </c>
      <c r="E1913" s="93" t="s">
        <v>952</v>
      </c>
      <c r="F1913" s="95"/>
      <c r="G1913" s="997"/>
      <c r="H1913" s="994"/>
      <c r="I1913" s="91" t="s">
        <v>955</v>
      </c>
      <c r="J1913" s="93" t="s">
        <v>952</v>
      </c>
      <c r="K1913" s="95"/>
      <c r="L1913" s="997"/>
      <c r="M1913" s="994"/>
      <c r="N1913" s="91" t="s">
        <v>955</v>
      </c>
      <c r="O1913" s="93" t="s">
        <v>952</v>
      </c>
      <c r="P1913" s="95"/>
    </row>
    <row r="1914" spans="1:16" ht="17.45" customHeight="1" thickBot="1">
      <c r="A1914" s="1017"/>
      <c r="B1914" s="87" t="s">
        <v>954</v>
      </c>
      <c r="C1914" s="994"/>
      <c r="D1914" s="91"/>
      <c r="E1914" s="93"/>
      <c r="F1914" s="94"/>
      <c r="G1914" s="87" t="s">
        <v>954</v>
      </c>
      <c r="H1914" s="994"/>
      <c r="I1914" s="91" t="s">
        <v>958</v>
      </c>
      <c r="J1914" s="93" t="s">
        <v>956</v>
      </c>
      <c r="K1914" s="94"/>
      <c r="L1914" s="87" t="s">
        <v>954</v>
      </c>
      <c r="M1914" s="994"/>
      <c r="N1914" s="91" t="s">
        <v>958</v>
      </c>
      <c r="O1914" s="93" t="s">
        <v>956</v>
      </c>
      <c r="P1914" s="94"/>
    </row>
    <row r="1915" spans="1:16">
      <c r="A1915" s="1017"/>
      <c r="B1915" s="1027"/>
      <c r="C1915" s="994"/>
      <c r="D1915" s="91"/>
      <c r="E1915" s="93"/>
      <c r="F1915" s="94"/>
      <c r="G1915" s="1027"/>
      <c r="H1915" s="994"/>
      <c r="I1915" s="91"/>
      <c r="J1915" s="93"/>
      <c r="K1915" s="94"/>
      <c r="L1915" s="1027"/>
      <c r="M1915" s="994"/>
      <c r="N1915" s="91"/>
      <c r="O1915" s="93"/>
      <c r="P1915" s="94"/>
    </row>
    <row r="1916" spans="1:16">
      <c r="A1916" s="1017"/>
      <c r="B1916" s="1003"/>
      <c r="C1916" s="994"/>
      <c r="D1916" s="91"/>
      <c r="E1916" s="93"/>
      <c r="F1916" s="94"/>
      <c r="G1916" s="1003"/>
      <c r="H1916" s="994"/>
      <c r="I1916" s="91"/>
      <c r="J1916" s="93"/>
      <c r="K1916" s="94"/>
      <c r="L1916" s="1003"/>
      <c r="M1916" s="994"/>
      <c r="N1916" s="91"/>
      <c r="O1916" s="93"/>
      <c r="P1916" s="94"/>
    </row>
    <row r="1917" spans="1:16">
      <c r="A1917" s="1017"/>
      <c r="B1917" s="1002"/>
      <c r="C1917" s="994"/>
      <c r="D1917" s="91"/>
      <c r="E1917" s="93"/>
      <c r="F1917" s="90"/>
      <c r="G1917" s="1002"/>
      <c r="H1917" s="994"/>
      <c r="I1917" s="91"/>
      <c r="J1917" s="93"/>
      <c r="K1917" s="90"/>
      <c r="L1917" s="1002"/>
      <c r="M1917" s="994"/>
      <c r="N1917" s="91"/>
      <c r="O1917" s="93"/>
      <c r="P1917" s="90"/>
    </row>
    <row r="1918" spans="1:16">
      <c r="A1918" s="1017"/>
      <c r="B1918" s="1003"/>
      <c r="C1918" s="994"/>
      <c r="D1918" s="91"/>
      <c r="E1918" s="93"/>
      <c r="F1918" s="96"/>
      <c r="G1918" s="1003"/>
      <c r="H1918" s="994"/>
      <c r="I1918" s="91"/>
      <c r="J1918" s="93"/>
      <c r="K1918" s="96"/>
      <c r="L1918" s="1003"/>
      <c r="M1918" s="994"/>
      <c r="N1918" s="91"/>
      <c r="O1918" s="93"/>
      <c r="P1918" s="90"/>
    </row>
    <row r="1919" spans="1:16">
      <c r="A1919" s="1017"/>
      <c r="B1919" s="1002"/>
      <c r="C1919" s="994"/>
      <c r="D1919" s="91"/>
      <c r="E1919" s="93"/>
      <c r="F1919" s="99"/>
      <c r="G1919" s="1002"/>
      <c r="H1919" s="994"/>
      <c r="I1919" s="91"/>
      <c r="J1919" s="93"/>
      <c r="K1919" s="99"/>
      <c r="L1919" s="1002"/>
      <c r="M1919" s="994"/>
      <c r="N1919" s="91"/>
      <c r="O1919" s="93"/>
      <c r="P1919" s="96"/>
    </row>
    <row r="1920" spans="1:16" ht="17.45" customHeight="1" thickBot="1">
      <c r="A1920" s="1017"/>
      <c r="B1920" s="1003"/>
      <c r="C1920" s="994"/>
      <c r="D1920" s="91"/>
      <c r="E1920" s="93"/>
      <c r="F1920" s="96"/>
      <c r="G1920" s="1003"/>
      <c r="H1920" s="994"/>
      <c r="I1920" s="91"/>
      <c r="J1920" s="93"/>
      <c r="K1920" s="96"/>
      <c r="L1920" s="1003"/>
      <c r="M1920" s="994"/>
      <c r="N1920" s="91"/>
      <c r="O1920" s="93"/>
      <c r="P1920" s="96"/>
    </row>
    <row r="1921" spans="1:16" ht="17.45" customHeight="1" thickBot="1">
      <c r="A1921" s="1017"/>
      <c r="B1921" s="97" t="s">
        <v>977</v>
      </c>
      <c r="C1921" s="994"/>
      <c r="D1921" s="91"/>
      <c r="E1921" s="93"/>
      <c r="F1921" s="96"/>
      <c r="G1921" s="97" t="s">
        <v>977</v>
      </c>
      <c r="H1921" s="994"/>
      <c r="I1921" s="91"/>
      <c r="J1921" s="93"/>
      <c r="K1921" s="96"/>
      <c r="L1921" s="97" t="s">
        <v>977</v>
      </c>
      <c r="M1921" s="994"/>
      <c r="N1921" s="91"/>
      <c r="O1921" s="93"/>
      <c r="P1921" s="96"/>
    </row>
    <row r="1922" spans="1:16">
      <c r="A1922" s="1017"/>
      <c r="B1922" s="1007"/>
      <c r="C1922" s="994"/>
      <c r="D1922" s="91"/>
      <c r="E1922" s="93"/>
      <c r="F1922" s="96"/>
      <c r="G1922" s="1007"/>
      <c r="H1922" s="994"/>
      <c r="I1922" s="91"/>
      <c r="J1922" s="93"/>
      <c r="K1922" s="96"/>
      <c r="L1922" s="1007"/>
      <c r="M1922" s="994"/>
      <c r="N1922" s="91"/>
      <c r="O1922" s="93"/>
      <c r="P1922" s="96"/>
    </row>
    <row r="1923" spans="1:16">
      <c r="A1923" s="1017"/>
      <c r="B1923" s="999"/>
      <c r="C1923" s="994"/>
      <c r="D1923" s="91"/>
      <c r="E1923" s="93"/>
      <c r="F1923" s="96"/>
      <c r="G1923" s="999"/>
      <c r="H1923" s="994"/>
      <c r="I1923" s="91"/>
      <c r="J1923" s="93"/>
      <c r="K1923" s="96"/>
      <c r="L1923" s="999"/>
      <c r="M1923" s="994"/>
      <c r="N1923" s="91"/>
      <c r="O1923" s="93"/>
      <c r="P1923" s="94"/>
    </row>
    <row r="1924" spans="1:16" ht="17.45" customHeight="1" thickBot="1">
      <c r="A1924" s="1017"/>
      <c r="B1924" s="997"/>
      <c r="C1924" s="994"/>
      <c r="D1924" s="91"/>
      <c r="E1924" s="93"/>
      <c r="F1924" s="94"/>
      <c r="G1924" s="997"/>
      <c r="H1924" s="994"/>
      <c r="I1924" s="91"/>
      <c r="J1924" s="93"/>
      <c r="K1924" s="94"/>
      <c r="L1924" s="997"/>
      <c r="M1924" s="994"/>
      <c r="N1924" s="91"/>
      <c r="O1924" s="93"/>
      <c r="P1924" s="94"/>
    </row>
    <row r="1925" spans="1:16" ht="17.45" customHeight="1" thickBot="1">
      <c r="A1925" s="1017"/>
      <c r="B1925" s="97" t="s">
        <v>994</v>
      </c>
      <c r="C1925" s="994"/>
      <c r="D1925" s="91"/>
      <c r="E1925" s="93"/>
      <c r="F1925" s="94"/>
      <c r="G1925" s="97" t="s">
        <v>994</v>
      </c>
      <c r="H1925" s="994"/>
      <c r="I1925" s="91"/>
      <c r="J1925" s="93"/>
      <c r="K1925" s="94"/>
      <c r="L1925" s="97" t="s">
        <v>994</v>
      </c>
      <c r="M1925" s="994"/>
      <c r="N1925" s="91"/>
      <c r="O1925" s="93"/>
      <c r="P1925" s="94"/>
    </row>
    <row r="1926" spans="1:16">
      <c r="A1926" s="1017"/>
      <c r="B1926" s="998"/>
      <c r="C1926" s="994"/>
      <c r="D1926" s="91"/>
      <c r="E1926" s="93"/>
      <c r="F1926" s="94"/>
      <c r="G1926" s="998"/>
      <c r="H1926" s="994"/>
      <c r="I1926" s="91"/>
      <c r="J1926" s="93"/>
      <c r="K1926" s="94"/>
      <c r="L1926" s="998"/>
      <c r="M1926" s="994"/>
      <c r="N1926" s="91"/>
      <c r="O1926" s="93"/>
      <c r="P1926" s="94"/>
    </row>
    <row r="1927" spans="1:16">
      <c r="A1927" s="1017"/>
      <c r="B1927" s="999"/>
      <c r="C1927" s="994"/>
      <c r="D1927" s="91"/>
      <c r="E1927" s="93"/>
      <c r="F1927" s="94"/>
      <c r="G1927" s="999"/>
      <c r="H1927" s="994"/>
      <c r="I1927" s="91"/>
      <c r="J1927" s="93"/>
      <c r="K1927" s="94"/>
      <c r="L1927" s="999"/>
      <c r="M1927" s="994"/>
      <c r="N1927" s="91"/>
      <c r="O1927" s="93"/>
      <c r="P1927" s="94"/>
    </row>
    <row r="1928" spans="1:16" ht="17.45" customHeight="1" thickBot="1">
      <c r="A1928" s="1017"/>
      <c r="B1928" s="997"/>
      <c r="C1928" s="994"/>
      <c r="D1928" s="91"/>
      <c r="E1928" s="93"/>
      <c r="F1928" s="94"/>
      <c r="G1928" s="997"/>
      <c r="H1928" s="994"/>
      <c r="I1928" s="91"/>
      <c r="J1928" s="93"/>
      <c r="K1928" s="94"/>
      <c r="L1928" s="997"/>
      <c r="M1928" s="994"/>
      <c r="N1928" s="91"/>
      <c r="O1928" s="93"/>
      <c r="P1928" s="94"/>
    </row>
    <row r="1929" spans="1:16">
      <c r="A1929" s="1017"/>
      <c r="B1929" s="1018" t="s">
        <v>1013</v>
      </c>
      <c r="C1929" s="994"/>
      <c r="D1929" s="91"/>
      <c r="E1929" s="93"/>
      <c r="F1929" s="94"/>
      <c r="G1929" s="1018" t="s">
        <v>1013</v>
      </c>
      <c r="H1929" s="994"/>
      <c r="I1929" s="91"/>
      <c r="J1929" s="93"/>
      <c r="K1929" s="94"/>
      <c r="L1929" s="1018" t="s">
        <v>1013</v>
      </c>
      <c r="M1929" s="994"/>
      <c r="N1929" s="91"/>
      <c r="O1929" s="93"/>
      <c r="P1929" s="94"/>
    </row>
    <row r="1930" spans="1:16" ht="17.45" customHeight="1" thickBot="1">
      <c r="A1930" s="1017"/>
      <c r="B1930" s="1019"/>
      <c r="C1930" s="994"/>
      <c r="D1930" s="91"/>
      <c r="E1930" s="93"/>
      <c r="F1930" s="94"/>
      <c r="G1930" s="1019"/>
      <c r="H1930" s="994"/>
      <c r="I1930" s="91"/>
      <c r="J1930" s="93"/>
      <c r="K1930" s="94"/>
      <c r="L1930" s="1019"/>
      <c r="M1930" s="994"/>
      <c r="N1930" s="91"/>
      <c r="O1930" s="93"/>
      <c r="P1930" s="90"/>
    </row>
    <row r="1931" spans="1:16" ht="17.45" customHeight="1" thickTop="1">
      <c r="A1931" s="1017"/>
      <c r="B1931" s="1015" t="s">
        <v>1014</v>
      </c>
      <c r="C1931" s="994"/>
      <c r="D1931" s="91"/>
      <c r="E1931" s="93"/>
      <c r="F1931" s="90"/>
      <c r="G1931" s="1015" t="s">
        <v>1014</v>
      </c>
      <c r="H1931" s="994"/>
      <c r="I1931" s="91"/>
      <c r="J1931" s="93"/>
      <c r="K1931" s="90"/>
      <c r="L1931" s="1015" t="s">
        <v>1014</v>
      </c>
      <c r="M1931" s="994"/>
      <c r="N1931" s="91"/>
      <c r="O1931" s="93"/>
      <c r="P1931" s="94"/>
    </row>
    <row r="1932" spans="1:16" ht="17.45" customHeight="1" thickBot="1">
      <c r="A1932" s="1017"/>
      <c r="B1932" s="997"/>
      <c r="C1932" s="994"/>
      <c r="D1932" s="91"/>
      <c r="E1932" s="93"/>
      <c r="F1932" s="90"/>
      <c r="G1932" s="997"/>
      <c r="H1932" s="994"/>
      <c r="I1932" s="91"/>
      <c r="J1932" s="93"/>
      <c r="K1932" s="90"/>
      <c r="L1932" s="997"/>
      <c r="M1932" s="994"/>
      <c r="N1932" s="91"/>
      <c r="O1932" s="93"/>
      <c r="P1932" s="98"/>
    </row>
    <row r="1933" spans="1:16">
      <c r="A1933" s="1017"/>
      <c r="B1933" s="1014"/>
      <c r="C1933" s="994"/>
      <c r="D1933" s="91"/>
      <c r="E1933" s="93"/>
      <c r="F1933" s="94"/>
      <c r="G1933" s="1014"/>
      <c r="H1933" s="994"/>
      <c r="I1933" s="91"/>
      <c r="J1933" s="93"/>
      <c r="K1933" s="94"/>
      <c r="L1933" s="1014"/>
      <c r="M1933" s="994"/>
      <c r="N1933" s="91"/>
      <c r="O1933" s="93"/>
      <c r="P1933" s="100"/>
    </row>
    <row r="1934" spans="1:16" ht="17.45" customHeight="1" thickBot="1">
      <c r="A1934" s="1017"/>
      <c r="B1934" s="999"/>
      <c r="C1934" s="994"/>
      <c r="D1934" s="91"/>
      <c r="E1934" s="93"/>
      <c r="F1934" s="94"/>
      <c r="G1934" s="999"/>
      <c r="H1934" s="994"/>
      <c r="I1934" s="91"/>
      <c r="J1934" s="93"/>
      <c r="K1934" s="94"/>
      <c r="L1934" s="999"/>
      <c r="M1934" s="994"/>
      <c r="N1934" s="91"/>
      <c r="O1934" s="93"/>
      <c r="P1934" s="101"/>
    </row>
    <row r="1935" spans="1:16">
      <c r="A1935" s="1017"/>
      <c r="B1935" s="1010" t="s">
        <v>1015</v>
      </c>
      <c r="C1935" s="994"/>
      <c r="D1935" s="91"/>
      <c r="E1935" s="93"/>
      <c r="F1935" s="90"/>
      <c r="G1935" s="1010" t="s">
        <v>1015</v>
      </c>
      <c r="H1935" s="994"/>
      <c r="I1935" s="91"/>
      <c r="J1935" s="93"/>
      <c r="K1935" s="90"/>
      <c r="L1935" s="1010" t="s">
        <v>1015</v>
      </c>
      <c r="M1935" s="994"/>
      <c r="N1935" s="91"/>
      <c r="O1935" s="93"/>
      <c r="P1935" s="96"/>
    </row>
    <row r="1936" spans="1:16" ht="17.45" customHeight="1" thickBot="1">
      <c r="A1936" s="1017"/>
      <c r="B1936" s="997"/>
      <c r="C1936" s="994"/>
      <c r="D1936" s="91"/>
      <c r="E1936" s="93"/>
      <c r="F1936" s="98"/>
      <c r="G1936" s="997"/>
      <c r="H1936" s="994"/>
      <c r="I1936" s="91"/>
      <c r="J1936" s="93"/>
      <c r="K1936" s="98"/>
      <c r="L1936" s="997"/>
      <c r="M1936" s="994"/>
      <c r="N1936" s="91"/>
      <c r="O1936" s="93"/>
      <c r="P1936" s="101"/>
    </row>
    <row r="1937" spans="1:16">
      <c r="A1937" s="1017"/>
      <c r="B1937" s="996"/>
      <c r="C1937" s="994"/>
      <c r="D1937" s="91"/>
      <c r="E1937" s="93"/>
      <c r="F1937" s="99"/>
      <c r="G1937" s="996"/>
      <c r="H1937" s="994"/>
      <c r="I1937" s="91"/>
      <c r="J1937" s="93"/>
      <c r="K1937" s="100"/>
      <c r="L1937" s="996"/>
      <c r="M1937" s="994"/>
      <c r="N1937" s="91"/>
      <c r="O1937" s="93"/>
      <c r="P1937" s="90"/>
    </row>
    <row r="1938" spans="1:16" ht="17.45" customHeight="1" thickBot="1">
      <c r="A1938" s="1017"/>
      <c r="B1938" s="997"/>
      <c r="C1938" s="994"/>
      <c r="D1938" s="91"/>
      <c r="E1938" s="93"/>
      <c r="F1938" s="96"/>
      <c r="G1938" s="997"/>
      <c r="H1938" s="994"/>
      <c r="I1938" s="91"/>
      <c r="J1938" s="93"/>
      <c r="K1938" s="101"/>
      <c r="L1938" s="997"/>
      <c r="M1938" s="994"/>
      <c r="N1938" s="91"/>
      <c r="O1938" s="93"/>
      <c r="P1938" s="94"/>
    </row>
    <row r="1939" spans="1:16">
      <c r="A1939" s="1017"/>
      <c r="B1939" s="1004" t="s">
        <v>1016</v>
      </c>
      <c r="C1939" s="994"/>
      <c r="D1939" s="91"/>
      <c r="E1939" s="93"/>
      <c r="F1939" s="100"/>
      <c r="G1939" s="1004" t="s">
        <v>1016</v>
      </c>
      <c r="H1939" s="994"/>
      <c r="I1939" s="91"/>
      <c r="J1939" s="93"/>
      <c r="K1939" s="101"/>
      <c r="L1939" s="1004" t="s">
        <v>1016</v>
      </c>
      <c r="M1939" s="994"/>
      <c r="N1939" s="91"/>
      <c r="O1939" s="111"/>
      <c r="P1939" s="94"/>
    </row>
    <row r="1940" spans="1:16" ht="17.45" customHeight="1" thickBot="1">
      <c r="A1940" s="1017"/>
      <c r="B1940" s="997"/>
      <c r="C1940" s="994"/>
      <c r="D1940" s="91"/>
      <c r="E1940" s="93"/>
      <c r="F1940" s="101"/>
      <c r="G1940" s="997"/>
      <c r="H1940" s="994"/>
      <c r="I1940" s="91"/>
      <c r="J1940" s="93"/>
      <c r="K1940" s="96"/>
      <c r="L1940" s="997"/>
      <c r="M1940" s="994"/>
      <c r="N1940" s="110"/>
      <c r="O1940" s="93"/>
      <c r="P1940" s="109"/>
    </row>
    <row r="1941" spans="1:16">
      <c r="A1941" s="1017"/>
      <c r="B1941" s="996"/>
      <c r="C1941" s="994"/>
      <c r="D1941" s="91"/>
      <c r="E1941" s="93"/>
      <c r="F1941" s="101"/>
      <c r="G1941" s="996"/>
      <c r="H1941" s="994"/>
      <c r="I1941" s="91"/>
      <c r="J1941" s="93"/>
      <c r="K1941" s="101"/>
      <c r="L1941" s="996"/>
      <c r="M1941" s="994"/>
      <c r="N1941" s="110"/>
      <c r="O1941" s="111"/>
      <c r="P1941" s="94"/>
    </row>
    <row r="1942" spans="1:16" ht="17.45" customHeight="1" thickBot="1">
      <c r="A1942" s="1017"/>
      <c r="B1942" s="997"/>
      <c r="C1942" s="994"/>
      <c r="D1942" s="91"/>
      <c r="E1942" s="93"/>
      <c r="F1942" s="96"/>
      <c r="G1942" s="997"/>
      <c r="H1942" s="994"/>
      <c r="I1942" s="91"/>
      <c r="J1942" s="93"/>
      <c r="K1942" s="90"/>
      <c r="L1942" s="997"/>
      <c r="M1942" s="994"/>
      <c r="N1942" s="91"/>
      <c r="O1942" s="111"/>
      <c r="P1942" s="101"/>
    </row>
    <row r="1943" spans="1:16">
      <c r="A1943" s="1017"/>
      <c r="B1943" s="1004" t="s">
        <v>1018</v>
      </c>
      <c r="C1943" s="994"/>
      <c r="D1943" s="91"/>
      <c r="E1943" s="93"/>
      <c r="F1943" s="101"/>
      <c r="G1943" s="1004" t="s">
        <v>1018</v>
      </c>
      <c r="H1943" s="994"/>
      <c r="I1943" s="91"/>
      <c r="J1943" s="93"/>
      <c r="K1943" s="94"/>
      <c r="L1943" s="1004" t="s">
        <v>1018</v>
      </c>
      <c r="M1943" s="994"/>
      <c r="N1943" s="91"/>
      <c r="O1943" s="93"/>
      <c r="P1943" s="94"/>
    </row>
    <row r="1944" spans="1:16" ht="17.45" customHeight="1" thickBot="1">
      <c r="A1944" s="1017"/>
      <c r="B1944" s="997"/>
      <c r="C1944" s="994"/>
      <c r="D1944" s="91"/>
      <c r="E1944" s="93"/>
      <c r="F1944" s="90"/>
      <c r="G1944" s="997"/>
      <c r="H1944" s="994"/>
      <c r="I1944" s="91"/>
      <c r="J1944" s="111"/>
      <c r="K1944" s="94"/>
      <c r="L1944" s="997"/>
      <c r="M1944" s="994"/>
      <c r="N1944" s="110"/>
      <c r="O1944" s="111"/>
      <c r="P1944" s="94"/>
    </row>
    <row r="1945" spans="1:16">
      <c r="A1945" s="1017"/>
      <c r="B1945" s="996"/>
      <c r="C1945" s="994"/>
      <c r="D1945" s="91"/>
      <c r="E1945" s="93"/>
      <c r="F1945" s="94"/>
      <c r="G1945" s="996"/>
      <c r="H1945" s="994"/>
      <c r="I1945" s="91"/>
      <c r="J1945" s="93"/>
      <c r="K1945" s="94"/>
      <c r="L1945" s="996"/>
      <c r="M1945" s="994"/>
      <c r="N1945" s="110"/>
      <c r="O1945" s="111"/>
      <c r="P1945" s="94"/>
    </row>
    <row r="1946" spans="1:16" ht="17.45" customHeight="1" thickBot="1">
      <c r="A1946" s="1017"/>
      <c r="B1946" s="997"/>
      <c r="C1946" s="994"/>
      <c r="D1946" s="91"/>
      <c r="E1946" s="93"/>
      <c r="F1946" s="90"/>
      <c r="G1946" s="997"/>
      <c r="H1946" s="994"/>
      <c r="I1946" s="91"/>
      <c r="J1946" s="111"/>
      <c r="K1946" s="94"/>
      <c r="L1946" s="997"/>
      <c r="M1946" s="994"/>
      <c r="N1946" s="91"/>
      <c r="O1946" s="111"/>
      <c r="P1946" s="94"/>
    </row>
    <row r="1947" spans="1:16">
      <c r="A1947" s="1017"/>
      <c r="B1947" s="1010" t="s">
        <v>1020</v>
      </c>
      <c r="C1947" s="994"/>
      <c r="D1947" s="91"/>
      <c r="E1947" s="93"/>
      <c r="F1947" s="90"/>
      <c r="G1947" s="1010" t="s">
        <v>1020</v>
      </c>
      <c r="H1947" s="994"/>
      <c r="I1947" s="91"/>
      <c r="J1947" s="111"/>
      <c r="K1947" s="94"/>
      <c r="L1947" s="1010" t="s">
        <v>1020</v>
      </c>
      <c r="M1947" s="994"/>
      <c r="N1947" s="110"/>
      <c r="O1947" s="111"/>
      <c r="P1947" s="94"/>
    </row>
    <row r="1948" spans="1:16" ht="17.45" customHeight="1" thickBot="1">
      <c r="A1948" s="1017"/>
      <c r="B1948" s="997"/>
      <c r="C1948" s="994"/>
      <c r="D1948" s="91"/>
      <c r="E1948" s="93"/>
      <c r="F1948" s="90"/>
      <c r="G1948" s="997"/>
      <c r="H1948" s="994"/>
      <c r="I1948" s="91"/>
      <c r="J1948" s="111"/>
      <c r="K1948" s="94"/>
      <c r="L1948" s="997"/>
      <c r="M1948" s="994"/>
      <c r="N1948" s="91"/>
      <c r="O1948" s="111"/>
      <c r="P1948" s="94"/>
    </row>
    <row r="1949" spans="1:16">
      <c r="A1949" s="1017"/>
      <c r="B1949" s="103"/>
      <c r="C1949" s="994"/>
      <c r="D1949" s="91"/>
      <c r="E1949" s="93"/>
      <c r="F1949" s="94"/>
      <c r="G1949" s="103"/>
      <c r="H1949" s="994"/>
      <c r="I1949" s="91"/>
      <c r="J1949" s="93"/>
      <c r="K1949" s="109"/>
      <c r="L1949" s="103"/>
      <c r="M1949" s="994"/>
      <c r="N1949" s="110"/>
      <c r="O1949" s="93"/>
      <c r="P1949" s="109"/>
    </row>
    <row r="1950" spans="1:16">
      <c r="A1950" s="1017"/>
      <c r="B1950" s="104"/>
      <c r="C1950" s="994"/>
      <c r="D1950" s="91"/>
      <c r="E1950" s="93"/>
      <c r="F1950" s="90"/>
      <c r="G1950" s="104"/>
      <c r="H1950" s="994"/>
      <c r="I1950" s="91"/>
      <c r="J1950" s="93"/>
      <c r="K1950" s="94"/>
      <c r="L1950" s="104"/>
      <c r="M1950" s="994"/>
      <c r="N1950" s="110"/>
      <c r="O1950" s="111"/>
      <c r="P1950" s="94"/>
    </row>
    <row r="1951" spans="1:16">
      <c r="A1951" s="1017"/>
      <c r="B1951" s="106"/>
      <c r="C1951" s="994"/>
      <c r="D1951" s="91"/>
      <c r="E1951" s="93"/>
      <c r="F1951" s="90"/>
      <c r="G1951" s="106"/>
      <c r="H1951" s="994"/>
      <c r="I1951" s="110"/>
      <c r="J1951" s="111"/>
      <c r="K1951" s="94"/>
      <c r="L1951" s="106"/>
      <c r="M1951" s="994"/>
      <c r="N1951" s="110"/>
      <c r="O1951" s="111"/>
      <c r="P1951" s="101"/>
    </row>
    <row r="1952" spans="1:16">
      <c r="A1952" s="1017"/>
      <c r="B1952" s="107"/>
      <c r="C1952" s="994"/>
      <c r="D1952" s="91"/>
      <c r="E1952" s="93"/>
      <c r="F1952" s="90"/>
      <c r="G1952" s="107"/>
      <c r="H1952" s="994"/>
      <c r="I1952" s="110"/>
      <c r="J1952" s="111"/>
      <c r="K1952" s="101"/>
      <c r="L1952" s="107"/>
      <c r="M1952" s="994"/>
      <c r="N1952" s="108"/>
      <c r="O1952" s="93"/>
      <c r="P1952" s="94"/>
    </row>
    <row r="1953" spans="1:16">
      <c r="A1953" s="1017"/>
      <c r="B1953" s="106"/>
      <c r="C1953" s="994"/>
      <c r="D1953" s="108"/>
      <c r="E1953" s="93"/>
      <c r="F1953" s="94"/>
      <c r="G1953" s="106"/>
      <c r="H1953" s="994"/>
      <c r="I1953" s="108"/>
      <c r="J1953" s="93"/>
      <c r="K1953" s="109"/>
      <c r="L1953" s="106"/>
      <c r="M1953" s="994"/>
      <c r="N1953" s="91"/>
      <c r="O1953" s="93"/>
      <c r="P1953" s="109"/>
    </row>
    <row r="1954" spans="1:16">
      <c r="A1954" s="1017"/>
      <c r="B1954" s="107"/>
      <c r="C1954" s="994"/>
      <c r="D1954" s="91"/>
      <c r="E1954" s="93"/>
      <c r="F1954" s="105"/>
      <c r="G1954" s="107"/>
      <c r="H1954" s="994"/>
      <c r="I1954" s="91"/>
      <c r="J1954" s="93"/>
      <c r="K1954" s="94"/>
      <c r="L1954" s="107"/>
      <c r="M1954" s="994"/>
      <c r="N1954" s="110"/>
      <c r="O1954" s="111"/>
      <c r="P1954" s="94"/>
    </row>
    <row r="1955" spans="1:16">
      <c r="A1955" s="1017"/>
      <c r="B1955" s="106"/>
      <c r="C1955" s="994"/>
      <c r="D1955" s="91"/>
      <c r="E1955" s="93"/>
      <c r="F1955" s="94"/>
      <c r="G1955" s="106"/>
      <c r="H1955" s="994"/>
      <c r="I1955" s="110"/>
      <c r="J1955" s="111"/>
      <c r="K1955" s="94"/>
      <c r="L1955" s="106"/>
      <c r="M1955" s="994"/>
      <c r="N1955" s="110"/>
      <c r="O1955" s="111"/>
      <c r="P1955" s="94"/>
    </row>
    <row r="1956" spans="1:16" ht="17.45" customHeight="1" thickBot="1">
      <c r="A1956" s="1017"/>
      <c r="B1956" s="107"/>
      <c r="C1956" s="995"/>
      <c r="D1956" s="112"/>
      <c r="E1956" s="113"/>
      <c r="F1956" s="114"/>
      <c r="G1956" s="107"/>
      <c r="H1956" s="994"/>
      <c r="I1956" s="112"/>
      <c r="J1956" s="113"/>
      <c r="K1956" s="114"/>
      <c r="L1956" s="107"/>
      <c r="M1956" s="994"/>
      <c r="N1956" s="112"/>
      <c r="O1956" s="113"/>
      <c r="P1956" s="114"/>
    </row>
    <row r="1957" spans="1:16">
      <c r="A1957" s="1030" t="str">
        <f>TEXT(A1911,"AAAA")</f>
        <v>星期二</v>
      </c>
      <c r="B1957" s="106"/>
      <c r="C1957" s="1008" t="s">
        <v>978</v>
      </c>
      <c r="D1957" s="115"/>
      <c r="E1957" s="116"/>
      <c r="F1957" s="94"/>
      <c r="G1957" s="106"/>
      <c r="H1957" s="993" t="s">
        <v>978</v>
      </c>
      <c r="I1957" s="115"/>
      <c r="J1957" s="116"/>
      <c r="K1957" s="94"/>
      <c r="L1957" s="106"/>
      <c r="M1957" s="1009" t="s">
        <v>978</v>
      </c>
      <c r="N1957" s="115"/>
      <c r="O1957" s="116"/>
      <c r="P1957" s="94"/>
    </row>
    <row r="1958" spans="1:16">
      <c r="A1958" s="1017"/>
      <c r="B1958" s="107"/>
      <c r="C1958" s="994"/>
      <c r="D1958" s="117"/>
      <c r="E1958" s="93"/>
      <c r="F1958" s="94"/>
      <c r="G1958" s="107"/>
      <c r="H1958" s="994"/>
      <c r="I1958" s="91"/>
      <c r="J1958" s="93"/>
      <c r="K1958" s="94"/>
      <c r="L1958" s="107"/>
      <c r="M1958" s="994"/>
      <c r="N1958" s="91"/>
      <c r="O1958" s="93"/>
      <c r="P1958" s="94"/>
    </row>
    <row r="1959" spans="1:16">
      <c r="A1959" s="1017"/>
      <c r="B1959" s="106"/>
      <c r="C1959" s="994"/>
      <c r="D1959" s="117"/>
      <c r="E1959" s="93"/>
      <c r="F1959" s="94"/>
      <c r="G1959" s="106"/>
      <c r="H1959" s="994"/>
      <c r="I1959" s="91"/>
      <c r="J1959" s="93"/>
      <c r="K1959" s="94"/>
      <c r="L1959" s="106"/>
      <c r="M1959" s="994"/>
      <c r="N1959" s="91"/>
      <c r="O1959" s="93"/>
      <c r="P1959" s="94"/>
    </row>
    <row r="1960" spans="1:16">
      <c r="A1960" s="1017"/>
      <c r="B1960" s="107"/>
      <c r="C1960" s="994"/>
      <c r="D1960" s="117"/>
      <c r="E1960" s="93"/>
      <c r="F1960" s="94"/>
      <c r="G1960" s="107"/>
      <c r="H1960" s="994"/>
      <c r="I1960" s="91"/>
      <c r="J1960" s="93"/>
      <c r="K1960" s="94"/>
      <c r="L1960" s="107"/>
      <c r="M1960" s="994"/>
      <c r="N1960" s="91"/>
      <c r="O1960" s="93"/>
      <c r="P1960" s="94"/>
    </row>
    <row r="1961" spans="1:16">
      <c r="A1961" s="1017"/>
      <c r="B1961" s="106"/>
      <c r="C1961" s="994"/>
      <c r="D1961" s="117"/>
      <c r="E1961" s="93"/>
      <c r="F1961" s="94"/>
      <c r="G1961" s="106"/>
      <c r="H1961" s="994"/>
      <c r="I1961" s="91"/>
      <c r="J1961" s="93"/>
      <c r="K1961" s="94"/>
      <c r="L1961" s="106"/>
      <c r="M1961" s="994"/>
      <c r="N1961" s="91"/>
      <c r="O1961" s="93"/>
      <c r="P1961" s="94"/>
    </row>
    <row r="1962" spans="1:16">
      <c r="A1962" s="1017"/>
      <c r="B1962" s="107"/>
      <c r="C1962" s="994"/>
      <c r="D1962" s="117"/>
      <c r="E1962" s="93"/>
      <c r="F1962" s="94"/>
      <c r="G1962" s="107"/>
      <c r="H1962" s="994"/>
      <c r="I1962" s="91"/>
      <c r="J1962" s="93"/>
      <c r="K1962" s="94"/>
      <c r="L1962" s="107"/>
      <c r="M1962" s="994"/>
      <c r="N1962" s="91"/>
      <c r="O1962" s="93"/>
      <c r="P1962" s="94"/>
    </row>
    <row r="1963" spans="1:16">
      <c r="A1963" s="1017"/>
      <c r="B1963" s="106"/>
      <c r="C1963" s="994"/>
      <c r="D1963" s="117"/>
      <c r="E1963" s="93"/>
      <c r="F1963" s="94"/>
      <c r="G1963" s="106"/>
      <c r="H1963" s="994"/>
      <c r="I1963" s="91"/>
      <c r="J1963" s="93"/>
      <c r="K1963" s="94"/>
      <c r="L1963" s="106"/>
      <c r="M1963" s="994"/>
      <c r="N1963" s="91"/>
      <c r="O1963" s="93"/>
      <c r="P1963" s="94"/>
    </row>
    <row r="1964" spans="1:16">
      <c r="A1964" s="1017"/>
      <c r="B1964" s="107"/>
      <c r="C1964" s="994"/>
      <c r="D1964" s="91"/>
      <c r="E1964" s="93"/>
      <c r="F1964" s="94"/>
      <c r="G1964" s="107"/>
      <c r="H1964" s="994"/>
      <c r="I1964" s="91"/>
      <c r="J1964" s="93"/>
      <c r="K1964" s="94"/>
      <c r="L1964" s="107"/>
      <c r="M1964" s="994"/>
      <c r="N1964" s="91"/>
      <c r="O1964" s="93"/>
      <c r="P1964" s="94"/>
    </row>
    <row r="1965" spans="1:16">
      <c r="A1965" s="1017"/>
      <c r="B1965" s="104"/>
      <c r="C1965" s="994"/>
      <c r="D1965" s="110"/>
      <c r="E1965" s="111"/>
      <c r="F1965" s="101"/>
      <c r="G1965" s="104"/>
      <c r="H1965" s="994"/>
      <c r="I1965" s="110"/>
      <c r="J1965" s="111"/>
      <c r="K1965" s="94"/>
      <c r="L1965" s="104"/>
      <c r="M1965" s="994"/>
      <c r="N1965" s="110"/>
      <c r="O1965" s="111"/>
      <c r="P1965" s="94"/>
    </row>
    <row r="1966" spans="1:16" ht="17.45" customHeight="1" thickBot="1">
      <c r="A1966" s="1017"/>
      <c r="B1966" s="104"/>
      <c r="C1966" s="995"/>
      <c r="D1966" s="119" t="s">
        <v>1047</v>
      </c>
      <c r="E1966" s="120" t="s">
        <v>1048</v>
      </c>
      <c r="F1966" s="121"/>
      <c r="G1966" s="104"/>
      <c r="H1966" s="995"/>
      <c r="I1966" s="119" t="s">
        <v>1047</v>
      </c>
      <c r="J1966" s="120" t="s">
        <v>1048</v>
      </c>
      <c r="K1966" s="94"/>
      <c r="L1966" s="104"/>
      <c r="M1966" s="995"/>
      <c r="N1966" s="119" t="s">
        <v>1047</v>
      </c>
      <c r="O1966" s="120" t="s">
        <v>1048</v>
      </c>
      <c r="P1966" s="94"/>
    </row>
    <row r="1967" spans="1:16">
      <c r="A1967" s="102"/>
      <c r="B1967" s="106"/>
      <c r="C1967" s="1008" t="s">
        <v>1049</v>
      </c>
      <c r="D1967" s="115"/>
      <c r="E1967" s="116"/>
      <c r="F1967" s="122"/>
      <c r="G1967" s="106"/>
      <c r="H1967" s="993" t="s">
        <v>1049</v>
      </c>
      <c r="I1967" s="115"/>
      <c r="J1967" s="116"/>
      <c r="K1967" s="122"/>
      <c r="L1967" s="106"/>
      <c r="M1967" s="1009" t="s">
        <v>1049</v>
      </c>
      <c r="N1967" s="115"/>
      <c r="O1967" s="116"/>
      <c r="P1967" s="122"/>
    </row>
    <row r="1968" spans="1:16">
      <c r="A1968" s="102"/>
      <c r="B1968" s="107"/>
      <c r="C1968" s="994"/>
      <c r="D1968" s="91"/>
      <c r="E1968" s="93"/>
      <c r="F1968" s="94"/>
      <c r="G1968" s="107"/>
      <c r="H1968" s="994"/>
      <c r="I1968" s="91"/>
      <c r="J1968" s="93"/>
      <c r="K1968" s="94"/>
      <c r="L1968" s="107"/>
      <c r="M1968" s="994"/>
      <c r="N1968" s="91"/>
      <c r="O1968" s="93"/>
      <c r="P1968" s="94"/>
    </row>
    <row r="1969" spans="1:16">
      <c r="A1969" s="102"/>
      <c r="B1969" s="123"/>
      <c r="C1969" s="994"/>
      <c r="D1969" s="91"/>
      <c r="E1969" s="93"/>
      <c r="F1969" s="94"/>
      <c r="G1969" s="123"/>
      <c r="H1969" s="994"/>
      <c r="I1969" s="91"/>
      <c r="J1969" s="93"/>
      <c r="K1969" s="94"/>
      <c r="L1969" s="123"/>
      <c r="M1969" s="994"/>
      <c r="N1969" s="91"/>
      <c r="O1969" s="93"/>
      <c r="P1969" s="125"/>
    </row>
    <row r="1970" spans="1:16">
      <c r="A1970" s="102"/>
      <c r="B1970" s="104"/>
      <c r="C1970" s="994"/>
      <c r="D1970" s="91"/>
      <c r="E1970" s="93"/>
      <c r="F1970" s="94"/>
      <c r="G1970" s="104"/>
      <c r="H1970" s="994"/>
      <c r="I1970" s="91"/>
      <c r="J1970" s="93"/>
      <c r="K1970" s="94"/>
      <c r="L1970" s="104"/>
      <c r="M1970" s="994"/>
      <c r="N1970" s="91"/>
      <c r="O1970" s="93"/>
      <c r="P1970" s="213"/>
    </row>
    <row r="1971" spans="1:16">
      <c r="A1971" s="102"/>
      <c r="B1971" s="106"/>
      <c r="C1971" s="994"/>
      <c r="D1971" s="91"/>
      <c r="E1971" s="93"/>
      <c r="F1971" s="94"/>
      <c r="G1971" s="106"/>
      <c r="H1971" s="994"/>
      <c r="I1971" s="91"/>
      <c r="J1971" s="93"/>
      <c r="K1971" s="94"/>
      <c r="L1971" s="106"/>
      <c r="M1971" s="994"/>
      <c r="N1971" s="91"/>
      <c r="O1971" s="93"/>
      <c r="P1971" s="94"/>
    </row>
    <row r="1972" spans="1:16">
      <c r="A1972" s="102"/>
      <c r="B1972" s="107"/>
      <c r="C1972" s="994"/>
      <c r="D1972" s="91"/>
      <c r="E1972" s="93"/>
      <c r="F1972" s="124"/>
      <c r="G1972" s="107"/>
      <c r="H1972" s="994"/>
      <c r="I1972" s="91"/>
      <c r="J1972" s="93"/>
      <c r="K1972" s="124"/>
      <c r="L1972" s="107"/>
      <c r="M1972" s="994"/>
      <c r="N1972" s="91"/>
      <c r="O1972" s="93"/>
      <c r="P1972" s="124"/>
    </row>
    <row r="1973" spans="1:16">
      <c r="A1973" s="102"/>
      <c r="B1973" s="106"/>
      <c r="C1973" s="994"/>
      <c r="D1973" s="91"/>
      <c r="E1973" s="93"/>
      <c r="F1973" s="125"/>
      <c r="G1973" s="106"/>
      <c r="H1973" s="994"/>
      <c r="I1973" s="91"/>
      <c r="J1973" s="93"/>
      <c r="K1973" s="125"/>
      <c r="L1973" s="106"/>
      <c r="M1973" s="994"/>
      <c r="N1973" s="91"/>
      <c r="O1973" s="93"/>
      <c r="P1973" s="125"/>
    </row>
    <row r="1974" spans="1:16">
      <c r="A1974" s="102"/>
      <c r="B1974" s="107"/>
      <c r="C1974" s="994"/>
      <c r="D1974" s="214"/>
      <c r="E1974" s="111"/>
      <c r="F1974" s="213"/>
      <c r="G1974" s="107"/>
      <c r="H1974" s="994"/>
      <c r="I1974" s="110"/>
      <c r="J1974" s="111"/>
      <c r="K1974" s="213"/>
      <c r="L1974" s="107"/>
      <c r="M1974" s="994"/>
      <c r="N1974" s="110"/>
      <c r="O1974" s="111"/>
      <c r="P1974" s="213"/>
    </row>
    <row r="1975" spans="1:16">
      <c r="A1975" s="102"/>
      <c r="B1975" s="106"/>
      <c r="C1975" s="994"/>
      <c r="D1975" s="214"/>
      <c r="E1975" s="111"/>
      <c r="F1975" s="213"/>
      <c r="G1975" s="106"/>
      <c r="H1975" s="994"/>
      <c r="I1975" s="110"/>
      <c r="J1975" s="111"/>
      <c r="K1975" s="213"/>
      <c r="L1975" s="106"/>
      <c r="M1975" s="994"/>
      <c r="N1975" s="110"/>
      <c r="O1975" s="111"/>
      <c r="P1975" s="213"/>
    </row>
    <row r="1976" spans="1:16" ht="17.45" customHeight="1" thickBot="1">
      <c r="A1976" s="102"/>
      <c r="B1976" s="107"/>
      <c r="C1976" s="995"/>
      <c r="D1976" s="126"/>
      <c r="E1976" s="127"/>
      <c r="F1976" s="101"/>
      <c r="G1976" s="107"/>
      <c r="H1976" s="995"/>
      <c r="I1976" s="110"/>
      <c r="J1976" s="127"/>
      <c r="K1976" s="101"/>
      <c r="L1976" s="107"/>
      <c r="M1976" s="995"/>
      <c r="N1976" s="110"/>
      <c r="O1976" s="128"/>
      <c r="P1976" s="124"/>
    </row>
    <row r="1977" spans="1:16">
      <c r="A1977" s="129"/>
      <c r="B1977" s="106"/>
      <c r="C1977" s="1008" t="s">
        <v>1055</v>
      </c>
      <c r="D1977" s="115" t="s">
        <v>1056</v>
      </c>
      <c r="E1977" s="130" t="s">
        <v>943</v>
      </c>
      <c r="F1977" s="122"/>
      <c r="G1977" s="106"/>
      <c r="H1977" s="993" t="s">
        <v>1055</v>
      </c>
      <c r="I1977" s="115" t="s">
        <v>1056</v>
      </c>
      <c r="J1977" s="130" t="s">
        <v>943</v>
      </c>
      <c r="K1977" s="122"/>
      <c r="L1977" s="106"/>
      <c r="M1977" s="1009" t="s">
        <v>1055</v>
      </c>
      <c r="N1977" s="115" t="s">
        <v>1056</v>
      </c>
      <c r="O1977" s="130" t="s">
        <v>943</v>
      </c>
      <c r="P1977" s="122"/>
    </row>
    <row r="1978" spans="1:16">
      <c r="A1978" s="129"/>
      <c r="B1978" s="107"/>
      <c r="C1978" s="994"/>
      <c r="D1978" s="91" t="s">
        <v>1060</v>
      </c>
      <c r="E1978" s="93" t="s">
        <v>948</v>
      </c>
      <c r="F1978" s="131"/>
      <c r="G1978" s="107"/>
      <c r="H1978" s="994"/>
      <c r="I1978" s="91" t="s">
        <v>1060</v>
      </c>
      <c r="J1978" s="93" t="s">
        <v>948</v>
      </c>
      <c r="K1978" s="131"/>
      <c r="L1978" s="107"/>
      <c r="M1978" s="994"/>
      <c r="N1978" s="91" t="s">
        <v>1060</v>
      </c>
      <c r="O1978" s="93" t="s">
        <v>948</v>
      </c>
      <c r="P1978" s="131"/>
    </row>
    <row r="1979" spans="1:16">
      <c r="A1979" s="129"/>
      <c r="B1979" s="132"/>
      <c r="C1979" s="994"/>
      <c r="D1979" s="91" t="s">
        <v>1063</v>
      </c>
      <c r="E1979" s="93" t="s">
        <v>952</v>
      </c>
      <c r="F1979" s="94"/>
      <c r="G1979" s="132"/>
      <c r="H1979" s="994"/>
      <c r="I1979" s="91" t="s">
        <v>1063</v>
      </c>
      <c r="J1979" s="93" t="s">
        <v>952</v>
      </c>
      <c r="K1979" s="94"/>
      <c r="L1979" s="132"/>
      <c r="M1979" s="994"/>
      <c r="N1979" s="91" t="s">
        <v>1063</v>
      </c>
      <c r="O1979" s="93" t="s">
        <v>952</v>
      </c>
      <c r="P1979" s="94"/>
    </row>
    <row r="1980" spans="1:16">
      <c r="A1980" s="129"/>
      <c r="B1980" s="107"/>
      <c r="C1980" s="994"/>
      <c r="D1980" s="91" t="s">
        <v>978</v>
      </c>
      <c r="E1980" s="93" t="s">
        <v>956</v>
      </c>
      <c r="F1980" s="101"/>
      <c r="G1980" s="107"/>
      <c r="H1980" s="994"/>
      <c r="I1980" s="91" t="s">
        <v>978</v>
      </c>
      <c r="J1980" s="93" t="s">
        <v>956</v>
      </c>
      <c r="K1980" s="101"/>
      <c r="L1980" s="107"/>
      <c r="M1980" s="994"/>
      <c r="N1980" s="91" t="s">
        <v>978</v>
      </c>
      <c r="O1980" s="93" t="s">
        <v>956</v>
      </c>
      <c r="P1980" s="101"/>
    </row>
    <row r="1981" spans="1:16">
      <c r="A1981" s="129"/>
      <c r="B1981" s="132"/>
      <c r="C1981" s="994"/>
      <c r="D1981" s="91"/>
      <c r="E1981" s="111"/>
      <c r="F1981" s="133"/>
      <c r="G1981" s="132"/>
      <c r="H1981" s="994"/>
      <c r="I1981" s="91"/>
      <c r="J1981" s="111"/>
      <c r="K1981" s="133"/>
      <c r="L1981" s="132"/>
      <c r="M1981" s="994"/>
      <c r="N1981" s="91"/>
      <c r="O1981" s="111"/>
      <c r="P1981" s="133"/>
    </row>
    <row r="1982" spans="1:16">
      <c r="A1982" s="129"/>
      <c r="B1982" s="107"/>
      <c r="C1982" s="994"/>
      <c r="D1982" s="91"/>
      <c r="E1982" s="93"/>
      <c r="F1982" s="94"/>
      <c r="G1982" s="107"/>
      <c r="H1982" s="994"/>
      <c r="I1982" s="91"/>
      <c r="J1982" s="93"/>
      <c r="K1982" s="94"/>
      <c r="L1982" s="107"/>
      <c r="M1982" s="994"/>
      <c r="N1982" s="91"/>
      <c r="O1982" s="93"/>
      <c r="P1982" s="94"/>
    </row>
    <row r="1983" spans="1:16">
      <c r="A1983" s="129"/>
      <c r="B1983" s="132"/>
      <c r="C1983" s="994"/>
      <c r="D1983" s="91"/>
      <c r="E1983" s="111"/>
      <c r="F1983" s="133"/>
      <c r="G1983" s="132"/>
      <c r="H1983" s="994"/>
      <c r="I1983" s="91"/>
      <c r="J1983" s="111"/>
      <c r="K1983" s="133"/>
      <c r="L1983" s="132"/>
      <c r="M1983" s="994"/>
      <c r="N1983" s="91"/>
      <c r="O1983" s="111"/>
      <c r="P1983" s="133"/>
    </row>
    <row r="1984" spans="1:16">
      <c r="A1984" s="129"/>
      <c r="B1984" s="107"/>
      <c r="C1984" s="994"/>
      <c r="D1984" s="91"/>
      <c r="E1984" s="93"/>
      <c r="F1984" s="94"/>
      <c r="G1984" s="107"/>
      <c r="H1984" s="994"/>
      <c r="I1984" s="91"/>
      <c r="J1984" s="93"/>
      <c r="K1984" s="94"/>
      <c r="L1984" s="107"/>
      <c r="M1984" s="994"/>
      <c r="N1984" s="91"/>
      <c r="O1984" s="93"/>
      <c r="P1984" s="94"/>
    </row>
    <row r="1985" spans="1:16">
      <c r="A1985" s="129"/>
      <c r="B1985" s="132"/>
      <c r="C1985" s="994"/>
      <c r="D1985" s="91"/>
      <c r="E1985" s="93"/>
      <c r="F1985" s="94"/>
      <c r="G1985" s="132"/>
      <c r="H1985" s="994"/>
      <c r="I1985" s="91"/>
      <c r="J1985" s="93"/>
      <c r="K1985" s="94"/>
      <c r="L1985" s="132"/>
      <c r="M1985" s="994"/>
      <c r="N1985" s="91"/>
      <c r="O1985" s="93"/>
      <c r="P1985" s="94"/>
    </row>
    <row r="1986" spans="1:16" ht="17.45" customHeight="1" thickBot="1">
      <c r="A1986" s="129"/>
      <c r="B1986" s="107"/>
      <c r="C1986" s="995"/>
      <c r="D1986" s="112"/>
      <c r="E1986" s="113"/>
      <c r="F1986" s="114"/>
      <c r="G1986" s="107"/>
      <c r="H1986" s="995"/>
      <c r="I1986" s="112"/>
      <c r="J1986" s="127"/>
      <c r="K1986" s="101"/>
      <c r="L1986" s="107"/>
      <c r="M1986" s="995"/>
      <c r="N1986" s="112"/>
      <c r="O1986" s="127"/>
      <c r="P1986" s="101"/>
    </row>
    <row r="1987" spans="1:16">
      <c r="A1987" s="129"/>
      <c r="B1987" s="132"/>
      <c r="C1987" s="1011" t="s">
        <v>1068</v>
      </c>
      <c r="D1987" s="134" t="s">
        <v>1069</v>
      </c>
      <c r="E1987" s="135"/>
      <c r="F1987" s="136" t="s">
        <v>1070</v>
      </c>
      <c r="G1987" s="132"/>
      <c r="H1987" s="1028" t="s">
        <v>1068</v>
      </c>
      <c r="I1987" s="134" t="s">
        <v>1069</v>
      </c>
      <c r="J1987" s="135"/>
      <c r="K1987" s="136" t="s">
        <v>1070</v>
      </c>
      <c r="L1987" s="132"/>
      <c r="M1987" s="1013" t="s">
        <v>1068</v>
      </c>
      <c r="N1987" s="134" t="s">
        <v>1069</v>
      </c>
      <c r="O1987" s="135"/>
      <c r="P1987" s="136" t="s">
        <v>1070</v>
      </c>
    </row>
    <row r="1988" spans="1:16">
      <c r="A1988" s="129"/>
      <c r="B1988" s="107"/>
      <c r="C1988" s="994"/>
      <c r="D1988" s="117"/>
      <c r="E1988" s="118"/>
      <c r="F1988" s="137"/>
      <c r="G1988" s="107"/>
      <c r="H1988" s="994"/>
      <c r="I1988" s="91"/>
      <c r="J1988" s="93"/>
      <c r="K1988" s="94"/>
      <c r="L1988" s="107"/>
      <c r="M1988" s="994"/>
      <c r="N1988" s="91"/>
      <c r="O1988" s="93"/>
      <c r="P1988" s="94"/>
    </row>
    <row r="1989" spans="1:16">
      <c r="A1989" s="129"/>
      <c r="B1989" s="132"/>
      <c r="C1989" s="994"/>
      <c r="D1989" s="91"/>
      <c r="E1989" s="93"/>
      <c r="F1989" s="94"/>
      <c r="G1989" s="132"/>
      <c r="H1989" s="994"/>
      <c r="I1989" s="91"/>
      <c r="J1989" s="93"/>
      <c r="K1989" s="94"/>
      <c r="L1989" s="132"/>
      <c r="M1989" s="994"/>
      <c r="N1989" s="91"/>
      <c r="O1989" s="93"/>
      <c r="P1989" s="94"/>
    </row>
    <row r="1990" spans="1:16">
      <c r="A1990" s="129"/>
      <c r="B1990" s="107"/>
      <c r="C1990" s="994"/>
      <c r="D1990" s="110"/>
      <c r="E1990" s="111"/>
      <c r="F1990" s="101"/>
      <c r="G1990" s="107"/>
      <c r="H1990" s="994"/>
      <c r="I1990" s="110"/>
      <c r="J1990" s="111"/>
      <c r="K1990" s="101"/>
      <c r="L1990" s="107"/>
      <c r="M1990" s="994"/>
      <c r="N1990" s="110"/>
      <c r="O1990" s="111"/>
      <c r="P1990" s="101"/>
    </row>
    <row r="1991" spans="1:16">
      <c r="A1991" s="1031"/>
      <c r="B1991" s="132"/>
      <c r="C1991" s="994"/>
      <c r="D1991" s="91"/>
      <c r="E1991" s="93"/>
      <c r="F1991" s="94"/>
      <c r="G1991" s="132"/>
      <c r="H1991" s="994"/>
      <c r="I1991" s="91"/>
      <c r="J1991" s="93"/>
      <c r="K1991" s="94"/>
      <c r="L1991" s="132"/>
      <c r="M1991" s="994"/>
      <c r="N1991" s="91"/>
      <c r="O1991" s="93"/>
      <c r="P1991" s="94"/>
    </row>
    <row r="1992" spans="1:16">
      <c r="A1992" s="1017"/>
      <c r="B1992" s="107"/>
      <c r="C1992" s="994"/>
      <c r="D1992" s="91"/>
      <c r="E1992" s="93"/>
      <c r="F1992" s="94"/>
      <c r="G1992" s="107"/>
      <c r="H1992" s="994"/>
      <c r="I1992" s="91"/>
      <c r="J1992" s="93"/>
      <c r="K1992" s="94"/>
      <c r="L1992" s="107"/>
      <c r="M1992" s="994"/>
      <c r="N1992" s="91"/>
      <c r="O1992" s="93"/>
      <c r="P1992" s="94"/>
    </row>
    <row r="1993" spans="1:16">
      <c r="A1993" s="1017"/>
      <c r="B1993" s="132"/>
      <c r="C1993" s="994"/>
      <c r="D1993" s="110"/>
      <c r="E1993" s="111"/>
      <c r="F1993" s="101"/>
      <c r="G1993" s="132"/>
      <c r="H1993" s="994"/>
      <c r="I1993" s="110"/>
      <c r="J1993" s="111"/>
      <c r="K1993" s="101"/>
      <c r="L1993" s="132"/>
      <c r="M1993" s="994"/>
      <c r="N1993" s="110"/>
      <c r="O1993" s="111"/>
      <c r="P1993" s="101"/>
    </row>
    <row r="1994" spans="1:16" ht="17.45" customHeight="1" thickBot="1">
      <c r="A1994" s="1032"/>
      <c r="B1994" s="138"/>
      <c r="C1994" s="1012"/>
      <c r="D1994" s="139"/>
      <c r="E1994" s="140"/>
      <c r="F1994" s="141"/>
      <c r="G1994" s="138"/>
      <c r="H1994" s="1012"/>
      <c r="I1994" s="139"/>
      <c r="J1994" s="140"/>
      <c r="K1994" s="141"/>
      <c r="L1994" s="138"/>
      <c r="M1994" s="1012"/>
      <c r="N1994" s="139"/>
      <c r="O1994" s="140"/>
      <c r="P1994" s="141"/>
    </row>
    <row r="1995" spans="1:16" s="143" customFormat="1" ht="27" customHeight="1" thickTop="1" thickBot="1">
      <c r="A1995" s="142"/>
      <c r="B1995" s="1000" t="s">
        <v>1077</v>
      </c>
      <c r="C1995" s="1001"/>
      <c r="D1995" s="1001"/>
      <c r="E1995" s="1001"/>
      <c r="F1995" s="1001"/>
      <c r="G1995" s="1025" t="s">
        <v>1078</v>
      </c>
      <c r="H1995" s="1006"/>
      <c r="I1995" s="1006"/>
      <c r="J1995" s="1006"/>
      <c r="K1995" s="1006"/>
      <c r="L1995" s="1006"/>
      <c r="M1995" s="1006"/>
      <c r="N1995" s="1005" t="s">
        <v>1079</v>
      </c>
      <c r="O1995" s="1006"/>
      <c r="P1995" s="1006"/>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990">
        <f>A1911</f>
        <v>46161</v>
      </c>
      <c r="B1997" s="1020" t="s">
        <v>1085</v>
      </c>
      <c r="C1997" s="157" t="s">
        <v>1086</v>
      </c>
      <c r="D1997" s="158" t="s">
        <v>1087</v>
      </c>
      <c r="E1997" s="159" t="s">
        <v>943</v>
      </c>
      <c r="F1997" s="160" t="s">
        <v>3409</v>
      </c>
      <c r="G1997" s="161"/>
      <c r="H1997" s="162"/>
      <c r="I1997" s="163"/>
      <c r="J1997" s="163"/>
      <c r="K1997" s="164"/>
      <c r="L1997" s="165"/>
      <c r="M1997" s="166"/>
      <c r="N1997" s="167"/>
      <c r="O1997" s="163"/>
      <c r="P1997" s="168"/>
    </row>
    <row r="1998" spans="1:16" s="169" customFormat="1">
      <c r="A1998" s="991"/>
      <c r="B1998" s="1021"/>
      <c r="C1998" s="170"/>
      <c r="D1998" s="171"/>
      <c r="E1998" s="172"/>
      <c r="F1998" s="173"/>
      <c r="G1998" s="170"/>
      <c r="H1998" s="174"/>
      <c r="I1998" s="172"/>
      <c r="J1998" s="172"/>
      <c r="K1998" s="175"/>
      <c r="L1998" s="176"/>
      <c r="M1998" s="177"/>
      <c r="N1998" s="178"/>
      <c r="O1998" s="172"/>
      <c r="P1998" s="179"/>
    </row>
    <row r="1999" spans="1:16" s="169" customFormat="1">
      <c r="A1999" s="991"/>
      <c r="B1999" s="1021"/>
      <c r="C1999" s="170"/>
      <c r="D1999" s="171"/>
      <c r="E1999" s="172"/>
      <c r="F1999" s="173"/>
      <c r="G1999" s="170"/>
      <c r="H1999" s="180"/>
      <c r="I1999" s="172"/>
      <c r="J1999" s="172"/>
      <c r="K1999" s="175"/>
      <c r="L1999" s="181"/>
      <c r="M1999" s="177"/>
      <c r="N1999" s="178"/>
      <c r="O1999" s="172"/>
      <c r="P1999" s="179"/>
    </row>
    <row r="2000" spans="1:16" s="169" customFormat="1">
      <c r="A2000" s="991"/>
      <c r="B2000" s="1021"/>
      <c r="C2000" s="170"/>
      <c r="D2000" s="215"/>
      <c r="E2000" s="172"/>
      <c r="F2000" s="173"/>
      <c r="G2000" s="170"/>
      <c r="H2000" s="180"/>
      <c r="I2000" s="172"/>
      <c r="J2000" s="172"/>
      <c r="K2000" s="184"/>
      <c r="L2000" s="181"/>
      <c r="M2000" s="177"/>
      <c r="N2000" s="178"/>
      <c r="O2000" s="172"/>
      <c r="P2000" s="179"/>
    </row>
    <row r="2001" spans="1:16" s="169" customFormat="1">
      <c r="A2001" s="991"/>
      <c r="B2001" s="1021"/>
      <c r="C2001" s="170"/>
      <c r="D2001" s="182"/>
      <c r="E2001" s="172"/>
      <c r="F2001" s="179"/>
      <c r="G2001" s="170"/>
      <c r="H2001" s="183"/>
      <c r="I2001" s="172"/>
      <c r="J2001" s="172"/>
      <c r="K2001" s="184"/>
      <c r="L2001" s="181"/>
      <c r="M2001" s="177"/>
      <c r="N2001" s="178"/>
      <c r="O2001" s="172"/>
      <c r="P2001" s="179"/>
    </row>
    <row r="2002" spans="1:16" s="169" customFormat="1">
      <c r="A2002" s="991"/>
      <c r="B2002" s="1021"/>
      <c r="C2002" s="170"/>
      <c r="D2002" s="171"/>
      <c r="E2002" s="172"/>
      <c r="F2002" s="185"/>
      <c r="G2002" s="195"/>
      <c r="H2002" s="180"/>
      <c r="I2002" s="188"/>
      <c r="J2002" s="172"/>
      <c r="K2002" s="175"/>
      <c r="L2002" s="186"/>
      <c r="M2002" s="187"/>
      <c r="N2002" s="178"/>
      <c r="O2002" s="172"/>
      <c r="P2002" s="179"/>
    </row>
    <row r="2003" spans="1:16" s="169" customFormat="1">
      <c r="A2003" s="991"/>
      <c r="B2003" s="1021"/>
      <c r="C2003" s="170"/>
      <c r="D2003" s="171"/>
      <c r="E2003" s="172"/>
      <c r="F2003" s="179"/>
      <c r="G2003" s="170"/>
      <c r="H2003" s="180"/>
      <c r="I2003" s="188"/>
      <c r="J2003" s="172"/>
      <c r="K2003" s="175"/>
      <c r="L2003" s="181"/>
      <c r="M2003" s="177"/>
      <c r="N2003" s="178"/>
      <c r="O2003" s="172"/>
      <c r="P2003" s="179"/>
    </row>
    <row r="2004" spans="1:16" s="169" customFormat="1">
      <c r="A2004" s="991"/>
      <c r="B2004" s="1021"/>
      <c r="C2004" s="170"/>
      <c r="D2004" s="171"/>
      <c r="E2004" s="172"/>
      <c r="F2004" s="179"/>
      <c r="G2004" s="216"/>
      <c r="H2004" s="180"/>
      <c r="I2004" s="172"/>
      <c r="J2004" s="172"/>
      <c r="K2004" s="175"/>
      <c r="L2004" s="181"/>
      <c r="M2004" s="177"/>
      <c r="N2004" s="178"/>
      <c r="O2004" s="172"/>
      <c r="P2004" s="179"/>
    </row>
    <row r="2005" spans="1:16" s="169" customFormat="1">
      <c r="A2005" s="991"/>
      <c r="B2005" s="1021"/>
      <c r="C2005" s="170"/>
      <c r="D2005" s="171"/>
      <c r="E2005" s="172"/>
      <c r="F2005" s="185"/>
      <c r="G2005" s="170"/>
      <c r="H2005" s="180"/>
      <c r="I2005" s="188"/>
      <c r="J2005" s="172"/>
      <c r="K2005" s="175"/>
      <c r="L2005" s="181"/>
      <c r="M2005" s="177"/>
      <c r="N2005" s="178"/>
      <c r="O2005" s="172"/>
      <c r="P2005" s="179"/>
    </row>
    <row r="2006" spans="1:16" s="169" customFormat="1">
      <c r="A2006" s="991"/>
      <c r="B2006" s="1021"/>
      <c r="C2006" s="170"/>
      <c r="D2006" s="171"/>
      <c r="E2006" s="172"/>
      <c r="F2006" s="179"/>
      <c r="G2006" s="170"/>
      <c r="H2006" s="180"/>
      <c r="I2006" s="188"/>
      <c r="J2006" s="172"/>
      <c r="K2006" s="175"/>
      <c r="L2006" s="181"/>
      <c r="M2006" s="177"/>
      <c r="N2006" s="178"/>
      <c r="O2006" s="172"/>
      <c r="P2006" s="179"/>
    </row>
    <row r="2007" spans="1:16" s="169" customFormat="1">
      <c r="A2007" s="991"/>
      <c r="B2007" s="1021"/>
      <c r="C2007" s="189"/>
      <c r="D2007" s="190"/>
      <c r="E2007" s="191"/>
      <c r="F2007" s="192"/>
      <c r="G2007" s="170"/>
      <c r="H2007" s="174"/>
      <c r="I2007" s="172"/>
      <c r="J2007" s="172"/>
      <c r="K2007" s="175"/>
      <c r="L2007" s="181"/>
      <c r="M2007" s="177"/>
      <c r="N2007" s="193"/>
      <c r="O2007" s="191"/>
      <c r="P2007" s="192"/>
    </row>
    <row r="2008" spans="1:16" s="169" customFormat="1">
      <c r="A2008" s="991"/>
      <c r="B2008" s="1021"/>
      <c r="C2008" s="189"/>
      <c r="D2008" s="190"/>
      <c r="E2008" s="191"/>
      <c r="F2008" s="192"/>
      <c r="G2008" s="195"/>
      <c r="H2008" s="180"/>
      <c r="I2008" s="188"/>
      <c r="J2008" s="172"/>
      <c r="K2008" s="175"/>
      <c r="L2008" s="181"/>
      <c r="M2008" s="177"/>
      <c r="N2008" s="193"/>
      <c r="O2008" s="191"/>
      <c r="P2008" s="192"/>
    </row>
    <row r="2009" spans="1:16" s="169" customFormat="1">
      <c r="A2009" s="991"/>
      <c r="B2009" s="1021"/>
      <c r="C2009" s="189"/>
      <c r="D2009" s="190"/>
      <c r="E2009" s="191"/>
      <c r="F2009" s="192"/>
      <c r="G2009" s="170"/>
      <c r="H2009" s="196"/>
      <c r="I2009" s="188"/>
      <c r="J2009" s="197"/>
      <c r="K2009" s="194"/>
      <c r="L2009" s="181"/>
      <c r="M2009" s="177"/>
      <c r="N2009" s="193"/>
      <c r="O2009" s="191"/>
      <c r="P2009" s="192"/>
    </row>
    <row r="2010" spans="1:16" s="169" customFormat="1">
      <c r="A2010" s="991"/>
      <c r="B2010" s="1021"/>
      <c r="C2010" s="189"/>
      <c r="D2010" s="190"/>
      <c r="E2010" s="191"/>
      <c r="F2010" s="192"/>
      <c r="G2010" s="170"/>
      <c r="H2010" s="198"/>
      <c r="I2010" s="172"/>
      <c r="J2010" s="172"/>
      <c r="K2010" s="175"/>
      <c r="L2010" s="181"/>
      <c r="M2010" s="177"/>
      <c r="N2010" s="193"/>
      <c r="O2010" s="191"/>
      <c r="P2010" s="192"/>
    </row>
    <row r="2011" spans="1:16" s="169" customFormat="1">
      <c r="A2011" s="991"/>
      <c r="B2011" s="1021"/>
      <c r="C2011" s="189"/>
      <c r="D2011" s="190"/>
      <c r="E2011" s="191"/>
      <c r="F2011" s="192"/>
      <c r="G2011" s="195"/>
      <c r="H2011" s="180"/>
      <c r="I2011" s="197"/>
      <c r="J2011" s="197"/>
      <c r="K2011" s="194"/>
      <c r="L2011" s="181"/>
      <c r="M2011" s="177"/>
      <c r="N2011" s="193"/>
      <c r="O2011" s="191"/>
      <c r="P2011" s="192"/>
    </row>
    <row r="2012" spans="1:16" s="169" customFormat="1">
      <c r="A2012" s="991"/>
      <c r="B2012" s="1021"/>
      <c r="C2012" s="189"/>
      <c r="D2012" s="190"/>
      <c r="E2012" s="191"/>
      <c r="F2012" s="192"/>
      <c r="G2012" s="170"/>
      <c r="H2012" s="180"/>
      <c r="I2012" s="197"/>
      <c r="J2012" s="197"/>
      <c r="K2012" s="194"/>
      <c r="L2012" s="176"/>
      <c r="M2012" s="177"/>
      <c r="N2012" s="193"/>
      <c r="O2012" s="191"/>
      <c r="P2012" s="192"/>
    </row>
    <row r="2013" spans="1:16" s="169" customFormat="1">
      <c r="A2013" s="991"/>
      <c r="B2013" s="1021"/>
      <c r="C2013" s="189"/>
      <c r="D2013" s="190"/>
      <c r="E2013" s="191"/>
      <c r="F2013" s="192"/>
      <c r="G2013" s="189"/>
      <c r="H2013" s="198"/>
      <c r="I2013" s="199"/>
      <c r="J2013" s="199"/>
      <c r="K2013" s="200"/>
      <c r="L2013" s="201"/>
      <c r="M2013" s="187"/>
      <c r="N2013" s="193"/>
      <c r="O2013" s="191"/>
      <c r="P2013" s="192"/>
    </row>
    <row r="2014" spans="1:16" s="169" customFormat="1">
      <c r="A2014" s="991"/>
      <c r="B2014" s="1021"/>
      <c r="C2014" s="189"/>
      <c r="D2014" s="190"/>
      <c r="E2014" s="191"/>
      <c r="F2014" s="192"/>
      <c r="G2014" s="189"/>
      <c r="H2014" s="198"/>
      <c r="I2014" s="199"/>
      <c r="J2014" s="199"/>
      <c r="K2014" s="200"/>
      <c r="L2014" s="201"/>
      <c r="M2014" s="187"/>
      <c r="N2014" s="193"/>
      <c r="O2014" s="191"/>
      <c r="P2014" s="192"/>
    </row>
    <row r="2015" spans="1:16" s="169" customFormat="1">
      <c r="A2015" s="991"/>
      <c r="B2015" s="1021"/>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992"/>
      <c r="B2016" s="1022"/>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16">
        <f>A1911+1</f>
        <v>46162</v>
      </c>
      <c r="B2017" s="87" t="s">
        <v>940</v>
      </c>
      <c r="C2017" s="1008" t="s">
        <v>941</v>
      </c>
      <c r="D2017" s="88" t="s">
        <v>942</v>
      </c>
      <c r="E2017" s="89" t="s">
        <v>943</v>
      </c>
      <c r="F2017" s="90"/>
      <c r="G2017" s="87" t="s">
        <v>940</v>
      </c>
      <c r="H2017" s="1023" t="s">
        <v>941</v>
      </c>
      <c r="I2017" s="88" t="s">
        <v>942</v>
      </c>
      <c r="J2017" s="89" t="s">
        <v>943</v>
      </c>
      <c r="K2017" s="90"/>
      <c r="L2017" s="87" t="s">
        <v>940</v>
      </c>
      <c r="M2017" s="1029" t="s">
        <v>941</v>
      </c>
      <c r="N2017" s="88" t="s">
        <v>942</v>
      </c>
      <c r="O2017" s="89" t="s">
        <v>943</v>
      </c>
      <c r="P2017" s="90"/>
    </row>
    <row r="2018" spans="1:16" ht="18" customHeight="1">
      <c r="A2018" s="1017"/>
      <c r="B2018" s="1026"/>
      <c r="C2018" s="994"/>
      <c r="D2018" s="91" t="s">
        <v>951</v>
      </c>
      <c r="E2018" s="92" t="s">
        <v>948</v>
      </c>
      <c r="F2018" s="90"/>
      <c r="G2018" s="1026"/>
      <c r="H2018" s="994"/>
      <c r="I2018" s="91" t="s">
        <v>951</v>
      </c>
      <c r="J2018" s="92" t="s">
        <v>948</v>
      </c>
      <c r="K2018" s="90"/>
      <c r="L2018" s="1026"/>
      <c r="M2018" s="994"/>
      <c r="N2018" s="91" t="s">
        <v>951</v>
      </c>
      <c r="O2018" s="92" t="s">
        <v>948</v>
      </c>
      <c r="P2018" s="90"/>
    </row>
    <row r="2019" spans="1:16" ht="17.45" customHeight="1" thickBot="1">
      <c r="A2019" s="1017"/>
      <c r="B2019" s="997"/>
      <c r="C2019" s="994"/>
      <c r="D2019" s="91" t="s">
        <v>955</v>
      </c>
      <c r="E2019" s="93" t="s">
        <v>952</v>
      </c>
      <c r="F2019" s="95"/>
      <c r="G2019" s="997"/>
      <c r="H2019" s="994"/>
      <c r="I2019" s="91" t="s">
        <v>955</v>
      </c>
      <c r="J2019" s="93" t="s">
        <v>952</v>
      </c>
      <c r="K2019" s="95"/>
      <c r="L2019" s="997"/>
      <c r="M2019" s="994"/>
      <c r="N2019" s="91" t="s">
        <v>955</v>
      </c>
      <c r="O2019" s="93" t="s">
        <v>952</v>
      </c>
      <c r="P2019" s="95"/>
    </row>
    <row r="2020" spans="1:16" ht="17.45" customHeight="1" thickBot="1">
      <c r="A2020" s="1017"/>
      <c r="B2020" s="87" t="s">
        <v>954</v>
      </c>
      <c r="C2020" s="994"/>
      <c r="D2020" s="91"/>
      <c r="E2020" s="93"/>
      <c r="F2020" s="94"/>
      <c r="G2020" s="87" t="s">
        <v>954</v>
      </c>
      <c r="H2020" s="994"/>
      <c r="I2020" s="91" t="s">
        <v>958</v>
      </c>
      <c r="J2020" s="93" t="s">
        <v>956</v>
      </c>
      <c r="K2020" s="94"/>
      <c r="L2020" s="87" t="s">
        <v>954</v>
      </c>
      <c r="M2020" s="994"/>
      <c r="N2020" s="91" t="s">
        <v>958</v>
      </c>
      <c r="O2020" s="93" t="s">
        <v>956</v>
      </c>
      <c r="P2020" s="94"/>
    </row>
    <row r="2021" spans="1:16">
      <c r="A2021" s="1017"/>
      <c r="B2021" s="1027"/>
      <c r="C2021" s="994"/>
      <c r="D2021" s="91"/>
      <c r="E2021" s="93"/>
      <c r="F2021" s="94"/>
      <c r="G2021" s="1027"/>
      <c r="H2021" s="994"/>
      <c r="I2021" s="91"/>
      <c r="J2021" s="93"/>
      <c r="K2021" s="94"/>
      <c r="L2021" s="1027"/>
      <c r="M2021" s="994"/>
      <c r="N2021" s="91"/>
      <c r="O2021" s="93"/>
      <c r="P2021" s="94"/>
    </row>
    <row r="2022" spans="1:16">
      <c r="A2022" s="1017"/>
      <c r="B2022" s="1003"/>
      <c r="C2022" s="994"/>
      <c r="D2022" s="91"/>
      <c r="E2022" s="93"/>
      <c r="F2022" s="94"/>
      <c r="G2022" s="1003"/>
      <c r="H2022" s="994"/>
      <c r="I2022" s="91"/>
      <c r="J2022" s="93"/>
      <c r="K2022" s="94"/>
      <c r="L2022" s="1003"/>
      <c r="M2022" s="994"/>
      <c r="N2022" s="91"/>
      <c r="O2022" s="93"/>
      <c r="P2022" s="94"/>
    </row>
    <row r="2023" spans="1:16">
      <c r="A2023" s="1017"/>
      <c r="B2023" s="1002"/>
      <c r="C2023" s="994"/>
      <c r="D2023" s="91"/>
      <c r="E2023" s="93"/>
      <c r="F2023" s="90"/>
      <c r="G2023" s="1002"/>
      <c r="H2023" s="994"/>
      <c r="I2023" s="91"/>
      <c r="J2023" s="93"/>
      <c r="K2023" s="90"/>
      <c r="L2023" s="1002"/>
      <c r="M2023" s="994"/>
      <c r="N2023" s="91"/>
      <c r="O2023" s="93"/>
      <c r="P2023" s="90"/>
    </row>
    <row r="2024" spans="1:16">
      <c r="A2024" s="1017"/>
      <c r="B2024" s="1003"/>
      <c r="C2024" s="994"/>
      <c r="D2024" s="91"/>
      <c r="E2024" s="93"/>
      <c r="F2024" s="96"/>
      <c r="G2024" s="1003"/>
      <c r="H2024" s="994"/>
      <c r="I2024" s="91"/>
      <c r="J2024" s="93"/>
      <c r="K2024" s="96"/>
      <c r="L2024" s="1003"/>
      <c r="M2024" s="994"/>
      <c r="N2024" s="91"/>
      <c r="O2024" s="93"/>
      <c r="P2024" s="90"/>
    </row>
    <row r="2025" spans="1:16">
      <c r="A2025" s="1017"/>
      <c r="B2025" s="1002"/>
      <c r="C2025" s="994"/>
      <c r="D2025" s="91"/>
      <c r="E2025" s="93"/>
      <c r="F2025" s="99"/>
      <c r="G2025" s="1002"/>
      <c r="H2025" s="994"/>
      <c r="I2025" s="91"/>
      <c r="J2025" s="93"/>
      <c r="K2025" s="99"/>
      <c r="L2025" s="1002"/>
      <c r="M2025" s="994"/>
      <c r="N2025" s="91"/>
      <c r="O2025" s="93"/>
      <c r="P2025" s="96"/>
    </row>
    <row r="2026" spans="1:16" ht="17.45" customHeight="1" thickBot="1">
      <c r="A2026" s="1017"/>
      <c r="B2026" s="1003"/>
      <c r="C2026" s="994"/>
      <c r="D2026" s="91"/>
      <c r="E2026" s="93"/>
      <c r="F2026" s="96"/>
      <c r="G2026" s="1003"/>
      <c r="H2026" s="994"/>
      <c r="I2026" s="91"/>
      <c r="J2026" s="93"/>
      <c r="K2026" s="96"/>
      <c r="L2026" s="1003"/>
      <c r="M2026" s="994"/>
      <c r="N2026" s="91"/>
      <c r="O2026" s="93"/>
      <c r="P2026" s="96"/>
    </row>
    <row r="2027" spans="1:16" ht="17.45" customHeight="1" thickBot="1">
      <c r="A2027" s="1017"/>
      <c r="B2027" s="97" t="s">
        <v>977</v>
      </c>
      <c r="C2027" s="994"/>
      <c r="D2027" s="91"/>
      <c r="E2027" s="93"/>
      <c r="F2027" s="96"/>
      <c r="G2027" s="97" t="s">
        <v>977</v>
      </c>
      <c r="H2027" s="994"/>
      <c r="I2027" s="91"/>
      <c r="J2027" s="93"/>
      <c r="K2027" s="96"/>
      <c r="L2027" s="97" t="s">
        <v>977</v>
      </c>
      <c r="M2027" s="994"/>
      <c r="N2027" s="91"/>
      <c r="O2027" s="93"/>
      <c r="P2027" s="96"/>
    </row>
    <row r="2028" spans="1:16">
      <c r="A2028" s="1017"/>
      <c r="B2028" s="1007"/>
      <c r="C2028" s="994"/>
      <c r="D2028" s="91"/>
      <c r="E2028" s="93"/>
      <c r="F2028" s="96"/>
      <c r="G2028" s="1007"/>
      <c r="H2028" s="994"/>
      <c r="I2028" s="91"/>
      <c r="J2028" s="93"/>
      <c r="K2028" s="96"/>
      <c r="L2028" s="1007"/>
      <c r="M2028" s="994"/>
      <c r="N2028" s="91"/>
      <c r="O2028" s="93"/>
      <c r="P2028" s="96"/>
    </row>
    <row r="2029" spans="1:16">
      <c r="A2029" s="1017"/>
      <c r="B2029" s="999"/>
      <c r="C2029" s="994"/>
      <c r="D2029" s="91"/>
      <c r="E2029" s="93"/>
      <c r="F2029" s="96"/>
      <c r="G2029" s="999"/>
      <c r="H2029" s="994"/>
      <c r="I2029" s="91"/>
      <c r="J2029" s="93"/>
      <c r="K2029" s="96"/>
      <c r="L2029" s="999"/>
      <c r="M2029" s="994"/>
      <c r="N2029" s="91"/>
      <c r="O2029" s="93"/>
      <c r="P2029" s="94"/>
    </row>
    <row r="2030" spans="1:16" ht="17.45" customHeight="1" thickBot="1">
      <c r="A2030" s="1017"/>
      <c r="B2030" s="997"/>
      <c r="C2030" s="994"/>
      <c r="D2030" s="91"/>
      <c r="E2030" s="93"/>
      <c r="F2030" s="94"/>
      <c r="G2030" s="997"/>
      <c r="H2030" s="994"/>
      <c r="I2030" s="91"/>
      <c r="J2030" s="93"/>
      <c r="K2030" s="94"/>
      <c r="L2030" s="997"/>
      <c r="M2030" s="994"/>
      <c r="N2030" s="91"/>
      <c r="O2030" s="93"/>
      <c r="P2030" s="94"/>
    </row>
    <row r="2031" spans="1:16" ht="17.45" customHeight="1" thickBot="1">
      <c r="A2031" s="1017"/>
      <c r="B2031" s="97" t="s">
        <v>994</v>
      </c>
      <c r="C2031" s="994"/>
      <c r="D2031" s="91"/>
      <c r="E2031" s="93"/>
      <c r="F2031" s="94"/>
      <c r="G2031" s="97" t="s">
        <v>994</v>
      </c>
      <c r="H2031" s="994"/>
      <c r="I2031" s="91"/>
      <c r="J2031" s="93"/>
      <c r="K2031" s="94"/>
      <c r="L2031" s="97" t="s">
        <v>994</v>
      </c>
      <c r="M2031" s="994"/>
      <c r="N2031" s="91"/>
      <c r="O2031" s="93"/>
      <c r="P2031" s="94"/>
    </row>
    <row r="2032" spans="1:16">
      <c r="A2032" s="1017"/>
      <c r="B2032" s="998"/>
      <c r="C2032" s="994"/>
      <c r="D2032" s="91"/>
      <c r="E2032" s="93"/>
      <c r="F2032" s="94"/>
      <c r="G2032" s="998"/>
      <c r="H2032" s="994"/>
      <c r="I2032" s="91"/>
      <c r="J2032" s="93"/>
      <c r="K2032" s="94"/>
      <c r="L2032" s="998"/>
      <c r="M2032" s="994"/>
      <c r="N2032" s="91"/>
      <c r="O2032" s="93"/>
      <c r="P2032" s="94"/>
    </row>
    <row r="2033" spans="1:16">
      <c r="A2033" s="1017"/>
      <c r="B2033" s="999"/>
      <c r="C2033" s="994"/>
      <c r="D2033" s="91"/>
      <c r="E2033" s="93"/>
      <c r="F2033" s="94"/>
      <c r="G2033" s="999"/>
      <c r="H2033" s="994"/>
      <c r="I2033" s="91"/>
      <c r="J2033" s="93"/>
      <c r="K2033" s="94"/>
      <c r="L2033" s="999"/>
      <c r="M2033" s="994"/>
      <c r="N2033" s="91"/>
      <c r="O2033" s="93"/>
      <c r="P2033" s="94"/>
    </row>
    <row r="2034" spans="1:16" ht="17.45" customHeight="1" thickBot="1">
      <c r="A2034" s="1017"/>
      <c r="B2034" s="997"/>
      <c r="C2034" s="994"/>
      <c r="D2034" s="91"/>
      <c r="E2034" s="93"/>
      <c r="F2034" s="94"/>
      <c r="G2034" s="997"/>
      <c r="H2034" s="994"/>
      <c r="I2034" s="91"/>
      <c r="J2034" s="93"/>
      <c r="K2034" s="94"/>
      <c r="L2034" s="997"/>
      <c r="M2034" s="994"/>
      <c r="N2034" s="91"/>
      <c r="O2034" s="93"/>
      <c r="P2034" s="94"/>
    </row>
    <row r="2035" spans="1:16">
      <c r="A2035" s="1017"/>
      <c r="B2035" s="1018" t="s">
        <v>1013</v>
      </c>
      <c r="C2035" s="994"/>
      <c r="D2035" s="91"/>
      <c r="E2035" s="93"/>
      <c r="F2035" s="94"/>
      <c r="G2035" s="1018" t="s">
        <v>1013</v>
      </c>
      <c r="H2035" s="994"/>
      <c r="I2035" s="91"/>
      <c r="J2035" s="93"/>
      <c r="K2035" s="94"/>
      <c r="L2035" s="1018" t="s">
        <v>1013</v>
      </c>
      <c r="M2035" s="994"/>
      <c r="N2035" s="91"/>
      <c r="O2035" s="93"/>
      <c r="P2035" s="94"/>
    </row>
    <row r="2036" spans="1:16" ht="17.45" customHeight="1" thickBot="1">
      <c r="A2036" s="1017"/>
      <c r="B2036" s="1019"/>
      <c r="C2036" s="994"/>
      <c r="D2036" s="91"/>
      <c r="E2036" s="93"/>
      <c r="F2036" s="94"/>
      <c r="G2036" s="1019"/>
      <c r="H2036" s="994"/>
      <c r="I2036" s="91"/>
      <c r="J2036" s="93"/>
      <c r="K2036" s="94"/>
      <c r="L2036" s="1019"/>
      <c r="M2036" s="994"/>
      <c r="N2036" s="91"/>
      <c r="O2036" s="93"/>
      <c r="P2036" s="90"/>
    </row>
    <row r="2037" spans="1:16" ht="17.45" customHeight="1" thickTop="1">
      <c r="A2037" s="1017"/>
      <c r="B2037" s="1015" t="s">
        <v>1014</v>
      </c>
      <c r="C2037" s="994"/>
      <c r="D2037" s="91"/>
      <c r="E2037" s="93"/>
      <c r="F2037" s="90"/>
      <c r="G2037" s="1015" t="s">
        <v>1014</v>
      </c>
      <c r="H2037" s="994"/>
      <c r="I2037" s="91"/>
      <c r="J2037" s="93"/>
      <c r="K2037" s="90"/>
      <c r="L2037" s="1015" t="s">
        <v>1014</v>
      </c>
      <c r="M2037" s="994"/>
      <c r="N2037" s="91"/>
      <c r="O2037" s="93"/>
      <c r="P2037" s="94"/>
    </row>
    <row r="2038" spans="1:16" ht="17.45" customHeight="1" thickBot="1">
      <c r="A2038" s="1017"/>
      <c r="B2038" s="997"/>
      <c r="C2038" s="994"/>
      <c r="D2038" s="91"/>
      <c r="E2038" s="93"/>
      <c r="F2038" s="90"/>
      <c r="G2038" s="997"/>
      <c r="H2038" s="994"/>
      <c r="I2038" s="91"/>
      <c r="J2038" s="93"/>
      <c r="K2038" s="90"/>
      <c r="L2038" s="997"/>
      <c r="M2038" s="994"/>
      <c r="N2038" s="91"/>
      <c r="O2038" s="93"/>
      <c r="P2038" s="98"/>
    </row>
    <row r="2039" spans="1:16">
      <c r="A2039" s="1017"/>
      <c r="B2039" s="1014"/>
      <c r="C2039" s="994"/>
      <c r="D2039" s="91"/>
      <c r="E2039" s="93"/>
      <c r="F2039" s="94"/>
      <c r="G2039" s="1014"/>
      <c r="H2039" s="994"/>
      <c r="I2039" s="91"/>
      <c r="J2039" s="93"/>
      <c r="K2039" s="94"/>
      <c r="L2039" s="1014"/>
      <c r="M2039" s="994"/>
      <c r="N2039" s="91"/>
      <c r="O2039" s="93"/>
      <c r="P2039" s="100"/>
    </row>
    <row r="2040" spans="1:16" ht="17.45" customHeight="1" thickBot="1">
      <c r="A2040" s="1017"/>
      <c r="B2040" s="999"/>
      <c r="C2040" s="994"/>
      <c r="D2040" s="91"/>
      <c r="E2040" s="93"/>
      <c r="F2040" s="94"/>
      <c r="G2040" s="999"/>
      <c r="H2040" s="994"/>
      <c r="I2040" s="91"/>
      <c r="J2040" s="93"/>
      <c r="K2040" s="94"/>
      <c r="L2040" s="999"/>
      <c r="M2040" s="994"/>
      <c r="N2040" s="91"/>
      <c r="O2040" s="93"/>
      <c r="P2040" s="101"/>
    </row>
    <row r="2041" spans="1:16">
      <c r="A2041" s="1017"/>
      <c r="B2041" s="1010" t="s">
        <v>1015</v>
      </c>
      <c r="C2041" s="994"/>
      <c r="D2041" s="91"/>
      <c r="E2041" s="93"/>
      <c r="F2041" s="90"/>
      <c r="G2041" s="1010" t="s">
        <v>1015</v>
      </c>
      <c r="H2041" s="994"/>
      <c r="I2041" s="91"/>
      <c r="J2041" s="93"/>
      <c r="K2041" s="90"/>
      <c r="L2041" s="1010" t="s">
        <v>1015</v>
      </c>
      <c r="M2041" s="994"/>
      <c r="N2041" s="91"/>
      <c r="O2041" s="93"/>
      <c r="P2041" s="96"/>
    </row>
    <row r="2042" spans="1:16" ht="17.45" customHeight="1" thickBot="1">
      <c r="A2042" s="1017"/>
      <c r="B2042" s="997"/>
      <c r="C2042" s="994"/>
      <c r="D2042" s="91"/>
      <c r="E2042" s="93"/>
      <c r="F2042" s="98"/>
      <c r="G2042" s="997"/>
      <c r="H2042" s="994"/>
      <c r="I2042" s="91"/>
      <c r="J2042" s="93"/>
      <c r="K2042" s="98"/>
      <c r="L2042" s="997"/>
      <c r="M2042" s="994"/>
      <c r="N2042" s="91"/>
      <c r="O2042" s="93"/>
      <c r="P2042" s="101"/>
    </row>
    <row r="2043" spans="1:16">
      <c r="A2043" s="1017"/>
      <c r="B2043" s="996"/>
      <c r="C2043" s="994"/>
      <c r="D2043" s="91"/>
      <c r="E2043" s="93"/>
      <c r="F2043" s="99"/>
      <c r="G2043" s="996"/>
      <c r="H2043" s="994"/>
      <c r="I2043" s="91"/>
      <c r="J2043" s="93"/>
      <c r="K2043" s="100"/>
      <c r="L2043" s="996"/>
      <c r="M2043" s="994"/>
      <c r="N2043" s="91"/>
      <c r="O2043" s="93"/>
      <c r="P2043" s="90"/>
    </row>
    <row r="2044" spans="1:16" ht="17.45" customHeight="1" thickBot="1">
      <c r="A2044" s="1017"/>
      <c r="B2044" s="997"/>
      <c r="C2044" s="994"/>
      <c r="D2044" s="91"/>
      <c r="E2044" s="93"/>
      <c r="F2044" s="96"/>
      <c r="G2044" s="997"/>
      <c r="H2044" s="994"/>
      <c r="I2044" s="91"/>
      <c r="J2044" s="93"/>
      <c r="K2044" s="101"/>
      <c r="L2044" s="997"/>
      <c r="M2044" s="994"/>
      <c r="N2044" s="91"/>
      <c r="O2044" s="93"/>
      <c r="P2044" s="94"/>
    </row>
    <row r="2045" spans="1:16">
      <c r="A2045" s="1017"/>
      <c r="B2045" s="1004" t="s">
        <v>1016</v>
      </c>
      <c r="C2045" s="994"/>
      <c r="D2045" s="91"/>
      <c r="E2045" s="93"/>
      <c r="F2045" s="100"/>
      <c r="G2045" s="1004" t="s">
        <v>1016</v>
      </c>
      <c r="H2045" s="994"/>
      <c r="I2045" s="91"/>
      <c r="J2045" s="93"/>
      <c r="K2045" s="101"/>
      <c r="L2045" s="1004" t="s">
        <v>1016</v>
      </c>
      <c r="M2045" s="994"/>
      <c r="N2045" s="91"/>
      <c r="O2045" s="111"/>
      <c r="P2045" s="94"/>
    </row>
    <row r="2046" spans="1:16" ht="17.45" customHeight="1" thickBot="1">
      <c r="A2046" s="1017"/>
      <c r="B2046" s="997"/>
      <c r="C2046" s="994"/>
      <c r="D2046" s="91"/>
      <c r="E2046" s="93"/>
      <c r="F2046" s="101"/>
      <c r="G2046" s="997"/>
      <c r="H2046" s="994"/>
      <c r="I2046" s="91"/>
      <c r="J2046" s="93"/>
      <c r="K2046" s="96"/>
      <c r="L2046" s="997"/>
      <c r="M2046" s="994"/>
      <c r="N2046" s="110"/>
      <c r="O2046" s="93"/>
      <c r="P2046" s="109"/>
    </row>
    <row r="2047" spans="1:16">
      <c r="A2047" s="1017"/>
      <c r="B2047" s="996"/>
      <c r="C2047" s="994"/>
      <c r="D2047" s="91"/>
      <c r="E2047" s="93"/>
      <c r="F2047" s="101"/>
      <c r="G2047" s="996"/>
      <c r="H2047" s="994"/>
      <c r="I2047" s="91"/>
      <c r="J2047" s="93"/>
      <c r="K2047" s="101"/>
      <c r="L2047" s="996"/>
      <c r="M2047" s="994"/>
      <c r="N2047" s="110"/>
      <c r="O2047" s="111"/>
      <c r="P2047" s="94"/>
    </row>
    <row r="2048" spans="1:16" ht="17.45" customHeight="1" thickBot="1">
      <c r="A2048" s="1017"/>
      <c r="B2048" s="997"/>
      <c r="C2048" s="994"/>
      <c r="D2048" s="91"/>
      <c r="E2048" s="93"/>
      <c r="F2048" s="96"/>
      <c r="G2048" s="997"/>
      <c r="H2048" s="994"/>
      <c r="I2048" s="91"/>
      <c r="J2048" s="93"/>
      <c r="K2048" s="90"/>
      <c r="L2048" s="997"/>
      <c r="M2048" s="994"/>
      <c r="N2048" s="91"/>
      <c r="O2048" s="111"/>
      <c r="P2048" s="101"/>
    </row>
    <row r="2049" spans="1:16">
      <c r="A2049" s="1017"/>
      <c r="B2049" s="1004" t="s">
        <v>1018</v>
      </c>
      <c r="C2049" s="994"/>
      <c r="D2049" s="91"/>
      <c r="E2049" s="93"/>
      <c r="F2049" s="101"/>
      <c r="G2049" s="1004" t="s">
        <v>1018</v>
      </c>
      <c r="H2049" s="994"/>
      <c r="I2049" s="91"/>
      <c r="J2049" s="93"/>
      <c r="K2049" s="94"/>
      <c r="L2049" s="1004" t="s">
        <v>1018</v>
      </c>
      <c r="M2049" s="994"/>
      <c r="N2049" s="91"/>
      <c r="O2049" s="93"/>
      <c r="P2049" s="94"/>
    </row>
    <row r="2050" spans="1:16" ht="17.45" customHeight="1" thickBot="1">
      <c r="A2050" s="1017"/>
      <c r="B2050" s="997"/>
      <c r="C2050" s="994"/>
      <c r="D2050" s="91"/>
      <c r="E2050" s="93"/>
      <c r="F2050" s="90"/>
      <c r="G2050" s="997"/>
      <c r="H2050" s="994"/>
      <c r="I2050" s="91"/>
      <c r="J2050" s="111"/>
      <c r="K2050" s="94"/>
      <c r="L2050" s="997"/>
      <c r="M2050" s="994"/>
      <c r="N2050" s="110"/>
      <c r="O2050" s="111"/>
      <c r="P2050" s="94"/>
    </row>
    <row r="2051" spans="1:16">
      <c r="A2051" s="1017"/>
      <c r="B2051" s="996"/>
      <c r="C2051" s="994"/>
      <c r="D2051" s="91"/>
      <c r="E2051" s="93"/>
      <c r="F2051" s="94"/>
      <c r="G2051" s="996"/>
      <c r="H2051" s="994"/>
      <c r="I2051" s="91"/>
      <c r="J2051" s="93"/>
      <c r="K2051" s="94"/>
      <c r="L2051" s="996"/>
      <c r="M2051" s="994"/>
      <c r="N2051" s="110"/>
      <c r="O2051" s="111"/>
      <c r="P2051" s="94"/>
    </row>
    <row r="2052" spans="1:16" ht="17.45" customHeight="1" thickBot="1">
      <c r="A2052" s="1017"/>
      <c r="B2052" s="997"/>
      <c r="C2052" s="994"/>
      <c r="D2052" s="91"/>
      <c r="E2052" s="93"/>
      <c r="F2052" s="90"/>
      <c r="G2052" s="997"/>
      <c r="H2052" s="994"/>
      <c r="I2052" s="91"/>
      <c r="J2052" s="111"/>
      <c r="K2052" s="94"/>
      <c r="L2052" s="997"/>
      <c r="M2052" s="994"/>
      <c r="N2052" s="91"/>
      <c r="O2052" s="111"/>
      <c r="P2052" s="94"/>
    </row>
    <row r="2053" spans="1:16">
      <c r="A2053" s="1017"/>
      <c r="B2053" s="1010" t="s">
        <v>1020</v>
      </c>
      <c r="C2053" s="994"/>
      <c r="D2053" s="91"/>
      <c r="E2053" s="93"/>
      <c r="F2053" s="90"/>
      <c r="G2053" s="1010" t="s">
        <v>1020</v>
      </c>
      <c r="H2053" s="994"/>
      <c r="I2053" s="91"/>
      <c r="J2053" s="111"/>
      <c r="K2053" s="94"/>
      <c r="L2053" s="1010" t="s">
        <v>1020</v>
      </c>
      <c r="M2053" s="994"/>
      <c r="N2053" s="110"/>
      <c r="O2053" s="111"/>
      <c r="P2053" s="94"/>
    </row>
    <row r="2054" spans="1:16" ht="17.45" customHeight="1" thickBot="1">
      <c r="A2054" s="1017"/>
      <c r="B2054" s="997"/>
      <c r="C2054" s="994"/>
      <c r="D2054" s="91"/>
      <c r="E2054" s="93"/>
      <c r="F2054" s="90"/>
      <c r="G2054" s="997"/>
      <c r="H2054" s="994"/>
      <c r="I2054" s="91"/>
      <c r="J2054" s="111"/>
      <c r="K2054" s="94"/>
      <c r="L2054" s="997"/>
      <c r="M2054" s="994"/>
      <c r="N2054" s="91"/>
      <c r="O2054" s="111"/>
      <c r="P2054" s="94"/>
    </row>
    <row r="2055" spans="1:16">
      <c r="A2055" s="1017"/>
      <c r="B2055" s="103"/>
      <c r="C2055" s="994"/>
      <c r="D2055" s="91"/>
      <c r="E2055" s="93"/>
      <c r="F2055" s="94"/>
      <c r="G2055" s="103"/>
      <c r="H2055" s="994"/>
      <c r="I2055" s="91"/>
      <c r="J2055" s="93"/>
      <c r="K2055" s="109"/>
      <c r="L2055" s="103"/>
      <c r="M2055" s="994"/>
      <c r="N2055" s="110"/>
      <c r="O2055" s="93"/>
      <c r="P2055" s="109"/>
    </row>
    <row r="2056" spans="1:16">
      <c r="A2056" s="1017"/>
      <c r="B2056" s="104"/>
      <c r="C2056" s="994"/>
      <c r="D2056" s="91"/>
      <c r="E2056" s="93"/>
      <c r="F2056" s="90"/>
      <c r="G2056" s="104"/>
      <c r="H2056" s="994"/>
      <c r="I2056" s="91"/>
      <c r="J2056" s="93"/>
      <c r="K2056" s="94"/>
      <c r="L2056" s="104"/>
      <c r="M2056" s="994"/>
      <c r="N2056" s="110"/>
      <c r="O2056" s="111"/>
      <c r="P2056" s="94"/>
    </row>
    <row r="2057" spans="1:16">
      <c r="A2057" s="1017"/>
      <c r="B2057" s="106"/>
      <c r="C2057" s="994"/>
      <c r="D2057" s="91"/>
      <c r="E2057" s="93"/>
      <c r="F2057" s="90"/>
      <c r="G2057" s="106"/>
      <c r="H2057" s="994"/>
      <c r="I2057" s="110"/>
      <c r="J2057" s="111"/>
      <c r="K2057" s="94"/>
      <c r="L2057" s="106"/>
      <c r="M2057" s="994"/>
      <c r="N2057" s="110"/>
      <c r="O2057" s="111"/>
      <c r="P2057" s="101"/>
    </row>
    <row r="2058" spans="1:16">
      <c r="A2058" s="1017"/>
      <c r="B2058" s="107"/>
      <c r="C2058" s="994"/>
      <c r="D2058" s="91"/>
      <c r="E2058" s="93"/>
      <c r="F2058" s="90"/>
      <c r="G2058" s="107"/>
      <c r="H2058" s="994"/>
      <c r="I2058" s="110"/>
      <c r="J2058" s="111"/>
      <c r="K2058" s="101"/>
      <c r="L2058" s="107"/>
      <c r="M2058" s="994"/>
      <c r="N2058" s="108"/>
      <c r="O2058" s="93"/>
      <c r="P2058" s="94"/>
    </row>
    <row r="2059" spans="1:16">
      <c r="A2059" s="1017"/>
      <c r="B2059" s="106"/>
      <c r="C2059" s="994"/>
      <c r="D2059" s="108"/>
      <c r="E2059" s="93"/>
      <c r="F2059" s="94"/>
      <c r="G2059" s="106"/>
      <c r="H2059" s="994"/>
      <c r="I2059" s="108"/>
      <c r="J2059" s="93"/>
      <c r="K2059" s="109"/>
      <c r="L2059" s="106"/>
      <c r="M2059" s="994"/>
      <c r="N2059" s="91"/>
      <c r="O2059" s="93"/>
      <c r="P2059" s="109"/>
    </row>
    <row r="2060" spans="1:16">
      <c r="A2060" s="1017"/>
      <c r="B2060" s="107"/>
      <c r="C2060" s="994"/>
      <c r="D2060" s="91"/>
      <c r="E2060" s="93"/>
      <c r="F2060" s="105"/>
      <c r="G2060" s="107"/>
      <c r="H2060" s="994"/>
      <c r="I2060" s="91"/>
      <c r="J2060" s="93"/>
      <c r="K2060" s="94"/>
      <c r="L2060" s="107"/>
      <c r="M2060" s="994"/>
      <c r="N2060" s="110"/>
      <c r="O2060" s="111"/>
      <c r="P2060" s="94"/>
    </row>
    <row r="2061" spans="1:16">
      <c r="A2061" s="1017"/>
      <c r="B2061" s="106"/>
      <c r="C2061" s="994"/>
      <c r="D2061" s="91"/>
      <c r="E2061" s="93"/>
      <c r="F2061" s="94"/>
      <c r="G2061" s="106"/>
      <c r="H2061" s="994"/>
      <c r="I2061" s="110"/>
      <c r="J2061" s="111"/>
      <c r="K2061" s="94"/>
      <c r="L2061" s="106"/>
      <c r="M2061" s="994"/>
      <c r="N2061" s="110"/>
      <c r="O2061" s="111"/>
      <c r="P2061" s="94"/>
    </row>
    <row r="2062" spans="1:16" ht="17.45" customHeight="1" thickBot="1">
      <c r="A2062" s="1017"/>
      <c r="B2062" s="107"/>
      <c r="C2062" s="995"/>
      <c r="D2062" s="112"/>
      <c r="E2062" s="113"/>
      <c r="F2062" s="114"/>
      <c r="G2062" s="107"/>
      <c r="H2062" s="994"/>
      <c r="I2062" s="112"/>
      <c r="J2062" s="113"/>
      <c r="K2062" s="114"/>
      <c r="L2062" s="107"/>
      <c r="M2062" s="994"/>
      <c r="N2062" s="112"/>
      <c r="O2062" s="113"/>
      <c r="P2062" s="114"/>
    </row>
    <row r="2063" spans="1:16">
      <c r="A2063" s="1030" t="str">
        <f>TEXT(A2017,"AAAA")</f>
        <v>星期三</v>
      </c>
      <c r="B2063" s="106"/>
      <c r="C2063" s="1008" t="s">
        <v>978</v>
      </c>
      <c r="D2063" s="115"/>
      <c r="E2063" s="116"/>
      <c r="F2063" s="94"/>
      <c r="G2063" s="106"/>
      <c r="H2063" s="993" t="s">
        <v>978</v>
      </c>
      <c r="I2063" s="115"/>
      <c r="J2063" s="116"/>
      <c r="K2063" s="94"/>
      <c r="L2063" s="106"/>
      <c r="M2063" s="1009" t="s">
        <v>978</v>
      </c>
      <c r="N2063" s="115"/>
      <c r="O2063" s="116"/>
      <c r="P2063" s="94"/>
    </row>
    <row r="2064" spans="1:16">
      <c r="A2064" s="1017"/>
      <c r="B2064" s="107"/>
      <c r="C2064" s="994"/>
      <c r="D2064" s="117"/>
      <c r="E2064" s="93"/>
      <c r="F2064" s="94"/>
      <c r="G2064" s="107"/>
      <c r="H2064" s="994"/>
      <c r="I2064" s="91"/>
      <c r="J2064" s="93"/>
      <c r="K2064" s="94"/>
      <c r="L2064" s="107"/>
      <c r="M2064" s="994"/>
      <c r="N2064" s="91"/>
      <c r="O2064" s="93"/>
      <c r="P2064" s="94"/>
    </row>
    <row r="2065" spans="1:16">
      <c r="A2065" s="1017"/>
      <c r="B2065" s="106"/>
      <c r="C2065" s="994"/>
      <c r="D2065" s="117"/>
      <c r="E2065" s="93"/>
      <c r="F2065" s="94"/>
      <c r="G2065" s="106"/>
      <c r="H2065" s="994"/>
      <c r="I2065" s="91"/>
      <c r="J2065" s="93"/>
      <c r="K2065" s="94"/>
      <c r="L2065" s="106"/>
      <c r="M2065" s="994"/>
      <c r="N2065" s="91"/>
      <c r="O2065" s="93"/>
      <c r="P2065" s="94"/>
    </row>
    <row r="2066" spans="1:16">
      <c r="A2066" s="1017"/>
      <c r="B2066" s="107"/>
      <c r="C2066" s="994"/>
      <c r="D2066" s="117"/>
      <c r="E2066" s="93"/>
      <c r="F2066" s="94"/>
      <c r="G2066" s="107"/>
      <c r="H2066" s="994"/>
      <c r="I2066" s="91"/>
      <c r="J2066" s="93"/>
      <c r="K2066" s="94"/>
      <c r="L2066" s="107"/>
      <c r="M2066" s="994"/>
      <c r="N2066" s="91"/>
      <c r="O2066" s="93"/>
      <c r="P2066" s="94"/>
    </row>
    <row r="2067" spans="1:16">
      <c r="A2067" s="1017"/>
      <c r="B2067" s="106"/>
      <c r="C2067" s="994"/>
      <c r="D2067" s="117"/>
      <c r="E2067" s="93"/>
      <c r="F2067" s="94"/>
      <c r="G2067" s="106"/>
      <c r="H2067" s="994"/>
      <c r="I2067" s="91"/>
      <c r="J2067" s="93"/>
      <c r="K2067" s="94"/>
      <c r="L2067" s="106"/>
      <c r="M2067" s="994"/>
      <c r="N2067" s="91"/>
      <c r="O2067" s="93"/>
      <c r="P2067" s="94"/>
    </row>
    <row r="2068" spans="1:16">
      <c r="A2068" s="1017"/>
      <c r="B2068" s="107"/>
      <c r="C2068" s="994"/>
      <c r="D2068" s="117"/>
      <c r="E2068" s="93"/>
      <c r="F2068" s="94"/>
      <c r="G2068" s="107"/>
      <c r="H2068" s="994"/>
      <c r="I2068" s="91"/>
      <c r="J2068" s="93"/>
      <c r="K2068" s="94"/>
      <c r="L2068" s="107"/>
      <c r="M2068" s="994"/>
      <c r="N2068" s="91"/>
      <c r="O2068" s="93"/>
      <c r="P2068" s="94"/>
    </row>
    <row r="2069" spans="1:16">
      <c r="A2069" s="1017"/>
      <c r="B2069" s="106"/>
      <c r="C2069" s="994"/>
      <c r="D2069" s="117"/>
      <c r="E2069" s="93"/>
      <c r="F2069" s="94"/>
      <c r="G2069" s="106"/>
      <c r="H2069" s="994"/>
      <c r="I2069" s="91"/>
      <c r="J2069" s="93"/>
      <c r="K2069" s="94"/>
      <c r="L2069" s="106"/>
      <c r="M2069" s="994"/>
      <c r="N2069" s="91"/>
      <c r="O2069" s="93"/>
      <c r="P2069" s="94"/>
    </row>
    <row r="2070" spans="1:16">
      <c r="A2070" s="1017"/>
      <c r="B2070" s="107"/>
      <c r="C2070" s="994"/>
      <c r="D2070" s="91"/>
      <c r="E2070" s="93"/>
      <c r="F2070" s="94"/>
      <c r="G2070" s="107"/>
      <c r="H2070" s="994"/>
      <c r="I2070" s="91"/>
      <c r="J2070" s="93"/>
      <c r="K2070" s="94"/>
      <c r="L2070" s="107"/>
      <c r="M2070" s="994"/>
      <c r="N2070" s="91"/>
      <c r="O2070" s="93"/>
      <c r="P2070" s="94"/>
    </row>
    <row r="2071" spans="1:16">
      <c r="A2071" s="1017"/>
      <c r="B2071" s="104"/>
      <c r="C2071" s="994"/>
      <c r="D2071" s="110"/>
      <c r="E2071" s="111"/>
      <c r="F2071" s="101"/>
      <c r="G2071" s="104"/>
      <c r="H2071" s="994"/>
      <c r="I2071" s="110"/>
      <c r="J2071" s="111"/>
      <c r="K2071" s="94"/>
      <c r="L2071" s="104"/>
      <c r="M2071" s="994"/>
      <c r="N2071" s="110"/>
      <c r="O2071" s="111"/>
      <c r="P2071" s="94"/>
    </row>
    <row r="2072" spans="1:16" ht="17.45" customHeight="1" thickBot="1">
      <c r="A2072" s="1017"/>
      <c r="B2072" s="104"/>
      <c r="C2072" s="995"/>
      <c r="D2072" s="119" t="s">
        <v>1047</v>
      </c>
      <c r="E2072" s="120" t="s">
        <v>1048</v>
      </c>
      <c r="F2072" s="121"/>
      <c r="G2072" s="104"/>
      <c r="H2072" s="995"/>
      <c r="I2072" s="119" t="s">
        <v>1047</v>
      </c>
      <c r="J2072" s="120" t="s">
        <v>1048</v>
      </c>
      <c r="K2072" s="94"/>
      <c r="L2072" s="104"/>
      <c r="M2072" s="995"/>
      <c r="N2072" s="119" t="s">
        <v>1047</v>
      </c>
      <c r="O2072" s="120" t="s">
        <v>1048</v>
      </c>
      <c r="P2072" s="94"/>
    </row>
    <row r="2073" spans="1:16">
      <c r="A2073" s="102"/>
      <c r="B2073" s="106"/>
      <c r="C2073" s="1008" t="s">
        <v>1049</v>
      </c>
      <c r="D2073" s="115"/>
      <c r="E2073" s="116"/>
      <c r="F2073" s="122"/>
      <c r="G2073" s="106"/>
      <c r="H2073" s="993" t="s">
        <v>1049</v>
      </c>
      <c r="I2073" s="115"/>
      <c r="J2073" s="116"/>
      <c r="K2073" s="122"/>
      <c r="L2073" s="106"/>
      <c r="M2073" s="1009" t="s">
        <v>1049</v>
      </c>
      <c r="N2073" s="115"/>
      <c r="O2073" s="116"/>
      <c r="P2073" s="122"/>
    </row>
    <row r="2074" spans="1:16">
      <c r="A2074" s="102"/>
      <c r="B2074" s="107"/>
      <c r="C2074" s="994"/>
      <c r="D2074" s="91"/>
      <c r="E2074" s="93"/>
      <c r="F2074" s="94"/>
      <c r="G2074" s="107"/>
      <c r="H2074" s="994"/>
      <c r="I2074" s="91"/>
      <c r="J2074" s="93"/>
      <c r="K2074" s="94"/>
      <c r="L2074" s="107"/>
      <c r="M2074" s="994"/>
      <c r="N2074" s="91"/>
      <c r="O2074" s="93"/>
      <c r="P2074" s="94"/>
    </row>
    <row r="2075" spans="1:16">
      <c r="A2075" s="102"/>
      <c r="B2075" s="123"/>
      <c r="C2075" s="994"/>
      <c r="D2075" s="91"/>
      <c r="E2075" s="93"/>
      <c r="F2075" s="94"/>
      <c r="G2075" s="123"/>
      <c r="H2075" s="994"/>
      <c r="I2075" s="91"/>
      <c r="J2075" s="93"/>
      <c r="K2075" s="94"/>
      <c r="L2075" s="123"/>
      <c r="M2075" s="994"/>
      <c r="N2075" s="91"/>
      <c r="O2075" s="93"/>
      <c r="P2075" s="125"/>
    </row>
    <row r="2076" spans="1:16">
      <c r="A2076" s="102"/>
      <c r="B2076" s="104"/>
      <c r="C2076" s="994"/>
      <c r="D2076" s="91"/>
      <c r="E2076" s="93"/>
      <c r="F2076" s="94"/>
      <c r="G2076" s="104"/>
      <c r="H2076" s="994"/>
      <c r="I2076" s="91"/>
      <c r="J2076" s="93"/>
      <c r="K2076" s="94"/>
      <c r="L2076" s="104"/>
      <c r="M2076" s="994"/>
      <c r="N2076" s="91"/>
      <c r="O2076" s="93"/>
      <c r="P2076" s="213"/>
    </row>
    <row r="2077" spans="1:16">
      <c r="A2077" s="102"/>
      <c r="B2077" s="106"/>
      <c r="C2077" s="994"/>
      <c r="D2077" s="91"/>
      <c r="E2077" s="93"/>
      <c r="F2077" s="94"/>
      <c r="G2077" s="106"/>
      <c r="H2077" s="994"/>
      <c r="I2077" s="91"/>
      <c r="J2077" s="93"/>
      <c r="K2077" s="94"/>
      <c r="L2077" s="106"/>
      <c r="M2077" s="994"/>
      <c r="N2077" s="91"/>
      <c r="O2077" s="93"/>
      <c r="P2077" s="94"/>
    </row>
    <row r="2078" spans="1:16">
      <c r="A2078" s="102"/>
      <c r="B2078" s="107"/>
      <c r="C2078" s="994"/>
      <c r="D2078" s="91"/>
      <c r="E2078" s="93"/>
      <c r="F2078" s="124"/>
      <c r="G2078" s="107"/>
      <c r="H2078" s="994"/>
      <c r="I2078" s="91"/>
      <c r="J2078" s="93"/>
      <c r="K2078" s="124"/>
      <c r="L2078" s="107"/>
      <c r="M2078" s="994"/>
      <c r="N2078" s="91"/>
      <c r="O2078" s="93"/>
      <c r="P2078" s="124"/>
    </row>
    <row r="2079" spans="1:16">
      <c r="A2079" s="102"/>
      <c r="B2079" s="106"/>
      <c r="C2079" s="994"/>
      <c r="D2079" s="91"/>
      <c r="E2079" s="93"/>
      <c r="F2079" s="125"/>
      <c r="G2079" s="106"/>
      <c r="H2079" s="994"/>
      <c r="I2079" s="91"/>
      <c r="J2079" s="93"/>
      <c r="K2079" s="125"/>
      <c r="L2079" s="106"/>
      <c r="M2079" s="994"/>
      <c r="N2079" s="91"/>
      <c r="O2079" s="93"/>
      <c r="P2079" s="125"/>
    </row>
    <row r="2080" spans="1:16">
      <c r="A2080" s="102"/>
      <c r="B2080" s="107"/>
      <c r="C2080" s="994"/>
      <c r="D2080" s="214"/>
      <c r="E2080" s="111"/>
      <c r="F2080" s="213"/>
      <c r="G2080" s="107"/>
      <c r="H2080" s="994"/>
      <c r="I2080" s="110"/>
      <c r="J2080" s="111"/>
      <c r="K2080" s="213"/>
      <c r="L2080" s="107"/>
      <c r="M2080" s="994"/>
      <c r="N2080" s="110"/>
      <c r="O2080" s="111"/>
      <c r="P2080" s="213"/>
    </row>
    <row r="2081" spans="1:16">
      <c r="A2081" s="102"/>
      <c r="B2081" s="106"/>
      <c r="C2081" s="994"/>
      <c r="D2081" s="214"/>
      <c r="E2081" s="111"/>
      <c r="F2081" s="213"/>
      <c r="G2081" s="106"/>
      <c r="H2081" s="994"/>
      <c r="I2081" s="110"/>
      <c r="J2081" s="111"/>
      <c r="K2081" s="213"/>
      <c r="L2081" s="106"/>
      <c r="M2081" s="994"/>
      <c r="N2081" s="110"/>
      <c r="O2081" s="111"/>
      <c r="P2081" s="213"/>
    </row>
    <row r="2082" spans="1:16" ht="17.45" customHeight="1" thickBot="1">
      <c r="A2082" s="102"/>
      <c r="B2082" s="107"/>
      <c r="C2082" s="995"/>
      <c r="D2082" s="126"/>
      <c r="E2082" s="127"/>
      <c r="F2082" s="101"/>
      <c r="G2082" s="107"/>
      <c r="H2082" s="995"/>
      <c r="I2082" s="110"/>
      <c r="J2082" s="127"/>
      <c r="K2082" s="101"/>
      <c r="L2082" s="107"/>
      <c r="M2082" s="995"/>
      <c r="N2082" s="110"/>
      <c r="O2082" s="128"/>
      <c r="P2082" s="124"/>
    </row>
    <row r="2083" spans="1:16">
      <c r="A2083" s="129"/>
      <c r="B2083" s="106"/>
      <c r="C2083" s="1008" t="s">
        <v>1055</v>
      </c>
      <c r="D2083" s="115" t="s">
        <v>1056</v>
      </c>
      <c r="E2083" s="130" t="s">
        <v>943</v>
      </c>
      <c r="F2083" s="122"/>
      <c r="G2083" s="106"/>
      <c r="H2083" s="993" t="s">
        <v>1055</v>
      </c>
      <c r="I2083" s="115" t="s">
        <v>1056</v>
      </c>
      <c r="J2083" s="130" t="s">
        <v>943</v>
      </c>
      <c r="K2083" s="122"/>
      <c r="L2083" s="106"/>
      <c r="M2083" s="1009" t="s">
        <v>1055</v>
      </c>
      <c r="N2083" s="115" t="s">
        <v>1056</v>
      </c>
      <c r="O2083" s="130" t="s">
        <v>943</v>
      </c>
      <c r="P2083" s="122"/>
    </row>
    <row r="2084" spans="1:16">
      <c r="A2084" s="129"/>
      <c r="B2084" s="107"/>
      <c r="C2084" s="994"/>
      <c r="D2084" s="91" t="s">
        <v>1060</v>
      </c>
      <c r="E2084" s="93" t="s">
        <v>948</v>
      </c>
      <c r="F2084" s="131"/>
      <c r="G2084" s="107"/>
      <c r="H2084" s="994"/>
      <c r="I2084" s="91" t="s">
        <v>1060</v>
      </c>
      <c r="J2084" s="93" t="s">
        <v>948</v>
      </c>
      <c r="K2084" s="131"/>
      <c r="L2084" s="107"/>
      <c r="M2084" s="994"/>
      <c r="N2084" s="91" t="s">
        <v>1060</v>
      </c>
      <c r="O2084" s="93" t="s">
        <v>948</v>
      </c>
      <c r="P2084" s="131"/>
    </row>
    <row r="2085" spans="1:16">
      <c r="A2085" s="129"/>
      <c r="B2085" s="132"/>
      <c r="C2085" s="994"/>
      <c r="D2085" s="91" t="s">
        <v>1063</v>
      </c>
      <c r="E2085" s="93" t="s">
        <v>952</v>
      </c>
      <c r="F2085" s="94"/>
      <c r="G2085" s="132"/>
      <c r="H2085" s="994"/>
      <c r="I2085" s="91" t="s">
        <v>1063</v>
      </c>
      <c r="J2085" s="93" t="s">
        <v>952</v>
      </c>
      <c r="K2085" s="94"/>
      <c r="L2085" s="132"/>
      <c r="M2085" s="994"/>
      <c r="N2085" s="91" t="s">
        <v>1063</v>
      </c>
      <c r="O2085" s="93" t="s">
        <v>952</v>
      </c>
      <c r="P2085" s="94"/>
    </row>
    <row r="2086" spans="1:16">
      <c r="A2086" s="129"/>
      <c r="B2086" s="107"/>
      <c r="C2086" s="994"/>
      <c r="D2086" s="91" t="s">
        <v>978</v>
      </c>
      <c r="E2086" s="93" t="s">
        <v>956</v>
      </c>
      <c r="F2086" s="101"/>
      <c r="G2086" s="107"/>
      <c r="H2086" s="994"/>
      <c r="I2086" s="91" t="s">
        <v>978</v>
      </c>
      <c r="J2086" s="93" t="s">
        <v>956</v>
      </c>
      <c r="K2086" s="101"/>
      <c r="L2086" s="107"/>
      <c r="M2086" s="994"/>
      <c r="N2086" s="91" t="s">
        <v>978</v>
      </c>
      <c r="O2086" s="93" t="s">
        <v>956</v>
      </c>
      <c r="P2086" s="101"/>
    </row>
    <row r="2087" spans="1:16">
      <c r="A2087" s="129"/>
      <c r="B2087" s="132"/>
      <c r="C2087" s="994"/>
      <c r="D2087" s="91"/>
      <c r="E2087" s="111"/>
      <c r="F2087" s="133"/>
      <c r="G2087" s="132"/>
      <c r="H2087" s="994"/>
      <c r="I2087" s="91"/>
      <c r="J2087" s="111"/>
      <c r="K2087" s="133"/>
      <c r="L2087" s="132"/>
      <c r="M2087" s="994"/>
      <c r="N2087" s="91"/>
      <c r="O2087" s="111"/>
      <c r="P2087" s="133"/>
    </row>
    <row r="2088" spans="1:16">
      <c r="A2088" s="129"/>
      <c r="B2088" s="107"/>
      <c r="C2088" s="994"/>
      <c r="D2088" s="91"/>
      <c r="E2088" s="93"/>
      <c r="F2088" s="94"/>
      <c r="G2088" s="107"/>
      <c r="H2088" s="994"/>
      <c r="I2088" s="91"/>
      <c r="J2088" s="93"/>
      <c r="K2088" s="94"/>
      <c r="L2088" s="107"/>
      <c r="M2088" s="994"/>
      <c r="N2088" s="91"/>
      <c r="O2088" s="93"/>
      <c r="P2088" s="94"/>
    </row>
    <row r="2089" spans="1:16">
      <c r="A2089" s="129"/>
      <c r="B2089" s="132"/>
      <c r="C2089" s="994"/>
      <c r="D2089" s="91"/>
      <c r="E2089" s="111"/>
      <c r="F2089" s="133"/>
      <c r="G2089" s="132"/>
      <c r="H2089" s="994"/>
      <c r="I2089" s="91"/>
      <c r="J2089" s="111"/>
      <c r="K2089" s="133"/>
      <c r="L2089" s="132"/>
      <c r="M2089" s="994"/>
      <c r="N2089" s="91"/>
      <c r="O2089" s="111"/>
      <c r="P2089" s="133"/>
    </row>
    <row r="2090" spans="1:16">
      <c r="A2090" s="129"/>
      <c r="B2090" s="107"/>
      <c r="C2090" s="994"/>
      <c r="D2090" s="91"/>
      <c r="E2090" s="93"/>
      <c r="F2090" s="94"/>
      <c r="G2090" s="107"/>
      <c r="H2090" s="994"/>
      <c r="I2090" s="91"/>
      <c r="J2090" s="93"/>
      <c r="K2090" s="94"/>
      <c r="L2090" s="107"/>
      <c r="M2090" s="994"/>
      <c r="N2090" s="91"/>
      <c r="O2090" s="93"/>
      <c r="P2090" s="94"/>
    </row>
    <row r="2091" spans="1:16">
      <c r="A2091" s="129"/>
      <c r="B2091" s="132"/>
      <c r="C2091" s="994"/>
      <c r="D2091" s="91"/>
      <c r="E2091" s="93"/>
      <c r="F2091" s="94"/>
      <c r="G2091" s="132"/>
      <c r="H2091" s="994"/>
      <c r="I2091" s="91"/>
      <c r="J2091" s="93"/>
      <c r="K2091" s="94"/>
      <c r="L2091" s="132"/>
      <c r="M2091" s="994"/>
      <c r="N2091" s="91"/>
      <c r="O2091" s="93"/>
      <c r="P2091" s="94"/>
    </row>
    <row r="2092" spans="1:16" ht="17.45" customHeight="1" thickBot="1">
      <c r="A2092" s="129"/>
      <c r="B2092" s="107"/>
      <c r="C2092" s="995"/>
      <c r="D2092" s="112"/>
      <c r="E2092" s="113"/>
      <c r="F2092" s="114"/>
      <c r="G2092" s="107"/>
      <c r="H2092" s="995"/>
      <c r="I2092" s="112"/>
      <c r="J2092" s="127"/>
      <c r="K2092" s="101"/>
      <c r="L2092" s="107"/>
      <c r="M2092" s="995"/>
      <c r="N2092" s="112"/>
      <c r="O2092" s="127"/>
      <c r="P2092" s="101"/>
    </row>
    <row r="2093" spans="1:16">
      <c r="A2093" s="129"/>
      <c r="B2093" s="132"/>
      <c r="C2093" s="1011" t="s">
        <v>1068</v>
      </c>
      <c r="D2093" s="134" t="s">
        <v>1069</v>
      </c>
      <c r="E2093" s="135"/>
      <c r="F2093" s="136" t="s">
        <v>1070</v>
      </c>
      <c r="G2093" s="132"/>
      <c r="H2093" s="1028" t="s">
        <v>1068</v>
      </c>
      <c r="I2093" s="134" t="s">
        <v>1069</v>
      </c>
      <c r="J2093" s="135"/>
      <c r="K2093" s="136" t="s">
        <v>1070</v>
      </c>
      <c r="L2093" s="132"/>
      <c r="M2093" s="1013" t="s">
        <v>1068</v>
      </c>
      <c r="N2093" s="134" t="s">
        <v>1069</v>
      </c>
      <c r="O2093" s="135"/>
      <c r="P2093" s="136" t="s">
        <v>1070</v>
      </c>
    </row>
    <row r="2094" spans="1:16">
      <c r="A2094" s="129"/>
      <c r="B2094" s="107"/>
      <c r="C2094" s="994"/>
      <c r="D2094" s="117"/>
      <c r="E2094" s="118"/>
      <c r="F2094" s="137"/>
      <c r="G2094" s="107"/>
      <c r="H2094" s="994"/>
      <c r="I2094" s="91"/>
      <c r="J2094" s="93"/>
      <c r="K2094" s="94"/>
      <c r="L2094" s="107"/>
      <c r="M2094" s="994"/>
      <c r="N2094" s="91"/>
      <c r="O2094" s="93"/>
      <c r="P2094" s="94"/>
    </row>
    <row r="2095" spans="1:16">
      <c r="A2095" s="129"/>
      <c r="B2095" s="132"/>
      <c r="C2095" s="994"/>
      <c r="D2095" s="91"/>
      <c r="E2095" s="93"/>
      <c r="F2095" s="94"/>
      <c r="G2095" s="132"/>
      <c r="H2095" s="994"/>
      <c r="I2095" s="91"/>
      <c r="J2095" s="93"/>
      <c r="K2095" s="94"/>
      <c r="L2095" s="132"/>
      <c r="M2095" s="994"/>
      <c r="N2095" s="91"/>
      <c r="O2095" s="93"/>
      <c r="P2095" s="94"/>
    </row>
    <row r="2096" spans="1:16">
      <c r="A2096" s="129"/>
      <c r="B2096" s="107"/>
      <c r="C2096" s="994"/>
      <c r="D2096" s="110"/>
      <c r="E2096" s="111"/>
      <c r="F2096" s="101"/>
      <c r="G2096" s="107"/>
      <c r="H2096" s="994"/>
      <c r="I2096" s="110"/>
      <c r="J2096" s="111"/>
      <c r="K2096" s="101"/>
      <c r="L2096" s="107"/>
      <c r="M2096" s="994"/>
      <c r="N2096" s="110"/>
      <c r="O2096" s="111"/>
      <c r="P2096" s="101"/>
    </row>
    <row r="2097" spans="1:16">
      <c r="A2097" s="1031"/>
      <c r="B2097" s="132"/>
      <c r="C2097" s="994"/>
      <c r="D2097" s="91"/>
      <c r="E2097" s="93"/>
      <c r="F2097" s="94"/>
      <c r="G2097" s="132"/>
      <c r="H2097" s="994"/>
      <c r="I2097" s="91"/>
      <c r="J2097" s="93"/>
      <c r="K2097" s="94"/>
      <c r="L2097" s="132"/>
      <c r="M2097" s="994"/>
      <c r="N2097" s="91"/>
      <c r="O2097" s="93"/>
      <c r="P2097" s="94"/>
    </row>
    <row r="2098" spans="1:16">
      <c r="A2098" s="1017"/>
      <c r="B2098" s="107"/>
      <c r="C2098" s="994"/>
      <c r="D2098" s="91"/>
      <c r="E2098" s="93"/>
      <c r="F2098" s="94"/>
      <c r="G2098" s="107"/>
      <c r="H2098" s="994"/>
      <c r="I2098" s="91"/>
      <c r="J2098" s="93"/>
      <c r="K2098" s="94"/>
      <c r="L2098" s="107"/>
      <c r="M2098" s="994"/>
      <c r="N2098" s="91"/>
      <c r="O2098" s="93"/>
      <c r="P2098" s="94"/>
    </row>
    <row r="2099" spans="1:16">
      <c r="A2099" s="1017"/>
      <c r="B2099" s="132"/>
      <c r="C2099" s="994"/>
      <c r="D2099" s="110"/>
      <c r="E2099" s="111"/>
      <c r="F2099" s="101"/>
      <c r="G2099" s="132"/>
      <c r="H2099" s="994"/>
      <c r="I2099" s="110"/>
      <c r="J2099" s="111"/>
      <c r="K2099" s="101"/>
      <c r="L2099" s="132"/>
      <c r="M2099" s="994"/>
      <c r="N2099" s="110"/>
      <c r="O2099" s="111"/>
      <c r="P2099" s="101"/>
    </row>
    <row r="2100" spans="1:16" ht="17.45" customHeight="1" thickBot="1">
      <c r="A2100" s="1032"/>
      <c r="B2100" s="138"/>
      <c r="C2100" s="1012"/>
      <c r="D2100" s="139"/>
      <c r="E2100" s="140"/>
      <c r="F2100" s="141"/>
      <c r="G2100" s="138"/>
      <c r="H2100" s="1012"/>
      <c r="I2100" s="139"/>
      <c r="J2100" s="140"/>
      <c r="K2100" s="141"/>
      <c r="L2100" s="138"/>
      <c r="M2100" s="1012"/>
      <c r="N2100" s="139"/>
      <c r="O2100" s="140"/>
      <c r="P2100" s="141"/>
    </row>
    <row r="2101" spans="1:16" s="143" customFormat="1" ht="27" customHeight="1" thickTop="1" thickBot="1">
      <c r="A2101" s="142"/>
      <c r="B2101" s="1000" t="s">
        <v>1077</v>
      </c>
      <c r="C2101" s="1001"/>
      <c r="D2101" s="1001"/>
      <c r="E2101" s="1001"/>
      <c r="F2101" s="1001"/>
      <c r="G2101" s="1025" t="s">
        <v>1078</v>
      </c>
      <c r="H2101" s="1006"/>
      <c r="I2101" s="1006"/>
      <c r="J2101" s="1006"/>
      <c r="K2101" s="1006"/>
      <c r="L2101" s="1006"/>
      <c r="M2101" s="1006"/>
      <c r="N2101" s="1005" t="s">
        <v>1079</v>
      </c>
      <c r="O2101" s="1006"/>
      <c r="P2101" s="1006"/>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990">
        <f>A2017</f>
        <v>46162</v>
      </c>
      <c r="B2103" s="1020" t="s">
        <v>1085</v>
      </c>
      <c r="C2103" s="157" t="s">
        <v>1086</v>
      </c>
      <c r="D2103" s="158" t="s">
        <v>1087</v>
      </c>
      <c r="E2103" s="159" t="s">
        <v>943</v>
      </c>
      <c r="F2103" s="160" t="s">
        <v>3409</v>
      </c>
      <c r="G2103" s="161"/>
      <c r="H2103" s="162"/>
      <c r="I2103" s="163"/>
      <c r="J2103" s="163"/>
      <c r="K2103" s="164"/>
      <c r="L2103" s="165"/>
      <c r="M2103" s="166"/>
      <c r="N2103" s="167"/>
      <c r="O2103" s="163"/>
      <c r="P2103" s="168"/>
    </row>
    <row r="2104" spans="1:16" s="169" customFormat="1">
      <c r="A2104" s="991"/>
      <c r="B2104" s="1021"/>
      <c r="C2104" s="170"/>
      <c r="D2104" s="171"/>
      <c r="E2104" s="172"/>
      <c r="F2104" s="173"/>
      <c r="G2104" s="170"/>
      <c r="H2104" s="174"/>
      <c r="I2104" s="172"/>
      <c r="J2104" s="172"/>
      <c r="K2104" s="175"/>
      <c r="L2104" s="176"/>
      <c r="M2104" s="177"/>
      <c r="N2104" s="178"/>
      <c r="O2104" s="172"/>
      <c r="P2104" s="179"/>
    </row>
    <row r="2105" spans="1:16" s="169" customFormat="1">
      <c r="A2105" s="991"/>
      <c r="B2105" s="1021"/>
      <c r="C2105" s="170"/>
      <c r="D2105" s="171"/>
      <c r="E2105" s="172"/>
      <c r="F2105" s="173"/>
      <c r="G2105" s="170"/>
      <c r="H2105" s="180"/>
      <c r="I2105" s="172"/>
      <c r="J2105" s="172"/>
      <c r="K2105" s="175"/>
      <c r="L2105" s="181"/>
      <c r="M2105" s="177"/>
      <c r="N2105" s="178"/>
      <c r="O2105" s="172"/>
      <c r="P2105" s="179"/>
    </row>
    <row r="2106" spans="1:16" s="169" customFormat="1">
      <c r="A2106" s="991"/>
      <c r="B2106" s="1021"/>
      <c r="C2106" s="170"/>
      <c r="D2106" s="215"/>
      <c r="E2106" s="172"/>
      <c r="F2106" s="173"/>
      <c r="G2106" s="170"/>
      <c r="H2106" s="180"/>
      <c r="I2106" s="172"/>
      <c r="J2106" s="172"/>
      <c r="K2106" s="184"/>
      <c r="L2106" s="181"/>
      <c r="M2106" s="177"/>
      <c r="N2106" s="178"/>
      <c r="O2106" s="172"/>
      <c r="P2106" s="179"/>
    </row>
    <row r="2107" spans="1:16" s="169" customFormat="1">
      <c r="A2107" s="991"/>
      <c r="B2107" s="1021"/>
      <c r="C2107" s="170"/>
      <c r="D2107" s="182"/>
      <c r="E2107" s="172"/>
      <c r="F2107" s="179"/>
      <c r="G2107" s="170"/>
      <c r="H2107" s="183"/>
      <c r="I2107" s="172"/>
      <c r="J2107" s="172"/>
      <c r="K2107" s="184"/>
      <c r="L2107" s="181"/>
      <c r="M2107" s="177"/>
      <c r="N2107" s="178"/>
      <c r="O2107" s="172"/>
      <c r="P2107" s="179"/>
    </row>
    <row r="2108" spans="1:16" s="169" customFormat="1">
      <c r="A2108" s="991"/>
      <c r="B2108" s="1021"/>
      <c r="C2108" s="170"/>
      <c r="D2108" s="171"/>
      <c r="E2108" s="172"/>
      <c r="F2108" s="185"/>
      <c r="G2108" s="195"/>
      <c r="H2108" s="180"/>
      <c r="I2108" s="188"/>
      <c r="J2108" s="172"/>
      <c r="K2108" s="175"/>
      <c r="L2108" s="186"/>
      <c r="M2108" s="187"/>
      <c r="N2108" s="178"/>
      <c r="O2108" s="172"/>
      <c r="P2108" s="179"/>
    </row>
    <row r="2109" spans="1:16" s="169" customFormat="1">
      <c r="A2109" s="991"/>
      <c r="B2109" s="1021"/>
      <c r="C2109" s="170"/>
      <c r="D2109" s="171"/>
      <c r="E2109" s="172"/>
      <c r="F2109" s="179"/>
      <c r="G2109" s="170"/>
      <c r="H2109" s="180"/>
      <c r="I2109" s="188"/>
      <c r="J2109" s="172"/>
      <c r="K2109" s="175"/>
      <c r="L2109" s="181"/>
      <c r="M2109" s="177"/>
      <c r="N2109" s="178"/>
      <c r="O2109" s="172"/>
      <c r="P2109" s="179"/>
    </row>
    <row r="2110" spans="1:16" s="169" customFormat="1">
      <c r="A2110" s="991"/>
      <c r="B2110" s="1021"/>
      <c r="C2110" s="170"/>
      <c r="D2110" s="171"/>
      <c r="E2110" s="172"/>
      <c r="F2110" s="179"/>
      <c r="G2110" s="216"/>
      <c r="H2110" s="180"/>
      <c r="I2110" s="172"/>
      <c r="J2110" s="172"/>
      <c r="K2110" s="175"/>
      <c r="L2110" s="181"/>
      <c r="M2110" s="177"/>
      <c r="N2110" s="178"/>
      <c r="O2110" s="172"/>
      <c r="P2110" s="179"/>
    </row>
    <row r="2111" spans="1:16" s="169" customFormat="1">
      <c r="A2111" s="991"/>
      <c r="B2111" s="1021"/>
      <c r="C2111" s="170"/>
      <c r="D2111" s="171"/>
      <c r="E2111" s="172"/>
      <c r="F2111" s="185"/>
      <c r="G2111" s="170"/>
      <c r="H2111" s="180"/>
      <c r="I2111" s="188"/>
      <c r="J2111" s="172"/>
      <c r="K2111" s="175"/>
      <c r="L2111" s="181"/>
      <c r="M2111" s="177"/>
      <c r="N2111" s="178"/>
      <c r="O2111" s="172"/>
      <c r="P2111" s="179"/>
    </row>
    <row r="2112" spans="1:16" s="169" customFormat="1">
      <c r="A2112" s="991"/>
      <c r="B2112" s="1021"/>
      <c r="C2112" s="170"/>
      <c r="D2112" s="171"/>
      <c r="E2112" s="172"/>
      <c r="F2112" s="179"/>
      <c r="G2112" s="170"/>
      <c r="H2112" s="180"/>
      <c r="I2112" s="188"/>
      <c r="J2112" s="172"/>
      <c r="K2112" s="175"/>
      <c r="L2112" s="181"/>
      <c r="M2112" s="177"/>
      <c r="N2112" s="178"/>
      <c r="O2112" s="172"/>
      <c r="P2112" s="179"/>
    </row>
    <row r="2113" spans="1:16" s="169" customFormat="1">
      <c r="A2113" s="991"/>
      <c r="B2113" s="1021"/>
      <c r="C2113" s="189"/>
      <c r="D2113" s="190"/>
      <c r="E2113" s="191"/>
      <c r="F2113" s="192"/>
      <c r="G2113" s="170"/>
      <c r="H2113" s="174"/>
      <c r="I2113" s="172"/>
      <c r="J2113" s="172"/>
      <c r="K2113" s="175"/>
      <c r="L2113" s="181"/>
      <c r="M2113" s="177"/>
      <c r="N2113" s="193"/>
      <c r="O2113" s="191"/>
      <c r="P2113" s="192"/>
    </row>
    <row r="2114" spans="1:16" s="169" customFormat="1">
      <c r="A2114" s="991"/>
      <c r="B2114" s="1021"/>
      <c r="C2114" s="189"/>
      <c r="D2114" s="190"/>
      <c r="E2114" s="191"/>
      <c r="F2114" s="192"/>
      <c r="G2114" s="195"/>
      <c r="H2114" s="180"/>
      <c r="I2114" s="188"/>
      <c r="J2114" s="172"/>
      <c r="K2114" s="175"/>
      <c r="L2114" s="181"/>
      <c r="M2114" s="177"/>
      <c r="N2114" s="193"/>
      <c r="O2114" s="191"/>
      <c r="P2114" s="192"/>
    </row>
    <row r="2115" spans="1:16" s="169" customFormat="1">
      <c r="A2115" s="991"/>
      <c r="B2115" s="1021"/>
      <c r="C2115" s="189"/>
      <c r="D2115" s="190"/>
      <c r="E2115" s="191"/>
      <c r="F2115" s="192"/>
      <c r="G2115" s="170"/>
      <c r="H2115" s="196"/>
      <c r="I2115" s="188"/>
      <c r="J2115" s="197"/>
      <c r="K2115" s="194"/>
      <c r="L2115" s="181"/>
      <c r="M2115" s="177"/>
      <c r="N2115" s="193"/>
      <c r="O2115" s="191"/>
      <c r="P2115" s="192"/>
    </row>
    <row r="2116" spans="1:16" s="169" customFormat="1">
      <c r="A2116" s="991"/>
      <c r="B2116" s="1021"/>
      <c r="C2116" s="189"/>
      <c r="D2116" s="190"/>
      <c r="E2116" s="191"/>
      <c r="F2116" s="192"/>
      <c r="G2116" s="170"/>
      <c r="H2116" s="198"/>
      <c r="I2116" s="172"/>
      <c r="J2116" s="172"/>
      <c r="K2116" s="175"/>
      <c r="L2116" s="181"/>
      <c r="M2116" s="177"/>
      <c r="N2116" s="193"/>
      <c r="O2116" s="191"/>
      <c r="P2116" s="192"/>
    </row>
    <row r="2117" spans="1:16" s="169" customFormat="1">
      <c r="A2117" s="991"/>
      <c r="B2117" s="1021"/>
      <c r="C2117" s="189"/>
      <c r="D2117" s="190"/>
      <c r="E2117" s="191"/>
      <c r="F2117" s="192"/>
      <c r="G2117" s="195"/>
      <c r="H2117" s="180"/>
      <c r="I2117" s="197"/>
      <c r="J2117" s="197"/>
      <c r="K2117" s="194"/>
      <c r="L2117" s="181"/>
      <c r="M2117" s="177"/>
      <c r="N2117" s="193"/>
      <c r="O2117" s="191"/>
      <c r="P2117" s="192"/>
    </row>
    <row r="2118" spans="1:16" s="169" customFormat="1">
      <c r="A2118" s="991"/>
      <c r="B2118" s="1021"/>
      <c r="C2118" s="189"/>
      <c r="D2118" s="190"/>
      <c r="E2118" s="191"/>
      <c r="F2118" s="192"/>
      <c r="G2118" s="170"/>
      <c r="H2118" s="180"/>
      <c r="I2118" s="197"/>
      <c r="J2118" s="197"/>
      <c r="K2118" s="194"/>
      <c r="L2118" s="176"/>
      <c r="M2118" s="177"/>
      <c r="N2118" s="193"/>
      <c r="O2118" s="191"/>
      <c r="P2118" s="192"/>
    </row>
    <row r="2119" spans="1:16" s="169" customFormat="1">
      <c r="A2119" s="991"/>
      <c r="B2119" s="1021"/>
      <c r="C2119" s="189"/>
      <c r="D2119" s="190"/>
      <c r="E2119" s="191"/>
      <c r="F2119" s="192"/>
      <c r="G2119" s="189"/>
      <c r="H2119" s="198"/>
      <c r="I2119" s="199"/>
      <c r="J2119" s="199"/>
      <c r="K2119" s="200"/>
      <c r="L2119" s="201"/>
      <c r="M2119" s="187"/>
      <c r="N2119" s="193"/>
      <c r="O2119" s="191"/>
      <c r="P2119" s="192"/>
    </row>
    <row r="2120" spans="1:16" s="169" customFormat="1">
      <c r="A2120" s="991"/>
      <c r="B2120" s="1021"/>
      <c r="C2120" s="189"/>
      <c r="D2120" s="190"/>
      <c r="E2120" s="191"/>
      <c r="F2120" s="192"/>
      <c r="G2120" s="189"/>
      <c r="H2120" s="198"/>
      <c r="I2120" s="199"/>
      <c r="J2120" s="199"/>
      <c r="K2120" s="200"/>
      <c r="L2120" s="201"/>
      <c r="M2120" s="187"/>
      <c r="N2120" s="193"/>
      <c r="O2120" s="191"/>
      <c r="P2120" s="192"/>
    </row>
    <row r="2121" spans="1:16" s="169" customFormat="1">
      <c r="A2121" s="991"/>
      <c r="B2121" s="1021"/>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992"/>
      <c r="B2122" s="1022"/>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16">
        <f>A2017+1</f>
        <v>46163</v>
      </c>
      <c r="B2123" s="87" t="s">
        <v>940</v>
      </c>
      <c r="C2123" s="1008" t="s">
        <v>941</v>
      </c>
      <c r="D2123" s="88" t="s">
        <v>942</v>
      </c>
      <c r="E2123" s="89" t="s">
        <v>943</v>
      </c>
      <c r="F2123" s="90"/>
      <c r="G2123" s="87" t="s">
        <v>940</v>
      </c>
      <c r="H2123" s="1023" t="s">
        <v>941</v>
      </c>
      <c r="I2123" s="88" t="s">
        <v>942</v>
      </c>
      <c r="J2123" s="89" t="s">
        <v>943</v>
      </c>
      <c r="K2123" s="90"/>
      <c r="L2123" s="87" t="s">
        <v>940</v>
      </c>
      <c r="M2123" s="1029" t="s">
        <v>941</v>
      </c>
      <c r="N2123" s="88" t="s">
        <v>942</v>
      </c>
      <c r="O2123" s="89" t="s">
        <v>943</v>
      </c>
      <c r="P2123" s="90"/>
    </row>
    <row r="2124" spans="1:16" ht="18" customHeight="1">
      <c r="A2124" s="1017"/>
      <c r="B2124" s="1026"/>
      <c r="C2124" s="994"/>
      <c r="D2124" s="91" t="s">
        <v>951</v>
      </c>
      <c r="E2124" s="92" t="s">
        <v>948</v>
      </c>
      <c r="F2124" s="90"/>
      <c r="G2124" s="1026"/>
      <c r="H2124" s="994"/>
      <c r="I2124" s="91" t="s">
        <v>951</v>
      </c>
      <c r="J2124" s="92" t="s">
        <v>948</v>
      </c>
      <c r="K2124" s="90"/>
      <c r="L2124" s="1026"/>
      <c r="M2124" s="994"/>
      <c r="N2124" s="91" t="s">
        <v>951</v>
      </c>
      <c r="O2124" s="92" t="s">
        <v>948</v>
      </c>
      <c r="P2124" s="90"/>
    </row>
    <row r="2125" spans="1:16" ht="17.45" customHeight="1" thickBot="1">
      <c r="A2125" s="1017"/>
      <c r="B2125" s="997"/>
      <c r="C2125" s="994"/>
      <c r="D2125" s="91" t="s">
        <v>955</v>
      </c>
      <c r="E2125" s="93" t="s">
        <v>952</v>
      </c>
      <c r="F2125" s="95"/>
      <c r="G2125" s="997"/>
      <c r="H2125" s="994"/>
      <c r="I2125" s="91" t="s">
        <v>955</v>
      </c>
      <c r="J2125" s="93" t="s">
        <v>952</v>
      </c>
      <c r="K2125" s="95"/>
      <c r="L2125" s="997"/>
      <c r="M2125" s="994"/>
      <c r="N2125" s="91" t="s">
        <v>955</v>
      </c>
      <c r="O2125" s="93" t="s">
        <v>952</v>
      </c>
      <c r="P2125" s="95"/>
    </row>
    <row r="2126" spans="1:16" ht="17.45" customHeight="1" thickBot="1">
      <c r="A2126" s="1017"/>
      <c r="B2126" s="87" t="s">
        <v>954</v>
      </c>
      <c r="C2126" s="994"/>
      <c r="D2126" s="91"/>
      <c r="E2126" s="93"/>
      <c r="F2126" s="94"/>
      <c r="G2126" s="87" t="s">
        <v>954</v>
      </c>
      <c r="H2126" s="994"/>
      <c r="I2126" s="91" t="s">
        <v>958</v>
      </c>
      <c r="J2126" s="93" t="s">
        <v>956</v>
      </c>
      <c r="K2126" s="94"/>
      <c r="L2126" s="87" t="s">
        <v>954</v>
      </c>
      <c r="M2126" s="994"/>
      <c r="N2126" s="91" t="s">
        <v>958</v>
      </c>
      <c r="O2126" s="93" t="s">
        <v>956</v>
      </c>
      <c r="P2126" s="94"/>
    </row>
    <row r="2127" spans="1:16">
      <c r="A2127" s="1017"/>
      <c r="B2127" s="1027"/>
      <c r="C2127" s="994"/>
      <c r="D2127" s="91"/>
      <c r="E2127" s="93"/>
      <c r="F2127" s="94"/>
      <c r="G2127" s="1027"/>
      <c r="H2127" s="994"/>
      <c r="I2127" s="91"/>
      <c r="J2127" s="93"/>
      <c r="K2127" s="94"/>
      <c r="L2127" s="1027"/>
      <c r="M2127" s="994"/>
      <c r="N2127" s="91"/>
      <c r="O2127" s="93"/>
      <c r="P2127" s="94"/>
    </row>
    <row r="2128" spans="1:16">
      <c r="A2128" s="1017"/>
      <c r="B2128" s="1003"/>
      <c r="C2128" s="994"/>
      <c r="D2128" s="91"/>
      <c r="E2128" s="93"/>
      <c r="F2128" s="94"/>
      <c r="G2128" s="1003"/>
      <c r="H2128" s="994"/>
      <c r="I2128" s="91"/>
      <c r="J2128" s="93"/>
      <c r="K2128" s="94"/>
      <c r="L2128" s="1003"/>
      <c r="M2128" s="994"/>
      <c r="N2128" s="91"/>
      <c r="O2128" s="93"/>
      <c r="P2128" s="94"/>
    </row>
    <row r="2129" spans="1:16">
      <c r="A2129" s="1017"/>
      <c r="B2129" s="1002"/>
      <c r="C2129" s="994"/>
      <c r="D2129" s="91"/>
      <c r="E2129" s="93"/>
      <c r="F2129" s="90"/>
      <c r="G2129" s="1002"/>
      <c r="H2129" s="994"/>
      <c r="I2129" s="91"/>
      <c r="J2129" s="93"/>
      <c r="K2129" s="90"/>
      <c r="L2129" s="1002"/>
      <c r="M2129" s="994"/>
      <c r="N2129" s="91"/>
      <c r="O2129" s="93"/>
      <c r="P2129" s="90"/>
    </row>
    <row r="2130" spans="1:16">
      <c r="A2130" s="1017"/>
      <c r="B2130" s="1003"/>
      <c r="C2130" s="994"/>
      <c r="D2130" s="91"/>
      <c r="E2130" s="93"/>
      <c r="F2130" s="96"/>
      <c r="G2130" s="1003"/>
      <c r="H2130" s="994"/>
      <c r="I2130" s="91"/>
      <c r="J2130" s="93"/>
      <c r="K2130" s="96"/>
      <c r="L2130" s="1003"/>
      <c r="M2130" s="994"/>
      <c r="N2130" s="91"/>
      <c r="O2130" s="93"/>
      <c r="P2130" s="90"/>
    </row>
    <row r="2131" spans="1:16">
      <c r="A2131" s="1017"/>
      <c r="B2131" s="1002"/>
      <c r="C2131" s="994"/>
      <c r="D2131" s="91"/>
      <c r="E2131" s="93"/>
      <c r="F2131" s="99"/>
      <c r="G2131" s="1002"/>
      <c r="H2131" s="994"/>
      <c r="I2131" s="91"/>
      <c r="J2131" s="93"/>
      <c r="K2131" s="99"/>
      <c r="L2131" s="1002"/>
      <c r="M2131" s="994"/>
      <c r="N2131" s="91"/>
      <c r="O2131" s="93"/>
      <c r="P2131" s="96"/>
    </row>
    <row r="2132" spans="1:16" ht="17.45" customHeight="1" thickBot="1">
      <c r="A2132" s="1017"/>
      <c r="B2132" s="1003"/>
      <c r="C2132" s="994"/>
      <c r="D2132" s="91"/>
      <c r="E2132" s="93"/>
      <c r="F2132" s="96"/>
      <c r="G2132" s="1003"/>
      <c r="H2132" s="994"/>
      <c r="I2132" s="91"/>
      <c r="J2132" s="93"/>
      <c r="K2132" s="96"/>
      <c r="L2132" s="1003"/>
      <c r="M2132" s="994"/>
      <c r="N2132" s="91"/>
      <c r="O2132" s="93"/>
      <c r="P2132" s="96"/>
    </row>
    <row r="2133" spans="1:16" ht="17.45" customHeight="1" thickBot="1">
      <c r="A2133" s="1017"/>
      <c r="B2133" s="97" t="s">
        <v>977</v>
      </c>
      <c r="C2133" s="994"/>
      <c r="D2133" s="91"/>
      <c r="E2133" s="93"/>
      <c r="F2133" s="96"/>
      <c r="G2133" s="97" t="s">
        <v>977</v>
      </c>
      <c r="H2133" s="994"/>
      <c r="I2133" s="91"/>
      <c r="J2133" s="93"/>
      <c r="K2133" s="96"/>
      <c r="L2133" s="97" t="s">
        <v>977</v>
      </c>
      <c r="M2133" s="994"/>
      <c r="N2133" s="91"/>
      <c r="O2133" s="93"/>
      <c r="P2133" s="96"/>
    </row>
    <row r="2134" spans="1:16">
      <c r="A2134" s="1017"/>
      <c r="B2134" s="1007"/>
      <c r="C2134" s="994"/>
      <c r="D2134" s="91"/>
      <c r="E2134" s="93"/>
      <c r="F2134" s="96"/>
      <c r="G2134" s="1007"/>
      <c r="H2134" s="994"/>
      <c r="I2134" s="91"/>
      <c r="J2134" s="93"/>
      <c r="K2134" s="96"/>
      <c r="L2134" s="1007"/>
      <c r="M2134" s="994"/>
      <c r="N2134" s="91"/>
      <c r="O2134" s="93"/>
      <c r="P2134" s="96"/>
    </row>
    <row r="2135" spans="1:16">
      <c r="A2135" s="1017"/>
      <c r="B2135" s="999"/>
      <c r="C2135" s="994"/>
      <c r="D2135" s="91"/>
      <c r="E2135" s="93"/>
      <c r="F2135" s="96"/>
      <c r="G2135" s="999"/>
      <c r="H2135" s="994"/>
      <c r="I2135" s="91"/>
      <c r="J2135" s="93"/>
      <c r="K2135" s="96"/>
      <c r="L2135" s="999"/>
      <c r="M2135" s="994"/>
      <c r="N2135" s="91"/>
      <c r="O2135" s="93"/>
      <c r="P2135" s="94"/>
    </row>
    <row r="2136" spans="1:16" ht="17.45" customHeight="1" thickBot="1">
      <c r="A2136" s="1017"/>
      <c r="B2136" s="997"/>
      <c r="C2136" s="994"/>
      <c r="D2136" s="91"/>
      <c r="E2136" s="93"/>
      <c r="F2136" s="94"/>
      <c r="G2136" s="997"/>
      <c r="H2136" s="994"/>
      <c r="I2136" s="91"/>
      <c r="J2136" s="93"/>
      <c r="K2136" s="94"/>
      <c r="L2136" s="997"/>
      <c r="M2136" s="994"/>
      <c r="N2136" s="91"/>
      <c r="O2136" s="93"/>
      <c r="P2136" s="94"/>
    </row>
    <row r="2137" spans="1:16" ht="17.45" customHeight="1" thickBot="1">
      <c r="A2137" s="1017"/>
      <c r="B2137" s="97" t="s">
        <v>994</v>
      </c>
      <c r="C2137" s="994"/>
      <c r="D2137" s="91"/>
      <c r="E2137" s="93"/>
      <c r="F2137" s="94"/>
      <c r="G2137" s="97" t="s">
        <v>994</v>
      </c>
      <c r="H2137" s="994"/>
      <c r="I2137" s="91"/>
      <c r="J2137" s="93"/>
      <c r="K2137" s="94"/>
      <c r="L2137" s="97" t="s">
        <v>994</v>
      </c>
      <c r="M2137" s="994"/>
      <c r="N2137" s="91"/>
      <c r="O2137" s="93"/>
      <c r="P2137" s="94"/>
    </row>
    <row r="2138" spans="1:16">
      <c r="A2138" s="1017"/>
      <c r="B2138" s="998"/>
      <c r="C2138" s="994"/>
      <c r="D2138" s="91"/>
      <c r="E2138" s="93"/>
      <c r="F2138" s="94"/>
      <c r="G2138" s="998"/>
      <c r="H2138" s="994"/>
      <c r="I2138" s="91"/>
      <c r="J2138" s="93"/>
      <c r="K2138" s="94"/>
      <c r="L2138" s="998"/>
      <c r="M2138" s="994"/>
      <c r="N2138" s="91"/>
      <c r="O2138" s="93"/>
      <c r="P2138" s="94"/>
    </row>
    <row r="2139" spans="1:16">
      <c r="A2139" s="1017"/>
      <c r="B2139" s="999"/>
      <c r="C2139" s="994"/>
      <c r="D2139" s="91"/>
      <c r="E2139" s="93"/>
      <c r="F2139" s="94"/>
      <c r="G2139" s="999"/>
      <c r="H2139" s="994"/>
      <c r="I2139" s="91"/>
      <c r="J2139" s="93"/>
      <c r="K2139" s="94"/>
      <c r="L2139" s="999"/>
      <c r="M2139" s="994"/>
      <c r="N2139" s="91"/>
      <c r="O2139" s="93"/>
      <c r="P2139" s="94"/>
    </row>
    <row r="2140" spans="1:16" ht="17.45" customHeight="1" thickBot="1">
      <c r="A2140" s="1017"/>
      <c r="B2140" s="997"/>
      <c r="C2140" s="994"/>
      <c r="D2140" s="91"/>
      <c r="E2140" s="93"/>
      <c r="F2140" s="94"/>
      <c r="G2140" s="997"/>
      <c r="H2140" s="994"/>
      <c r="I2140" s="91"/>
      <c r="J2140" s="93"/>
      <c r="K2140" s="94"/>
      <c r="L2140" s="997"/>
      <c r="M2140" s="994"/>
      <c r="N2140" s="91"/>
      <c r="O2140" s="93"/>
      <c r="P2140" s="94"/>
    </row>
    <row r="2141" spans="1:16">
      <c r="A2141" s="1017"/>
      <c r="B2141" s="1018" t="s">
        <v>1013</v>
      </c>
      <c r="C2141" s="994"/>
      <c r="D2141" s="91"/>
      <c r="E2141" s="93"/>
      <c r="F2141" s="94"/>
      <c r="G2141" s="1018" t="s">
        <v>1013</v>
      </c>
      <c r="H2141" s="994"/>
      <c r="I2141" s="91"/>
      <c r="J2141" s="93"/>
      <c r="K2141" s="94"/>
      <c r="L2141" s="1018" t="s">
        <v>1013</v>
      </c>
      <c r="M2141" s="994"/>
      <c r="N2141" s="91"/>
      <c r="O2141" s="93"/>
      <c r="P2141" s="94"/>
    </row>
    <row r="2142" spans="1:16" ht="17.45" customHeight="1" thickBot="1">
      <c r="A2142" s="1017"/>
      <c r="B2142" s="1019"/>
      <c r="C2142" s="994"/>
      <c r="D2142" s="91"/>
      <c r="E2142" s="93"/>
      <c r="F2142" s="94"/>
      <c r="G2142" s="1019"/>
      <c r="H2142" s="994"/>
      <c r="I2142" s="91"/>
      <c r="J2142" s="93"/>
      <c r="K2142" s="94"/>
      <c r="L2142" s="1019"/>
      <c r="M2142" s="994"/>
      <c r="N2142" s="91"/>
      <c r="O2142" s="93"/>
      <c r="P2142" s="90"/>
    </row>
    <row r="2143" spans="1:16" ht="17.45" customHeight="1" thickTop="1">
      <c r="A2143" s="1017"/>
      <c r="B2143" s="1015" t="s">
        <v>1014</v>
      </c>
      <c r="C2143" s="994"/>
      <c r="D2143" s="91"/>
      <c r="E2143" s="93"/>
      <c r="F2143" s="90"/>
      <c r="G2143" s="1015" t="s">
        <v>1014</v>
      </c>
      <c r="H2143" s="994"/>
      <c r="I2143" s="91"/>
      <c r="J2143" s="93"/>
      <c r="K2143" s="90"/>
      <c r="L2143" s="1015" t="s">
        <v>1014</v>
      </c>
      <c r="M2143" s="994"/>
      <c r="N2143" s="91"/>
      <c r="O2143" s="93"/>
      <c r="P2143" s="94"/>
    </row>
    <row r="2144" spans="1:16" ht="17.45" customHeight="1" thickBot="1">
      <c r="A2144" s="1017"/>
      <c r="B2144" s="997"/>
      <c r="C2144" s="994"/>
      <c r="D2144" s="91"/>
      <c r="E2144" s="93"/>
      <c r="F2144" s="90"/>
      <c r="G2144" s="997"/>
      <c r="H2144" s="994"/>
      <c r="I2144" s="91"/>
      <c r="J2144" s="93"/>
      <c r="K2144" s="90"/>
      <c r="L2144" s="997"/>
      <c r="M2144" s="994"/>
      <c r="N2144" s="91"/>
      <c r="O2144" s="93"/>
      <c r="P2144" s="98"/>
    </row>
    <row r="2145" spans="1:16">
      <c r="A2145" s="1017"/>
      <c r="B2145" s="1014"/>
      <c r="C2145" s="994"/>
      <c r="D2145" s="91"/>
      <c r="E2145" s="93"/>
      <c r="F2145" s="94"/>
      <c r="G2145" s="1014"/>
      <c r="H2145" s="994"/>
      <c r="I2145" s="91"/>
      <c r="J2145" s="93"/>
      <c r="K2145" s="94"/>
      <c r="L2145" s="1014"/>
      <c r="M2145" s="994"/>
      <c r="N2145" s="91"/>
      <c r="O2145" s="93"/>
      <c r="P2145" s="100"/>
    </row>
    <row r="2146" spans="1:16" ht="17.45" customHeight="1" thickBot="1">
      <c r="A2146" s="1017"/>
      <c r="B2146" s="999"/>
      <c r="C2146" s="994"/>
      <c r="D2146" s="91"/>
      <c r="E2146" s="93"/>
      <c r="F2146" s="94"/>
      <c r="G2146" s="999"/>
      <c r="H2146" s="994"/>
      <c r="I2146" s="91"/>
      <c r="J2146" s="93"/>
      <c r="K2146" s="94"/>
      <c r="L2146" s="999"/>
      <c r="M2146" s="994"/>
      <c r="N2146" s="91"/>
      <c r="O2146" s="93"/>
      <c r="P2146" s="101"/>
    </row>
    <row r="2147" spans="1:16">
      <c r="A2147" s="1017"/>
      <c r="B2147" s="1010" t="s">
        <v>1015</v>
      </c>
      <c r="C2147" s="994"/>
      <c r="D2147" s="91"/>
      <c r="E2147" s="93"/>
      <c r="F2147" s="90"/>
      <c r="G2147" s="1010" t="s">
        <v>1015</v>
      </c>
      <c r="H2147" s="994"/>
      <c r="I2147" s="91"/>
      <c r="J2147" s="93"/>
      <c r="K2147" s="90"/>
      <c r="L2147" s="1010" t="s">
        <v>1015</v>
      </c>
      <c r="M2147" s="994"/>
      <c r="N2147" s="91"/>
      <c r="O2147" s="93"/>
      <c r="P2147" s="96"/>
    </row>
    <row r="2148" spans="1:16" ht="17.45" customHeight="1" thickBot="1">
      <c r="A2148" s="1017"/>
      <c r="B2148" s="997"/>
      <c r="C2148" s="994"/>
      <c r="D2148" s="91"/>
      <c r="E2148" s="93"/>
      <c r="F2148" s="98"/>
      <c r="G2148" s="997"/>
      <c r="H2148" s="994"/>
      <c r="I2148" s="91"/>
      <c r="J2148" s="93"/>
      <c r="K2148" s="98"/>
      <c r="L2148" s="997"/>
      <c r="M2148" s="994"/>
      <c r="N2148" s="91"/>
      <c r="O2148" s="93"/>
      <c r="P2148" s="101"/>
    </row>
    <row r="2149" spans="1:16">
      <c r="A2149" s="1017"/>
      <c r="B2149" s="996"/>
      <c r="C2149" s="994"/>
      <c r="D2149" s="91"/>
      <c r="E2149" s="93"/>
      <c r="F2149" s="99"/>
      <c r="G2149" s="996"/>
      <c r="H2149" s="994"/>
      <c r="I2149" s="91"/>
      <c r="J2149" s="93"/>
      <c r="K2149" s="100"/>
      <c r="L2149" s="996"/>
      <c r="M2149" s="994"/>
      <c r="N2149" s="91"/>
      <c r="O2149" s="93"/>
      <c r="P2149" s="90"/>
    </row>
    <row r="2150" spans="1:16" ht="17.45" customHeight="1" thickBot="1">
      <c r="A2150" s="1017"/>
      <c r="B2150" s="997"/>
      <c r="C2150" s="994"/>
      <c r="D2150" s="91"/>
      <c r="E2150" s="93"/>
      <c r="F2150" s="96"/>
      <c r="G2150" s="997"/>
      <c r="H2150" s="994"/>
      <c r="I2150" s="91"/>
      <c r="J2150" s="93"/>
      <c r="K2150" s="101"/>
      <c r="L2150" s="997"/>
      <c r="M2150" s="994"/>
      <c r="N2150" s="91"/>
      <c r="O2150" s="93"/>
      <c r="P2150" s="94"/>
    </row>
    <row r="2151" spans="1:16">
      <c r="A2151" s="1017"/>
      <c r="B2151" s="1004" t="s">
        <v>1016</v>
      </c>
      <c r="C2151" s="994"/>
      <c r="D2151" s="91"/>
      <c r="E2151" s="93"/>
      <c r="F2151" s="100"/>
      <c r="G2151" s="1004" t="s">
        <v>1016</v>
      </c>
      <c r="H2151" s="994"/>
      <c r="I2151" s="91"/>
      <c r="J2151" s="93"/>
      <c r="K2151" s="101"/>
      <c r="L2151" s="1004" t="s">
        <v>1016</v>
      </c>
      <c r="M2151" s="994"/>
      <c r="N2151" s="91"/>
      <c r="O2151" s="111"/>
      <c r="P2151" s="94"/>
    </row>
    <row r="2152" spans="1:16" ht="17.45" customHeight="1" thickBot="1">
      <c r="A2152" s="1017"/>
      <c r="B2152" s="997"/>
      <c r="C2152" s="994"/>
      <c r="D2152" s="91"/>
      <c r="E2152" s="93"/>
      <c r="F2152" s="101"/>
      <c r="G2152" s="997"/>
      <c r="H2152" s="994"/>
      <c r="I2152" s="91"/>
      <c r="J2152" s="93"/>
      <c r="K2152" s="96"/>
      <c r="L2152" s="997"/>
      <c r="M2152" s="994"/>
      <c r="N2152" s="110"/>
      <c r="O2152" s="93"/>
      <c r="P2152" s="109"/>
    </row>
    <row r="2153" spans="1:16">
      <c r="A2153" s="1017"/>
      <c r="B2153" s="996"/>
      <c r="C2153" s="994"/>
      <c r="D2153" s="91"/>
      <c r="E2153" s="93"/>
      <c r="F2153" s="101"/>
      <c r="G2153" s="996"/>
      <c r="H2153" s="994"/>
      <c r="I2153" s="91"/>
      <c r="J2153" s="93"/>
      <c r="K2153" s="101"/>
      <c r="L2153" s="996"/>
      <c r="M2153" s="994"/>
      <c r="N2153" s="110"/>
      <c r="O2153" s="111"/>
      <c r="P2153" s="94"/>
    </row>
    <row r="2154" spans="1:16" ht="17.45" customHeight="1" thickBot="1">
      <c r="A2154" s="1017"/>
      <c r="B2154" s="997"/>
      <c r="C2154" s="994"/>
      <c r="D2154" s="91"/>
      <c r="E2154" s="93"/>
      <c r="F2154" s="96"/>
      <c r="G2154" s="997"/>
      <c r="H2154" s="994"/>
      <c r="I2154" s="91"/>
      <c r="J2154" s="93"/>
      <c r="K2154" s="90"/>
      <c r="L2154" s="997"/>
      <c r="M2154" s="994"/>
      <c r="N2154" s="91"/>
      <c r="O2154" s="111"/>
      <c r="P2154" s="101"/>
    </row>
    <row r="2155" spans="1:16">
      <c r="A2155" s="1017"/>
      <c r="B2155" s="1004" t="s">
        <v>1018</v>
      </c>
      <c r="C2155" s="994"/>
      <c r="D2155" s="91"/>
      <c r="E2155" s="93"/>
      <c r="F2155" s="101"/>
      <c r="G2155" s="1004" t="s">
        <v>1018</v>
      </c>
      <c r="H2155" s="994"/>
      <c r="I2155" s="91"/>
      <c r="J2155" s="93"/>
      <c r="K2155" s="94"/>
      <c r="L2155" s="1004" t="s">
        <v>1018</v>
      </c>
      <c r="M2155" s="994"/>
      <c r="N2155" s="91"/>
      <c r="O2155" s="93"/>
      <c r="P2155" s="94"/>
    </row>
    <row r="2156" spans="1:16" ht="17.45" customHeight="1" thickBot="1">
      <c r="A2156" s="1017"/>
      <c r="B2156" s="997"/>
      <c r="C2156" s="994"/>
      <c r="D2156" s="91"/>
      <c r="E2156" s="93"/>
      <c r="F2156" s="90"/>
      <c r="G2156" s="997"/>
      <c r="H2156" s="994"/>
      <c r="I2156" s="91"/>
      <c r="J2156" s="111"/>
      <c r="K2156" s="94"/>
      <c r="L2156" s="997"/>
      <c r="M2156" s="994"/>
      <c r="N2156" s="110"/>
      <c r="O2156" s="111"/>
      <c r="P2156" s="94"/>
    </row>
    <row r="2157" spans="1:16">
      <c r="A2157" s="1017"/>
      <c r="B2157" s="996"/>
      <c r="C2157" s="994"/>
      <c r="D2157" s="91"/>
      <c r="E2157" s="93"/>
      <c r="F2157" s="94"/>
      <c r="G2157" s="996"/>
      <c r="H2157" s="994"/>
      <c r="I2157" s="91"/>
      <c r="J2157" s="93"/>
      <c r="K2157" s="94"/>
      <c r="L2157" s="996"/>
      <c r="M2157" s="994"/>
      <c r="N2157" s="110"/>
      <c r="O2157" s="111"/>
      <c r="P2157" s="94"/>
    </row>
    <row r="2158" spans="1:16" ht="17.45" customHeight="1" thickBot="1">
      <c r="A2158" s="1017"/>
      <c r="B2158" s="997"/>
      <c r="C2158" s="994"/>
      <c r="D2158" s="91"/>
      <c r="E2158" s="93"/>
      <c r="F2158" s="90"/>
      <c r="G2158" s="997"/>
      <c r="H2158" s="994"/>
      <c r="I2158" s="91"/>
      <c r="J2158" s="111"/>
      <c r="K2158" s="94"/>
      <c r="L2158" s="997"/>
      <c r="M2158" s="994"/>
      <c r="N2158" s="91"/>
      <c r="O2158" s="111"/>
      <c r="P2158" s="94"/>
    </row>
    <row r="2159" spans="1:16">
      <c r="A2159" s="1017"/>
      <c r="B2159" s="1010" t="s">
        <v>1020</v>
      </c>
      <c r="C2159" s="994"/>
      <c r="D2159" s="91"/>
      <c r="E2159" s="93"/>
      <c r="F2159" s="90"/>
      <c r="G2159" s="1010" t="s">
        <v>1020</v>
      </c>
      <c r="H2159" s="994"/>
      <c r="I2159" s="91"/>
      <c r="J2159" s="111"/>
      <c r="K2159" s="94"/>
      <c r="L2159" s="1010" t="s">
        <v>1020</v>
      </c>
      <c r="M2159" s="994"/>
      <c r="N2159" s="110"/>
      <c r="O2159" s="111"/>
      <c r="P2159" s="94"/>
    </row>
    <row r="2160" spans="1:16" ht="17.45" customHeight="1" thickBot="1">
      <c r="A2160" s="1017"/>
      <c r="B2160" s="997"/>
      <c r="C2160" s="994"/>
      <c r="D2160" s="91"/>
      <c r="E2160" s="93"/>
      <c r="F2160" s="90"/>
      <c r="G2160" s="997"/>
      <c r="H2160" s="994"/>
      <c r="I2160" s="91"/>
      <c r="J2160" s="111"/>
      <c r="K2160" s="94"/>
      <c r="L2160" s="997"/>
      <c r="M2160" s="994"/>
      <c r="N2160" s="91"/>
      <c r="O2160" s="111"/>
      <c r="P2160" s="94"/>
    </row>
    <row r="2161" spans="1:16">
      <c r="A2161" s="1017"/>
      <c r="B2161" s="103"/>
      <c r="C2161" s="994"/>
      <c r="D2161" s="91"/>
      <c r="E2161" s="93"/>
      <c r="F2161" s="94"/>
      <c r="G2161" s="103"/>
      <c r="H2161" s="994"/>
      <c r="I2161" s="91"/>
      <c r="J2161" s="93"/>
      <c r="K2161" s="109"/>
      <c r="L2161" s="103"/>
      <c r="M2161" s="994"/>
      <c r="N2161" s="110"/>
      <c r="O2161" s="93"/>
      <c r="P2161" s="109"/>
    </row>
    <row r="2162" spans="1:16">
      <c r="A2162" s="1017"/>
      <c r="B2162" s="104"/>
      <c r="C2162" s="994"/>
      <c r="D2162" s="91"/>
      <c r="E2162" s="93"/>
      <c r="F2162" s="90"/>
      <c r="G2162" s="104"/>
      <c r="H2162" s="994"/>
      <c r="I2162" s="91"/>
      <c r="J2162" s="93"/>
      <c r="K2162" s="94"/>
      <c r="L2162" s="104"/>
      <c r="M2162" s="994"/>
      <c r="N2162" s="110"/>
      <c r="O2162" s="111"/>
      <c r="P2162" s="94"/>
    </row>
    <row r="2163" spans="1:16">
      <c r="A2163" s="1017"/>
      <c r="B2163" s="106"/>
      <c r="C2163" s="994"/>
      <c r="D2163" s="91"/>
      <c r="E2163" s="93"/>
      <c r="F2163" s="90"/>
      <c r="G2163" s="106"/>
      <c r="H2163" s="994"/>
      <c r="I2163" s="110"/>
      <c r="J2163" s="111"/>
      <c r="K2163" s="94"/>
      <c r="L2163" s="106"/>
      <c r="M2163" s="994"/>
      <c r="N2163" s="110"/>
      <c r="O2163" s="111"/>
      <c r="P2163" s="101"/>
    </row>
    <row r="2164" spans="1:16">
      <c r="A2164" s="1017"/>
      <c r="B2164" s="107"/>
      <c r="C2164" s="994"/>
      <c r="D2164" s="91"/>
      <c r="E2164" s="93"/>
      <c r="F2164" s="90"/>
      <c r="G2164" s="107"/>
      <c r="H2164" s="994"/>
      <c r="I2164" s="110"/>
      <c r="J2164" s="111"/>
      <c r="K2164" s="101"/>
      <c r="L2164" s="107"/>
      <c r="M2164" s="994"/>
      <c r="N2164" s="108"/>
      <c r="O2164" s="93"/>
      <c r="P2164" s="94"/>
    </row>
    <row r="2165" spans="1:16">
      <c r="A2165" s="1017"/>
      <c r="B2165" s="106"/>
      <c r="C2165" s="994"/>
      <c r="D2165" s="108"/>
      <c r="E2165" s="93"/>
      <c r="F2165" s="94"/>
      <c r="G2165" s="106"/>
      <c r="H2165" s="994"/>
      <c r="I2165" s="108"/>
      <c r="J2165" s="93"/>
      <c r="K2165" s="109"/>
      <c r="L2165" s="106"/>
      <c r="M2165" s="994"/>
      <c r="N2165" s="91"/>
      <c r="O2165" s="93"/>
      <c r="P2165" s="109"/>
    </row>
    <row r="2166" spans="1:16">
      <c r="A2166" s="1017"/>
      <c r="B2166" s="107"/>
      <c r="C2166" s="994"/>
      <c r="D2166" s="91"/>
      <c r="E2166" s="93"/>
      <c r="F2166" s="105"/>
      <c r="G2166" s="107"/>
      <c r="H2166" s="994"/>
      <c r="I2166" s="91"/>
      <c r="J2166" s="93"/>
      <c r="K2166" s="94"/>
      <c r="L2166" s="107"/>
      <c r="M2166" s="994"/>
      <c r="N2166" s="110"/>
      <c r="O2166" s="111"/>
      <c r="P2166" s="94"/>
    </row>
    <row r="2167" spans="1:16">
      <c r="A2167" s="1017"/>
      <c r="B2167" s="106"/>
      <c r="C2167" s="994"/>
      <c r="D2167" s="91"/>
      <c r="E2167" s="93"/>
      <c r="F2167" s="94"/>
      <c r="G2167" s="106"/>
      <c r="H2167" s="994"/>
      <c r="I2167" s="110"/>
      <c r="J2167" s="111"/>
      <c r="K2167" s="94"/>
      <c r="L2167" s="106"/>
      <c r="M2167" s="994"/>
      <c r="N2167" s="110"/>
      <c r="O2167" s="111"/>
      <c r="P2167" s="94"/>
    </row>
    <row r="2168" spans="1:16" ht="17.45" customHeight="1" thickBot="1">
      <c r="A2168" s="1017"/>
      <c r="B2168" s="107"/>
      <c r="C2168" s="995"/>
      <c r="D2168" s="112"/>
      <c r="E2168" s="113"/>
      <c r="F2168" s="114"/>
      <c r="G2168" s="107"/>
      <c r="H2168" s="994"/>
      <c r="I2168" s="112"/>
      <c r="J2168" s="113"/>
      <c r="K2168" s="114"/>
      <c r="L2168" s="107"/>
      <c r="M2168" s="994"/>
      <c r="N2168" s="112"/>
      <c r="O2168" s="113"/>
      <c r="P2168" s="114"/>
    </row>
    <row r="2169" spans="1:16">
      <c r="A2169" s="1030" t="str">
        <f>TEXT(A2123,"AAAA")</f>
        <v>星期四</v>
      </c>
      <c r="B2169" s="106"/>
      <c r="C2169" s="1008" t="s">
        <v>978</v>
      </c>
      <c r="D2169" s="115"/>
      <c r="E2169" s="116"/>
      <c r="F2169" s="94"/>
      <c r="G2169" s="106"/>
      <c r="H2169" s="993" t="s">
        <v>978</v>
      </c>
      <c r="I2169" s="115"/>
      <c r="J2169" s="116"/>
      <c r="K2169" s="94"/>
      <c r="L2169" s="106"/>
      <c r="M2169" s="1009" t="s">
        <v>978</v>
      </c>
      <c r="N2169" s="115"/>
      <c r="O2169" s="116"/>
      <c r="P2169" s="94"/>
    </row>
    <row r="2170" spans="1:16">
      <c r="A2170" s="1017"/>
      <c r="B2170" s="107"/>
      <c r="C2170" s="994"/>
      <c r="D2170" s="117"/>
      <c r="E2170" s="93"/>
      <c r="F2170" s="94"/>
      <c r="G2170" s="107"/>
      <c r="H2170" s="994"/>
      <c r="I2170" s="91"/>
      <c r="J2170" s="93"/>
      <c r="K2170" s="94"/>
      <c r="L2170" s="107"/>
      <c r="M2170" s="994"/>
      <c r="N2170" s="91"/>
      <c r="O2170" s="93"/>
      <c r="P2170" s="94"/>
    </row>
    <row r="2171" spans="1:16">
      <c r="A2171" s="1017"/>
      <c r="B2171" s="106"/>
      <c r="C2171" s="994"/>
      <c r="D2171" s="117"/>
      <c r="E2171" s="93"/>
      <c r="F2171" s="94"/>
      <c r="G2171" s="106"/>
      <c r="H2171" s="994"/>
      <c r="I2171" s="91"/>
      <c r="J2171" s="93"/>
      <c r="K2171" s="94"/>
      <c r="L2171" s="106"/>
      <c r="M2171" s="994"/>
      <c r="N2171" s="91"/>
      <c r="O2171" s="93"/>
      <c r="P2171" s="94"/>
    </row>
    <row r="2172" spans="1:16">
      <c r="A2172" s="1017"/>
      <c r="B2172" s="107"/>
      <c r="C2172" s="994"/>
      <c r="D2172" s="117"/>
      <c r="E2172" s="93"/>
      <c r="F2172" s="94"/>
      <c r="G2172" s="107"/>
      <c r="H2172" s="994"/>
      <c r="I2172" s="91"/>
      <c r="J2172" s="93"/>
      <c r="K2172" s="94"/>
      <c r="L2172" s="107"/>
      <c r="M2172" s="994"/>
      <c r="N2172" s="91"/>
      <c r="O2172" s="93"/>
      <c r="P2172" s="94"/>
    </row>
    <row r="2173" spans="1:16">
      <c r="A2173" s="1017"/>
      <c r="B2173" s="106"/>
      <c r="C2173" s="994"/>
      <c r="D2173" s="117"/>
      <c r="E2173" s="93"/>
      <c r="F2173" s="94"/>
      <c r="G2173" s="106"/>
      <c r="H2173" s="994"/>
      <c r="I2173" s="91"/>
      <c r="J2173" s="93"/>
      <c r="K2173" s="94"/>
      <c r="L2173" s="106"/>
      <c r="M2173" s="994"/>
      <c r="N2173" s="91"/>
      <c r="O2173" s="93"/>
      <c r="P2173" s="94"/>
    </row>
    <row r="2174" spans="1:16">
      <c r="A2174" s="1017"/>
      <c r="B2174" s="107"/>
      <c r="C2174" s="994"/>
      <c r="D2174" s="117"/>
      <c r="E2174" s="93"/>
      <c r="F2174" s="94"/>
      <c r="G2174" s="107"/>
      <c r="H2174" s="994"/>
      <c r="I2174" s="91"/>
      <c r="J2174" s="93"/>
      <c r="K2174" s="94"/>
      <c r="L2174" s="107"/>
      <c r="M2174" s="994"/>
      <c r="N2174" s="91"/>
      <c r="O2174" s="93"/>
      <c r="P2174" s="94"/>
    </row>
    <row r="2175" spans="1:16">
      <c r="A2175" s="1017"/>
      <c r="B2175" s="106"/>
      <c r="C2175" s="994"/>
      <c r="D2175" s="117"/>
      <c r="E2175" s="93"/>
      <c r="F2175" s="94"/>
      <c r="G2175" s="106"/>
      <c r="H2175" s="994"/>
      <c r="I2175" s="91"/>
      <c r="J2175" s="93"/>
      <c r="K2175" s="94"/>
      <c r="L2175" s="106"/>
      <c r="M2175" s="994"/>
      <c r="N2175" s="91"/>
      <c r="O2175" s="93"/>
      <c r="P2175" s="94"/>
    </row>
    <row r="2176" spans="1:16">
      <c r="A2176" s="1017"/>
      <c r="B2176" s="107"/>
      <c r="C2176" s="994"/>
      <c r="D2176" s="91"/>
      <c r="E2176" s="93"/>
      <c r="F2176" s="94"/>
      <c r="G2176" s="107"/>
      <c r="H2176" s="994"/>
      <c r="I2176" s="91"/>
      <c r="J2176" s="93"/>
      <c r="K2176" s="94"/>
      <c r="L2176" s="107"/>
      <c r="M2176" s="994"/>
      <c r="N2176" s="91"/>
      <c r="O2176" s="93"/>
      <c r="P2176" s="94"/>
    </row>
    <row r="2177" spans="1:16">
      <c r="A2177" s="1017"/>
      <c r="B2177" s="104"/>
      <c r="C2177" s="994"/>
      <c r="D2177" s="110"/>
      <c r="E2177" s="111"/>
      <c r="F2177" s="101"/>
      <c r="G2177" s="104"/>
      <c r="H2177" s="994"/>
      <c r="I2177" s="110"/>
      <c r="J2177" s="111"/>
      <c r="K2177" s="94"/>
      <c r="L2177" s="104"/>
      <c r="M2177" s="994"/>
      <c r="N2177" s="110"/>
      <c r="O2177" s="111"/>
      <c r="P2177" s="94"/>
    </row>
    <row r="2178" spans="1:16" ht="17.45" customHeight="1" thickBot="1">
      <c r="A2178" s="1017"/>
      <c r="B2178" s="104"/>
      <c r="C2178" s="995"/>
      <c r="D2178" s="119" t="s">
        <v>1047</v>
      </c>
      <c r="E2178" s="120" t="s">
        <v>1048</v>
      </c>
      <c r="F2178" s="121"/>
      <c r="G2178" s="104"/>
      <c r="H2178" s="995"/>
      <c r="I2178" s="119" t="s">
        <v>1047</v>
      </c>
      <c r="J2178" s="120" t="s">
        <v>1048</v>
      </c>
      <c r="K2178" s="94"/>
      <c r="L2178" s="104"/>
      <c r="M2178" s="995"/>
      <c r="N2178" s="119" t="s">
        <v>1047</v>
      </c>
      <c r="O2178" s="120" t="s">
        <v>1048</v>
      </c>
      <c r="P2178" s="94"/>
    </row>
    <row r="2179" spans="1:16">
      <c r="A2179" s="102"/>
      <c r="B2179" s="106"/>
      <c r="C2179" s="1008" t="s">
        <v>1049</v>
      </c>
      <c r="D2179" s="115"/>
      <c r="E2179" s="116"/>
      <c r="F2179" s="122"/>
      <c r="G2179" s="106"/>
      <c r="H2179" s="993" t="s">
        <v>1049</v>
      </c>
      <c r="I2179" s="115"/>
      <c r="J2179" s="116"/>
      <c r="K2179" s="122"/>
      <c r="L2179" s="106"/>
      <c r="M2179" s="1009" t="s">
        <v>1049</v>
      </c>
      <c r="N2179" s="115"/>
      <c r="O2179" s="116"/>
      <c r="P2179" s="122"/>
    </row>
    <row r="2180" spans="1:16">
      <c r="A2180" s="102"/>
      <c r="B2180" s="107"/>
      <c r="C2180" s="994"/>
      <c r="D2180" s="91"/>
      <c r="E2180" s="93"/>
      <c r="F2180" s="94"/>
      <c r="G2180" s="107"/>
      <c r="H2180" s="994"/>
      <c r="I2180" s="91"/>
      <c r="J2180" s="93"/>
      <c r="K2180" s="94"/>
      <c r="L2180" s="107"/>
      <c r="M2180" s="994"/>
      <c r="N2180" s="91"/>
      <c r="O2180" s="93"/>
      <c r="P2180" s="94"/>
    </row>
    <row r="2181" spans="1:16">
      <c r="A2181" s="102"/>
      <c r="B2181" s="123"/>
      <c r="C2181" s="994"/>
      <c r="D2181" s="91"/>
      <c r="E2181" s="93"/>
      <c r="F2181" s="94"/>
      <c r="G2181" s="123"/>
      <c r="H2181" s="994"/>
      <c r="I2181" s="91"/>
      <c r="J2181" s="93"/>
      <c r="K2181" s="94"/>
      <c r="L2181" s="123"/>
      <c r="M2181" s="994"/>
      <c r="N2181" s="91"/>
      <c r="O2181" s="93"/>
      <c r="P2181" s="125"/>
    </row>
    <row r="2182" spans="1:16">
      <c r="A2182" s="102"/>
      <c r="B2182" s="104"/>
      <c r="C2182" s="994"/>
      <c r="D2182" s="91"/>
      <c r="E2182" s="93"/>
      <c r="F2182" s="94"/>
      <c r="G2182" s="104"/>
      <c r="H2182" s="994"/>
      <c r="I2182" s="91"/>
      <c r="J2182" s="93"/>
      <c r="K2182" s="94"/>
      <c r="L2182" s="104"/>
      <c r="M2182" s="994"/>
      <c r="N2182" s="91"/>
      <c r="O2182" s="93"/>
      <c r="P2182" s="213"/>
    </row>
    <row r="2183" spans="1:16">
      <c r="A2183" s="102"/>
      <c r="B2183" s="106"/>
      <c r="C2183" s="994"/>
      <c r="D2183" s="91"/>
      <c r="E2183" s="93"/>
      <c r="F2183" s="94"/>
      <c r="G2183" s="106"/>
      <c r="H2183" s="994"/>
      <c r="I2183" s="91"/>
      <c r="J2183" s="93"/>
      <c r="K2183" s="94"/>
      <c r="L2183" s="106"/>
      <c r="M2183" s="994"/>
      <c r="N2183" s="91"/>
      <c r="O2183" s="93"/>
      <c r="P2183" s="94"/>
    </row>
    <row r="2184" spans="1:16">
      <c r="A2184" s="102"/>
      <c r="B2184" s="107"/>
      <c r="C2184" s="994"/>
      <c r="D2184" s="91"/>
      <c r="E2184" s="93"/>
      <c r="F2184" s="124"/>
      <c r="G2184" s="107"/>
      <c r="H2184" s="994"/>
      <c r="I2184" s="91"/>
      <c r="J2184" s="93"/>
      <c r="K2184" s="124"/>
      <c r="L2184" s="107"/>
      <c r="M2184" s="994"/>
      <c r="N2184" s="91"/>
      <c r="O2184" s="93"/>
      <c r="P2184" s="124"/>
    </row>
    <row r="2185" spans="1:16">
      <c r="A2185" s="102"/>
      <c r="B2185" s="106"/>
      <c r="C2185" s="994"/>
      <c r="D2185" s="91"/>
      <c r="E2185" s="93"/>
      <c r="F2185" s="125"/>
      <c r="G2185" s="106"/>
      <c r="H2185" s="994"/>
      <c r="I2185" s="91"/>
      <c r="J2185" s="93"/>
      <c r="K2185" s="125"/>
      <c r="L2185" s="106"/>
      <c r="M2185" s="994"/>
      <c r="N2185" s="91"/>
      <c r="O2185" s="93"/>
      <c r="P2185" s="125"/>
    </row>
    <row r="2186" spans="1:16">
      <c r="A2186" s="102"/>
      <c r="B2186" s="107"/>
      <c r="C2186" s="994"/>
      <c r="D2186" s="214"/>
      <c r="E2186" s="111"/>
      <c r="F2186" s="213"/>
      <c r="G2186" s="107"/>
      <c r="H2186" s="994"/>
      <c r="I2186" s="110"/>
      <c r="J2186" s="111"/>
      <c r="K2186" s="213"/>
      <c r="L2186" s="107"/>
      <c r="M2186" s="994"/>
      <c r="N2186" s="110"/>
      <c r="O2186" s="111"/>
      <c r="P2186" s="213"/>
    </row>
    <row r="2187" spans="1:16">
      <c r="A2187" s="102"/>
      <c r="B2187" s="106"/>
      <c r="C2187" s="994"/>
      <c r="D2187" s="214"/>
      <c r="E2187" s="111"/>
      <c r="F2187" s="213"/>
      <c r="G2187" s="106"/>
      <c r="H2187" s="994"/>
      <c r="I2187" s="110"/>
      <c r="J2187" s="111"/>
      <c r="K2187" s="213"/>
      <c r="L2187" s="106"/>
      <c r="M2187" s="994"/>
      <c r="N2187" s="110"/>
      <c r="O2187" s="111"/>
      <c r="P2187" s="213"/>
    </row>
    <row r="2188" spans="1:16" ht="17.45" customHeight="1" thickBot="1">
      <c r="A2188" s="102"/>
      <c r="B2188" s="107"/>
      <c r="C2188" s="995"/>
      <c r="D2188" s="126"/>
      <c r="E2188" s="127"/>
      <c r="F2188" s="101"/>
      <c r="G2188" s="107"/>
      <c r="H2188" s="995"/>
      <c r="I2188" s="110"/>
      <c r="J2188" s="127"/>
      <c r="K2188" s="101"/>
      <c r="L2188" s="107"/>
      <c r="M2188" s="995"/>
      <c r="N2188" s="110"/>
      <c r="O2188" s="128"/>
      <c r="P2188" s="124"/>
    </row>
    <row r="2189" spans="1:16">
      <c r="A2189" s="129"/>
      <c r="B2189" s="106"/>
      <c r="C2189" s="1008" t="s">
        <v>1055</v>
      </c>
      <c r="D2189" s="115" t="s">
        <v>1056</v>
      </c>
      <c r="E2189" s="130" t="s">
        <v>943</v>
      </c>
      <c r="F2189" s="122"/>
      <c r="G2189" s="106"/>
      <c r="H2189" s="993" t="s">
        <v>1055</v>
      </c>
      <c r="I2189" s="115" t="s">
        <v>1056</v>
      </c>
      <c r="J2189" s="130" t="s">
        <v>943</v>
      </c>
      <c r="K2189" s="122"/>
      <c r="L2189" s="106"/>
      <c r="M2189" s="1009" t="s">
        <v>1055</v>
      </c>
      <c r="N2189" s="115" t="s">
        <v>1056</v>
      </c>
      <c r="O2189" s="130" t="s">
        <v>943</v>
      </c>
      <c r="P2189" s="122"/>
    </row>
    <row r="2190" spans="1:16">
      <c r="A2190" s="129"/>
      <c r="B2190" s="107"/>
      <c r="C2190" s="994"/>
      <c r="D2190" s="91" t="s">
        <v>1060</v>
      </c>
      <c r="E2190" s="93" t="s">
        <v>948</v>
      </c>
      <c r="F2190" s="131"/>
      <c r="G2190" s="107"/>
      <c r="H2190" s="994"/>
      <c r="I2190" s="91" t="s">
        <v>1060</v>
      </c>
      <c r="J2190" s="93" t="s">
        <v>948</v>
      </c>
      <c r="K2190" s="131"/>
      <c r="L2190" s="107"/>
      <c r="M2190" s="994"/>
      <c r="N2190" s="91" t="s">
        <v>1060</v>
      </c>
      <c r="O2190" s="93" t="s">
        <v>948</v>
      </c>
      <c r="P2190" s="131"/>
    </row>
    <row r="2191" spans="1:16">
      <c r="A2191" s="129"/>
      <c r="B2191" s="132"/>
      <c r="C2191" s="994"/>
      <c r="D2191" s="91" t="s">
        <v>1063</v>
      </c>
      <c r="E2191" s="93" t="s">
        <v>952</v>
      </c>
      <c r="F2191" s="94"/>
      <c r="G2191" s="132"/>
      <c r="H2191" s="994"/>
      <c r="I2191" s="91" t="s">
        <v>1063</v>
      </c>
      <c r="J2191" s="93" t="s">
        <v>952</v>
      </c>
      <c r="K2191" s="94"/>
      <c r="L2191" s="132"/>
      <c r="M2191" s="994"/>
      <c r="N2191" s="91" t="s">
        <v>1063</v>
      </c>
      <c r="O2191" s="93" t="s">
        <v>952</v>
      </c>
      <c r="P2191" s="94"/>
    </row>
    <row r="2192" spans="1:16">
      <c r="A2192" s="129"/>
      <c r="B2192" s="107"/>
      <c r="C2192" s="994"/>
      <c r="D2192" s="91" t="s">
        <v>978</v>
      </c>
      <c r="E2192" s="93" t="s">
        <v>956</v>
      </c>
      <c r="F2192" s="101"/>
      <c r="G2192" s="107"/>
      <c r="H2192" s="994"/>
      <c r="I2192" s="91" t="s">
        <v>978</v>
      </c>
      <c r="J2192" s="93" t="s">
        <v>956</v>
      </c>
      <c r="K2192" s="101"/>
      <c r="L2192" s="107"/>
      <c r="M2192" s="994"/>
      <c r="N2192" s="91" t="s">
        <v>978</v>
      </c>
      <c r="O2192" s="93" t="s">
        <v>956</v>
      </c>
      <c r="P2192" s="101"/>
    </row>
    <row r="2193" spans="1:16">
      <c r="A2193" s="129"/>
      <c r="B2193" s="132"/>
      <c r="C2193" s="994"/>
      <c r="D2193" s="91"/>
      <c r="E2193" s="111"/>
      <c r="F2193" s="133"/>
      <c r="G2193" s="132"/>
      <c r="H2193" s="994"/>
      <c r="I2193" s="91"/>
      <c r="J2193" s="111"/>
      <c r="K2193" s="133"/>
      <c r="L2193" s="132"/>
      <c r="M2193" s="994"/>
      <c r="N2193" s="91"/>
      <c r="O2193" s="111"/>
      <c r="P2193" s="133"/>
    </row>
    <row r="2194" spans="1:16">
      <c r="A2194" s="129"/>
      <c r="B2194" s="107"/>
      <c r="C2194" s="994"/>
      <c r="D2194" s="91"/>
      <c r="E2194" s="93"/>
      <c r="F2194" s="94"/>
      <c r="G2194" s="107"/>
      <c r="H2194" s="994"/>
      <c r="I2194" s="91"/>
      <c r="J2194" s="93"/>
      <c r="K2194" s="94"/>
      <c r="L2194" s="107"/>
      <c r="M2194" s="994"/>
      <c r="N2194" s="91"/>
      <c r="O2194" s="93"/>
      <c r="P2194" s="94"/>
    </row>
    <row r="2195" spans="1:16">
      <c r="A2195" s="129"/>
      <c r="B2195" s="132"/>
      <c r="C2195" s="994"/>
      <c r="D2195" s="91"/>
      <c r="E2195" s="111"/>
      <c r="F2195" s="133"/>
      <c r="G2195" s="132"/>
      <c r="H2195" s="994"/>
      <c r="I2195" s="91"/>
      <c r="J2195" s="111"/>
      <c r="K2195" s="133"/>
      <c r="L2195" s="132"/>
      <c r="M2195" s="994"/>
      <c r="N2195" s="91"/>
      <c r="O2195" s="111"/>
      <c r="P2195" s="133"/>
    </row>
    <row r="2196" spans="1:16">
      <c r="A2196" s="129"/>
      <c r="B2196" s="107"/>
      <c r="C2196" s="994"/>
      <c r="D2196" s="91"/>
      <c r="E2196" s="93"/>
      <c r="F2196" s="94"/>
      <c r="G2196" s="107"/>
      <c r="H2196" s="994"/>
      <c r="I2196" s="91"/>
      <c r="J2196" s="93"/>
      <c r="K2196" s="94"/>
      <c r="L2196" s="107"/>
      <c r="M2196" s="994"/>
      <c r="N2196" s="91"/>
      <c r="O2196" s="93"/>
      <c r="P2196" s="94"/>
    </row>
    <row r="2197" spans="1:16">
      <c r="A2197" s="129"/>
      <c r="B2197" s="132"/>
      <c r="C2197" s="994"/>
      <c r="D2197" s="91"/>
      <c r="E2197" s="93"/>
      <c r="F2197" s="94"/>
      <c r="G2197" s="132"/>
      <c r="H2197" s="994"/>
      <c r="I2197" s="91"/>
      <c r="J2197" s="93"/>
      <c r="K2197" s="94"/>
      <c r="L2197" s="132"/>
      <c r="M2197" s="994"/>
      <c r="N2197" s="91"/>
      <c r="O2197" s="93"/>
      <c r="P2197" s="94"/>
    </row>
    <row r="2198" spans="1:16" ht="17.45" customHeight="1" thickBot="1">
      <c r="A2198" s="129"/>
      <c r="B2198" s="107"/>
      <c r="C2198" s="995"/>
      <c r="D2198" s="112"/>
      <c r="E2198" s="113"/>
      <c r="F2198" s="114"/>
      <c r="G2198" s="107"/>
      <c r="H2198" s="995"/>
      <c r="I2198" s="112"/>
      <c r="J2198" s="127"/>
      <c r="K2198" s="101"/>
      <c r="L2198" s="107"/>
      <c r="M2198" s="995"/>
      <c r="N2198" s="112"/>
      <c r="O2198" s="127"/>
      <c r="P2198" s="101"/>
    </row>
    <row r="2199" spans="1:16">
      <c r="A2199" s="129"/>
      <c r="B2199" s="132"/>
      <c r="C2199" s="1011" t="s">
        <v>1068</v>
      </c>
      <c r="D2199" s="134" t="s">
        <v>1069</v>
      </c>
      <c r="E2199" s="135"/>
      <c r="F2199" s="136" t="s">
        <v>1070</v>
      </c>
      <c r="G2199" s="132"/>
      <c r="H2199" s="1028" t="s">
        <v>1068</v>
      </c>
      <c r="I2199" s="134" t="s">
        <v>1069</v>
      </c>
      <c r="J2199" s="135"/>
      <c r="K2199" s="136" t="s">
        <v>1070</v>
      </c>
      <c r="L2199" s="132"/>
      <c r="M2199" s="1013" t="s">
        <v>1068</v>
      </c>
      <c r="N2199" s="134" t="s">
        <v>1069</v>
      </c>
      <c r="O2199" s="135"/>
      <c r="P2199" s="136" t="s">
        <v>1070</v>
      </c>
    </row>
    <row r="2200" spans="1:16">
      <c r="A2200" s="129"/>
      <c r="B2200" s="107"/>
      <c r="C2200" s="994"/>
      <c r="D2200" s="117"/>
      <c r="E2200" s="118"/>
      <c r="F2200" s="137"/>
      <c r="G2200" s="107"/>
      <c r="H2200" s="994"/>
      <c r="I2200" s="91"/>
      <c r="J2200" s="93"/>
      <c r="K2200" s="94"/>
      <c r="L2200" s="107"/>
      <c r="M2200" s="994"/>
      <c r="N2200" s="91"/>
      <c r="O2200" s="93"/>
      <c r="P2200" s="94"/>
    </row>
    <row r="2201" spans="1:16">
      <c r="A2201" s="129"/>
      <c r="B2201" s="132"/>
      <c r="C2201" s="994"/>
      <c r="D2201" s="91"/>
      <c r="E2201" s="93"/>
      <c r="F2201" s="94"/>
      <c r="G2201" s="132"/>
      <c r="H2201" s="994"/>
      <c r="I2201" s="91"/>
      <c r="J2201" s="93"/>
      <c r="K2201" s="94"/>
      <c r="L2201" s="132"/>
      <c r="M2201" s="994"/>
      <c r="N2201" s="91"/>
      <c r="O2201" s="93"/>
      <c r="P2201" s="94"/>
    </row>
    <row r="2202" spans="1:16">
      <c r="A2202" s="129"/>
      <c r="B2202" s="107"/>
      <c r="C2202" s="994"/>
      <c r="D2202" s="110"/>
      <c r="E2202" s="111"/>
      <c r="F2202" s="101"/>
      <c r="G2202" s="107"/>
      <c r="H2202" s="994"/>
      <c r="I2202" s="110"/>
      <c r="J2202" s="111"/>
      <c r="K2202" s="101"/>
      <c r="L2202" s="107"/>
      <c r="M2202" s="994"/>
      <c r="N2202" s="110"/>
      <c r="O2202" s="111"/>
      <c r="P2202" s="101"/>
    </row>
    <row r="2203" spans="1:16">
      <c r="A2203" s="1031"/>
      <c r="B2203" s="132"/>
      <c r="C2203" s="994"/>
      <c r="D2203" s="91"/>
      <c r="E2203" s="93"/>
      <c r="F2203" s="94"/>
      <c r="G2203" s="132"/>
      <c r="H2203" s="994"/>
      <c r="I2203" s="91"/>
      <c r="J2203" s="93"/>
      <c r="K2203" s="94"/>
      <c r="L2203" s="132"/>
      <c r="M2203" s="994"/>
      <c r="N2203" s="91"/>
      <c r="O2203" s="93"/>
      <c r="P2203" s="94"/>
    </row>
    <row r="2204" spans="1:16">
      <c r="A2204" s="1017"/>
      <c r="B2204" s="107"/>
      <c r="C2204" s="994"/>
      <c r="D2204" s="91"/>
      <c r="E2204" s="93"/>
      <c r="F2204" s="94"/>
      <c r="G2204" s="107"/>
      <c r="H2204" s="994"/>
      <c r="I2204" s="91"/>
      <c r="J2204" s="93"/>
      <c r="K2204" s="94"/>
      <c r="L2204" s="107"/>
      <c r="M2204" s="994"/>
      <c r="N2204" s="91"/>
      <c r="O2204" s="93"/>
      <c r="P2204" s="94"/>
    </row>
    <row r="2205" spans="1:16">
      <c r="A2205" s="1017"/>
      <c r="B2205" s="132"/>
      <c r="C2205" s="994"/>
      <c r="D2205" s="110"/>
      <c r="E2205" s="111"/>
      <c r="F2205" s="101"/>
      <c r="G2205" s="132"/>
      <c r="H2205" s="994"/>
      <c r="I2205" s="110"/>
      <c r="J2205" s="111"/>
      <c r="K2205" s="101"/>
      <c r="L2205" s="132"/>
      <c r="M2205" s="994"/>
      <c r="N2205" s="110"/>
      <c r="O2205" s="111"/>
      <c r="P2205" s="101"/>
    </row>
    <row r="2206" spans="1:16" ht="17.45" customHeight="1" thickBot="1">
      <c r="A2206" s="1032"/>
      <c r="B2206" s="138"/>
      <c r="C2206" s="1012"/>
      <c r="D2206" s="139"/>
      <c r="E2206" s="140"/>
      <c r="F2206" s="141"/>
      <c r="G2206" s="138"/>
      <c r="H2206" s="1012"/>
      <c r="I2206" s="139"/>
      <c r="J2206" s="140"/>
      <c r="K2206" s="141"/>
      <c r="L2206" s="138"/>
      <c r="M2206" s="1012"/>
      <c r="N2206" s="139"/>
      <c r="O2206" s="140"/>
      <c r="P2206" s="141"/>
    </row>
    <row r="2207" spans="1:16" s="143" customFormat="1" ht="27" customHeight="1" thickTop="1" thickBot="1">
      <c r="A2207" s="142"/>
      <c r="B2207" s="1000" t="s">
        <v>1077</v>
      </c>
      <c r="C2207" s="1001"/>
      <c r="D2207" s="1001"/>
      <c r="E2207" s="1001"/>
      <c r="F2207" s="1001"/>
      <c r="G2207" s="1025" t="s">
        <v>1078</v>
      </c>
      <c r="H2207" s="1006"/>
      <c r="I2207" s="1006"/>
      <c r="J2207" s="1006"/>
      <c r="K2207" s="1006"/>
      <c r="L2207" s="1006"/>
      <c r="M2207" s="1006"/>
      <c r="N2207" s="1005" t="s">
        <v>1079</v>
      </c>
      <c r="O2207" s="1006"/>
      <c r="P2207" s="1006"/>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990">
        <f>A2123</f>
        <v>46163</v>
      </c>
      <c r="B2209" s="1020" t="s">
        <v>1085</v>
      </c>
      <c r="C2209" s="157"/>
      <c r="D2209" s="158"/>
      <c r="E2209" s="159"/>
      <c r="F2209" s="160"/>
      <c r="G2209" s="161"/>
      <c r="H2209" s="162"/>
      <c r="I2209" s="163"/>
      <c r="J2209" s="163"/>
      <c r="K2209" s="164"/>
      <c r="L2209" s="165"/>
      <c r="M2209" s="166"/>
      <c r="N2209" s="167"/>
      <c r="O2209" s="163"/>
      <c r="P2209" s="168"/>
    </row>
    <row r="2210" spans="1:16" s="169" customFormat="1">
      <c r="A2210" s="991"/>
      <c r="B2210" s="1021"/>
      <c r="C2210" s="170"/>
      <c r="D2210" s="171"/>
      <c r="E2210" s="172"/>
      <c r="F2210" s="173"/>
      <c r="G2210" s="170"/>
      <c r="H2210" s="174"/>
      <c r="I2210" s="172"/>
      <c r="J2210" s="172"/>
      <c r="K2210" s="175"/>
      <c r="L2210" s="176"/>
      <c r="M2210" s="177"/>
      <c r="N2210" s="178"/>
      <c r="O2210" s="172"/>
      <c r="P2210" s="179"/>
    </row>
    <row r="2211" spans="1:16" s="169" customFormat="1">
      <c r="A2211" s="991"/>
      <c r="B2211" s="1021"/>
      <c r="C2211" s="170"/>
      <c r="D2211" s="171"/>
      <c r="E2211" s="172"/>
      <c r="F2211" s="173"/>
      <c r="G2211" s="170"/>
      <c r="H2211" s="180"/>
      <c r="I2211" s="172"/>
      <c r="J2211" s="172"/>
      <c r="K2211" s="175"/>
      <c r="L2211" s="181"/>
      <c r="M2211" s="177"/>
      <c r="N2211" s="178"/>
      <c r="O2211" s="172"/>
      <c r="P2211" s="179"/>
    </row>
    <row r="2212" spans="1:16" s="169" customFormat="1">
      <c r="A2212" s="991"/>
      <c r="B2212" s="1021"/>
      <c r="C2212" s="170"/>
      <c r="D2212" s="215"/>
      <c r="E2212" s="172"/>
      <c r="F2212" s="173"/>
      <c r="G2212" s="170"/>
      <c r="H2212" s="180"/>
      <c r="I2212" s="172"/>
      <c r="J2212" s="172"/>
      <c r="K2212" s="184"/>
      <c r="L2212" s="181"/>
      <c r="M2212" s="177"/>
      <c r="N2212" s="178"/>
      <c r="O2212" s="172"/>
      <c r="P2212" s="179"/>
    </row>
    <row r="2213" spans="1:16" s="169" customFormat="1">
      <c r="A2213" s="991"/>
      <c r="B2213" s="1021"/>
      <c r="C2213" s="170"/>
      <c r="D2213" s="182"/>
      <c r="E2213" s="172"/>
      <c r="F2213" s="179"/>
      <c r="G2213" s="170"/>
      <c r="H2213" s="183"/>
      <c r="I2213" s="172"/>
      <c r="J2213" s="172"/>
      <c r="K2213" s="184"/>
      <c r="L2213" s="181"/>
      <c r="M2213" s="177"/>
      <c r="N2213" s="178"/>
      <c r="O2213" s="172"/>
      <c r="P2213" s="179"/>
    </row>
    <row r="2214" spans="1:16" s="169" customFormat="1">
      <c r="A2214" s="991"/>
      <c r="B2214" s="1021"/>
      <c r="C2214" s="170"/>
      <c r="D2214" s="171"/>
      <c r="E2214" s="172"/>
      <c r="F2214" s="185"/>
      <c r="G2214" s="195"/>
      <c r="H2214" s="180"/>
      <c r="I2214" s="188"/>
      <c r="J2214" s="172"/>
      <c r="K2214" s="175"/>
      <c r="L2214" s="186"/>
      <c r="M2214" s="187"/>
      <c r="N2214" s="178"/>
      <c r="O2214" s="172"/>
      <c r="P2214" s="179"/>
    </row>
    <row r="2215" spans="1:16" s="169" customFormat="1">
      <c r="A2215" s="991"/>
      <c r="B2215" s="1021"/>
      <c r="C2215" s="170"/>
      <c r="D2215" s="171"/>
      <c r="E2215" s="172"/>
      <c r="F2215" s="179"/>
      <c r="G2215" s="170"/>
      <c r="H2215" s="180"/>
      <c r="I2215" s="188"/>
      <c r="J2215" s="172"/>
      <c r="K2215" s="175"/>
      <c r="L2215" s="181"/>
      <c r="M2215" s="177"/>
      <c r="N2215" s="178"/>
      <c r="O2215" s="172"/>
      <c r="P2215" s="179"/>
    </row>
    <row r="2216" spans="1:16" s="169" customFormat="1">
      <c r="A2216" s="991"/>
      <c r="B2216" s="1021"/>
      <c r="C2216" s="170"/>
      <c r="D2216" s="171"/>
      <c r="E2216" s="172"/>
      <c r="F2216" s="179"/>
      <c r="G2216" s="216"/>
      <c r="H2216" s="180"/>
      <c r="I2216" s="172"/>
      <c r="J2216" s="172"/>
      <c r="K2216" s="175"/>
      <c r="L2216" s="181"/>
      <c r="M2216" s="177"/>
      <c r="N2216" s="178"/>
      <c r="O2216" s="172"/>
      <c r="P2216" s="179"/>
    </row>
    <row r="2217" spans="1:16" s="169" customFormat="1">
      <c r="A2217" s="991"/>
      <c r="B2217" s="1021"/>
      <c r="C2217" s="170"/>
      <c r="D2217" s="171"/>
      <c r="E2217" s="172"/>
      <c r="F2217" s="185"/>
      <c r="G2217" s="170"/>
      <c r="H2217" s="180"/>
      <c r="I2217" s="188"/>
      <c r="J2217" s="172"/>
      <c r="K2217" s="175"/>
      <c r="L2217" s="181"/>
      <c r="M2217" s="177"/>
      <c r="N2217" s="178"/>
      <c r="O2217" s="172"/>
      <c r="P2217" s="179"/>
    </row>
    <row r="2218" spans="1:16" s="169" customFormat="1">
      <c r="A2218" s="991"/>
      <c r="B2218" s="1021"/>
      <c r="C2218" s="170"/>
      <c r="D2218" s="171"/>
      <c r="E2218" s="172"/>
      <c r="F2218" s="179"/>
      <c r="G2218" s="170"/>
      <c r="H2218" s="180"/>
      <c r="I2218" s="188"/>
      <c r="J2218" s="172"/>
      <c r="K2218" s="175"/>
      <c r="L2218" s="181"/>
      <c r="M2218" s="177"/>
      <c r="N2218" s="178"/>
      <c r="O2218" s="172"/>
      <c r="P2218" s="179"/>
    </row>
    <row r="2219" spans="1:16" s="169" customFormat="1">
      <c r="A2219" s="991"/>
      <c r="B2219" s="1021"/>
      <c r="C2219" s="189"/>
      <c r="D2219" s="190"/>
      <c r="E2219" s="191"/>
      <c r="F2219" s="192"/>
      <c r="G2219" s="170"/>
      <c r="H2219" s="174"/>
      <c r="I2219" s="172"/>
      <c r="J2219" s="172"/>
      <c r="K2219" s="175"/>
      <c r="L2219" s="181"/>
      <c r="M2219" s="177"/>
      <c r="N2219" s="193"/>
      <c r="O2219" s="191"/>
      <c r="P2219" s="192"/>
    </row>
    <row r="2220" spans="1:16" s="169" customFormat="1">
      <c r="A2220" s="991"/>
      <c r="B2220" s="1021"/>
      <c r="C2220" s="189"/>
      <c r="D2220" s="190"/>
      <c r="E2220" s="191"/>
      <c r="F2220" s="192"/>
      <c r="G2220" s="195"/>
      <c r="H2220" s="180"/>
      <c r="I2220" s="188"/>
      <c r="J2220" s="172"/>
      <c r="K2220" s="175"/>
      <c r="L2220" s="181"/>
      <c r="M2220" s="177"/>
      <c r="N2220" s="193"/>
      <c r="O2220" s="191"/>
      <c r="P2220" s="192"/>
    </row>
    <row r="2221" spans="1:16" s="169" customFormat="1">
      <c r="A2221" s="991"/>
      <c r="B2221" s="1021"/>
      <c r="C2221" s="189"/>
      <c r="D2221" s="190"/>
      <c r="E2221" s="191"/>
      <c r="F2221" s="192"/>
      <c r="G2221" s="170"/>
      <c r="H2221" s="196"/>
      <c r="I2221" s="188"/>
      <c r="J2221" s="197"/>
      <c r="K2221" s="194"/>
      <c r="L2221" s="181"/>
      <c r="M2221" s="177"/>
      <c r="N2221" s="193"/>
      <c r="O2221" s="191"/>
      <c r="P2221" s="192"/>
    </row>
    <row r="2222" spans="1:16" s="169" customFormat="1">
      <c r="A2222" s="991"/>
      <c r="B2222" s="1021"/>
      <c r="C2222" s="189"/>
      <c r="D2222" s="190"/>
      <c r="E2222" s="191"/>
      <c r="F2222" s="192"/>
      <c r="G2222" s="170"/>
      <c r="H2222" s="198"/>
      <c r="I2222" s="172"/>
      <c r="J2222" s="172"/>
      <c r="K2222" s="175"/>
      <c r="L2222" s="181"/>
      <c r="M2222" s="177"/>
      <c r="N2222" s="193"/>
      <c r="O2222" s="191"/>
      <c r="P2222" s="192"/>
    </row>
    <row r="2223" spans="1:16" s="169" customFormat="1">
      <c r="A2223" s="991"/>
      <c r="B2223" s="1021"/>
      <c r="C2223" s="189"/>
      <c r="D2223" s="190"/>
      <c r="E2223" s="191"/>
      <c r="F2223" s="192"/>
      <c r="G2223" s="195"/>
      <c r="H2223" s="180"/>
      <c r="I2223" s="197"/>
      <c r="J2223" s="197"/>
      <c r="K2223" s="194"/>
      <c r="L2223" s="181"/>
      <c r="M2223" s="177"/>
      <c r="N2223" s="193"/>
      <c r="O2223" s="191"/>
      <c r="P2223" s="192"/>
    </row>
    <row r="2224" spans="1:16" s="169" customFormat="1">
      <c r="A2224" s="991"/>
      <c r="B2224" s="1021"/>
      <c r="C2224" s="189"/>
      <c r="D2224" s="190"/>
      <c r="E2224" s="191"/>
      <c r="F2224" s="192"/>
      <c r="G2224" s="170"/>
      <c r="H2224" s="180"/>
      <c r="I2224" s="197"/>
      <c r="J2224" s="197"/>
      <c r="K2224" s="194"/>
      <c r="L2224" s="176"/>
      <c r="M2224" s="177"/>
      <c r="N2224" s="193"/>
      <c r="O2224" s="191"/>
      <c r="P2224" s="192"/>
    </row>
    <row r="2225" spans="1:16" s="169" customFormat="1">
      <c r="A2225" s="991"/>
      <c r="B2225" s="1021"/>
      <c r="C2225" s="189"/>
      <c r="D2225" s="190"/>
      <c r="E2225" s="191"/>
      <c r="F2225" s="192"/>
      <c r="G2225" s="189"/>
      <c r="H2225" s="198"/>
      <c r="I2225" s="199"/>
      <c r="J2225" s="199"/>
      <c r="K2225" s="200"/>
      <c r="L2225" s="201"/>
      <c r="M2225" s="187"/>
      <c r="N2225" s="193"/>
      <c r="O2225" s="191"/>
      <c r="P2225" s="192"/>
    </row>
    <row r="2226" spans="1:16" s="169" customFormat="1">
      <c r="A2226" s="991"/>
      <c r="B2226" s="1021"/>
      <c r="C2226" s="189"/>
      <c r="D2226" s="190"/>
      <c r="E2226" s="191"/>
      <c r="F2226" s="192"/>
      <c r="G2226" s="189"/>
      <c r="H2226" s="198"/>
      <c r="I2226" s="199"/>
      <c r="J2226" s="199"/>
      <c r="K2226" s="200"/>
      <c r="L2226" s="201"/>
      <c r="M2226" s="187"/>
      <c r="N2226" s="193"/>
      <c r="O2226" s="191"/>
      <c r="P2226" s="192"/>
    </row>
    <row r="2227" spans="1:16" s="169" customFormat="1">
      <c r="A2227" s="991"/>
      <c r="B2227" s="1021"/>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992"/>
      <c r="B2228" s="1022"/>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16">
        <f>A2123+1</f>
        <v>46164</v>
      </c>
      <c r="B2229" s="87" t="s">
        <v>940</v>
      </c>
      <c r="C2229" s="1008" t="s">
        <v>941</v>
      </c>
      <c r="D2229" s="88" t="s">
        <v>942</v>
      </c>
      <c r="E2229" s="89" t="s">
        <v>943</v>
      </c>
      <c r="F2229" s="90"/>
      <c r="G2229" s="87" t="s">
        <v>940</v>
      </c>
      <c r="H2229" s="1023" t="s">
        <v>941</v>
      </c>
      <c r="I2229" s="88" t="s">
        <v>942</v>
      </c>
      <c r="J2229" s="89" t="s">
        <v>943</v>
      </c>
      <c r="K2229" s="90"/>
      <c r="L2229" s="87" t="s">
        <v>940</v>
      </c>
      <c r="M2229" s="1029" t="s">
        <v>941</v>
      </c>
      <c r="N2229" s="88" t="s">
        <v>942</v>
      </c>
      <c r="O2229" s="89" t="s">
        <v>943</v>
      </c>
      <c r="P2229" s="90"/>
    </row>
    <row r="2230" spans="1:16" ht="18" customHeight="1">
      <c r="A2230" s="1017"/>
      <c r="B2230" s="1026"/>
      <c r="C2230" s="994"/>
      <c r="D2230" s="91" t="s">
        <v>951</v>
      </c>
      <c r="E2230" s="92" t="s">
        <v>948</v>
      </c>
      <c r="F2230" s="90"/>
      <c r="G2230" s="1026"/>
      <c r="H2230" s="994"/>
      <c r="I2230" s="91" t="s">
        <v>951</v>
      </c>
      <c r="J2230" s="92" t="s">
        <v>948</v>
      </c>
      <c r="K2230" s="90"/>
      <c r="L2230" s="1026"/>
      <c r="M2230" s="994"/>
      <c r="N2230" s="91" t="s">
        <v>951</v>
      </c>
      <c r="O2230" s="92" t="s">
        <v>948</v>
      </c>
      <c r="P2230" s="90"/>
    </row>
    <row r="2231" spans="1:16" ht="17.45" customHeight="1" thickBot="1">
      <c r="A2231" s="1017"/>
      <c r="B2231" s="997"/>
      <c r="C2231" s="994"/>
      <c r="D2231" s="91" t="s">
        <v>955</v>
      </c>
      <c r="E2231" s="93" t="s">
        <v>952</v>
      </c>
      <c r="F2231" s="95"/>
      <c r="G2231" s="997"/>
      <c r="H2231" s="994"/>
      <c r="I2231" s="91" t="s">
        <v>955</v>
      </c>
      <c r="J2231" s="93" t="s">
        <v>952</v>
      </c>
      <c r="K2231" s="95"/>
      <c r="L2231" s="997"/>
      <c r="M2231" s="994"/>
      <c r="N2231" s="91" t="s">
        <v>955</v>
      </c>
      <c r="O2231" s="93" t="s">
        <v>952</v>
      </c>
      <c r="P2231" s="95"/>
    </row>
    <row r="2232" spans="1:16" ht="17.45" customHeight="1" thickBot="1">
      <c r="A2232" s="1017"/>
      <c r="B2232" s="87" t="s">
        <v>954</v>
      </c>
      <c r="C2232" s="994"/>
      <c r="D2232" s="91"/>
      <c r="E2232" s="93"/>
      <c r="F2232" s="94"/>
      <c r="G2232" s="87" t="s">
        <v>954</v>
      </c>
      <c r="H2232" s="994"/>
      <c r="I2232" s="91" t="s">
        <v>958</v>
      </c>
      <c r="J2232" s="93" t="s">
        <v>956</v>
      </c>
      <c r="K2232" s="94"/>
      <c r="L2232" s="87" t="s">
        <v>954</v>
      </c>
      <c r="M2232" s="994"/>
      <c r="N2232" s="91" t="s">
        <v>958</v>
      </c>
      <c r="O2232" s="93" t="s">
        <v>956</v>
      </c>
      <c r="P2232" s="94"/>
    </row>
    <row r="2233" spans="1:16">
      <c r="A2233" s="1017"/>
      <c r="B2233" s="1027"/>
      <c r="C2233" s="994"/>
      <c r="D2233" s="91"/>
      <c r="E2233" s="93"/>
      <c r="F2233" s="94"/>
      <c r="G2233" s="1027"/>
      <c r="H2233" s="994"/>
      <c r="I2233" s="91"/>
      <c r="J2233" s="93"/>
      <c r="K2233" s="94"/>
      <c r="L2233" s="1027"/>
      <c r="M2233" s="994"/>
      <c r="N2233" s="91"/>
      <c r="O2233" s="93"/>
      <c r="P2233" s="94"/>
    </row>
    <row r="2234" spans="1:16">
      <c r="A2234" s="1017"/>
      <c r="B2234" s="1003"/>
      <c r="C2234" s="994"/>
      <c r="D2234" s="91"/>
      <c r="E2234" s="93"/>
      <c r="F2234" s="94"/>
      <c r="G2234" s="1003"/>
      <c r="H2234" s="994"/>
      <c r="I2234" s="91"/>
      <c r="J2234" s="93"/>
      <c r="K2234" s="94"/>
      <c r="L2234" s="1003"/>
      <c r="M2234" s="994"/>
      <c r="N2234" s="91"/>
      <c r="O2234" s="93"/>
      <c r="P2234" s="94"/>
    </row>
    <row r="2235" spans="1:16">
      <c r="A2235" s="1017"/>
      <c r="B2235" s="1002"/>
      <c r="C2235" s="994"/>
      <c r="D2235" s="91"/>
      <c r="E2235" s="93"/>
      <c r="F2235" s="90"/>
      <c r="G2235" s="1002"/>
      <c r="H2235" s="994"/>
      <c r="I2235" s="91"/>
      <c r="J2235" s="93"/>
      <c r="K2235" s="90"/>
      <c r="L2235" s="1002"/>
      <c r="M2235" s="994"/>
      <c r="N2235" s="91"/>
      <c r="O2235" s="93"/>
      <c r="P2235" s="90"/>
    </row>
    <row r="2236" spans="1:16">
      <c r="A2236" s="1017"/>
      <c r="B2236" s="1003"/>
      <c r="C2236" s="994"/>
      <c r="D2236" s="91"/>
      <c r="E2236" s="93"/>
      <c r="F2236" s="96"/>
      <c r="G2236" s="1003"/>
      <c r="H2236" s="994"/>
      <c r="I2236" s="91"/>
      <c r="J2236" s="93"/>
      <c r="K2236" s="96"/>
      <c r="L2236" s="1003"/>
      <c r="M2236" s="994"/>
      <c r="N2236" s="91"/>
      <c r="O2236" s="93"/>
      <c r="P2236" s="90"/>
    </row>
    <row r="2237" spans="1:16">
      <c r="A2237" s="1017"/>
      <c r="B2237" s="1002"/>
      <c r="C2237" s="994"/>
      <c r="D2237" s="91"/>
      <c r="E2237" s="93"/>
      <c r="F2237" s="99"/>
      <c r="G2237" s="1002"/>
      <c r="H2237" s="994"/>
      <c r="I2237" s="91"/>
      <c r="J2237" s="93"/>
      <c r="K2237" s="99"/>
      <c r="L2237" s="1002"/>
      <c r="M2237" s="994"/>
      <c r="N2237" s="91"/>
      <c r="O2237" s="93"/>
      <c r="P2237" s="96"/>
    </row>
    <row r="2238" spans="1:16" ht="17.45" customHeight="1" thickBot="1">
      <c r="A2238" s="1017"/>
      <c r="B2238" s="1003"/>
      <c r="C2238" s="994"/>
      <c r="D2238" s="91"/>
      <c r="E2238" s="93"/>
      <c r="F2238" s="96"/>
      <c r="G2238" s="1003"/>
      <c r="H2238" s="994"/>
      <c r="I2238" s="91"/>
      <c r="J2238" s="93"/>
      <c r="K2238" s="96"/>
      <c r="L2238" s="1003"/>
      <c r="M2238" s="994"/>
      <c r="N2238" s="91"/>
      <c r="O2238" s="93"/>
      <c r="P2238" s="96"/>
    </row>
    <row r="2239" spans="1:16" ht="17.45" customHeight="1" thickBot="1">
      <c r="A2239" s="1017"/>
      <c r="B2239" s="97" t="s">
        <v>977</v>
      </c>
      <c r="C2239" s="994"/>
      <c r="D2239" s="91"/>
      <c r="E2239" s="93"/>
      <c r="F2239" s="96"/>
      <c r="G2239" s="97" t="s">
        <v>977</v>
      </c>
      <c r="H2239" s="994"/>
      <c r="I2239" s="91"/>
      <c r="J2239" s="93"/>
      <c r="K2239" s="96"/>
      <c r="L2239" s="97" t="s">
        <v>977</v>
      </c>
      <c r="M2239" s="994"/>
      <c r="N2239" s="91"/>
      <c r="O2239" s="93"/>
      <c r="P2239" s="96"/>
    </row>
    <row r="2240" spans="1:16">
      <c r="A2240" s="1017"/>
      <c r="B2240" s="1007"/>
      <c r="C2240" s="994"/>
      <c r="D2240" s="91"/>
      <c r="E2240" s="93"/>
      <c r="F2240" s="96"/>
      <c r="G2240" s="1007"/>
      <c r="H2240" s="994"/>
      <c r="I2240" s="91"/>
      <c r="J2240" s="93"/>
      <c r="K2240" s="96"/>
      <c r="L2240" s="1007"/>
      <c r="M2240" s="994"/>
      <c r="N2240" s="91"/>
      <c r="O2240" s="93"/>
      <c r="P2240" s="96"/>
    </row>
    <row r="2241" spans="1:16">
      <c r="A2241" s="1017"/>
      <c r="B2241" s="999"/>
      <c r="C2241" s="994"/>
      <c r="D2241" s="91"/>
      <c r="E2241" s="93"/>
      <c r="F2241" s="96"/>
      <c r="G2241" s="999"/>
      <c r="H2241" s="994"/>
      <c r="I2241" s="91"/>
      <c r="J2241" s="93"/>
      <c r="K2241" s="96"/>
      <c r="L2241" s="999"/>
      <c r="M2241" s="994"/>
      <c r="N2241" s="91"/>
      <c r="O2241" s="93"/>
      <c r="P2241" s="94"/>
    </row>
    <row r="2242" spans="1:16" ht="17.45" customHeight="1" thickBot="1">
      <c r="A2242" s="1017"/>
      <c r="B2242" s="997"/>
      <c r="C2242" s="994"/>
      <c r="D2242" s="91"/>
      <c r="E2242" s="93"/>
      <c r="F2242" s="94"/>
      <c r="G2242" s="997"/>
      <c r="H2242" s="994"/>
      <c r="I2242" s="91"/>
      <c r="J2242" s="93"/>
      <c r="K2242" s="94"/>
      <c r="L2242" s="997"/>
      <c r="M2242" s="994"/>
      <c r="N2242" s="91"/>
      <c r="O2242" s="93"/>
      <c r="P2242" s="94"/>
    </row>
    <row r="2243" spans="1:16" ht="17.45" customHeight="1" thickBot="1">
      <c r="A2243" s="1017"/>
      <c r="B2243" s="97" t="s">
        <v>994</v>
      </c>
      <c r="C2243" s="994"/>
      <c r="D2243" s="91"/>
      <c r="E2243" s="93"/>
      <c r="F2243" s="94"/>
      <c r="G2243" s="97" t="s">
        <v>994</v>
      </c>
      <c r="H2243" s="994"/>
      <c r="I2243" s="91"/>
      <c r="J2243" s="93"/>
      <c r="K2243" s="94"/>
      <c r="L2243" s="97" t="s">
        <v>994</v>
      </c>
      <c r="M2243" s="994"/>
      <c r="N2243" s="91"/>
      <c r="O2243" s="93"/>
      <c r="P2243" s="94"/>
    </row>
    <row r="2244" spans="1:16">
      <c r="A2244" s="1017"/>
      <c r="B2244" s="998"/>
      <c r="C2244" s="994"/>
      <c r="D2244" s="91"/>
      <c r="E2244" s="93"/>
      <c r="F2244" s="94"/>
      <c r="G2244" s="998"/>
      <c r="H2244" s="994"/>
      <c r="I2244" s="91"/>
      <c r="J2244" s="93"/>
      <c r="K2244" s="94"/>
      <c r="L2244" s="998"/>
      <c r="M2244" s="994"/>
      <c r="N2244" s="91"/>
      <c r="O2244" s="93"/>
      <c r="P2244" s="94"/>
    </row>
    <row r="2245" spans="1:16">
      <c r="A2245" s="1017"/>
      <c r="B2245" s="999"/>
      <c r="C2245" s="994"/>
      <c r="D2245" s="91"/>
      <c r="E2245" s="93"/>
      <c r="F2245" s="94"/>
      <c r="G2245" s="999"/>
      <c r="H2245" s="994"/>
      <c r="I2245" s="91"/>
      <c r="J2245" s="93"/>
      <c r="K2245" s="94"/>
      <c r="L2245" s="999"/>
      <c r="M2245" s="994"/>
      <c r="N2245" s="91"/>
      <c r="O2245" s="93"/>
      <c r="P2245" s="94"/>
    </row>
    <row r="2246" spans="1:16" ht="17.45" customHeight="1" thickBot="1">
      <c r="A2246" s="1017"/>
      <c r="B2246" s="997"/>
      <c r="C2246" s="994"/>
      <c r="D2246" s="91"/>
      <c r="E2246" s="93"/>
      <c r="F2246" s="94"/>
      <c r="G2246" s="997"/>
      <c r="H2246" s="994"/>
      <c r="I2246" s="91"/>
      <c r="J2246" s="93"/>
      <c r="K2246" s="94"/>
      <c r="L2246" s="997"/>
      <c r="M2246" s="994"/>
      <c r="N2246" s="91"/>
      <c r="O2246" s="93"/>
      <c r="P2246" s="94"/>
    </row>
    <row r="2247" spans="1:16">
      <c r="A2247" s="1017"/>
      <c r="B2247" s="1018" t="s">
        <v>1013</v>
      </c>
      <c r="C2247" s="994"/>
      <c r="D2247" s="91"/>
      <c r="E2247" s="93"/>
      <c r="F2247" s="94"/>
      <c r="G2247" s="1018" t="s">
        <v>1013</v>
      </c>
      <c r="H2247" s="994"/>
      <c r="I2247" s="91"/>
      <c r="J2247" s="93"/>
      <c r="K2247" s="94"/>
      <c r="L2247" s="1018" t="s">
        <v>1013</v>
      </c>
      <c r="M2247" s="994"/>
      <c r="N2247" s="91"/>
      <c r="O2247" s="93"/>
      <c r="P2247" s="94"/>
    </row>
    <row r="2248" spans="1:16" ht="17.45" customHeight="1" thickBot="1">
      <c r="A2248" s="1017"/>
      <c r="B2248" s="1019"/>
      <c r="C2248" s="994"/>
      <c r="D2248" s="91"/>
      <c r="E2248" s="93"/>
      <c r="F2248" s="94"/>
      <c r="G2248" s="1019"/>
      <c r="H2248" s="994"/>
      <c r="I2248" s="91"/>
      <c r="J2248" s="93"/>
      <c r="K2248" s="94"/>
      <c r="L2248" s="1019"/>
      <c r="M2248" s="994"/>
      <c r="N2248" s="91"/>
      <c r="O2248" s="93"/>
      <c r="P2248" s="90"/>
    </row>
    <row r="2249" spans="1:16" ht="17.45" customHeight="1" thickTop="1">
      <c r="A2249" s="1017"/>
      <c r="B2249" s="1015" t="s">
        <v>1014</v>
      </c>
      <c r="C2249" s="994"/>
      <c r="D2249" s="91"/>
      <c r="E2249" s="93"/>
      <c r="F2249" s="90"/>
      <c r="G2249" s="1015" t="s">
        <v>1014</v>
      </c>
      <c r="H2249" s="994"/>
      <c r="I2249" s="91"/>
      <c r="J2249" s="93"/>
      <c r="K2249" s="90"/>
      <c r="L2249" s="1015" t="s">
        <v>1014</v>
      </c>
      <c r="M2249" s="994"/>
      <c r="N2249" s="91"/>
      <c r="O2249" s="93"/>
      <c r="P2249" s="94"/>
    </row>
    <row r="2250" spans="1:16" ht="17.45" customHeight="1" thickBot="1">
      <c r="A2250" s="1017"/>
      <c r="B2250" s="997"/>
      <c r="C2250" s="994"/>
      <c r="D2250" s="91"/>
      <c r="E2250" s="93"/>
      <c r="F2250" s="90"/>
      <c r="G2250" s="997"/>
      <c r="H2250" s="994"/>
      <c r="I2250" s="91"/>
      <c r="J2250" s="93"/>
      <c r="K2250" s="90"/>
      <c r="L2250" s="997"/>
      <c r="M2250" s="994"/>
      <c r="N2250" s="91"/>
      <c r="O2250" s="93"/>
      <c r="P2250" s="98"/>
    </row>
    <row r="2251" spans="1:16">
      <c r="A2251" s="1017"/>
      <c r="B2251" s="1014"/>
      <c r="C2251" s="994"/>
      <c r="D2251" s="91"/>
      <c r="E2251" s="93"/>
      <c r="F2251" s="94"/>
      <c r="G2251" s="1014"/>
      <c r="H2251" s="994"/>
      <c r="I2251" s="91"/>
      <c r="J2251" s="93"/>
      <c r="K2251" s="94"/>
      <c r="L2251" s="1014"/>
      <c r="M2251" s="994"/>
      <c r="N2251" s="91"/>
      <c r="O2251" s="93"/>
      <c r="P2251" s="100"/>
    </row>
    <row r="2252" spans="1:16" ht="17.45" customHeight="1" thickBot="1">
      <c r="A2252" s="1017"/>
      <c r="B2252" s="999"/>
      <c r="C2252" s="994"/>
      <c r="D2252" s="91"/>
      <c r="E2252" s="93"/>
      <c r="F2252" s="94"/>
      <c r="G2252" s="999"/>
      <c r="H2252" s="994"/>
      <c r="I2252" s="91"/>
      <c r="J2252" s="93"/>
      <c r="K2252" s="94"/>
      <c r="L2252" s="999"/>
      <c r="M2252" s="994"/>
      <c r="N2252" s="91"/>
      <c r="O2252" s="93"/>
      <c r="P2252" s="101"/>
    </row>
    <row r="2253" spans="1:16">
      <c r="A2253" s="1017"/>
      <c r="B2253" s="1010" t="s">
        <v>1015</v>
      </c>
      <c r="C2253" s="994"/>
      <c r="D2253" s="91"/>
      <c r="E2253" s="93"/>
      <c r="F2253" s="90"/>
      <c r="G2253" s="1010" t="s">
        <v>1015</v>
      </c>
      <c r="H2253" s="994"/>
      <c r="I2253" s="91"/>
      <c r="J2253" s="93"/>
      <c r="K2253" s="90"/>
      <c r="L2253" s="1010" t="s">
        <v>1015</v>
      </c>
      <c r="M2253" s="994"/>
      <c r="N2253" s="91"/>
      <c r="O2253" s="93"/>
      <c r="P2253" s="96"/>
    </row>
    <row r="2254" spans="1:16" ht="17.45" customHeight="1" thickBot="1">
      <c r="A2254" s="1017"/>
      <c r="B2254" s="997"/>
      <c r="C2254" s="994"/>
      <c r="D2254" s="91"/>
      <c r="E2254" s="93"/>
      <c r="F2254" s="98"/>
      <c r="G2254" s="997"/>
      <c r="H2254" s="994"/>
      <c r="I2254" s="91"/>
      <c r="J2254" s="93"/>
      <c r="K2254" s="98"/>
      <c r="L2254" s="997"/>
      <c r="M2254" s="994"/>
      <c r="N2254" s="91"/>
      <c r="O2254" s="93"/>
      <c r="P2254" s="101"/>
    </row>
    <row r="2255" spans="1:16">
      <c r="A2255" s="1017"/>
      <c r="B2255" s="996"/>
      <c r="C2255" s="994"/>
      <c r="D2255" s="91"/>
      <c r="E2255" s="93"/>
      <c r="F2255" s="99"/>
      <c r="G2255" s="996"/>
      <c r="H2255" s="994"/>
      <c r="I2255" s="91"/>
      <c r="J2255" s="93"/>
      <c r="K2255" s="100"/>
      <c r="L2255" s="996"/>
      <c r="M2255" s="994"/>
      <c r="N2255" s="91"/>
      <c r="O2255" s="93"/>
      <c r="P2255" s="90"/>
    </row>
    <row r="2256" spans="1:16" ht="17.45" customHeight="1" thickBot="1">
      <c r="A2256" s="1017"/>
      <c r="B2256" s="997"/>
      <c r="C2256" s="994"/>
      <c r="D2256" s="91"/>
      <c r="E2256" s="93"/>
      <c r="F2256" s="96"/>
      <c r="G2256" s="997"/>
      <c r="H2256" s="994"/>
      <c r="I2256" s="91"/>
      <c r="J2256" s="93"/>
      <c r="K2256" s="101"/>
      <c r="L2256" s="997"/>
      <c r="M2256" s="994"/>
      <c r="N2256" s="91"/>
      <c r="O2256" s="93"/>
      <c r="P2256" s="94"/>
    </row>
    <row r="2257" spans="1:16">
      <c r="A2257" s="1017"/>
      <c r="B2257" s="1004" t="s">
        <v>1016</v>
      </c>
      <c r="C2257" s="994"/>
      <c r="D2257" s="91"/>
      <c r="E2257" s="93"/>
      <c r="F2257" s="100"/>
      <c r="G2257" s="1004" t="s">
        <v>1016</v>
      </c>
      <c r="H2257" s="994"/>
      <c r="I2257" s="91"/>
      <c r="J2257" s="93"/>
      <c r="K2257" s="101"/>
      <c r="L2257" s="1004" t="s">
        <v>1016</v>
      </c>
      <c r="M2257" s="994"/>
      <c r="N2257" s="91"/>
      <c r="O2257" s="111"/>
      <c r="P2257" s="94"/>
    </row>
    <row r="2258" spans="1:16" ht="17.45" customHeight="1" thickBot="1">
      <c r="A2258" s="1017"/>
      <c r="B2258" s="997"/>
      <c r="C2258" s="994"/>
      <c r="D2258" s="91"/>
      <c r="E2258" s="93"/>
      <c r="F2258" s="101"/>
      <c r="G2258" s="997"/>
      <c r="H2258" s="994"/>
      <c r="I2258" s="91"/>
      <c r="J2258" s="93"/>
      <c r="K2258" s="96"/>
      <c r="L2258" s="997"/>
      <c r="M2258" s="994"/>
      <c r="N2258" s="110"/>
      <c r="O2258" s="93"/>
      <c r="P2258" s="109"/>
    </row>
    <row r="2259" spans="1:16">
      <c r="A2259" s="1017"/>
      <c r="B2259" s="996"/>
      <c r="C2259" s="994"/>
      <c r="D2259" s="91"/>
      <c r="E2259" s="93"/>
      <c r="F2259" s="101"/>
      <c r="G2259" s="996"/>
      <c r="H2259" s="994"/>
      <c r="I2259" s="91"/>
      <c r="J2259" s="93"/>
      <c r="K2259" s="101"/>
      <c r="L2259" s="996"/>
      <c r="M2259" s="994"/>
      <c r="N2259" s="110"/>
      <c r="O2259" s="111"/>
      <c r="P2259" s="94"/>
    </row>
    <row r="2260" spans="1:16" ht="17.45" customHeight="1" thickBot="1">
      <c r="A2260" s="1017"/>
      <c r="B2260" s="997"/>
      <c r="C2260" s="994"/>
      <c r="D2260" s="91"/>
      <c r="E2260" s="93"/>
      <c r="F2260" s="96"/>
      <c r="G2260" s="997"/>
      <c r="H2260" s="994"/>
      <c r="I2260" s="91"/>
      <c r="J2260" s="93"/>
      <c r="K2260" s="90"/>
      <c r="L2260" s="997"/>
      <c r="M2260" s="994"/>
      <c r="N2260" s="91"/>
      <c r="O2260" s="111"/>
      <c r="P2260" s="101"/>
    </row>
    <row r="2261" spans="1:16">
      <c r="A2261" s="1017"/>
      <c r="B2261" s="1004" t="s">
        <v>1018</v>
      </c>
      <c r="C2261" s="994"/>
      <c r="D2261" s="91"/>
      <c r="E2261" s="93"/>
      <c r="F2261" s="101"/>
      <c r="G2261" s="1004" t="s">
        <v>1018</v>
      </c>
      <c r="H2261" s="994"/>
      <c r="I2261" s="91"/>
      <c r="J2261" s="93"/>
      <c r="K2261" s="94"/>
      <c r="L2261" s="1004" t="s">
        <v>1018</v>
      </c>
      <c r="M2261" s="994"/>
      <c r="N2261" s="91"/>
      <c r="O2261" s="93"/>
      <c r="P2261" s="94"/>
    </row>
    <row r="2262" spans="1:16" ht="17.45" customHeight="1" thickBot="1">
      <c r="A2262" s="1017"/>
      <c r="B2262" s="997"/>
      <c r="C2262" s="994"/>
      <c r="D2262" s="91"/>
      <c r="E2262" s="93"/>
      <c r="F2262" s="90"/>
      <c r="G2262" s="997"/>
      <c r="H2262" s="994"/>
      <c r="I2262" s="91"/>
      <c r="J2262" s="111"/>
      <c r="K2262" s="94"/>
      <c r="L2262" s="997"/>
      <c r="M2262" s="994"/>
      <c r="N2262" s="110"/>
      <c r="O2262" s="111"/>
      <c r="P2262" s="94"/>
    </row>
    <row r="2263" spans="1:16">
      <c r="A2263" s="1017"/>
      <c r="B2263" s="996"/>
      <c r="C2263" s="994"/>
      <c r="D2263" s="91"/>
      <c r="E2263" s="93"/>
      <c r="F2263" s="94"/>
      <c r="G2263" s="996"/>
      <c r="H2263" s="994"/>
      <c r="I2263" s="91"/>
      <c r="J2263" s="93"/>
      <c r="K2263" s="94"/>
      <c r="L2263" s="996"/>
      <c r="M2263" s="994"/>
      <c r="N2263" s="110"/>
      <c r="O2263" s="111"/>
      <c r="P2263" s="94"/>
    </row>
    <row r="2264" spans="1:16" ht="17.45" customHeight="1" thickBot="1">
      <c r="A2264" s="1017"/>
      <c r="B2264" s="997"/>
      <c r="C2264" s="994"/>
      <c r="D2264" s="91"/>
      <c r="E2264" s="93"/>
      <c r="F2264" s="90"/>
      <c r="G2264" s="997"/>
      <c r="H2264" s="994"/>
      <c r="I2264" s="91"/>
      <c r="J2264" s="111"/>
      <c r="K2264" s="94"/>
      <c r="L2264" s="997"/>
      <c r="M2264" s="994"/>
      <c r="N2264" s="91"/>
      <c r="O2264" s="111"/>
      <c r="P2264" s="94"/>
    </row>
    <row r="2265" spans="1:16">
      <c r="A2265" s="1017"/>
      <c r="B2265" s="1010" t="s">
        <v>1020</v>
      </c>
      <c r="C2265" s="994"/>
      <c r="D2265" s="91"/>
      <c r="E2265" s="93"/>
      <c r="F2265" s="90"/>
      <c r="G2265" s="1010" t="s">
        <v>1020</v>
      </c>
      <c r="H2265" s="994"/>
      <c r="I2265" s="91"/>
      <c r="J2265" s="111"/>
      <c r="K2265" s="94"/>
      <c r="L2265" s="1010" t="s">
        <v>1020</v>
      </c>
      <c r="M2265" s="994"/>
      <c r="N2265" s="110"/>
      <c r="O2265" s="111"/>
      <c r="P2265" s="94"/>
    </row>
    <row r="2266" spans="1:16" ht="17.45" customHeight="1" thickBot="1">
      <c r="A2266" s="1017"/>
      <c r="B2266" s="997"/>
      <c r="C2266" s="994"/>
      <c r="D2266" s="91"/>
      <c r="E2266" s="93"/>
      <c r="F2266" s="90"/>
      <c r="G2266" s="997"/>
      <c r="H2266" s="994"/>
      <c r="I2266" s="91"/>
      <c r="J2266" s="111"/>
      <c r="K2266" s="94"/>
      <c r="L2266" s="997"/>
      <c r="M2266" s="994"/>
      <c r="N2266" s="91"/>
      <c r="O2266" s="111"/>
      <c r="P2266" s="94"/>
    </row>
    <row r="2267" spans="1:16">
      <c r="A2267" s="1017"/>
      <c r="B2267" s="103"/>
      <c r="C2267" s="994"/>
      <c r="D2267" s="91"/>
      <c r="E2267" s="93"/>
      <c r="F2267" s="94"/>
      <c r="G2267" s="103"/>
      <c r="H2267" s="994"/>
      <c r="I2267" s="91"/>
      <c r="J2267" s="93"/>
      <c r="K2267" s="109"/>
      <c r="L2267" s="103"/>
      <c r="M2267" s="994"/>
      <c r="N2267" s="110"/>
      <c r="O2267" s="93"/>
      <c r="P2267" s="109"/>
    </row>
    <row r="2268" spans="1:16">
      <c r="A2268" s="1017"/>
      <c r="B2268" s="104"/>
      <c r="C2268" s="994"/>
      <c r="D2268" s="91"/>
      <c r="E2268" s="93"/>
      <c r="F2268" s="90"/>
      <c r="G2268" s="104"/>
      <c r="H2268" s="994"/>
      <c r="I2268" s="91"/>
      <c r="J2268" s="93"/>
      <c r="K2268" s="94"/>
      <c r="L2268" s="104"/>
      <c r="M2268" s="994"/>
      <c r="N2268" s="110"/>
      <c r="O2268" s="111"/>
      <c r="P2268" s="94"/>
    </row>
    <row r="2269" spans="1:16">
      <c r="A2269" s="1017"/>
      <c r="B2269" s="106"/>
      <c r="C2269" s="994"/>
      <c r="D2269" s="91"/>
      <c r="E2269" s="93"/>
      <c r="F2269" s="90"/>
      <c r="G2269" s="106"/>
      <c r="H2269" s="994"/>
      <c r="I2269" s="110"/>
      <c r="J2269" s="111"/>
      <c r="K2269" s="94"/>
      <c r="L2269" s="106"/>
      <c r="M2269" s="994"/>
      <c r="N2269" s="110"/>
      <c r="O2269" s="111"/>
      <c r="P2269" s="101"/>
    </row>
    <row r="2270" spans="1:16">
      <c r="A2270" s="1017"/>
      <c r="B2270" s="107"/>
      <c r="C2270" s="994"/>
      <c r="D2270" s="91"/>
      <c r="E2270" s="93"/>
      <c r="F2270" s="90"/>
      <c r="G2270" s="107"/>
      <c r="H2270" s="994"/>
      <c r="I2270" s="110"/>
      <c r="J2270" s="111"/>
      <c r="K2270" s="101"/>
      <c r="L2270" s="107"/>
      <c r="M2270" s="994"/>
      <c r="N2270" s="108"/>
      <c r="O2270" s="93"/>
      <c r="P2270" s="94"/>
    </row>
    <row r="2271" spans="1:16">
      <c r="A2271" s="1017"/>
      <c r="B2271" s="106"/>
      <c r="C2271" s="994"/>
      <c r="D2271" s="108"/>
      <c r="E2271" s="93"/>
      <c r="F2271" s="94"/>
      <c r="G2271" s="106"/>
      <c r="H2271" s="994"/>
      <c r="I2271" s="108"/>
      <c r="J2271" s="93"/>
      <c r="K2271" s="109"/>
      <c r="L2271" s="106"/>
      <c r="M2271" s="994"/>
      <c r="N2271" s="91"/>
      <c r="O2271" s="93"/>
      <c r="P2271" s="109"/>
    </row>
    <row r="2272" spans="1:16">
      <c r="A2272" s="1017"/>
      <c r="B2272" s="107"/>
      <c r="C2272" s="994"/>
      <c r="D2272" s="91"/>
      <c r="E2272" s="93"/>
      <c r="F2272" s="105"/>
      <c r="G2272" s="107"/>
      <c r="H2272" s="994"/>
      <c r="I2272" s="91"/>
      <c r="J2272" s="93"/>
      <c r="K2272" s="94"/>
      <c r="L2272" s="107"/>
      <c r="M2272" s="994"/>
      <c r="N2272" s="110"/>
      <c r="O2272" s="111"/>
      <c r="P2272" s="94"/>
    </row>
    <row r="2273" spans="1:16">
      <c r="A2273" s="1017"/>
      <c r="B2273" s="106"/>
      <c r="C2273" s="994"/>
      <c r="D2273" s="91"/>
      <c r="E2273" s="93"/>
      <c r="F2273" s="94"/>
      <c r="G2273" s="106"/>
      <c r="H2273" s="994"/>
      <c r="I2273" s="110"/>
      <c r="J2273" s="111"/>
      <c r="K2273" s="94"/>
      <c r="L2273" s="106"/>
      <c r="M2273" s="994"/>
      <c r="N2273" s="110"/>
      <c r="O2273" s="111"/>
      <c r="P2273" s="94"/>
    </row>
    <row r="2274" spans="1:16" ht="17.45" customHeight="1" thickBot="1">
      <c r="A2274" s="1017"/>
      <c r="B2274" s="107"/>
      <c r="C2274" s="995"/>
      <c r="D2274" s="112"/>
      <c r="E2274" s="113"/>
      <c r="F2274" s="114"/>
      <c r="G2274" s="107"/>
      <c r="H2274" s="994"/>
      <c r="I2274" s="112"/>
      <c r="J2274" s="113"/>
      <c r="K2274" s="114"/>
      <c r="L2274" s="107"/>
      <c r="M2274" s="994"/>
      <c r="N2274" s="112"/>
      <c r="O2274" s="113"/>
      <c r="P2274" s="114"/>
    </row>
    <row r="2275" spans="1:16">
      <c r="A2275" s="1030" t="str">
        <f>TEXT(A2229,"AAAA")</f>
        <v>星期五</v>
      </c>
      <c r="B2275" s="106"/>
      <c r="C2275" s="1008" t="s">
        <v>978</v>
      </c>
      <c r="D2275" s="115"/>
      <c r="E2275" s="116"/>
      <c r="F2275" s="94"/>
      <c r="G2275" s="106"/>
      <c r="H2275" s="993" t="s">
        <v>978</v>
      </c>
      <c r="I2275" s="115"/>
      <c r="J2275" s="116"/>
      <c r="K2275" s="94"/>
      <c r="L2275" s="106"/>
      <c r="M2275" s="1009" t="s">
        <v>978</v>
      </c>
      <c r="N2275" s="115"/>
      <c r="O2275" s="116"/>
      <c r="P2275" s="94"/>
    </row>
    <row r="2276" spans="1:16">
      <c r="A2276" s="1017"/>
      <c r="B2276" s="107"/>
      <c r="C2276" s="994"/>
      <c r="D2276" s="117"/>
      <c r="E2276" s="93"/>
      <c r="F2276" s="94"/>
      <c r="G2276" s="107"/>
      <c r="H2276" s="994"/>
      <c r="I2276" s="91"/>
      <c r="J2276" s="93"/>
      <c r="K2276" s="94"/>
      <c r="L2276" s="107"/>
      <c r="M2276" s="994"/>
      <c r="N2276" s="91"/>
      <c r="O2276" s="93"/>
      <c r="P2276" s="94"/>
    </row>
    <row r="2277" spans="1:16">
      <c r="A2277" s="1017"/>
      <c r="B2277" s="106"/>
      <c r="C2277" s="994"/>
      <c r="D2277" s="117"/>
      <c r="E2277" s="93"/>
      <c r="F2277" s="94"/>
      <c r="G2277" s="106"/>
      <c r="H2277" s="994"/>
      <c r="I2277" s="91"/>
      <c r="J2277" s="93"/>
      <c r="K2277" s="94"/>
      <c r="L2277" s="106"/>
      <c r="M2277" s="994"/>
      <c r="N2277" s="91"/>
      <c r="O2277" s="93"/>
      <c r="P2277" s="94"/>
    </row>
    <row r="2278" spans="1:16">
      <c r="A2278" s="1017"/>
      <c r="B2278" s="107"/>
      <c r="C2278" s="994"/>
      <c r="D2278" s="117"/>
      <c r="E2278" s="93"/>
      <c r="F2278" s="94"/>
      <c r="G2278" s="107"/>
      <c r="H2278" s="994"/>
      <c r="I2278" s="91"/>
      <c r="J2278" s="93"/>
      <c r="K2278" s="94"/>
      <c r="L2278" s="107"/>
      <c r="M2278" s="994"/>
      <c r="N2278" s="91"/>
      <c r="O2278" s="93"/>
      <c r="P2278" s="94"/>
    </row>
    <row r="2279" spans="1:16">
      <c r="A2279" s="1017"/>
      <c r="B2279" s="106"/>
      <c r="C2279" s="994"/>
      <c r="D2279" s="117"/>
      <c r="E2279" s="93"/>
      <c r="F2279" s="94"/>
      <c r="G2279" s="106"/>
      <c r="H2279" s="994"/>
      <c r="I2279" s="91"/>
      <c r="J2279" s="93"/>
      <c r="K2279" s="94"/>
      <c r="L2279" s="106"/>
      <c r="M2279" s="994"/>
      <c r="N2279" s="91"/>
      <c r="O2279" s="93"/>
      <c r="P2279" s="94"/>
    </row>
    <row r="2280" spans="1:16">
      <c r="A2280" s="1017"/>
      <c r="B2280" s="107"/>
      <c r="C2280" s="994"/>
      <c r="D2280" s="117"/>
      <c r="E2280" s="93"/>
      <c r="F2280" s="94"/>
      <c r="G2280" s="107"/>
      <c r="H2280" s="994"/>
      <c r="I2280" s="91"/>
      <c r="J2280" s="93"/>
      <c r="K2280" s="94"/>
      <c r="L2280" s="107"/>
      <c r="M2280" s="994"/>
      <c r="N2280" s="91"/>
      <c r="O2280" s="93"/>
      <c r="P2280" s="94"/>
    </row>
    <row r="2281" spans="1:16">
      <c r="A2281" s="1017"/>
      <c r="B2281" s="106"/>
      <c r="C2281" s="994"/>
      <c r="D2281" s="117"/>
      <c r="E2281" s="93"/>
      <c r="F2281" s="94"/>
      <c r="G2281" s="106"/>
      <c r="H2281" s="994"/>
      <c r="I2281" s="91"/>
      <c r="J2281" s="93"/>
      <c r="K2281" s="94"/>
      <c r="L2281" s="106"/>
      <c r="M2281" s="994"/>
      <c r="N2281" s="91"/>
      <c r="O2281" s="93"/>
      <c r="P2281" s="94"/>
    </row>
    <row r="2282" spans="1:16">
      <c r="A2282" s="1017"/>
      <c r="B2282" s="107"/>
      <c r="C2282" s="994"/>
      <c r="D2282" s="91"/>
      <c r="E2282" s="93"/>
      <c r="F2282" s="94"/>
      <c r="G2282" s="107"/>
      <c r="H2282" s="994"/>
      <c r="I2282" s="91"/>
      <c r="J2282" s="93"/>
      <c r="K2282" s="94"/>
      <c r="L2282" s="107"/>
      <c r="M2282" s="994"/>
      <c r="N2282" s="91"/>
      <c r="O2282" s="93"/>
      <c r="P2282" s="94"/>
    </row>
    <row r="2283" spans="1:16">
      <c r="A2283" s="1017"/>
      <c r="B2283" s="104"/>
      <c r="C2283" s="994"/>
      <c r="D2283" s="110"/>
      <c r="E2283" s="111"/>
      <c r="F2283" s="101"/>
      <c r="G2283" s="104"/>
      <c r="H2283" s="994"/>
      <c r="I2283" s="110"/>
      <c r="J2283" s="111"/>
      <c r="K2283" s="94"/>
      <c r="L2283" s="104"/>
      <c r="M2283" s="994"/>
      <c r="N2283" s="110"/>
      <c r="O2283" s="111"/>
      <c r="P2283" s="94"/>
    </row>
    <row r="2284" spans="1:16" ht="17.45" customHeight="1" thickBot="1">
      <c r="A2284" s="1017"/>
      <c r="B2284" s="104"/>
      <c r="C2284" s="995"/>
      <c r="D2284" s="119" t="s">
        <v>1047</v>
      </c>
      <c r="E2284" s="120" t="s">
        <v>1048</v>
      </c>
      <c r="F2284" s="121"/>
      <c r="G2284" s="104"/>
      <c r="H2284" s="995"/>
      <c r="I2284" s="119" t="s">
        <v>1047</v>
      </c>
      <c r="J2284" s="120" t="s">
        <v>1048</v>
      </c>
      <c r="K2284" s="94"/>
      <c r="L2284" s="104"/>
      <c r="M2284" s="995"/>
      <c r="N2284" s="119" t="s">
        <v>1047</v>
      </c>
      <c r="O2284" s="120" t="s">
        <v>1048</v>
      </c>
      <c r="P2284" s="94"/>
    </row>
    <row r="2285" spans="1:16">
      <c r="A2285" s="102"/>
      <c r="B2285" s="106"/>
      <c r="C2285" s="1008" t="s">
        <v>1049</v>
      </c>
      <c r="D2285" s="115"/>
      <c r="E2285" s="116"/>
      <c r="F2285" s="122"/>
      <c r="G2285" s="106"/>
      <c r="H2285" s="993" t="s">
        <v>1049</v>
      </c>
      <c r="I2285" s="115"/>
      <c r="J2285" s="116"/>
      <c r="K2285" s="122"/>
      <c r="L2285" s="106"/>
      <c r="M2285" s="1009" t="s">
        <v>1049</v>
      </c>
      <c r="N2285" s="115"/>
      <c r="O2285" s="116"/>
      <c r="P2285" s="122"/>
    </row>
    <row r="2286" spans="1:16">
      <c r="A2286" s="102"/>
      <c r="B2286" s="107"/>
      <c r="C2286" s="994"/>
      <c r="D2286" s="91"/>
      <c r="E2286" s="93"/>
      <c r="F2286" s="94"/>
      <c r="G2286" s="107"/>
      <c r="H2286" s="994"/>
      <c r="I2286" s="91"/>
      <c r="J2286" s="93"/>
      <c r="K2286" s="94"/>
      <c r="L2286" s="107"/>
      <c r="M2286" s="994"/>
      <c r="N2286" s="91"/>
      <c r="O2286" s="93"/>
      <c r="P2286" s="94"/>
    </row>
    <row r="2287" spans="1:16">
      <c r="A2287" s="102"/>
      <c r="B2287" s="123"/>
      <c r="C2287" s="994"/>
      <c r="D2287" s="91"/>
      <c r="E2287" s="93"/>
      <c r="F2287" s="94"/>
      <c r="G2287" s="123"/>
      <c r="H2287" s="994"/>
      <c r="I2287" s="91"/>
      <c r="J2287" s="93"/>
      <c r="K2287" s="94"/>
      <c r="L2287" s="123"/>
      <c r="M2287" s="994"/>
      <c r="N2287" s="91"/>
      <c r="O2287" s="93"/>
      <c r="P2287" s="125"/>
    </row>
    <row r="2288" spans="1:16">
      <c r="A2288" s="102"/>
      <c r="B2288" s="104"/>
      <c r="C2288" s="994"/>
      <c r="D2288" s="91"/>
      <c r="E2288" s="93"/>
      <c r="F2288" s="94"/>
      <c r="G2288" s="104"/>
      <c r="H2288" s="994"/>
      <c r="I2288" s="91"/>
      <c r="J2288" s="93"/>
      <c r="K2288" s="94"/>
      <c r="L2288" s="104"/>
      <c r="M2288" s="994"/>
      <c r="N2288" s="91"/>
      <c r="O2288" s="93"/>
      <c r="P2288" s="213"/>
    </row>
    <row r="2289" spans="1:16">
      <c r="A2289" s="102"/>
      <c r="B2289" s="106"/>
      <c r="C2289" s="994"/>
      <c r="D2289" s="91"/>
      <c r="E2289" s="93"/>
      <c r="F2289" s="94"/>
      <c r="G2289" s="106"/>
      <c r="H2289" s="994"/>
      <c r="I2289" s="91"/>
      <c r="J2289" s="93"/>
      <c r="K2289" s="94"/>
      <c r="L2289" s="106"/>
      <c r="M2289" s="994"/>
      <c r="N2289" s="91"/>
      <c r="O2289" s="93"/>
      <c r="P2289" s="94"/>
    </row>
    <row r="2290" spans="1:16">
      <c r="A2290" s="102"/>
      <c r="B2290" s="107"/>
      <c r="C2290" s="994"/>
      <c r="D2290" s="91"/>
      <c r="E2290" s="93"/>
      <c r="F2290" s="124"/>
      <c r="G2290" s="107"/>
      <c r="H2290" s="994"/>
      <c r="I2290" s="91"/>
      <c r="J2290" s="93"/>
      <c r="K2290" s="124"/>
      <c r="L2290" s="107"/>
      <c r="M2290" s="994"/>
      <c r="N2290" s="91"/>
      <c r="O2290" s="93"/>
      <c r="P2290" s="124"/>
    </row>
    <row r="2291" spans="1:16">
      <c r="A2291" s="102"/>
      <c r="B2291" s="106"/>
      <c r="C2291" s="994"/>
      <c r="D2291" s="91"/>
      <c r="E2291" s="93"/>
      <c r="F2291" s="125"/>
      <c r="G2291" s="106"/>
      <c r="H2291" s="994"/>
      <c r="I2291" s="91"/>
      <c r="J2291" s="93"/>
      <c r="K2291" s="125"/>
      <c r="L2291" s="106"/>
      <c r="M2291" s="994"/>
      <c r="N2291" s="91"/>
      <c r="O2291" s="93"/>
      <c r="P2291" s="125"/>
    </row>
    <row r="2292" spans="1:16">
      <c r="A2292" s="102"/>
      <c r="B2292" s="107"/>
      <c r="C2292" s="994"/>
      <c r="D2292" s="214"/>
      <c r="E2292" s="111"/>
      <c r="F2292" s="213"/>
      <c r="G2292" s="107"/>
      <c r="H2292" s="994"/>
      <c r="I2292" s="110"/>
      <c r="J2292" s="111"/>
      <c r="K2292" s="213"/>
      <c r="L2292" s="107"/>
      <c r="M2292" s="994"/>
      <c r="N2292" s="110"/>
      <c r="O2292" s="111"/>
      <c r="P2292" s="213"/>
    </row>
    <row r="2293" spans="1:16">
      <c r="A2293" s="102"/>
      <c r="B2293" s="106"/>
      <c r="C2293" s="994"/>
      <c r="D2293" s="214"/>
      <c r="E2293" s="111"/>
      <c r="F2293" s="213"/>
      <c r="G2293" s="106"/>
      <c r="H2293" s="994"/>
      <c r="I2293" s="110"/>
      <c r="J2293" s="111"/>
      <c r="K2293" s="213"/>
      <c r="L2293" s="106"/>
      <c r="M2293" s="994"/>
      <c r="N2293" s="110"/>
      <c r="O2293" s="111"/>
      <c r="P2293" s="213"/>
    </row>
    <row r="2294" spans="1:16" ht="17.45" customHeight="1" thickBot="1">
      <c r="A2294" s="102"/>
      <c r="B2294" s="107"/>
      <c r="C2294" s="995"/>
      <c r="D2294" s="126"/>
      <c r="E2294" s="127"/>
      <c r="F2294" s="101"/>
      <c r="G2294" s="107"/>
      <c r="H2294" s="995"/>
      <c r="I2294" s="110"/>
      <c r="J2294" s="127"/>
      <c r="K2294" s="101"/>
      <c r="L2294" s="107"/>
      <c r="M2294" s="995"/>
      <c r="N2294" s="110"/>
      <c r="O2294" s="128"/>
      <c r="P2294" s="124"/>
    </row>
    <row r="2295" spans="1:16">
      <c r="A2295" s="129"/>
      <c r="B2295" s="106"/>
      <c r="C2295" s="1008" t="s">
        <v>1055</v>
      </c>
      <c r="D2295" s="115" t="s">
        <v>1056</v>
      </c>
      <c r="E2295" s="130" t="s">
        <v>943</v>
      </c>
      <c r="F2295" s="122"/>
      <c r="G2295" s="106"/>
      <c r="H2295" s="993" t="s">
        <v>1055</v>
      </c>
      <c r="I2295" s="115" t="s">
        <v>1056</v>
      </c>
      <c r="J2295" s="130" t="s">
        <v>943</v>
      </c>
      <c r="K2295" s="122"/>
      <c r="L2295" s="106"/>
      <c r="M2295" s="1009" t="s">
        <v>1055</v>
      </c>
      <c r="N2295" s="115" t="s">
        <v>1056</v>
      </c>
      <c r="O2295" s="130" t="s">
        <v>943</v>
      </c>
      <c r="P2295" s="122"/>
    </row>
    <row r="2296" spans="1:16">
      <c r="A2296" s="129"/>
      <c r="B2296" s="107"/>
      <c r="C2296" s="994"/>
      <c r="D2296" s="91" t="s">
        <v>1060</v>
      </c>
      <c r="E2296" s="93" t="s">
        <v>948</v>
      </c>
      <c r="F2296" s="131"/>
      <c r="G2296" s="107"/>
      <c r="H2296" s="994"/>
      <c r="I2296" s="91" t="s">
        <v>1060</v>
      </c>
      <c r="J2296" s="93" t="s">
        <v>948</v>
      </c>
      <c r="K2296" s="131"/>
      <c r="L2296" s="107"/>
      <c r="M2296" s="994"/>
      <c r="N2296" s="91" t="s">
        <v>1060</v>
      </c>
      <c r="O2296" s="93" t="s">
        <v>948</v>
      </c>
      <c r="P2296" s="131"/>
    </row>
    <row r="2297" spans="1:16">
      <c r="A2297" s="129"/>
      <c r="B2297" s="132"/>
      <c r="C2297" s="994"/>
      <c r="D2297" s="91" t="s">
        <v>1063</v>
      </c>
      <c r="E2297" s="93" t="s">
        <v>952</v>
      </c>
      <c r="F2297" s="94"/>
      <c r="G2297" s="132"/>
      <c r="H2297" s="994"/>
      <c r="I2297" s="91" t="s">
        <v>1063</v>
      </c>
      <c r="J2297" s="93" t="s">
        <v>952</v>
      </c>
      <c r="K2297" s="94"/>
      <c r="L2297" s="132"/>
      <c r="M2297" s="994"/>
      <c r="N2297" s="91" t="s">
        <v>1063</v>
      </c>
      <c r="O2297" s="93" t="s">
        <v>952</v>
      </c>
      <c r="P2297" s="94"/>
    </row>
    <row r="2298" spans="1:16">
      <c r="A2298" s="129"/>
      <c r="B2298" s="107"/>
      <c r="C2298" s="994"/>
      <c r="D2298" s="91" t="s">
        <v>978</v>
      </c>
      <c r="E2298" s="93" t="s">
        <v>956</v>
      </c>
      <c r="F2298" s="101"/>
      <c r="G2298" s="107"/>
      <c r="H2298" s="994"/>
      <c r="I2298" s="91" t="s">
        <v>978</v>
      </c>
      <c r="J2298" s="93" t="s">
        <v>956</v>
      </c>
      <c r="K2298" s="101"/>
      <c r="L2298" s="107"/>
      <c r="M2298" s="994"/>
      <c r="N2298" s="91" t="s">
        <v>978</v>
      </c>
      <c r="O2298" s="93" t="s">
        <v>956</v>
      </c>
      <c r="P2298" s="101"/>
    </row>
    <row r="2299" spans="1:16">
      <c r="A2299" s="129"/>
      <c r="B2299" s="132"/>
      <c r="C2299" s="994"/>
      <c r="D2299" s="91"/>
      <c r="E2299" s="111"/>
      <c r="F2299" s="133"/>
      <c r="G2299" s="132"/>
      <c r="H2299" s="994"/>
      <c r="I2299" s="91"/>
      <c r="J2299" s="111"/>
      <c r="K2299" s="133"/>
      <c r="L2299" s="132"/>
      <c r="M2299" s="994"/>
      <c r="N2299" s="91"/>
      <c r="O2299" s="111"/>
      <c r="P2299" s="133"/>
    </row>
    <row r="2300" spans="1:16">
      <c r="A2300" s="129"/>
      <c r="B2300" s="107"/>
      <c r="C2300" s="994"/>
      <c r="D2300" s="91"/>
      <c r="E2300" s="93"/>
      <c r="F2300" s="94"/>
      <c r="G2300" s="107"/>
      <c r="H2300" s="994"/>
      <c r="I2300" s="91"/>
      <c r="J2300" s="93"/>
      <c r="K2300" s="94"/>
      <c r="L2300" s="107"/>
      <c r="M2300" s="994"/>
      <c r="N2300" s="91"/>
      <c r="O2300" s="93"/>
      <c r="P2300" s="94"/>
    </row>
    <row r="2301" spans="1:16">
      <c r="A2301" s="129"/>
      <c r="B2301" s="132"/>
      <c r="C2301" s="994"/>
      <c r="D2301" s="91"/>
      <c r="E2301" s="111"/>
      <c r="F2301" s="133"/>
      <c r="G2301" s="132"/>
      <c r="H2301" s="994"/>
      <c r="I2301" s="91"/>
      <c r="J2301" s="111"/>
      <c r="K2301" s="133"/>
      <c r="L2301" s="132"/>
      <c r="M2301" s="994"/>
      <c r="N2301" s="91"/>
      <c r="O2301" s="111"/>
      <c r="P2301" s="133"/>
    </row>
    <row r="2302" spans="1:16">
      <c r="A2302" s="129"/>
      <c r="B2302" s="107"/>
      <c r="C2302" s="994"/>
      <c r="D2302" s="91"/>
      <c r="E2302" s="93"/>
      <c r="F2302" s="94"/>
      <c r="G2302" s="107"/>
      <c r="H2302" s="994"/>
      <c r="I2302" s="91"/>
      <c r="J2302" s="93"/>
      <c r="K2302" s="94"/>
      <c r="L2302" s="107"/>
      <c r="M2302" s="994"/>
      <c r="N2302" s="91"/>
      <c r="O2302" s="93"/>
      <c r="P2302" s="94"/>
    </row>
    <row r="2303" spans="1:16">
      <c r="A2303" s="129"/>
      <c r="B2303" s="132"/>
      <c r="C2303" s="994"/>
      <c r="D2303" s="91"/>
      <c r="E2303" s="93"/>
      <c r="F2303" s="94"/>
      <c r="G2303" s="132"/>
      <c r="H2303" s="994"/>
      <c r="I2303" s="91"/>
      <c r="J2303" s="93"/>
      <c r="K2303" s="94"/>
      <c r="L2303" s="132"/>
      <c r="M2303" s="994"/>
      <c r="N2303" s="91"/>
      <c r="O2303" s="93"/>
      <c r="P2303" s="94"/>
    </row>
    <row r="2304" spans="1:16" ht="17.45" customHeight="1" thickBot="1">
      <c r="A2304" s="129"/>
      <c r="B2304" s="107"/>
      <c r="C2304" s="995"/>
      <c r="D2304" s="112"/>
      <c r="E2304" s="113"/>
      <c r="F2304" s="114"/>
      <c r="G2304" s="107"/>
      <c r="H2304" s="995"/>
      <c r="I2304" s="112"/>
      <c r="J2304" s="127"/>
      <c r="K2304" s="101"/>
      <c r="L2304" s="107"/>
      <c r="M2304" s="995"/>
      <c r="N2304" s="112"/>
      <c r="O2304" s="127"/>
      <c r="P2304" s="101"/>
    </row>
    <row r="2305" spans="1:16">
      <c r="A2305" s="129"/>
      <c r="B2305" s="132"/>
      <c r="C2305" s="1011" t="s">
        <v>1068</v>
      </c>
      <c r="D2305" s="134" t="s">
        <v>1069</v>
      </c>
      <c r="E2305" s="135"/>
      <c r="F2305" s="136" t="s">
        <v>1070</v>
      </c>
      <c r="G2305" s="132"/>
      <c r="H2305" s="1028" t="s">
        <v>1068</v>
      </c>
      <c r="I2305" s="134" t="s">
        <v>1069</v>
      </c>
      <c r="J2305" s="135"/>
      <c r="K2305" s="136" t="s">
        <v>1070</v>
      </c>
      <c r="L2305" s="132"/>
      <c r="M2305" s="1013" t="s">
        <v>1068</v>
      </c>
      <c r="N2305" s="134" t="s">
        <v>1069</v>
      </c>
      <c r="O2305" s="135"/>
      <c r="P2305" s="136" t="s">
        <v>1070</v>
      </c>
    </row>
    <row r="2306" spans="1:16">
      <c r="A2306" s="129"/>
      <c r="B2306" s="107"/>
      <c r="C2306" s="994"/>
      <c r="D2306" s="117"/>
      <c r="E2306" s="118"/>
      <c r="F2306" s="137"/>
      <c r="G2306" s="107"/>
      <c r="H2306" s="994"/>
      <c r="I2306" s="91"/>
      <c r="J2306" s="93"/>
      <c r="K2306" s="94"/>
      <c r="L2306" s="107"/>
      <c r="M2306" s="994"/>
      <c r="N2306" s="91"/>
      <c r="O2306" s="93"/>
      <c r="P2306" s="94"/>
    </row>
    <row r="2307" spans="1:16">
      <c r="A2307" s="129"/>
      <c r="B2307" s="132"/>
      <c r="C2307" s="994"/>
      <c r="D2307" s="91"/>
      <c r="E2307" s="93"/>
      <c r="F2307" s="94"/>
      <c r="G2307" s="132"/>
      <c r="H2307" s="994"/>
      <c r="I2307" s="91"/>
      <c r="J2307" s="93"/>
      <c r="K2307" s="94"/>
      <c r="L2307" s="132"/>
      <c r="M2307" s="994"/>
      <c r="N2307" s="91"/>
      <c r="O2307" s="93"/>
      <c r="P2307" s="94"/>
    </row>
    <row r="2308" spans="1:16">
      <c r="A2308" s="129"/>
      <c r="B2308" s="107"/>
      <c r="C2308" s="994"/>
      <c r="D2308" s="110"/>
      <c r="E2308" s="111"/>
      <c r="F2308" s="101"/>
      <c r="G2308" s="107"/>
      <c r="H2308" s="994"/>
      <c r="I2308" s="110"/>
      <c r="J2308" s="111"/>
      <c r="K2308" s="101"/>
      <c r="L2308" s="107"/>
      <c r="M2308" s="994"/>
      <c r="N2308" s="110"/>
      <c r="O2308" s="111"/>
      <c r="P2308" s="101"/>
    </row>
    <row r="2309" spans="1:16">
      <c r="A2309" s="1031"/>
      <c r="B2309" s="132"/>
      <c r="C2309" s="994"/>
      <c r="D2309" s="91"/>
      <c r="E2309" s="93"/>
      <c r="F2309" s="94"/>
      <c r="G2309" s="132"/>
      <c r="H2309" s="994"/>
      <c r="I2309" s="91"/>
      <c r="J2309" s="93"/>
      <c r="K2309" s="94"/>
      <c r="L2309" s="132"/>
      <c r="M2309" s="994"/>
      <c r="N2309" s="91"/>
      <c r="O2309" s="93"/>
      <c r="P2309" s="94"/>
    </row>
    <row r="2310" spans="1:16">
      <c r="A2310" s="1017"/>
      <c r="B2310" s="107"/>
      <c r="C2310" s="994"/>
      <c r="D2310" s="91"/>
      <c r="E2310" s="93"/>
      <c r="F2310" s="94"/>
      <c r="G2310" s="107"/>
      <c r="H2310" s="994"/>
      <c r="I2310" s="91"/>
      <c r="J2310" s="93"/>
      <c r="K2310" s="94"/>
      <c r="L2310" s="107"/>
      <c r="M2310" s="994"/>
      <c r="N2310" s="91"/>
      <c r="O2310" s="93"/>
      <c r="P2310" s="94"/>
    </row>
    <row r="2311" spans="1:16">
      <c r="A2311" s="1017"/>
      <c r="B2311" s="132"/>
      <c r="C2311" s="994"/>
      <c r="D2311" s="110"/>
      <c r="E2311" s="111"/>
      <c r="F2311" s="101"/>
      <c r="G2311" s="132"/>
      <c r="H2311" s="994"/>
      <c r="I2311" s="110"/>
      <c r="J2311" s="111"/>
      <c r="K2311" s="101"/>
      <c r="L2311" s="132"/>
      <c r="M2311" s="994"/>
      <c r="N2311" s="110"/>
      <c r="O2311" s="111"/>
      <c r="P2311" s="101"/>
    </row>
    <row r="2312" spans="1:16" ht="17.45" customHeight="1" thickBot="1">
      <c r="A2312" s="1032"/>
      <c r="B2312" s="138"/>
      <c r="C2312" s="1012"/>
      <c r="D2312" s="139"/>
      <c r="E2312" s="140"/>
      <c r="F2312" s="141"/>
      <c r="G2312" s="138"/>
      <c r="H2312" s="1012"/>
      <c r="I2312" s="139"/>
      <c r="J2312" s="140"/>
      <c r="K2312" s="141"/>
      <c r="L2312" s="138"/>
      <c r="M2312" s="1012"/>
      <c r="N2312" s="139"/>
      <c r="O2312" s="140"/>
      <c r="P2312" s="141"/>
    </row>
    <row r="2313" spans="1:16" s="143" customFormat="1" ht="27" customHeight="1" thickTop="1" thickBot="1">
      <c r="A2313" s="142"/>
      <c r="B2313" s="1000" t="s">
        <v>1077</v>
      </c>
      <c r="C2313" s="1001"/>
      <c r="D2313" s="1001"/>
      <c r="E2313" s="1001"/>
      <c r="F2313" s="1001"/>
      <c r="G2313" s="1025" t="s">
        <v>1078</v>
      </c>
      <c r="H2313" s="1006"/>
      <c r="I2313" s="1006"/>
      <c r="J2313" s="1006"/>
      <c r="K2313" s="1006"/>
      <c r="L2313" s="1006"/>
      <c r="M2313" s="1006"/>
      <c r="N2313" s="1005" t="s">
        <v>1079</v>
      </c>
      <c r="O2313" s="1006"/>
      <c r="P2313" s="1006"/>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990">
        <f>A2229</f>
        <v>46164</v>
      </c>
      <c r="B2315" s="1020" t="s">
        <v>1085</v>
      </c>
      <c r="C2315" s="157"/>
      <c r="D2315" s="158"/>
      <c r="E2315" s="159"/>
      <c r="F2315" s="160"/>
      <c r="G2315" s="161"/>
      <c r="H2315" s="162"/>
      <c r="I2315" s="163"/>
      <c r="J2315" s="163"/>
      <c r="K2315" s="164"/>
      <c r="L2315" s="165"/>
      <c r="M2315" s="166"/>
      <c r="N2315" s="167"/>
      <c r="O2315" s="163"/>
      <c r="P2315" s="168"/>
    </row>
    <row r="2316" spans="1:16" s="169" customFormat="1">
      <c r="A2316" s="991"/>
      <c r="B2316" s="1021"/>
      <c r="C2316" s="170"/>
      <c r="D2316" s="171"/>
      <c r="E2316" s="172"/>
      <c r="F2316" s="173"/>
      <c r="G2316" s="170"/>
      <c r="H2316" s="174"/>
      <c r="I2316" s="172"/>
      <c r="J2316" s="172"/>
      <c r="K2316" s="175"/>
      <c r="L2316" s="176"/>
      <c r="M2316" s="177"/>
      <c r="N2316" s="178"/>
      <c r="O2316" s="172"/>
      <c r="P2316" s="179"/>
    </row>
    <row r="2317" spans="1:16" s="169" customFormat="1">
      <c r="A2317" s="991"/>
      <c r="B2317" s="1021"/>
      <c r="C2317" s="170"/>
      <c r="D2317" s="171"/>
      <c r="E2317" s="172"/>
      <c r="F2317" s="173"/>
      <c r="G2317" s="170"/>
      <c r="H2317" s="180"/>
      <c r="I2317" s="172"/>
      <c r="J2317" s="172"/>
      <c r="K2317" s="175"/>
      <c r="L2317" s="181"/>
      <c r="M2317" s="177"/>
      <c r="N2317" s="178"/>
      <c r="O2317" s="172"/>
      <c r="P2317" s="179"/>
    </row>
    <row r="2318" spans="1:16" s="169" customFormat="1">
      <c r="A2318" s="991"/>
      <c r="B2318" s="1021"/>
      <c r="C2318" s="170"/>
      <c r="D2318" s="215"/>
      <c r="E2318" s="172"/>
      <c r="F2318" s="173"/>
      <c r="G2318" s="170"/>
      <c r="H2318" s="180"/>
      <c r="I2318" s="172"/>
      <c r="J2318" s="172"/>
      <c r="K2318" s="184"/>
      <c r="L2318" s="181"/>
      <c r="M2318" s="177"/>
      <c r="N2318" s="178"/>
      <c r="O2318" s="172"/>
      <c r="P2318" s="179"/>
    </row>
    <row r="2319" spans="1:16" s="169" customFormat="1">
      <c r="A2319" s="991"/>
      <c r="B2319" s="1021"/>
      <c r="C2319" s="170"/>
      <c r="D2319" s="182"/>
      <c r="E2319" s="172"/>
      <c r="F2319" s="179"/>
      <c r="G2319" s="170"/>
      <c r="H2319" s="183"/>
      <c r="I2319" s="172"/>
      <c r="J2319" s="172"/>
      <c r="K2319" s="184"/>
      <c r="L2319" s="181"/>
      <c r="M2319" s="177"/>
      <c r="N2319" s="178"/>
      <c r="O2319" s="172"/>
      <c r="P2319" s="179"/>
    </row>
    <row r="2320" spans="1:16" s="169" customFormat="1">
      <c r="A2320" s="991"/>
      <c r="B2320" s="1021"/>
      <c r="C2320" s="170"/>
      <c r="D2320" s="171"/>
      <c r="E2320" s="172"/>
      <c r="F2320" s="185"/>
      <c r="G2320" s="195"/>
      <c r="H2320" s="180"/>
      <c r="I2320" s="188"/>
      <c r="J2320" s="172"/>
      <c r="K2320" s="175"/>
      <c r="L2320" s="186"/>
      <c r="M2320" s="187"/>
      <c r="N2320" s="178"/>
      <c r="O2320" s="172"/>
      <c r="P2320" s="179"/>
    </row>
    <row r="2321" spans="1:16" s="169" customFormat="1">
      <c r="A2321" s="991"/>
      <c r="B2321" s="1021"/>
      <c r="C2321" s="170"/>
      <c r="D2321" s="171"/>
      <c r="E2321" s="172"/>
      <c r="F2321" s="179"/>
      <c r="G2321" s="170"/>
      <c r="H2321" s="180"/>
      <c r="I2321" s="188"/>
      <c r="J2321" s="172"/>
      <c r="K2321" s="175"/>
      <c r="L2321" s="181"/>
      <c r="M2321" s="177"/>
      <c r="N2321" s="178"/>
      <c r="O2321" s="172"/>
      <c r="P2321" s="179"/>
    </row>
    <row r="2322" spans="1:16" s="169" customFormat="1">
      <c r="A2322" s="991"/>
      <c r="B2322" s="1021"/>
      <c r="C2322" s="170"/>
      <c r="D2322" s="171"/>
      <c r="E2322" s="172"/>
      <c r="F2322" s="179"/>
      <c r="G2322" s="216"/>
      <c r="H2322" s="180"/>
      <c r="I2322" s="172"/>
      <c r="J2322" s="172"/>
      <c r="K2322" s="175"/>
      <c r="L2322" s="181"/>
      <c r="M2322" s="177"/>
      <c r="N2322" s="178"/>
      <c r="O2322" s="172"/>
      <c r="P2322" s="179"/>
    </row>
    <row r="2323" spans="1:16" s="169" customFormat="1">
      <c r="A2323" s="991"/>
      <c r="B2323" s="1021"/>
      <c r="C2323" s="170"/>
      <c r="D2323" s="171"/>
      <c r="E2323" s="172"/>
      <c r="F2323" s="185"/>
      <c r="G2323" s="170"/>
      <c r="H2323" s="180"/>
      <c r="I2323" s="188"/>
      <c r="J2323" s="172"/>
      <c r="K2323" s="175"/>
      <c r="L2323" s="181"/>
      <c r="M2323" s="177"/>
      <c r="N2323" s="178"/>
      <c r="O2323" s="172"/>
      <c r="P2323" s="179"/>
    </row>
    <row r="2324" spans="1:16" s="169" customFormat="1">
      <c r="A2324" s="991"/>
      <c r="B2324" s="1021"/>
      <c r="C2324" s="170"/>
      <c r="D2324" s="171"/>
      <c r="E2324" s="172"/>
      <c r="F2324" s="179"/>
      <c r="G2324" s="170"/>
      <c r="H2324" s="180"/>
      <c r="I2324" s="188"/>
      <c r="J2324" s="172"/>
      <c r="K2324" s="175"/>
      <c r="L2324" s="181"/>
      <c r="M2324" s="177"/>
      <c r="N2324" s="178"/>
      <c r="O2324" s="172"/>
      <c r="P2324" s="179"/>
    </row>
    <row r="2325" spans="1:16" s="169" customFormat="1">
      <c r="A2325" s="991"/>
      <c r="B2325" s="1021"/>
      <c r="C2325" s="189"/>
      <c r="D2325" s="190"/>
      <c r="E2325" s="191"/>
      <c r="F2325" s="192"/>
      <c r="G2325" s="170"/>
      <c r="H2325" s="174"/>
      <c r="I2325" s="172"/>
      <c r="J2325" s="172"/>
      <c r="K2325" s="175"/>
      <c r="L2325" s="181"/>
      <c r="M2325" s="177"/>
      <c r="N2325" s="193"/>
      <c r="O2325" s="191"/>
      <c r="P2325" s="192"/>
    </row>
    <row r="2326" spans="1:16" s="169" customFormat="1">
      <c r="A2326" s="991"/>
      <c r="B2326" s="1021"/>
      <c r="C2326" s="189"/>
      <c r="D2326" s="190"/>
      <c r="E2326" s="191"/>
      <c r="F2326" s="192"/>
      <c r="G2326" s="195"/>
      <c r="H2326" s="180"/>
      <c r="I2326" s="188"/>
      <c r="J2326" s="172"/>
      <c r="K2326" s="175"/>
      <c r="L2326" s="181"/>
      <c r="M2326" s="177"/>
      <c r="N2326" s="193"/>
      <c r="O2326" s="191"/>
      <c r="P2326" s="192"/>
    </row>
    <row r="2327" spans="1:16" s="169" customFormat="1">
      <c r="A2327" s="991"/>
      <c r="B2327" s="1021"/>
      <c r="C2327" s="189"/>
      <c r="D2327" s="190"/>
      <c r="E2327" s="191"/>
      <c r="F2327" s="192"/>
      <c r="G2327" s="170"/>
      <c r="H2327" s="196"/>
      <c r="I2327" s="188"/>
      <c r="J2327" s="197"/>
      <c r="K2327" s="194"/>
      <c r="L2327" s="181"/>
      <c r="M2327" s="177"/>
      <c r="N2327" s="193"/>
      <c r="O2327" s="191"/>
      <c r="P2327" s="192"/>
    </row>
    <row r="2328" spans="1:16" s="169" customFormat="1">
      <c r="A2328" s="991"/>
      <c r="B2328" s="1021"/>
      <c r="C2328" s="189"/>
      <c r="D2328" s="190"/>
      <c r="E2328" s="191"/>
      <c r="F2328" s="192"/>
      <c r="G2328" s="170"/>
      <c r="H2328" s="198"/>
      <c r="I2328" s="172"/>
      <c r="J2328" s="172"/>
      <c r="K2328" s="175"/>
      <c r="L2328" s="181"/>
      <c r="M2328" s="177"/>
      <c r="N2328" s="193"/>
      <c r="O2328" s="191"/>
      <c r="P2328" s="192"/>
    </row>
    <row r="2329" spans="1:16" s="169" customFormat="1">
      <c r="A2329" s="991"/>
      <c r="B2329" s="1021"/>
      <c r="C2329" s="189"/>
      <c r="D2329" s="190"/>
      <c r="E2329" s="191"/>
      <c r="F2329" s="192"/>
      <c r="G2329" s="195"/>
      <c r="H2329" s="180"/>
      <c r="I2329" s="197"/>
      <c r="J2329" s="197"/>
      <c r="K2329" s="194"/>
      <c r="L2329" s="181"/>
      <c r="M2329" s="177"/>
      <c r="N2329" s="193"/>
      <c r="O2329" s="191"/>
      <c r="P2329" s="192"/>
    </row>
    <row r="2330" spans="1:16" s="169" customFormat="1">
      <c r="A2330" s="991"/>
      <c r="B2330" s="1021"/>
      <c r="C2330" s="189"/>
      <c r="D2330" s="190"/>
      <c r="E2330" s="191"/>
      <c r="F2330" s="192"/>
      <c r="G2330" s="170"/>
      <c r="H2330" s="180"/>
      <c r="I2330" s="197"/>
      <c r="J2330" s="197"/>
      <c r="K2330" s="194"/>
      <c r="L2330" s="176"/>
      <c r="M2330" s="177"/>
      <c r="N2330" s="193"/>
      <c r="O2330" s="191"/>
      <c r="P2330" s="192"/>
    </row>
    <row r="2331" spans="1:16" s="169" customFormat="1">
      <c r="A2331" s="991"/>
      <c r="B2331" s="1021"/>
      <c r="C2331" s="189"/>
      <c r="D2331" s="190"/>
      <c r="E2331" s="191"/>
      <c r="F2331" s="192"/>
      <c r="G2331" s="189"/>
      <c r="H2331" s="198"/>
      <c r="I2331" s="199"/>
      <c r="J2331" s="199"/>
      <c r="K2331" s="200"/>
      <c r="L2331" s="201"/>
      <c r="M2331" s="187"/>
      <c r="N2331" s="193"/>
      <c r="O2331" s="191"/>
      <c r="P2331" s="192"/>
    </row>
    <row r="2332" spans="1:16" s="169" customFormat="1">
      <c r="A2332" s="991"/>
      <c r="B2332" s="1021"/>
      <c r="C2332" s="189"/>
      <c r="D2332" s="190"/>
      <c r="E2332" s="191"/>
      <c r="F2332" s="192"/>
      <c r="G2332" s="189"/>
      <c r="H2332" s="198"/>
      <c r="I2332" s="199"/>
      <c r="J2332" s="199"/>
      <c r="K2332" s="200"/>
      <c r="L2332" s="201"/>
      <c r="M2332" s="187"/>
      <c r="N2332" s="193"/>
      <c r="O2332" s="191"/>
      <c r="P2332" s="192"/>
    </row>
    <row r="2333" spans="1:16" s="169" customFormat="1">
      <c r="A2333" s="991"/>
      <c r="B2333" s="1021"/>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992"/>
      <c r="B2334" s="1022"/>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16">
        <f>A2229+1</f>
        <v>46165</v>
      </c>
      <c r="B2335" s="87" t="s">
        <v>940</v>
      </c>
      <c r="C2335" s="1008" t="s">
        <v>941</v>
      </c>
      <c r="D2335" s="88" t="s">
        <v>942</v>
      </c>
      <c r="E2335" s="89" t="s">
        <v>943</v>
      </c>
      <c r="F2335" s="90"/>
      <c r="G2335" s="87" t="s">
        <v>940</v>
      </c>
      <c r="H2335" s="1023" t="s">
        <v>941</v>
      </c>
      <c r="I2335" s="88" t="s">
        <v>942</v>
      </c>
      <c r="J2335" s="89" t="s">
        <v>943</v>
      </c>
      <c r="K2335" s="90"/>
      <c r="L2335" s="87" t="s">
        <v>940</v>
      </c>
      <c r="M2335" s="1029" t="s">
        <v>941</v>
      </c>
      <c r="N2335" s="88" t="s">
        <v>942</v>
      </c>
      <c r="O2335" s="89" t="s">
        <v>943</v>
      </c>
      <c r="P2335" s="90"/>
    </row>
    <row r="2336" spans="1:16" ht="18" customHeight="1">
      <c r="A2336" s="1017"/>
      <c r="B2336" s="1026"/>
      <c r="C2336" s="994"/>
      <c r="D2336" s="91" t="s">
        <v>951</v>
      </c>
      <c r="E2336" s="92" t="s">
        <v>948</v>
      </c>
      <c r="F2336" s="90"/>
      <c r="G2336" s="1026"/>
      <c r="H2336" s="994"/>
      <c r="I2336" s="91" t="s">
        <v>951</v>
      </c>
      <c r="J2336" s="92" t="s">
        <v>948</v>
      </c>
      <c r="K2336" s="90"/>
      <c r="L2336" s="1026"/>
      <c r="M2336" s="994"/>
      <c r="N2336" s="91" t="s">
        <v>951</v>
      </c>
      <c r="O2336" s="92" t="s">
        <v>948</v>
      </c>
      <c r="P2336" s="90"/>
    </row>
    <row r="2337" spans="1:16" ht="17.45" customHeight="1" thickBot="1">
      <c r="A2337" s="1017"/>
      <c r="B2337" s="997"/>
      <c r="C2337" s="994"/>
      <c r="D2337" s="91" t="s">
        <v>955</v>
      </c>
      <c r="E2337" s="93" t="s">
        <v>952</v>
      </c>
      <c r="F2337" s="95"/>
      <c r="G2337" s="997"/>
      <c r="H2337" s="994"/>
      <c r="I2337" s="91" t="s">
        <v>955</v>
      </c>
      <c r="J2337" s="93" t="s">
        <v>952</v>
      </c>
      <c r="K2337" s="95"/>
      <c r="L2337" s="997"/>
      <c r="M2337" s="994"/>
      <c r="N2337" s="91" t="s">
        <v>955</v>
      </c>
      <c r="O2337" s="93" t="s">
        <v>952</v>
      </c>
      <c r="P2337" s="95"/>
    </row>
    <row r="2338" spans="1:16" ht="17.45" customHeight="1" thickBot="1">
      <c r="A2338" s="1017"/>
      <c r="B2338" s="87" t="s">
        <v>954</v>
      </c>
      <c r="C2338" s="994"/>
      <c r="D2338" s="91"/>
      <c r="E2338" s="93"/>
      <c r="F2338" s="94"/>
      <c r="G2338" s="87" t="s">
        <v>954</v>
      </c>
      <c r="H2338" s="994"/>
      <c r="I2338" s="91" t="s">
        <v>958</v>
      </c>
      <c r="J2338" s="93" t="s">
        <v>956</v>
      </c>
      <c r="K2338" s="94"/>
      <c r="L2338" s="87" t="s">
        <v>954</v>
      </c>
      <c r="M2338" s="994"/>
      <c r="N2338" s="91" t="s">
        <v>958</v>
      </c>
      <c r="O2338" s="93" t="s">
        <v>956</v>
      </c>
      <c r="P2338" s="94"/>
    </row>
    <row r="2339" spans="1:16">
      <c r="A2339" s="1017"/>
      <c r="B2339" s="1027"/>
      <c r="C2339" s="994"/>
      <c r="D2339" s="91"/>
      <c r="E2339" s="93"/>
      <c r="F2339" s="94"/>
      <c r="G2339" s="1027"/>
      <c r="H2339" s="994"/>
      <c r="I2339" s="91"/>
      <c r="J2339" s="93"/>
      <c r="K2339" s="94"/>
      <c r="L2339" s="1027"/>
      <c r="M2339" s="994"/>
      <c r="N2339" s="91"/>
      <c r="O2339" s="93"/>
      <c r="P2339" s="94"/>
    </row>
    <row r="2340" spans="1:16">
      <c r="A2340" s="1017"/>
      <c r="B2340" s="1003"/>
      <c r="C2340" s="994"/>
      <c r="D2340" s="91"/>
      <c r="E2340" s="93"/>
      <c r="F2340" s="94"/>
      <c r="G2340" s="1003"/>
      <c r="H2340" s="994"/>
      <c r="I2340" s="91"/>
      <c r="J2340" s="93"/>
      <c r="K2340" s="94"/>
      <c r="L2340" s="1003"/>
      <c r="M2340" s="994"/>
      <c r="N2340" s="91"/>
      <c r="O2340" s="93"/>
      <c r="P2340" s="94"/>
    </row>
    <row r="2341" spans="1:16">
      <c r="A2341" s="1017"/>
      <c r="B2341" s="1002"/>
      <c r="C2341" s="994"/>
      <c r="D2341" s="91"/>
      <c r="E2341" s="93"/>
      <c r="F2341" s="90"/>
      <c r="G2341" s="1002"/>
      <c r="H2341" s="994"/>
      <c r="I2341" s="91"/>
      <c r="J2341" s="93"/>
      <c r="K2341" s="90"/>
      <c r="L2341" s="1002"/>
      <c r="M2341" s="994"/>
      <c r="N2341" s="91"/>
      <c r="O2341" s="93"/>
      <c r="P2341" s="90"/>
    </row>
    <row r="2342" spans="1:16">
      <c r="A2342" s="1017"/>
      <c r="B2342" s="1003"/>
      <c r="C2342" s="994"/>
      <c r="D2342" s="91"/>
      <c r="E2342" s="93"/>
      <c r="F2342" s="96"/>
      <c r="G2342" s="1003"/>
      <c r="H2342" s="994"/>
      <c r="I2342" s="91"/>
      <c r="J2342" s="93"/>
      <c r="K2342" s="96"/>
      <c r="L2342" s="1003"/>
      <c r="M2342" s="994"/>
      <c r="N2342" s="91"/>
      <c r="O2342" s="93"/>
      <c r="P2342" s="90"/>
    </row>
    <row r="2343" spans="1:16">
      <c r="A2343" s="1017"/>
      <c r="B2343" s="1002"/>
      <c r="C2343" s="994"/>
      <c r="D2343" s="91"/>
      <c r="E2343" s="93"/>
      <c r="F2343" s="99"/>
      <c r="G2343" s="1002"/>
      <c r="H2343" s="994"/>
      <c r="I2343" s="91"/>
      <c r="J2343" s="93"/>
      <c r="K2343" s="99"/>
      <c r="L2343" s="1002"/>
      <c r="M2343" s="994"/>
      <c r="N2343" s="91"/>
      <c r="O2343" s="93"/>
      <c r="P2343" s="96"/>
    </row>
    <row r="2344" spans="1:16" ht="17.45" customHeight="1" thickBot="1">
      <c r="A2344" s="1017"/>
      <c r="B2344" s="1003"/>
      <c r="C2344" s="994"/>
      <c r="D2344" s="91"/>
      <c r="E2344" s="93"/>
      <c r="F2344" s="96"/>
      <c r="G2344" s="1003"/>
      <c r="H2344" s="994"/>
      <c r="I2344" s="91"/>
      <c r="J2344" s="93"/>
      <c r="K2344" s="96"/>
      <c r="L2344" s="1003"/>
      <c r="M2344" s="994"/>
      <c r="N2344" s="91"/>
      <c r="O2344" s="93"/>
      <c r="P2344" s="96"/>
    </row>
    <row r="2345" spans="1:16" ht="17.45" customHeight="1" thickBot="1">
      <c r="A2345" s="1017"/>
      <c r="B2345" s="97" t="s">
        <v>977</v>
      </c>
      <c r="C2345" s="994"/>
      <c r="D2345" s="91"/>
      <c r="E2345" s="93"/>
      <c r="F2345" s="96"/>
      <c r="G2345" s="97" t="s">
        <v>977</v>
      </c>
      <c r="H2345" s="994"/>
      <c r="I2345" s="91"/>
      <c r="J2345" s="93"/>
      <c r="K2345" s="96"/>
      <c r="L2345" s="97" t="s">
        <v>977</v>
      </c>
      <c r="M2345" s="994"/>
      <c r="N2345" s="91"/>
      <c r="O2345" s="93"/>
      <c r="P2345" s="96"/>
    </row>
    <row r="2346" spans="1:16">
      <c r="A2346" s="1017"/>
      <c r="B2346" s="1007"/>
      <c r="C2346" s="994"/>
      <c r="D2346" s="91"/>
      <c r="E2346" s="93"/>
      <c r="F2346" s="96"/>
      <c r="G2346" s="1007"/>
      <c r="H2346" s="994"/>
      <c r="I2346" s="91"/>
      <c r="J2346" s="93"/>
      <c r="K2346" s="96"/>
      <c r="L2346" s="1007"/>
      <c r="M2346" s="994"/>
      <c r="N2346" s="91"/>
      <c r="O2346" s="93"/>
      <c r="P2346" s="96"/>
    </row>
    <row r="2347" spans="1:16">
      <c r="A2347" s="1017"/>
      <c r="B2347" s="999"/>
      <c r="C2347" s="994"/>
      <c r="D2347" s="91"/>
      <c r="E2347" s="93"/>
      <c r="F2347" s="96"/>
      <c r="G2347" s="999"/>
      <c r="H2347" s="994"/>
      <c r="I2347" s="91"/>
      <c r="J2347" s="93"/>
      <c r="K2347" s="96"/>
      <c r="L2347" s="999"/>
      <c r="M2347" s="994"/>
      <c r="N2347" s="91"/>
      <c r="O2347" s="93"/>
      <c r="P2347" s="94"/>
    </row>
    <row r="2348" spans="1:16" ht="17.45" customHeight="1" thickBot="1">
      <c r="A2348" s="1017"/>
      <c r="B2348" s="997"/>
      <c r="C2348" s="994"/>
      <c r="D2348" s="91"/>
      <c r="E2348" s="93"/>
      <c r="F2348" s="94"/>
      <c r="G2348" s="997"/>
      <c r="H2348" s="994"/>
      <c r="I2348" s="91"/>
      <c r="J2348" s="93"/>
      <c r="K2348" s="94"/>
      <c r="L2348" s="997"/>
      <c r="M2348" s="994"/>
      <c r="N2348" s="91"/>
      <c r="O2348" s="93"/>
      <c r="P2348" s="94"/>
    </row>
    <row r="2349" spans="1:16" ht="17.45" customHeight="1" thickBot="1">
      <c r="A2349" s="1017"/>
      <c r="B2349" s="97" t="s">
        <v>994</v>
      </c>
      <c r="C2349" s="994"/>
      <c r="D2349" s="91"/>
      <c r="E2349" s="93"/>
      <c r="F2349" s="94"/>
      <c r="G2349" s="97" t="s">
        <v>994</v>
      </c>
      <c r="H2349" s="994"/>
      <c r="I2349" s="91"/>
      <c r="J2349" s="93"/>
      <c r="K2349" s="94"/>
      <c r="L2349" s="97" t="s">
        <v>994</v>
      </c>
      <c r="M2349" s="994"/>
      <c r="N2349" s="91"/>
      <c r="O2349" s="93"/>
      <c r="P2349" s="94"/>
    </row>
    <row r="2350" spans="1:16">
      <c r="A2350" s="1017"/>
      <c r="B2350" s="998"/>
      <c r="C2350" s="994"/>
      <c r="D2350" s="91"/>
      <c r="E2350" s="93"/>
      <c r="F2350" s="94"/>
      <c r="G2350" s="998"/>
      <c r="H2350" s="994"/>
      <c r="I2350" s="91"/>
      <c r="J2350" s="93"/>
      <c r="K2350" s="94"/>
      <c r="L2350" s="998"/>
      <c r="M2350" s="994"/>
      <c r="N2350" s="91"/>
      <c r="O2350" s="93"/>
      <c r="P2350" s="94"/>
    </row>
    <row r="2351" spans="1:16">
      <c r="A2351" s="1017"/>
      <c r="B2351" s="999"/>
      <c r="C2351" s="994"/>
      <c r="D2351" s="91"/>
      <c r="E2351" s="93"/>
      <c r="F2351" s="94"/>
      <c r="G2351" s="999"/>
      <c r="H2351" s="994"/>
      <c r="I2351" s="91"/>
      <c r="J2351" s="93"/>
      <c r="K2351" s="94"/>
      <c r="L2351" s="999"/>
      <c r="M2351" s="994"/>
      <c r="N2351" s="91"/>
      <c r="O2351" s="93"/>
      <c r="P2351" s="94"/>
    </row>
    <row r="2352" spans="1:16" ht="17.45" customHeight="1" thickBot="1">
      <c r="A2352" s="1017"/>
      <c r="B2352" s="997"/>
      <c r="C2352" s="994"/>
      <c r="D2352" s="91"/>
      <c r="E2352" s="93"/>
      <c r="F2352" s="94"/>
      <c r="G2352" s="997"/>
      <c r="H2352" s="994"/>
      <c r="I2352" s="91"/>
      <c r="J2352" s="93"/>
      <c r="K2352" s="94"/>
      <c r="L2352" s="997"/>
      <c r="M2352" s="994"/>
      <c r="N2352" s="91"/>
      <c r="O2352" s="93"/>
      <c r="P2352" s="94"/>
    </row>
    <row r="2353" spans="1:16">
      <c r="A2353" s="1017"/>
      <c r="B2353" s="1018" t="s">
        <v>1013</v>
      </c>
      <c r="C2353" s="994"/>
      <c r="D2353" s="91"/>
      <c r="E2353" s="93"/>
      <c r="F2353" s="94"/>
      <c r="G2353" s="1018" t="s">
        <v>1013</v>
      </c>
      <c r="H2353" s="994"/>
      <c r="I2353" s="91"/>
      <c r="J2353" s="93"/>
      <c r="K2353" s="94"/>
      <c r="L2353" s="1018" t="s">
        <v>1013</v>
      </c>
      <c r="M2353" s="994"/>
      <c r="N2353" s="91"/>
      <c r="O2353" s="93"/>
      <c r="P2353" s="94"/>
    </row>
    <row r="2354" spans="1:16" ht="17.45" customHeight="1" thickBot="1">
      <c r="A2354" s="1017"/>
      <c r="B2354" s="1019"/>
      <c r="C2354" s="994"/>
      <c r="D2354" s="91"/>
      <c r="E2354" s="93"/>
      <c r="F2354" s="94"/>
      <c r="G2354" s="1019"/>
      <c r="H2354" s="994"/>
      <c r="I2354" s="91"/>
      <c r="J2354" s="93"/>
      <c r="K2354" s="94"/>
      <c r="L2354" s="1019"/>
      <c r="M2354" s="994"/>
      <c r="N2354" s="91"/>
      <c r="O2354" s="93"/>
      <c r="P2354" s="90"/>
    </row>
    <row r="2355" spans="1:16" ht="17.45" customHeight="1" thickTop="1">
      <c r="A2355" s="1017"/>
      <c r="B2355" s="1015" t="s">
        <v>1014</v>
      </c>
      <c r="C2355" s="994"/>
      <c r="D2355" s="91"/>
      <c r="E2355" s="93"/>
      <c r="F2355" s="90"/>
      <c r="G2355" s="1015" t="s">
        <v>1014</v>
      </c>
      <c r="H2355" s="994"/>
      <c r="I2355" s="91"/>
      <c r="J2355" s="93"/>
      <c r="K2355" s="90"/>
      <c r="L2355" s="1015" t="s">
        <v>1014</v>
      </c>
      <c r="M2355" s="994"/>
      <c r="N2355" s="91"/>
      <c r="O2355" s="93"/>
      <c r="P2355" s="94"/>
    </row>
    <row r="2356" spans="1:16" ht="17.45" customHeight="1" thickBot="1">
      <c r="A2356" s="1017"/>
      <c r="B2356" s="997"/>
      <c r="C2356" s="994"/>
      <c r="D2356" s="91"/>
      <c r="E2356" s="93"/>
      <c r="F2356" s="90"/>
      <c r="G2356" s="997"/>
      <c r="H2356" s="994"/>
      <c r="I2356" s="91"/>
      <c r="J2356" s="93"/>
      <c r="K2356" s="90"/>
      <c r="L2356" s="997"/>
      <c r="M2356" s="994"/>
      <c r="N2356" s="91"/>
      <c r="O2356" s="93"/>
      <c r="P2356" s="98"/>
    </row>
    <row r="2357" spans="1:16">
      <c r="A2357" s="1017"/>
      <c r="B2357" s="1014"/>
      <c r="C2357" s="994"/>
      <c r="D2357" s="91"/>
      <c r="E2357" s="93"/>
      <c r="F2357" s="94"/>
      <c r="G2357" s="1014"/>
      <c r="H2357" s="994"/>
      <c r="I2357" s="91"/>
      <c r="J2357" s="93"/>
      <c r="K2357" s="94"/>
      <c r="L2357" s="1014"/>
      <c r="M2357" s="994"/>
      <c r="N2357" s="91"/>
      <c r="O2357" s="93"/>
      <c r="P2357" s="100"/>
    </row>
    <row r="2358" spans="1:16" ht="17.45" customHeight="1" thickBot="1">
      <c r="A2358" s="1017"/>
      <c r="B2358" s="999"/>
      <c r="C2358" s="994"/>
      <c r="D2358" s="91"/>
      <c r="E2358" s="93"/>
      <c r="F2358" s="94"/>
      <c r="G2358" s="999"/>
      <c r="H2358" s="994"/>
      <c r="I2358" s="91"/>
      <c r="J2358" s="93"/>
      <c r="K2358" s="94"/>
      <c r="L2358" s="999"/>
      <c r="M2358" s="994"/>
      <c r="N2358" s="91"/>
      <c r="O2358" s="93"/>
      <c r="P2358" s="101"/>
    </row>
    <row r="2359" spans="1:16">
      <c r="A2359" s="1017"/>
      <c r="B2359" s="1010" t="s">
        <v>1015</v>
      </c>
      <c r="C2359" s="994"/>
      <c r="D2359" s="91"/>
      <c r="E2359" s="93"/>
      <c r="F2359" s="90"/>
      <c r="G2359" s="1010" t="s">
        <v>1015</v>
      </c>
      <c r="H2359" s="994"/>
      <c r="I2359" s="91"/>
      <c r="J2359" s="93"/>
      <c r="K2359" s="90"/>
      <c r="L2359" s="1010" t="s">
        <v>1015</v>
      </c>
      <c r="M2359" s="994"/>
      <c r="N2359" s="91"/>
      <c r="O2359" s="93"/>
      <c r="P2359" s="96"/>
    </row>
    <row r="2360" spans="1:16" ht="17.45" customHeight="1" thickBot="1">
      <c r="A2360" s="1017"/>
      <c r="B2360" s="997"/>
      <c r="C2360" s="994"/>
      <c r="D2360" s="91"/>
      <c r="E2360" s="93"/>
      <c r="F2360" s="98"/>
      <c r="G2360" s="997"/>
      <c r="H2360" s="994"/>
      <c r="I2360" s="91"/>
      <c r="J2360" s="93"/>
      <c r="K2360" s="98"/>
      <c r="L2360" s="997"/>
      <c r="M2360" s="994"/>
      <c r="N2360" s="91"/>
      <c r="O2360" s="93"/>
      <c r="P2360" s="101"/>
    </row>
    <row r="2361" spans="1:16">
      <c r="A2361" s="1017"/>
      <c r="B2361" s="996"/>
      <c r="C2361" s="994"/>
      <c r="D2361" s="91"/>
      <c r="E2361" s="93"/>
      <c r="F2361" s="99"/>
      <c r="G2361" s="996"/>
      <c r="H2361" s="994"/>
      <c r="I2361" s="91"/>
      <c r="J2361" s="93"/>
      <c r="K2361" s="100"/>
      <c r="L2361" s="996"/>
      <c r="M2361" s="994"/>
      <c r="N2361" s="91"/>
      <c r="O2361" s="93"/>
      <c r="P2361" s="90"/>
    </row>
    <row r="2362" spans="1:16" ht="17.45" customHeight="1" thickBot="1">
      <c r="A2362" s="1017"/>
      <c r="B2362" s="997"/>
      <c r="C2362" s="994"/>
      <c r="D2362" s="91"/>
      <c r="E2362" s="93"/>
      <c r="F2362" s="96"/>
      <c r="G2362" s="997"/>
      <c r="H2362" s="994"/>
      <c r="I2362" s="91"/>
      <c r="J2362" s="93"/>
      <c r="K2362" s="101"/>
      <c r="L2362" s="997"/>
      <c r="M2362" s="994"/>
      <c r="N2362" s="91"/>
      <c r="O2362" s="93"/>
      <c r="P2362" s="94"/>
    </row>
    <row r="2363" spans="1:16">
      <c r="A2363" s="1017"/>
      <c r="B2363" s="1004" t="s">
        <v>1016</v>
      </c>
      <c r="C2363" s="994"/>
      <c r="D2363" s="91"/>
      <c r="E2363" s="93"/>
      <c r="F2363" s="100"/>
      <c r="G2363" s="1004" t="s">
        <v>1016</v>
      </c>
      <c r="H2363" s="994"/>
      <c r="I2363" s="91"/>
      <c r="J2363" s="93"/>
      <c r="K2363" s="101"/>
      <c r="L2363" s="1004" t="s">
        <v>1016</v>
      </c>
      <c r="M2363" s="994"/>
      <c r="N2363" s="91"/>
      <c r="O2363" s="111"/>
      <c r="P2363" s="94"/>
    </row>
    <row r="2364" spans="1:16" ht="17.45" customHeight="1" thickBot="1">
      <c r="A2364" s="1017"/>
      <c r="B2364" s="997"/>
      <c r="C2364" s="994"/>
      <c r="D2364" s="91"/>
      <c r="E2364" s="93"/>
      <c r="F2364" s="101"/>
      <c r="G2364" s="997"/>
      <c r="H2364" s="994"/>
      <c r="I2364" s="91"/>
      <c r="J2364" s="93"/>
      <c r="K2364" s="96"/>
      <c r="L2364" s="997"/>
      <c r="M2364" s="994"/>
      <c r="N2364" s="110"/>
      <c r="O2364" s="93"/>
      <c r="P2364" s="109"/>
    </row>
    <row r="2365" spans="1:16">
      <c r="A2365" s="1017"/>
      <c r="B2365" s="996"/>
      <c r="C2365" s="994"/>
      <c r="D2365" s="91"/>
      <c r="E2365" s="93"/>
      <c r="F2365" s="101"/>
      <c r="G2365" s="996"/>
      <c r="H2365" s="994"/>
      <c r="I2365" s="91"/>
      <c r="J2365" s="93"/>
      <c r="K2365" s="101"/>
      <c r="L2365" s="996"/>
      <c r="M2365" s="994"/>
      <c r="N2365" s="110"/>
      <c r="O2365" s="111"/>
      <c r="P2365" s="94"/>
    </row>
    <row r="2366" spans="1:16" ht="17.45" customHeight="1" thickBot="1">
      <c r="A2366" s="1017"/>
      <c r="B2366" s="997"/>
      <c r="C2366" s="994"/>
      <c r="D2366" s="91"/>
      <c r="E2366" s="93"/>
      <c r="F2366" s="96"/>
      <c r="G2366" s="997"/>
      <c r="H2366" s="994"/>
      <c r="I2366" s="91"/>
      <c r="J2366" s="93"/>
      <c r="K2366" s="90"/>
      <c r="L2366" s="997"/>
      <c r="M2366" s="994"/>
      <c r="N2366" s="91"/>
      <c r="O2366" s="111"/>
      <c r="P2366" s="101"/>
    </row>
    <row r="2367" spans="1:16">
      <c r="A2367" s="1017"/>
      <c r="B2367" s="1004" t="s">
        <v>1018</v>
      </c>
      <c r="C2367" s="994"/>
      <c r="D2367" s="91"/>
      <c r="E2367" s="93"/>
      <c r="F2367" s="101"/>
      <c r="G2367" s="1004" t="s">
        <v>1018</v>
      </c>
      <c r="H2367" s="994"/>
      <c r="I2367" s="91"/>
      <c r="J2367" s="93"/>
      <c r="K2367" s="94"/>
      <c r="L2367" s="1004" t="s">
        <v>1018</v>
      </c>
      <c r="M2367" s="994"/>
      <c r="N2367" s="91"/>
      <c r="O2367" s="93"/>
      <c r="P2367" s="94"/>
    </row>
    <row r="2368" spans="1:16" ht="17.45" customHeight="1" thickBot="1">
      <c r="A2368" s="1017"/>
      <c r="B2368" s="997"/>
      <c r="C2368" s="994"/>
      <c r="D2368" s="91"/>
      <c r="E2368" s="93"/>
      <c r="F2368" s="90"/>
      <c r="G2368" s="997"/>
      <c r="H2368" s="994"/>
      <c r="I2368" s="91"/>
      <c r="J2368" s="111"/>
      <c r="K2368" s="94"/>
      <c r="L2368" s="997"/>
      <c r="M2368" s="994"/>
      <c r="N2368" s="110"/>
      <c r="O2368" s="111"/>
      <c r="P2368" s="94"/>
    </row>
    <row r="2369" spans="1:16">
      <c r="A2369" s="1017"/>
      <c r="B2369" s="996"/>
      <c r="C2369" s="994"/>
      <c r="D2369" s="91"/>
      <c r="E2369" s="93"/>
      <c r="F2369" s="94"/>
      <c r="G2369" s="996"/>
      <c r="H2369" s="994"/>
      <c r="I2369" s="91"/>
      <c r="J2369" s="93"/>
      <c r="K2369" s="94"/>
      <c r="L2369" s="996"/>
      <c r="M2369" s="994"/>
      <c r="N2369" s="110"/>
      <c r="O2369" s="111"/>
      <c r="P2369" s="94"/>
    </row>
    <row r="2370" spans="1:16" ht="17.45" customHeight="1" thickBot="1">
      <c r="A2370" s="1017"/>
      <c r="B2370" s="997"/>
      <c r="C2370" s="994"/>
      <c r="D2370" s="91"/>
      <c r="E2370" s="93"/>
      <c r="F2370" s="90"/>
      <c r="G2370" s="997"/>
      <c r="H2370" s="994"/>
      <c r="I2370" s="91"/>
      <c r="J2370" s="111"/>
      <c r="K2370" s="94"/>
      <c r="L2370" s="997"/>
      <c r="M2370" s="994"/>
      <c r="N2370" s="91"/>
      <c r="O2370" s="111"/>
      <c r="P2370" s="94"/>
    </row>
    <row r="2371" spans="1:16">
      <c r="A2371" s="1017"/>
      <c r="B2371" s="1010" t="s">
        <v>1020</v>
      </c>
      <c r="C2371" s="994"/>
      <c r="D2371" s="91"/>
      <c r="E2371" s="93"/>
      <c r="F2371" s="90"/>
      <c r="G2371" s="1010" t="s">
        <v>1020</v>
      </c>
      <c r="H2371" s="994"/>
      <c r="I2371" s="91"/>
      <c r="J2371" s="111"/>
      <c r="K2371" s="94"/>
      <c r="L2371" s="1010" t="s">
        <v>1020</v>
      </c>
      <c r="M2371" s="994"/>
      <c r="N2371" s="110"/>
      <c r="O2371" s="111"/>
      <c r="P2371" s="94"/>
    </row>
    <row r="2372" spans="1:16" ht="17.45" customHeight="1" thickBot="1">
      <c r="A2372" s="1017"/>
      <c r="B2372" s="997"/>
      <c r="C2372" s="994"/>
      <c r="D2372" s="91"/>
      <c r="E2372" s="93"/>
      <c r="F2372" s="90"/>
      <c r="G2372" s="997"/>
      <c r="H2372" s="994"/>
      <c r="I2372" s="91"/>
      <c r="J2372" s="111"/>
      <c r="K2372" s="94"/>
      <c r="L2372" s="997"/>
      <c r="M2372" s="994"/>
      <c r="N2372" s="91"/>
      <c r="O2372" s="111"/>
      <c r="P2372" s="94"/>
    </row>
    <row r="2373" spans="1:16">
      <c r="A2373" s="1017"/>
      <c r="B2373" s="103"/>
      <c r="C2373" s="994"/>
      <c r="D2373" s="91"/>
      <c r="E2373" s="93"/>
      <c r="F2373" s="94"/>
      <c r="G2373" s="103"/>
      <c r="H2373" s="994"/>
      <c r="I2373" s="91"/>
      <c r="J2373" s="93"/>
      <c r="K2373" s="109"/>
      <c r="L2373" s="103"/>
      <c r="M2373" s="994"/>
      <c r="N2373" s="110"/>
      <c r="O2373" s="93"/>
      <c r="P2373" s="109"/>
    </row>
    <row r="2374" spans="1:16">
      <c r="A2374" s="1017"/>
      <c r="B2374" s="104"/>
      <c r="C2374" s="994"/>
      <c r="D2374" s="91"/>
      <c r="E2374" s="93"/>
      <c r="F2374" s="90"/>
      <c r="G2374" s="104"/>
      <c r="H2374" s="994"/>
      <c r="I2374" s="91"/>
      <c r="J2374" s="93"/>
      <c r="K2374" s="94"/>
      <c r="L2374" s="104"/>
      <c r="M2374" s="994"/>
      <c r="N2374" s="110"/>
      <c r="O2374" s="111"/>
      <c r="P2374" s="94"/>
    </row>
    <row r="2375" spans="1:16">
      <c r="A2375" s="1017"/>
      <c r="B2375" s="106"/>
      <c r="C2375" s="994"/>
      <c r="D2375" s="91"/>
      <c r="E2375" s="93"/>
      <c r="F2375" s="90"/>
      <c r="G2375" s="106"/>
      <c r="H2375" s="994"/>
      <c r="I2375" s="110"/>
      <c r="J2375" s="111"/>
      <c r="K2375" s="94"/>
      <c r="L2375" s="106"/>
      <c r="M2375" s="994"/>
      <c r="N2375" s="110"/>
      <c r="O2375" s="111"/>
      <c r="P2375" s="101"/>
    </row>
    <row r="2376" spans="1:16">
      <c r="A2376" s="1017"/>
      <c r="B2376" s="107"/>
      <c r="C2376" s="994"/>
      <c r="D2376" s="91"/>
      <c r="E2376" s="93"/>
      <c r="F2376" s="90"/>
      <c r="G2376" s="107"/>
      <c r="H2376" s="994"/>
      <c r="I2376" s="110"/>
      <c r="J2376" s="111"/>
      <c r="K2376" s="101"/>
      <c r="L2376" s="107"/>
      <c r="M2376" s="994"/>
      <c r="N2376" s="108"/>
      <c r="O2376" s="93"/>
      <c r="P2376" s="94"/>
    </row>
    <row r="2377" spans="1:16">
      <c r="A2377" s="1017"/>
      <c r="B2377" s="106"/>
      <c r="C2377" s="994"/>
      <c r="D2377" s="108"/>
      <c r="E2377" s="93"/>
      <c r="F2377" s="94"/>
      <c r="G2377" s="106"/>
      <c r="H2377" s="994"/>
      <c r="I2377" s="108"/>
      <c r="J2377" s="93"/>
      <c r="K2377" s="109"/>
      <c r="L2377" s="106"/>
      <c r="M2377" s="994"/>
      <c r="N2377" s="91"/>
      <c r="O2377" s="93"/>
      <c r="P2377" s="109"/>
    </row>
    <row r="2378" spans="1:16">
      <c r="A2378" s="1017"/>
      <c r="B2378" s="107"/>
      <c r="C2378" s="994"/>
      <c r="D2378" s="91"/>
      <c r="E2378" s="93"/>
      <c r="F2378" s="105"/>
      <c r="G2378" s="107"/>
      <c r="H2378" s="994"/>
      <c r="I2378" s="91"/>
      <c r="J2378" s="93"/>
      <c r="K2378" s="94"/>
      <c r="L2378" s="107"/>
      <c r="M2378" s="994"/>
      <c r="N2378" s="110"/>
      <c r="O2378" s="111"/>
      <c r="P2378" s="94"/>
    </row>
    <row r="2379" spans="1:16">
      <c r="A2379" s="1017"/>
      <c r="B2379" s="106"/>
      <c r="C2379" s="994"/>
      <c r="D2379" s="91"/>
      <c r="E2379" s="93"/>
      <c r="F2379" s="94"/>
      <c r="G2379" s="106"/>
      <c r="H2379" s="994"/>
      <c r="I2379" s="110"/>
      <c r="J2379" s="111"/>
      <c r="K2379" s="94"/>
      <c r="L2379" s="106"/>
      <c r="M2379" s="994"/>
      <c r="N2379" s="110"/>
      <c r="O2379" s="111"/>
      <c r="P2379" s="94"/>
    </row>
    <row r="2380" spans="1:16" ht="17.45" customHeight="1" thickBot="1">
      <c r="A2380" s="1017"/>
      <c r="B2380" s="107"/>
      <c r="C2380" s="995"/>
      <c r="D2380" s="112"/>
      <c r="E2380" s="113"/>
      <c r="F2380" s="114"/>
      <c r="G2380" s="107"/>
      <c r="H2380" s="994"/>
      <c r="I2380" s="112"/>
      <c r="J2380" s="113"/>
      <c r="K2380" s="114"/>
      <c r="L2380" s="107"/>
      <c r="M2380" s="994"/>
      <c r="N2380" s="112"/>
      <c r="O2380" s="113"/>
      <c r="P2380" s="114"/>
    </row>
    <row r="2381" spans="1:16">
      <c r="A2381" s="1030" t="str">
        <f>TEXT(A2335,"AAAA")</f>
        <v>星期六</v>
      </c>
      <c r="B2381" s="106"/>
      <c r="C2381" s="1008" t="s">
        <v>978</v>
      </c>
      <c r="D2381" s="115"/>
      <c r="E2381" s="116"/>
      <c r="F2381" s="94"/>
      <c r="G2381" s="106"/>
      <c r="H2381" s="993" t="s">
        <v>978</v>
      </c>
      <c r="I2381" s="115"/>
      <c r="J2381" s="116"/>
      <c r="K2381" s="94"/>
      <c r="L2381" s="106"/>
      <c r="M2381" s="1009" t="s">
        <v>978</v>
      </c>
      <c r="N2381" s="115"/>
      <c r="O2381" s="116"/>
      <c r="P2381" s="94"/>
    </row>
    <row r="2382" spans="1:16">
      <c r="A2382" s="1017"/>
      <c r="B2382" s="107"/>
      <c r="C2382" s="994"/>
      <c r="D2382" s="117"/>
      <c r="E2382" s="93"/>
      <c r="F2382" s="94"/>
      <c r="G2382" s="107"/>
      <c r="H2382" s="994"/>
      <c r="I2382" s="91"/>
      <c r="J2382" s="93"/>
      <c r="K2382" s="94"/>
      <c r="L2382" s="107"/>
      <c r="M2382" s="994"/>
      <c r="N2382" s="91"/>
      <c r="O2382" s="93"/>
      <c r="P2382" s="94"/>
    </row>
    <row r="2383" spans="1:16">
      <c r="A2383" s="1017"/>
      <c r="B2383" s="106"/>
      <c r="C2383" s="994"/>
      <c r="D2383" s="117"/>
      <c r="E2383" s="93"/>
      <c r="F2383" s="94"/>
      <c r="G2383" s="106"/>
      <c r="H2383" s="994"/>
      <c r="I2383" s="91"/>
      <c r="J2383" s="93"/>
      <c r="K2383" s="94"/>
      <c r="L2383" s="106"/>
      <c r="M2383" s="994"/>
      <c r="N2383" s="91"/>
      <c r="O2383" s="93"/>
      <c r="P2383" s="94"/>
    </row>
    <row r="2384" spans="1:16">
      <c r="A2384" s="1017"/>
      <c r="B2384" s="107"/>
      <c r="C2384" s="994"/>
      <c r="D2384" s="117"/>
      <c r="E2384" s="93"/>
      <c r="F2384" s="94"/>
      <c r="G2384" s="107"/>
      <c r="H2384" s="994"/>
      <c r="I2384" s="91"/>
      <c r="J2384" s="93"/>
      <c r="K2384" s="94"/>
      <c r="L2384" s="107"/>
      <c r="M2384" s="994"/>
      <c r="N2384" s="91"/>
      <c r="O2384" s="93"/>
      <c r="P2384" s="94"/>
    </row>
    <row r="2385" spans="1:16">
      <c r="A2385" s="1017"/>
      <c r="B2385" s="106"/>
      <c r="C2385" s="994"/>
      <c r="D2385" s="117"/>
      <c r="E2385" s="93"/>
      <c r="F2385" s="94"/>
      <c r="G2385" s="106"/>
      <c r="H2385" s="994"/>
      <c r="I2385" s="91"/>
      <c r="J2385" s="93"/>
      <c r="K2385" s="94"/>
      <c r="L2385" s="106"/>
      <c r="M2385" s="994"/>
      <c r="N2385" s="91"/>
      <c r="O2385" s="93"/>
      <c r="P2385" s="94"/>
    </row>
    <row r="2386" spans="1:16">
      <c r="A2386" s="1017"/>
      <c r="B2386" s="107"/>
      <c r="C2386" s="994"/>
      <c r="D2386" s="117"/>
      <c r="E2386" s="93"/>
      <c r="F2386" s="94"/>
      <c r="G2386" s="107"/>
      <c r="H2386" s="994"/>
      <c r="I2386" s="91"/>
      <c r="J2386" s="93"/>
      <c r="K2386" s="94"/>
      <c r="L2386" s="107"/>
      <c r="M2386" s="994"/>
      <c r="N2386" s="91"/>
      <c r="O2386" s="93"/>
      <c r="P2386" s="94"/>
    </row>
    <row r="2387" spans="1:16">
      <c r="A2387" s="1017"/>
      <c r="B2387" s="106"/>
      <c r="C2387" s="994"/>
      <c r="D2387" s="117"/>
      <c r="E2387" s="93"/>
      <c r="F2387" s="94"/>
      <c r="G2387" s="106"/>
      <c r="H2387" s="994"/>
      <c r="I2387" s="91"/>
      <c r="J2387" s="93"/>
      <c r="K2387" s="94"/>
      <c r="L2387" s="106"/>
      <c r="M2387" s="994"/>
      <c r="N2387" s="91"/>
      <c r="O2387" s="93"/>
      <c r="P2387" s="94"/>
    </row>
    <row r="2388" spans="1:16">
      <c r="A2388" s="1017"/>
      <c r="B2388" s="107"/>
      <c r="C2388" s="994"/>
      <c r="D2388" s="91"/>
      <c r="E2388" s="93"/>
      <c r="F2388" s="94"/>
      <c r="G2388" s="107"/>
      <c r="H2388" s="994"/>
      <c r="I2388" s="91"/>
      <c r="J2388" s="93"/>
      <c r="K2388" s="94"/>
      <c r="L2388" s="107"/>
      <c r="M2388" s="994"/>
      <c r="N2388" s="91"/>
      <c r="O2388" s="93"/>
      <c r="P2388" s="94"/>
    </row>
    <row r="2389" spans="1:16">
      <c r="A2389" s="1017"/>
      <c r="B2389" s="104"/>
      <c r="C2389" s="994"/>
      <c r="D2389" s="110"/>
      <c r="E2389" s="111"/>
      <c r="F2389" s="101"/>
      <c r="G2389" s="104"/>
      <c r="H2389" s="994"/>
      <c r="I2389" s="110"/>
      <c r="J2389" s="111"/>
      <c r="K2389" s="94"/>
      <c r="L2389" s="104"/>
      <c r="M2389" s="994"/>
      <c r="N2389" s="110"/>
      <c r="O2389" s="111"/>
      <c r="P2389" s="94"/>
    </row>
    <row r="2390" spans="1:16" ht="17.45" customHeight="1" thickBot="1">
      <c r="A2390" s="1017"/>
      <c r="B2390" s="104"/>
      <c r="C2390" s="995"/>
      <c r="D2390" s="119" t="s">
        <v>1047</v>
      </c>
      <c r="E2390" s="120" t="s">
        <v>1048</v>
      </c>
      <c r="F2390" s="121"/>
      <c r="G2390" s="104"/>
      <c r="H2390" s="995"/>
      <c r="I2390" s="119" t="s">
        <v>1047</v>
      </c>
      <c r="J2390" s="120" t="s">
        <v>1048</v>
      </c>
      <c r="K2390" s="94"/>
      <c r="L2390" s="104"/>
      <c r="M2390" s="995"/>
      <c r="N2390" s="119" t="s">
        <v>1047</v>
      </c>
      <c r="O2390" s="120" t="s">
        <v>1048</v>
      </c>
      <c r="P2390" s="94"/>
    </row>
    <row r="2391" spans="1:16">
      <c r="A2391" s="102"/>
      <c r="B2391" s="106"/>
      <c r="C2391" s="1008" t="s">
        <v>1049</v>
      </c>
      <c r="D2391" s="115"/>
      <c r="E2391" s="116"/>
      <c r="F2391" s="122"/>
      <c r="G2391" s="106"/>
      <c r="H2391" s="993" t="s">
        <v>1049</v>
      </c>
      <c r="I2391" s="115"/>
      <c r="J2391" s="116"/>
      <c r="K2391" s="122"/>
      <c r="L2391" s="106"/>
      <c r="M2391" s="1009" t="s">
        <v>1049</v>
      </c>
      <c r="N2391" s="115"/>
      <c r="O2391" s="116"/>
      <c r="P2391" s="122"/>
    </row>
    <row r="2392" spans="1:16">
      <c r="A2392" s="102"/>
      <c r="B2392" s="107"/>
      <c r="C2392" s="994"/>
      <c r="D2392" s="91"/>
      <c r="E2392" s="93"/>
      <c r="F2392" s="94"/>
      <c r="G2392" s="107"/>
      <c r="H2392" s="994"/>
      <c r="I2392" s="91"/>
      <c r="J2392" s="93"/>
      <c r="K2392" s="94"/>
      <c r="L2392" s="107"/>
      <c r="M2392" s="994"/>
      <c r="N2392" s="91"/>
      <c r="O2392" s="93"/>
      <c r="P2392" s="94"/>
    </row>
    <row r="2393" spans="1:16">
      <c r="A2393" s="102"/>
      <c r="B2393" s="123"/>
      <c r="C2393" s="994"/>
      <c r="D2393" s="91"/>
      <c r="E2393" s="93"/>
      <c r="F2393" s="94"/>
      <c r="G2393" s="123"/>
      <c r="H2393" s="994"/>
      <c r="I2393" s="91"/>
      <c r="J2393" s="93"/>
      <c r="K2393" s="94"/>
      <c r="L2393" s="123"/>
      <c r="M2393" s="994"/>
      <c r="N2393" s="91"/>
      <c r="O2393" s="93"/>
      <c r="P2393" s="125"/>
    </row>
    <row r="2394" spans="1:16">
      <c r="A2394" s="102"/>
      <c r="B2394" s="104"/>
      <c r="C2394" s="994"/>
      <c r="D2394" s="91"/>
      <c r="E2394" s="93"/>
      <c r="F2394" s="94"/>
      <c r="G2394" s="104"/>
      <c r="H2394" s="994"/>
      <c r="I2394" s="91"/>
      <c r="J2394" s="93"/>
      <c r="K2394" s="94"/>
      <c r="L2394" s="104"/>
      <c r="M2394" s="994"/>
      <c r="N2394" s="91"/>
      <c r="O2394" s="93"/>
      <c r="P2394" s="213"/>
    </row>
    <row r="2395" spans="1:16">
      <c r="A2395" s="102"/>
      <c r="B2395" s="106"/>
      <c r="C2395" s="994"/>
      <c r="D2395" s="91"/>
      <c r="E2395" s="93"/>
      <c r="F2395" s="94"/>
      <c r="G2395" s="106"/>
      <c r="H2395" s="994"/>
      <c r="I2395" s="91"/>
      <c r="J2395" s="93"/>
      <c r="K2395" s="94"/>
      <c r="L2395" s="106"/>
      <c r="M2395" s="994"/>
      <c r="N2395" s="91"/>
      <c r="O2395" s="93"/>
      <c r="P2395" s="94"/>
    </row>
    <row r="2396" spans="1:16">
      <c r="A2396" s="102"/>
      <c r="B2396" s="107"/>
      <c r="C2396" s="994"/>
      <c r="D2396" s="91"/>
      <c r="E2396" s="93"/>
      <c r="F2396" s="124"/>
      <c r="G2396" s="107"/>
      <c r="H2396" s="994"/>
      <c r="I2396" s="91"/>
      <c r="J2396" s="93"/>
      <c r="K2396" s="124"/>
      <c r="L2396" s="107"/>
      <c r="M2396" s="994"/>
      <c r="N2396" s="91"/>
      <c r="O2396" s="93"/>
      <c r="P2396" s="124"/>
    </row>
    <row r="2397" spans="1:16">
      <c r="A2397" s="102"/>
      <c r="B2397" s="106"/>
      <c r="C2397" s="994"/>
      <c r="D2397" s="91"/>
      <c r="E2397" s="93"/>
      <c r="F2397" s="125"/>
      <c r="G2397" s="106"/>
      <c r="H2397" s="994"/>
      <c r="I2397" s="91"/>
      <c r="J2397" s="93"/>
      <c r="K2397" s="125"/>
      <c r="L2397" s="106"/>
      <c r="M2397" s="994"/>
      <c r="N2397" s="91"/>
      <c r="O2397" s="93"/>
      <c r="P2397" s="125"/>
    </row>
    <row r="2398" spans="1:16">
      <c r="A2398" s="102"/>
      <c r="B2398" s="107"/>
      <c r="C2398" s="994"/>
      <c r="D2398" s="214"/>
      <c r="E2398" s="111"/>
      <c r="F2398" s="213"/>
      <c r="G2398" s="107"/>
      <c r="H2398" s="994"/>
      <c r="I2398" s="110"/>
      <c r="J2398" s="111"/>
      <c r="K2398" s="213"/>
      <c r="L2398" s="107"/>
      <c r="M2398" s="994"/>
      <c r="N2398" s="110"/>
      <c r="O2398" s="111"/>
      <c r="P2398" s="213"/>
    </row>
    <row r="2399" spans="1:16">
      <c r="A2399" s="102"/>
      <c r="B2399" s="106"/>
      <c r="C2399" s="994"/>
      <c r="D2399" s="214"/>
      <c r="E2399" s="111"/>
      <c r="F2399" s="213"/>
      <c r="G2399" s="106"/>
      <c r="H2399" s="994"/>
      <c r="I2399" s="110"/>
      <c r="J2399" s="111"/>
      <c r="K2399" s="213"/>
      <c r="L2399" s="106"/>
      <c r="M2399" s="994"/>
      <c r="N2399" s="110"/>
      <c r="O2399" s="111"/>
      <c r="P2399" s="213"/>
    </row>
    <row r="2400" spans="1:16" ht="17.45" customHeight="1" thickBot="1">
      <c r="A2400" s="102"/>
      <c r="B2400" s="107"/>
      <c r="C2400" s="995"/>
      <c r="D2400" s="126"/>
      <c r="E2400" s="127"/>
      <c r="F2400" s="101"/>
      <c r="G2400" s="107"/>
      <c r="H2400" s="995"/>
      <c r="I2400" s="110"/>
      <c r="J2400" s="127"/>
      <c r="K2400" s="101"/>
      <c r="L2400" s="107"/>
      <c r="M2400" s="995"/>
      <c r="N2400" s="110"/>
      <c r="O2400" s="128"/>
      <c r="P2400" s="124"/>
    </row>
    <row r="2401" spans="1:16">
      <c r="A2401" s="129"/>
      <c r="B2401" s="106"/>
      <c r="C2401" s="1008" t="s">
        <v>1055</v>
      </c>
      <c r="D2401" s="115" t="s">
        <v>1056</v>
      </c>
      <c r="E2401" s="130" t="s">
        <v>943</v>
      </c>
      <c r="F2401" s="122"/>
      <c r="G2401" s="106"/>
      <c r="H2401" s="993" t="s">
        <v>1055</v>
      </c>
      <c r="I2401" s="115" t="s">
        <v>1056</v>
      </c>
      <c r="J2401" s="130" t="s">
        <v>943</v>
      </c>
      <c r="K2401" s="122"/>
      <c r="L2401" s="106"/>
      <c r="M2401" s="1009" t="s">
        <v>1055</v>
      </c>
      <c r="N2401" s="115" t="s">
        <v>1056</v>
      </c>
      <c r="O2401" s="130" t="s">
        <v>943</v>
      </c>
      <c r="P2401" s="122"/>
    </row>
    <row r="2402" spans="1:16">
      <c r="A2402" s="129"/>
      <c r="B2402" s="107"/>
      <c r="C2402" s="994"/>
      <c r="D2402" s="91" t="s">
        <v>1060</v>
      </c>
      <c r="E2402" s="93" t="s">
        <v>948</v>
      </c>
      <c r="F2402" s="131"/>
      <c r="G2402" s="107"/>
      <c r="H2402" s="994"/>
      <c r="I2402" s="91" t="s">
        <v>1060</v>
      </c>
      <c r="J2402" s="93" t="s">
        <v>948</v>
      </c>
      <c r="K2402" s="131"/>
      <c r="L2402" s="107"/>
      <c r="M2402" s="994"/>
      <c r="N2402" s="91" t="s">
        <v>1060</v>
      </c>
      <c r="O2402" s="93" t="s">
        <v>948</v>
      </c>
      <c r="P2402" s="131"/>
    </row>
    <row r="2403" spans="1:16">
      <c r="A2403" s="129"/>
      <c r="B2403" s="132"/>
      <c r="C2403" s="994"/>
      <c r="D2403" s="91" t="s">
        <v>1063</v>
      </c>
      <c r="E2403" s="93" t="s">
        <v>952</v>
      </c>
      <c r="F2403" s="94"/>
      <c r="G2403" s="132"/>
      <c r="H2403" s="994"/>
      <c r="I2403" s="91" t="s">
        <v>1063</v>
      </c>
      <c r="J2403" s="93" t="s">
        <v>952</v>
      </c>
      <c r="K2403" s="94"/>
      <c r="L2403" s="132"/>
      <c r="M2403" s="994"/>
      <c r="N2403" s="91" t="s">
        <v>1063</v>
      </c>
      <c r="O2403" s="93" t="s">
        <v>952</v>
      </c>
      <c r="P2403" s="94"/>
    </row>
    <row r="2404" spans="1:16">
      <c r="A2404" s="129"/>
      <c r="B2404" s="107"/>
      <c r="C2404" s="994"/>
      <c r="D2404" s="91" t="s">
        <v>978</v>
      </c>
      <c r="E2404" s="93" t="s">
        <v>956</v>
      </c>
      <c r="F2404" s="101"/>
      <c r="G2404" s="107"/>
      <c r="H2404" s="994"/>
      <c r="I2404" s="91" t="s">
        <v>978</v>
      </c>
      <c r="J2404" s="93" t="s">
        <v>956</v>
      </c>
      <c r="K2404" s="101"/>
      <c r="L2404" s="107"/>
      <c r="M2404" s="994"/>
      <c r="N2404" s="91" t="s">
        <v>978</v>
      </c>
      <c r="O2404" s="93" t="s">
        <v>956</v>
      </c>
      <c r="P2404" s="101"/>
    </row>
    <row r="2405" spans="1:16">
      <c r="A2405" s="129"/>
      <c r="B2405" s="132"/>
      <c r="C2405" s="994"/>
      <c r="D2405" s="91"/>
      <c r="E2405" s="111"/>
      <c r="F2405" s="133"/>
      <c r="G2405" s="132"/>
      <c r="H2405" s="994"/>
      <c r="I2405" s="91"/>
      <c r="J2405" s="111"/>
      <c r="K2405" s="133"/>
      <c r="L2405" s="132"/>
      <c r="M2405" s="994"/>
      <c r="N2405" s="91"/>
      <c r="O2405" s="111"/>
      <c r="P2405" s="133"/>
    </row>
    <row r="2406" spans="1:16">
      <c r="A2406" s="129"/>
      <c r="B2406" s="107"/>
      <c r="C2406" s="994"/>
      <c r="D2406" s="91"/>
      <c r="E2406" s="93"/>
      <c r="F2406" s="94"/>
      <c r="G2406" s="107"/>
      <c r="H2406" s="994"/>
      <c r="I2406" s="91"/>
      <c r="J2406" s="93"/>
      <c r="K2406" s="94"/>
      <c r="L2406" s="107"/>
      <c r="M2406" s="994"/>
      <c r="N2406" s="91"/>
      <c r="O2406" s="93"/>
      <c r="P2406" s="94"/>
    </row>
    <row r="2407" spans="1:16">
      <c r="A2407" s="129"/>
      <c r="B2407" s="132"/>
      <c r="C2407" s="994"/>
      <c r="D2407" s="91"/>
      <c r="E2407" s="111"/>
      <c r="F2407" s="133"/>
      <c r="G2407" s="132"/>
      <c r="H2407" s="994"/>
      <c r="I2407" s="91"/>
      <c r="J2407" s="111"/>
      <c r="K2407" s="133"/>
      <c r="L2407" s="132"/>
      <c r="M2407" s="994"/>
      <c r="N2407" s="91"/>
      <c r="O2407" s="111"/>
      <c r="P2407" s="133"/>
    </row>
    <row r="2408" spans="1:16">
      <c r="A2408" s="129"/>
      <c r="B2408" s="107"/>
      <c r="C2408" s="994"/>
      <c r="D2408" s="91"/>
      <c r="E2408" s="93"/>
      <c r="F2408" s="94"/>
      <c r="G2408" s="107"/>
      <c r="H2408" s="994"/>
      <c r="I2408" s="91"/>
      <c r="J2408" s="93"/>
      <c r="K2408" s="94"/>
      <c r="L2408" s="107"/>
      <c r="M2408" s="994"/>
      <c r="N2408" s="91"/>
      <c r="O2408" s="93"/>
      <c r="P2408" s="94"/>
    </row>
    <row r="2409" spans="1:16">
      <c r="A2409" s="129"/>
      <c r="B2409" s="132"/>
      <c r="C2409" s="994"/>
      <c r="D2409" s="91"/>
      <c r="E2409" s="93"/>
      <c r="F2409" s="94"/>
      <c r="G2409" s="132"/>
      <c r="H2409" s="994"/>
      <c r="I2409" s="91"/>
      <c r="J2409" s="93"/>
      <c r="K2409" s="94"/>
      <c r="L2409" s="132"/>
      <c r="M2409" s="994"/>
      <c r="N2409" s="91"/>
      <c r="O2409" s="93"/>
      <c r="P2409" s="94"/>
    </row>
    <row r="2410" spans="1:16" ht="17.45" customHeight="1" thickBot="1">
      <c r="A2410" s="129"/>
      <c r="B2410" s="107"/>
      <c r="C2410" s="995"/>
      <c r="D2410" s="112"/>
      <c r="E2410" s="113"/>
      <c r="F2410" s="114"/>
      <c r="G2410" s="107"/>
      <c r="H2410" s="995"/>
      <c r="I2410" s="112"/>
      <c r="J2410" s="127"/>
      <c r="K2410" s="101"/>
      <c r="L2410" s="107"/>
      <c r="M2410" s="995"/>
      <c r="N2410" s="112"/>
      <c r="O2410" s="127"/>
      <c r="P2410" s="101"/>
    </row>
    <row r="2411" spans="1:16">
      <c r="A2411" s="129"/>
      <c r="B2411" s="132"/>
      <c r="C2411" s="1011" t="s">
        <v>1068</v>
      </c>
      <c r="D2411" s="134" t="s">
        <v>1069</v>
      </c>
      <c r="E2411" s="135"/>
      <c r="F2411" s="136" t="s">
        <v>1070</v>
      </c>
      <c r="G2411" s="132"/>
      <c r="H2411" s="1028" t="s">
        <v>1068</v>
      </c>
      <c r="I2411" s="134" t="s">
        <v>1069</v>
      </c>
      <c r="J2411" s="135"/>
      <c r="K2411" s="136" t="s">
        <v>1070</v>
      </c>
      <c r="L2411" s="132"/>
      <c r="M2411" s="1013" t="s">
        <v>1068</v>
      </c>
      <c r="N2411" s="134" t="s">
        <v>1069</v>
      </c>
      <c r="O2411" s="135"/>
      <c r="P2411" s="136" t="s">
        <v>1070</v>
      </c>
    </row>
    <row r="2412" spans="1:16">
      <c r="A2412" s="129"/>
      <c r="B2412" s="107"/>
      <c r="C2412" s="994"/>
      <c r="D2412" s="117"/>
      <c r="E2412" s="118"/>
      <c r="F2412" s="137"/>
      <c r="G2412" s="107"/>
      <c r="H2412" s="994"/>
      <c r="I2412" s="91"/>
      <c r="J2412" s="93"/>
      <c r="K2412" s="94"/>
      <c r="L2412" s="107"/>
      <c r="M2412" s="994"/>
      <c r="N2412" s="91"/>
      <c r="O2412" s="93"/>
      <c r="P2412" s="94"/>
    </row>
    <row r="2413" spans="1:16">
      <c r="A2413" s="129"/>
      <c r="B2413" s="132"/>
      <c r="C2413" s="994"/>
      <c r="D2413" s="91"/>
      <c r="E2413" s="93"/>
      <c r="F2413" s="94"/>
      <c r="G2413" s="132"/>
      <c r="H2413" s="994"/>
      <c r="I2413" s="91"/>
      <c r="J2413" s="93"/>
      <c r="K2413" s="94"/>
      <c r="L2413" s="132"/>
      <c r="M2413" s="994"/>
      <c r="N2413" s="91"/>
      <c r="O2413" s="93"/>
      <c r="P2413" s="94"/>
    </row>
    <row r="2414" spans="1:16">
      <c r="A2414" s="129"/>
      <c r="B2414" s="107"/>
      <c r="C2414" s="994"/>
      <c r="D2414" s="110"/>
      <c r="E2414" s="111"/>
      <c r="F2414" s="101"/>
      <c r="G2414" s="107"/>
      <c r="H2414" s="994"/>
      <c r="I2414" s="110"/>
      <c r="J2414" s="111"/>
      <c r="K2414" s="101"/>
      <c r="L2414" s="107"/>
      <c r="M2414" s="994"/>
      <c r="N2414" s="110"/>
      <c r="O2414" s="111"/>
      <c r="P2414" s="101"/>
    </row>
    <row r="2415" spans="1:16">
      <c r="A2415" s="1031"/>
      <c r="B2415" s="132"/>
      <c r="C2415" s="994"/>
      <c r="D2415" s="91"/>
      <c r="E2415" s="93"/>
      <c r="F2415" s="94"/>
      <c r="G2415" s="132"/>
      <c r="H2415" s="994"/>
      <c r="I2415" s="91"/>
      <c r="J2415" s="93"/>
      <c r="K2415" s="94"/>
      <c r="L2415" s="132"/>
      <c r="M2415" s="994"/>
      <c r="N2415" s="91"/>
      <c r="O2415" s="93"/>
      <c r="P2415" s="94"/>
    </row>
    <row r="2416" spans="1:16">
      <c r="A2416" s="1017"/>
      <c r="B2416" s="107"/>
      <c r="C2416" s="994"/>
      <c r="D2416" s="91"/>
      <c r="E2416" s="93"/>
      <c r="F2416" s="94"/>
      <c r="G2416" s="107"/>
      <c r="H2416" s="994"/>
      <c r="I2416" s="91"/>
      <c r="J2416" s="93"/>
      <c r="K2416" s="94"/>
      <c r="L2416" s="107"/>
      <c r="M2416" s="994"/>
      <c r="N2416" s="91"/>
      <c r="O2416" s="93"/>
      <c r="P2416" s="94"/>
    </row>
    <row r="2417" spans="1:16">
      <c r="A2417" s="1017"/>
      <c r="B2417" s="132"/>
      <c r="C2417" s="994"/>
      <c r="D2417" s="110"/>
      <c r="E2417" s="111"/>
      <c r="F2417" s="101"/>
      <c r="G2417" s="132"/>
      <c r="H2417" s="994"/>
      <c r="I2417" s="110"/>
      <c r="J2417" s="111"/>
      <c r="K2417" s="101"/>
      <c r="L2417" s="132"/>
      <c r="M2417" s="994"/>
      <c r="N2417" s="110"/>
      <c r="O2417" s="111"/>
      <c r="P2417" s="101"/>
    </row>
    <row r="2418" spans="1:16" ht="17.45" customHeight="1" thickBot="1">
      <c r="A2418" s="1032"/>
      <c r="B2418" s="138"/>
      <c r="C2418" s="1012"/>
      <c r="D2418" s="139"/>
      <c r="E2418" s="140"/>
      <c r="F2418" s="141"/>
      <c r="G2418" s="138"/>
      <c r="H2418" s="1012"/>
      <c r="I2418" s="139"/>
      <c r="J2418" s="140"/>
      <c r="K2418" s="141"/>
      <c r="L2418" s="138"/>
      <c r="M2418" s="1012"/>
      <c r="N2418" s="139"/>
      <c r="O2418" s="140"/>
      <c r="P2418" s="141"/>
    </row>
    <row r="2419" spans="1:16" s="143" customFormat="1" ht="27" customHeight="1" thickTop="1" thickBot="1">
      <c r="A2419" s="142"/>
      <c r="B2419" s="1000" t="s">
        <v>1077</v>
      </c>
      <c r="C2419" s="1001"/>
      <c r="D2419" s="1001"/>
      <c r="E2419" s="1001"/>
      <c r="F2419" s="1001"/>
      <c r="G2419" s="1025" t="s">
        <v>1078</v>
      </c>
      <c r="H2419" s="1006"/>
      <c r="I2419" s="1006"/>
      <c r="J2419" s="1006"/>
      <c r="K2419" s="1006"/>
      <c r="L2419" s="1006"/>
      <c r="M2419" s="1006"/>
      <c r="N2419" s="1005" t="s">
        <v>1079</v>
      </c>
      <c r="O2419" s="1006"/>
      <c r="P2419" s="1006"/>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990">
        <f>A2335</f>
        <v>46165</v>
      </c>
      <c r="B2421" s="1020" t="s">
        <v>1085</v>
      </c>
      <c r="C2421" s="157"/>
      <c r="D2421" s="158"/>
      <c r="E2421" s="159"/>
      <c r="F2421" s="160"/>
      <c r="G2421" s="161"/>
      <c r="H2421" s="162"/>
      <c r="I2421" s="163"/>
      <c r="J2421" s="163"/>
      <c r="K2421" s="164"/>
      <c r="L2421" s="165"/>
      <c r="M2421" s="166"/>
      <c r="N2421" s="167"/>
      <c r="O2421" s="163"/>
      <c r="P2421" s="168"/>
    </row>
    <row r="2422" spans="1:16" s="169" customFormat="1">
      <c r="A2422" s="991"/>
      <c r="B2422" s="1021"/>
      <c r="C2422" s="170"/>
      <c r="D2422" s="171"/>
      <c r="E2422" s="172"/>
      <c r="F2422" s="173"/>
      <c r="G2422" s="170"/>
      <c r="H2422" s="174"/>
      <c r="I2422" s="172"/>
      <c r="J2422" s="172"/>
      <c r="K2422" s="175"/>
      <c r="L2422" s="176"/>
      <c r="M2422" s="177"/>
      <c r="N2422" s="178"/>
      <c r="O2422" s="172"/>
      <c r="P2422" s="179"/>
    </row>
    <row r="2423" spans="1:16" s="169" customFormat="1">
      <c r="A2423" s="991"/>
      <c r="B2423" s="1021"/>
      <c r="C2423" s="170"/>
      <c r="D2423" s="171"/>
      <c r="E2423" s="172"/>
      <c r="F2423" s="173"/>
      <c r="G2423" s="170"/>
      <c r="H2423" s="180"/>
      <c r="I2423" s="172"/>
      <c r="J2423" s="172"/>
      <c r="K2423" s="175"/>
      <c r="L2423" s="181"/>
      <c r="M2423" s="177"/>
      <c r="N2423" s="178"/>
      <c r="O2423" s="172"/>
      <c r="P2423" s="179"/>
    </row>
    <row r="2424" spans="1:16" s="169" customFormat="1">
      <c r="A2424" s="991"/>
      <c r="B2424" s="1021"/>
      <c r="C2424" s="170"/>
      <c r="D2424" s="215"/>
      <c r="E2424" s="172"/>
      <c r="F2424" s="173"/>
      <c r="G2424" s="170"/>
      <c r="H2424" s="180"/>
      <c r="I2424" s="172"/>
      <c r="J2424" s="172"/>
      <c r="K2424" s="184"/>
      <c r="L2424" s="181"/>
      <c r="M2424" s="177"/>
      <c r="N2424" s="178"/>
      <c r="O2424" s="172"/>
      <c r="P2424" s="179"/>
    </row>
    <row r="2425" spans="1:16" s="169" customFormat="1">
      <c r="A2425" s="991"/>
      <c r="B2425" s="1021"/>
      <c r="C2425" s="170"/>
      <c r="D2425" s="182"/>
      <c r="E2425" s="172"/>
      <c r="F2425" s="179"/>
      <c r="G2425" s="170"/>
      <c r="H2425" s="183"/>
      <c r="I2425" s="172"/>
      <c r="J2425" s="172"/>
      <c r="K2425" s="184"/>
      <c r="L2425" s="181"/>
      <c r="M2425" s="177"/>
      <c r="N2425" s="178"/>
      <c r="O2425" s="172"/>
      <c r="P2425" s="179"/>
    </row>
    <row r="2426" spans="1:16" s="169" customFormat="1">
      <c r="A2426" s="991"/>
      <c r="B2426" s="1021"/>
      <c r="C2426" s="170"/>
      <c r="D2426" s="171"/>
      <c r="E2426" s="172"/>
      <c r="F2426" s="185"/>
      <c r="G2426" s="195"/>
      <c r="H2426" s="180"/>
      <c r="I2426" s="188"/>
      <c r="J2426" s="172"/>
      <c r="K2426" s="175"/>
      <c r="L2426" s="186"/>
      <c r="M2426" s="187"/>
      <c r="N2426" s="178"/>
      <c r="O2426" s="172"/>
      <c r="P2426" s="179"/>
    </row>
    <row r="2427" spans="1:16" s="169" customFormat="1">
      <c r="A2427" s="991"/>
      <c r="B2427" s="1021"/>
      <c r="C2427" s="170"/>
      <c r="D2427" s="171"/>
      <c r="E2427" s="172"/>
      <c r="F2427" s="179"/>
      <c r="G2427" s="170"/>
      <c r="H2427" s="180"/>
      <c r="I2427" s="188"/>
      <c r="J2427" s="172"/>
      <c r="K2427" s="175"/>
      <c r="L2427" s="181"/>
      <c r="M2427" s="177"/>
      <c r="N2427" s="178"/>
      <c r="O2427" s="172"/>
      <c r="P2427" s="179"/>
    </row>
    <row r="2428" spans="1:16" s="169" customFormat="1">
      <c r="A2428" s="991"/>
      <c r="B2428" s="1021"/>
      <c r="C2428" s="170"/>
      <c r="D2428" s="171"/>
      <c r="E2428" s="172"/>
      <c r="F2428" s="179"/>
      <c r="G2428" s="216"/>
      <c r="H2428" s="180"/>
      <c r="I2428" s="172"/>
      <c r="J2428" s="172"/>
      <c r="K2428" s="175"/>
      <c r="L2428" s="181"/>
      <c r="M2428" s="177"/>
      <c r="N2428" s="178"/>
      <c r="O2428" s="172"/>
      <c r="P2428" s="179"/>
    </row>
    <row r="2429" spans="1:16" s="169" customFormat="1">
      <c r="A2429" s="991"/>
      <c r="B2429" s="1021"/>
      <c r="C2429" s="170"/>
      <c r="D2429" s="171"/>
      <c r="E2429" s="172"/>
      <c r="F2429" s="185"/>
      <c r="G2429" s="170"/>
      <c r="H2429" s="180"/>
      <c r="I2429" s="188"/>
      <c r="J2429" s="172"/>
      <c r="K2429" s="175"/>
      <c r="L2429" s="181"/>
      <c r="M2429" s="177"/>
      <c r="N2429" s="178"/>
      <c r="O2429" s="172"/>
      <c r="P2429" s="179"/>
    </row>
    <row r="2430" spans="1:16" s="169" customFormat="1">
      <c r="A2430" s="991"/>
      <c r="B2430" s="1021"/>
      <c r="C2430" s="170"/>
      <c r="D2430" s="171"/>
      <c r="E2430" s="172"/>
      <c r="F2430" s="179"/>
      <c r="G2430" s="170"/>
      <c r="H2430" s="180"/>
      <c r="I2430" s="188"/>
      <c r="J2430" s="172"/>
      <c r="K2430" s="175"/>
      <c r="L2430" s="181"/>
      <c r="M2430" s="177"/>
      <c r="N2430" s="178"/>
      <c r="O2430" s="172"/>
      <c r="P2430" s="179"/>
    </row>
    <row r="2431" spans="1:16" s="169" customFormat="1">
      <c r="A2431" s="991"/>
      <c r="B2431" s="1021"/>
      <c r="C2431" s="189"/>
      <c r="D2431" s="190"/>
      <c r="E2431" s="191"/>
      <c r="F2431" s="192"/>
      <c r="G2431" s="170"/>
      <c r="H2431" s="174"/>
      <c r="I2431" s="172"/>
      <c r="J2431" s="172"/>
      <c r="K2431" s="175"/>
      <c r="L2431" s="181"/>
      <c r="M2431" s="177"/>
      <c r="N2431" s="193"/>
      <c r="O2431" s="191"/>
      <c r="P2431" s="192"/>
    </row>
    <row r="2432" spans="1:16" s="169" customFormat="1">
      <c r="A2432" s="991"/>
      <c r="B2432" s="1021"/>
      <c r="C2432" s="189"/>
      <c r="D2432" s="190"/>
      <c r="E2432" s="191"/>
      <c r="F2432" s="192"/>
      <c r="G2432" s="195"/>
      <c r="H2432" s="180"/>
      <c r="I2432" s="188"/>
      <c r="J2432" s="172"/>
      <c r="K2432" s="175"/>
      <c r="L2432" s="181"/>
      <c r="M2432" s="177"/>
      <c r="N2432" s="193"/>
      <c r="O2432" s="191"/>
      <c r="P2432" s="192"/>
    </row>
    <row r="2433" spans="1:16" s="169" customFormat="1">
      <c r="A2433" s="991"/>
      <c r="B2433" s="1021"/>
      <c r="C2433" s="189"/>
      <c r="D2433" s="190"/>
      <c r="E2433" s="191"/>
      <c r="F2433" s="192"/>
      <c r="G2433" s="170"/>
      <c r="H2433" s="196"/>
      <c r="I2433" s="188"/>
      <c r="J2433" s="197"/>
      <c r="K2433" s="194"/>
      <c r="L2433" s="181"/>
      <c r="M2433" s="177"/>
      <c r="N2433" s="193"/>
      <c r="O2433" s="191"/>
      <c r="P2433" s="192"/>
    </row>
    <row r="2434" spans="1:16" s="169" customFormat="1">
      <c r="A2434" s="991"/>
      <c r="B2434" s="1021"/>
      <c r="C2434" s="189"/>
      <c r="D2434" s="190"/>
      <c r="E2434" s="191"/>
      <c r="F2434" s="192"/>
      <c r="G2434" s="170"/>
      <c r="H2434" s="198"/>
      <c r="I2434" s="172"/>
      <c r="J2434" s="172"/>
      <c r="K2434" s="175"/>
      <c r="L2434" s="181"/>
      <c r="M2434" s="177"/>
      <c r="N2434" s="193"/>
      <c r="O2434" s="191"/>
      <c r="P2434" s="192"/>
    </row>
    <row r="2435" spans="1:16" s="169" customFormat="1">
      <c r="A2435" s="991"/>
      <c r="B2435" s="1021"/>
      <c r="C2435" s="189"/>
      <c r="D2435" s="190"/>
      <c r="E2435" s="191"/>
      <c r="F2435" s="192"/>
      <c r="G2435" s="195"/>
      <c r="H2435" s="180"/>
      <c r="I2435" s="197"/>
      <c r="J2435" s="197"/>
      <c r="K2435" s="194"/>
      <c r="L2435" s="181"/>
      <c r="M2435" s="177"/>
      <c r="N2435" s="193"/>
      <c r="O2435" s="191"/>
      <c r="P2435" s="192"/>
    </row>
    <row r="2436" spans="1:16" s="169" customFormat="1">
      <c r="A2436" s="991"/>
      <c r="B2436" s="1021"/>
      <c r="C2436" s="189"/>
      <c r="D2436" s="190"/>
      <c r="E2436" s="191"/>
      <c r="F2436" s="192"/>
      <c r="G2436" s="170"/>
      <c r="H2436" s="180"/>
      <c r="I2436" s="197"/>
      <c r="J2436" s="197"/>
      <c r="K2436" s="194"/>
      <c r="L2436" s="176"/>
      <c r="M2436" s="177"/>
      <c r="N2436" s="193"/>
      <c r="O2436" s="191"/>
      <c r="P2436" s="192"/>
    </row>
    <row r="2437" spans="1:16" s="169" customFormat="1">
      <c r="A2437" s="991"/>
      <c r="B2437" s="1021"/>
      <c r="C2437" s="189"/>
      <c r="D2437" s="190"/>
      <c r="E2437" s="191"/>
      <c r="F2437" s="192"/>
      <c r="G2437" s="189"/>
      <c r="H2437" s="198"/>
      <c r="I2437" s="199"/>
      <c r="J2437" s="199"/>
      <c r="K2437" s="200"/>
      <c r="L2437" s="201"/>
      <c r="M2437" s="187"/>
      <c r="N2437" s="193"/>
      <c r="O2437" s="191"/>
      <c r="P2437" s="192"/>
    </row>
    <row r="2438" spans="1:16" s="169" customFormat="1">
      <c r="A2438" s="991"/>
      <c r="B2438" s="1021"/>
      <c r="C2438" s="189"/>
      <c r="D2438" s="190"/>
      <c r="E2438" s="191"/>
      <c r="F2438" s="192"/>
      <c r="G2438" s="189"/>
      <c r="H2438" s="198"/>
      <c r="I2438" s="199"/>
      <c r="J2438" s="199"/>
      <c r="K2438" s="200"/>
      <c r="L2438" s="201"/>
      <c r="M2438" s="187"/>
      <c r="N2438" s="193"/>
      <c r="O2438" s="191"/>
      <c r="P2438" s="192"/>
    </row>
    <row r="2439" spans="1:16" s="169" customFormat="1">
      <c r="A2439" s="991"/>
      <c r="B2439" s="1021"/>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992"/>
      <c r="B2440" s="1022"/>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16">
        <f>A2335+1</f>
        <v>46166</v>
      </c>
      <c r="B2441" s="87" t="s">
        <v>940</v>
      </c>
      <c r="C2441" s="1008" t="s">
        <v>941</v>
      </c>
      <c r="D2441" s="88" t="s">
        <v>942</v>
      </c>
      <c r="E2441" s="89" t="s">
        <v>943</v>
      </c>
      <c r="F2441" s="90"/>
      <c r="G2441" s="87" t="s">
        <v>940</v>
      </c>
      <c r="H2441" s="1023" t="s">
        <v>941</v>
      </c>
      <c r="I2441" s="88" t="s">
        <v>942</v>
      </c>
      <c r="J2441" s="89" t="s">
        <v>943</v>
      </c>
      <c r="K2441" s="90"/>
      <c r="L2441" s="87" t="s">
        <v>940</v>
      </c>
      <c r="M2441" s="1029" t="s">
        <v>941</v>
      </c>
      <c r="N2441" s="88" t="s">
        <v>942</v>
      </c>
      <c r="O2441" s="89" t="s">
        <v>943</v>
      </c>
      <c r="P2441" s="90"/>
    </row>
    <row r="2442" spans="1:16" ht="18" customHeight="1">
      <c r="A2442" s="1017"/>
      <c r="B2442" s="1026"/>
      <c r="C2442" s="994"/>
      <c r="D2442" s="91" t="s">
        <v>951</v>
      </c>
      <c r="E2442" s="92" t="s">
        <v>948</v>
      </c>
      <c r="F2442" s="90"/>
      <c r="G2442" s="1026"/>
      <c r="H2442" s="994"/>
      <c r="I2442" s="91" t="s">
        <v>951</v>
      </c>
      <c r="J2442" s="92" t="s">
        <v>948</v>
      </c>
      <c r="K2442" s="90"/>
      <c r="L2442" s="1026"/>
      <c r="M2442" s="994"/>
      <c r="N2442" s="91" t="s">
        <v>951</v>
      </c>
      <c r="O2442" s="92" t="s">
        <v>948</v>
      </c>
      <c r="P2442" s="90"/>
    </row>
    <row r="2443" spans="1:16" ht="17.45" customHeight="1" thickBot="1">
      <c r="A2443" s="1017"/>
      <c r="B2443" s="997"/>
      <c r="C2443" s="994"/>
      <c r="D2443" s="91" t="s">
        <v>955</v>
      </c>
      <c r="E2443" s="93" t="s">
        <v>952</v>
      </c>
      <c r="F2443" s="95"/>
      <c r="G2443" s="997"/>
      <c r="H2443" s="994"/>
      <c r="I2443" s="91" t="s">
        <v>955</v>
      </c>
      <c r="J2443" s="93" t="s">
        <v>952</v>
      </c>
      <c r="K2443" s="95"/>
      <c r="L2443" s="997"/>
      <c r="M2443" s="994"/>
      <c r="N2443" s="91" t="s">
        <v>955</v>
      </c>
      <c r="O2443" s="93" t="s">
        <v>952</v>
      </c>
      <c r="P2443" s="95"/>
    </row>
    <row r="2444" spans="1:16" ht="17.45" customHeight="1" thickBot="1">
      <c r="A2444" s="1017"/>
      <c r="B2444" s="87" t="s">
        <v>954</v>
      </c>
      <c r="C2444" s="994"/>
      <c r="D2444" s="91"/>
      <c r="E2444" s="93"/>
      <c r="F2444" s="94"/>
      <c r="G2444" s="87" t="s">
        <v>954</v>
      </c>
      <c r="H2444" s="994"/>
      <c r="I2444" s="91" t="s">
        <v>958</v>
      </c>
      <c r="J2444" s="93" t="s">
        <v>956</v>
      </c>
      <c r="K2444" s="94"/>
      <c r="L2444" s="87" t="s">
        <v>954</v>
      </c>
      <c r="M2444" s="994"/>
      <c r="N2444" s="91" t="s">
        <v>958</v>
      </c>
      <c r="O2444" s="93" t="s">
        <v>956</v>
      </c>
      <c r="P2444" s="94"/>
    </row>
    <row r="2445" spans="1:16">
      <c r="A2445" s="1017"/>
      <c r="B2445" s="1027"/>
      <c r="C2445" s="994"/>
      <c r="D2445" s="91"/>
      <c r="E2445" s="93"/>
      <c r="F2445" s="94"/>
      <c r="G2445" s="1027"/>
      <c r="H2445" s="994"/>
      <c r="I2445" s="91"/>
      <c r="J2445" s="93"/>
      <c r="K2445" s="94"/>
      <c r="L2445" s="1027"/>
      <c r="M2445" s="994"/>
      <c r="N2445" s="91"/>
      <c r="O2445" s="93"/>
      <c r="P2445" s="94"/>
    </row>
    <row r="2446" spans="1:16">
      <c r="A2446" s="1017"/>
      <c r="B2446" s="1003"/>
      <c r="C2446" s="994"/>
      <c r="D2446" s="91"/>
      <c r="E2446" s="93"/>
      <c r="F2446" s="94"/>
      <c r="G2446" s="1003"/>
      <c r="H2446" s="994"/>
      <c r="I2446" s="91"/>
      <c r="J2446" s="93"/>
      <c r="K2446" s="94"/>
      <c r="L2446" s="1003"/>
      <c r="M2446" s="994"/>
      <c r="N2446" s="91"/>
      <c r="O2446" s="93"/>
      <c r="P2446" s="94"/>
    </row>
    <row r="2447" spans="1:16">
      <c r="A2447" s="1017"/>
      <c r="B2447" s="1002"/>
      <c r="C2447" s="994"/>
      <c r="D2447" s="91"/>
      <c r="E2447" s="93"/>
      <c r="F2447" s="90"/>
      <c r="G2447" s="1002"/>
      <c r="H2447" s="994"/>
      <c r="I2447" s="91"/>
      <c r="J2447" s="93"/>
      <c r="K2447" s="90"/>
      <c r="L2447" s="1002"/>
      <c r="M2447" s="994"/>
      <c r="N2447" s="91"/>
      <c r="O2447" s="93"/>
      <c r="P2447" s="90"/>
    </row>
    <row r="2448" spans="1:16">
      <c r="A2448" s="1017"/>
      <c r="B2448" s="1003"/>
      <c r="C2448" s="994"/>
      <c r="D2448" s="91"/>
      <c r="E2448" s="93"/>
      <c r="F2448" s="96"/>
      <c r="G2448" s="1003"/>
      <c r="H2448" s="994"/>
      <c r="I2448" s="91"/>
      <c r="J2448" s="93"/>
      <c r="K2448" s="96"/>
      <c r="L2448" s="1003"/>
      <c r="M2448" s="994"/>
      <c r="N2448" s="91"/>
      <c r="O2448" s="93"/>
      <c r="P2448" s="90"/>
    </row>
    <row r="2449" spans="1:16">
      <c r="A2449" s="1017"/>
      <c r="B2449" s="1002"/>
      <c r="C2449" s="994"/>
      <c r="D2449" s="91"/>
      <c r="E2449" s="93"/>
      <c r="F2449" s="99"/>
      <c r="G2449" s="1002"/>
      <c r="H2449" s="994"/>
      <c r="I2449" s="91"/>
      <c r="J2449" s="93"/>
      <c r="K2449" s="99"/>
      <c r="L2449" s="1002"/>
      <c r="M2449" s="994"/>
      <c r="N2449" s="91"/>
      <c r="O2449" s="93"/>
      <c r="P2449" s="96"/>
    </row>
    <row r="2450" spans="1:16" ht="17.45" customHeight="1" thickBot="1">
      <c r="A2450" s="1017"/>
      <c r="B2450" s="1003"/>
      <c r="C2450" s="994"/>
      <c r="D2450" s="91"/>
      <c r="E2450" s="93"/>
      <c r="F2450" s="96"/>
      <c r="G2450" s="1003"/>
      <c r="H2450" s="994"/>
      <c r="I2450" s="91"/>
      <c r="J2450" s="93"/>
      <c r="K2450" s="96"/>
      <c r="L2450" s="1003"/>
      <c r="M2450" s="994"/>
      <c r="N2450" s="91"/>
      <c r="O2450" s="93"/>
      <c r="P2450" s="96"/>
    </row>
    <row r="2451" spans="1:16" ht="17.45" customHeight="1" thickBot="1">
      <c r="A2451" s="1017"/>
      <c r="B2451" s="97" t="s">
        <v>977</v>
      </c>
      <c r="C2451" s="994"/>
      <c r="D2451" s="91"/>
      <c r="E2451" s="93"/>
      <c r="F2451" s="96"/>
      <c r="G2451" s="97" t="s">
        <v>977</v>
      </c>
      <c r="H2451" s="994"/>
      <c r="I2451" s="91"/>
      <c r="J2451" s="93"/>
      <c r="K2451" s="96"/>
      <c r="L2451" s="97" t="s">
        <v>977</v>
      </c>
      <c r="M2451" s="994"/>
      <c r="N2451" s="91"/>
      <c r="O2451" s="93"/>
      <c r="P2451" s="96"/>
    </row>
    <row r="2452" spans="1:16">
      <c r="A2452" s="1017"/>
      <c r="B2452" s="1007"/>
      <c r="C2452" s="994"/>
      <c r="D2452" s="91"/>
      <c r="E2452" s="93"/>
      <c r="F2452" s="96"/>
      <c r="G2452" s="1007"/>
      <c r="H2452" s="994"/>
      <c r="I2452" s="91"/>
      <c r="J2452" s="93"/>
      <c r="K2452" s="96"/>
      <c r="L2452" s="1007"/>
      <c r="M2452" s="994"/>
      <c r="N2452" s="91"/>
      <c r="O2452" s="93"/>
      <c r="P2452" s="96"/>
    </row>
    <row r="2453" spans="1:16">
      <c r="A2453" s="1017"/>
      <c r="B2453" s="999"/>
      <c r="C2453" s="994"/>
      <c r="D2453" s="91"/>
      <c r="E2453" s="93"/>
      <c r="F2453" s="96"/>
      <c r="G2453" s="999"/>
      <c r="H2453" s="994"/>
      <c r="I2453" s="91"/>
      <c r="J2453" s="93"/>
      <c r="K2453" s="96"/>
      <c r="L2453" s="999"/>
      <c r="M2453" s="994"/>
      <c r="N2453" s="91"/>
      <c r="O2453" s="93"/>
      <c r="P2453" s="94"/>
    </row>
    <row r="2454" spans="1:16" ht="17.45" customHeight="1" thickBot="1">
      <c r="A2454" s="1017"/>
      <c r="B2454" s="997"/>
      <c r="C2454" s="994"/>
      <c r="D2454" s="91"/>
      <c r="E2454" s="93"/>
      <c r="F2454" s="94"/>
      <c r="G2454" s="997"/>
      <c r="H2454" s="994"/>
      <c r="I2454" s="91"/>
      <c r="J2454" s="93"/>
      <c r="K2454" s="94"/>
      <c r="L2454" s="997"/>
      <c r="M2454" s="994"/>
      <c r="N2454" s="91"/>
      <c r="O2454" s="93"/>
      <c r="P2454" s="94"/>
    </row>
    <row r="2455" spans="1:16" ht="17.45" customHeight="1" thickBot="1">
      <c r="A2455" s="1017"/>
      <c r="B2455" s="97" t="s">
        <v>994</v>
      </c>
      <c r="C2455" s="994"/>
      <c r="D2455" s="91"/>
      <c r="E2455" s="93"/>
      <c r="F2455" s="94"/>
      <c r="G2455" s="97" t="s">
        <v>994</v>
      </c>
      <c r="H2455" s="994"/>
      <c r="I2455" s="91"/>
      <c r="J2455" s="93"/>
      <c r="K2455" s="94"/>
      <c r="L2455" s="97" t="s">
        <v>994</v>
      </c>
      <c r="M2455" s="994"/>
      <c r="N2455" s="91"/>
      <c r="O2455" s="93"/>
      <c r="P2455" s="94"/>
    </row>
    <row r="2456" spans="1:16">
      <c r="A2456" s="1017"/>
      <c r="B2456" s="998"/>
      <c r="C2456" s="994"/>
      <c r="D2456" s="91"/>
      <c r="E2456" s="93"/>
      <c r="F2456" s="94"/>
      <c r="G2456" s="998"/>
      <c r="H2456" s="994"/>
      <c r="I2456" s="91"/>
      <c r="J2456" s="93"/>
      <c r="K2456" s="94"/>
      <c r="L2456" s="998"/>
      <c r="M2456" s="994"/>
      <c r="N2456" s="91"/>
      <c r="O2456" s="93"/>
      <c r="P2456" s="94"/>
    </row>
    <row r="2457" spans="1:16">
      <c r="A2457" s="1017"/>
      <c r="B2457" s="999"/>
      <c r="C2457" s="994"/>
      <c r="D2457" s="91"/>
      <c r="E2457" s="93"/>
      <c r="F2457" s="94"/>
      <c r="G2457" s="999"/>
      <c r="H2457" s="994"/>
      <c r="I2457" s="91"/>
      <c r="J2457" s="93"/>
      <c r="K2457" s="94"/>
      <c r="L2457" s="999"/>
      <c r="M2457" s="994"/>
      <c r="N2457" s="91"/>
      <c r="O2457" s="93"/>
      <c r="P2457" s="94"/>
    </row>
    <row r="2458" spans="1:16" ht="17.45" customHeight="1" thickBot="1">
      <c r="A2458" s="1017"/>
      <c r="B2458" s="997"/>
      <c r="C2458" s="994"/>
      <c r="D2458" s="91"/>
      <c r="E2458" s="93"/>
      <c r="F2458" s="94"/>
      <c r="G2458" s="997"/>
      <c r="H2458" s="994"/>
      <c r="I2458" s="91"/>
      <c r="J2458" s="93"/>
      <c r="K2458" s="94"/>
      <c r="L2458" s="997"/>
      <c r="M2458" s="994"/>
      <c r="N2458" s="91"/>
      <c r="O2458" s="93"/>
      <c r="P2458" s="94"/>
    </row>
    <row r="2459" spans="1:16">
      <c r="A2459" s="1017"/>
      <c r="B2459" s="1018" t="s">
        <v>1013</v>
      </c>
      <c r="C2459" s="994"/>
      <c r="D2459" s="91"/>
      <c r="E2459" s="93"/>
      <c r="F2459" s="94"/>
      <c r="G2459" s="1018" t="s">
        <v>1013</v>
      </c>
      <c r="H2459" s="994"/>
      <c r="I2459" s="91"/>
      <c r="J2459" s="93"/>
      <c r="K2459" s="94"/>
      <c r="L2459" s="1018" t="s">
        <v>1013</v>
      </c>
      <c r="M2459" s="994"/>
      <c r="N2459" s="91"/>
      <c r="O2459" s="93"/>
      <c r="P2459" s="94"/>
    </row>
    <row r="2460" spans="1:16" ht="17.45" customHeight="1" thickBot="1">
      <c r="A2460" s="1017"/>
      <c r="B2460" s="1019"/>
      <c r="C2460" s="994"/>
      <c r="D2460" s="91"/>
      <c r="E2460" s="93"/>
      <c r="F2460" s="94"/>
      <c r="G2460" s="1019"/>
      <c r="H2460" s="994"/>
      <c r="I2460" s="91"/>
      <c r="J2460" s="93"/>
      <c r="K2460" s="94"/>
      <c r="L2460" s="1019"/>
      <c r="M2460" s="994"/>
      <c r="N2460" s="91"/>
      <c r="O2460" s="93"/>
      <c r="P2460" s="90"/>
    </row>
    <row r="2461" spans="1:16" ht="17.45" customHeight="1" thickTop="1">
      <c r="A2461" s="1017"/>
      <c r="B2461" s="1015" t="s">
        <v>1014</v>
      </c>
      <c r="C2461" s="994"/>
      <c r="D2461" s="91"/>
      <c r="E2461" s="93"/>
      <c r="F2461" s="90"/>
      <c r="G2461" s="1015" t="s">
        <v>1014</v>
      </c>
      <c r="H2461" s="994"/>
      <c r="I2461" s="91"/>
      <c r="J2461" s="93"/>
      <c r="K2461" s="90"/>
      <c r="L2461" s="1015" t="s">
        <v>1014</v>
      </c>
      <c r="M2461" s="994"/>
      <c r="N2461" s="91"/>
      <c r="O2461" s="93"/>
      <c r="P2461" s="94"/>
    </row>
    <row r="2462" spans="1:16" ht="17.45" customHeight="1" thickBot="1">
      <c r="A2462" s="1017"/>
      <c r="B2462" s="997"/>
      <c r="C2462" s="994"/>
      <c r="D2462" s="91"/>
      <c r="E2462" s="93"/>
      <c r="F2462" s="90"/>
      <c r="G2462" s="997"/>
      <c r="H2462" s="994"/>
      <c r="I2462" s="91"/>
      <c r="J2462" s="93"/>
      <c r="K2462" s="90"/>
      <c r="L2462" s="997"/>
      <c r="M2462" s="994"/>
      <c r="N2462" s="91"/>
      <c r="O2462" s="93"/>
      <c r="P2462" s="98"/>
    </row>
    <row r="2463" spans="1:16">
      <c r="A2463" s="1017"/>
      <c r="B2463" s="1014"/>
      <c r="C2463" s="994"/>
      <c r="D2463" s="91"/>
      <c r="E2463" s="93"/>
      <c r="F2463" s="94"/>
      <c r="G2463" s="1014"/>
      <c r="H2463" s="994"/>
      <c r="I2463" s="91"/>
      <c r="J2463" s="93"/>
      <c r="K2463" s="94"/>
      <c r="L2463" s="1014"/>
      <c r="M2463" s="994"/>
      <c r="N2463" s="91"/>
      <c r="O2463" s="93"/>
      <c r="P2463" s="100"/>
    </row>
    <row r="2464" spans="1:16" ht="17.45" customHeight="1" thickBot="1">
      <c r="A2464" s="1017"/>
      <c r="B2464" s="999"/>
      <c r="C2464" s="994"/>
      <c r="D2464" s="91"/>
      <c r="E2464" s="93"/>
      <c r="F2464" s="94"/>
      <c r="G2464" s="999"/>
      <c r="H2464" s="994"/>
      <c r="I2464" s="91"/>
      <c r="J2464" s="93"/>
      <c r="K2464" s="94"/>
      <c r="L2464" s="999"/>
      <c r="M2464" s="994"/>
      <c r="N2464" s="91"/>
      <c r="O2464" s="93"/>
      <c r="P2464" s="101"/>
    </row>
    <row r="2465" spans="1:16">
      <c r="A2465" s="1017"/>
      <c r="B2465" s="1010" t="s">
        <v>1015</v>
      </c>
      <c r="C2465" s="994"/>
      <c r="D2465" s="91"/>
      <c r="E2465" s="93"/>
      <c r="F2465" s="90"/>
      <c r="G2465" s="1010" t="s">
        <v>1015</v>
      </c>
      <c r="H2465" s="994"/>
      <c r="I2465" s="91"/>
      <c r="J2465" s="93"/>
      <c r="K2465" s="90"/>
      <c r="L2465" s="1010" t="s">
        <v>1015</v>
      </c>
      <c r="M2465" s="994"/>
      <c r="N2465" s="91"/>
      <c r="O2465" s="93"/>
      <c r="P2465" s="96"/>
    </row>
    <row r="2466" spans="1:16" ht="17.45" customHeight="1" thickBot="1">
      <c r="A2466" s="1017"/>
      <c r="B2466" s="997"/>
      <c r="C2466" s="994"/>
      <c r="D2466" s="91"/>
      <c r="E2466" s="93"/>
      <c r="F2466" s="98"/>
      <c r="G2466" s="997"/>
      <c r="H2466" s="994"/>
      <c r="I2466" s="91"/>
      <c r="J2466" s="93"/>
      <c r="K2466" s="98"/>
      <c r="L2466" s="997"/>
      <c r="M2466" s="994"/>
      <c r="N2466" s="91"/>
      <c r="O2466" s="93"/>
      <c r="P2466" s="101"/>
    </row>
    <row r="2467" spans="1:16">
      <c r="A2467" s="1017"/>
      <c r="B2467" s="996"/>
      <c r="C2467" s="994"/>
      <c r="D2467" s="91"/>
      <c r="E2467" s="93"/>
      <c r="F2467" s="99"/>
      <c r="G2467" s="996"/>
      <c r="H2467" s="994"/>
      <c r="I2467" s="91"/>
      <c r="J2467" s="93"/>
      <c r="K2467" s="100"/>
      <c r="L2467" s="996"/>
      <c r="M2467" s="994"/>
      <c r="N2467" s="91"/>
      <c r="O2467" s="93"/>
      <c r="P2467" s="90"/>
    </row>
    <row r="2468" spans="1:16" ht="17.45" customHeight="1" thickBot="1">
      <c r="A2468" s="1017"/>
      <c r="B2468" s="997"/>
      <c r="C2468" s="994"/>
      <c r="D2468" s="91"/>
      <c r="E2468" s="93"/>
      <c r="F2468" s="96"/>
      <c r="G2468" s="997"/>
      <c r="H2468" s="994"/>
      <c r="I2468" s="91"/>
      <c r="J2468" s="93"/>
      <c r="K2468" s="101"/>
      <c r="L2468" s="997"/>
      <c r="M2468" s="994"/>
      <c r="N2468" s="91"/>
      <c r="O2468" s="93"/>
      <c r="P2468" s="94"/>
    </row>
    <row r="2469" spans="1:16">
      <c r="A2469" s="1017"/>
      <c r="B2469" s="1004" t="s">
        <v>1016</v>
      </c>
      <c r="C2469" s="994"/>
      <c r="D2469" s="91"/>
      <c r="E2469" s="93"/>
      <c r="F2469" s="100"/>
      <c r="G2469" s="1004" t="s">
        <v>1016</v>
      </c>
      <c r="H2469" s="994"/>
      <c r="I2469" s="91"/>
      <c r="J2469" s="93"/>
      <c r="K2469" s="101"/>
      <c r="L2469" s="1004" t="s">
        <v>1016</v>
      </c>
      <c r="M2469" s="994"/>
      <c r="N2469" s="91"/>
      <c r="O2469" s="111"/>
      <c r="P2469" s="94"/>
    </row>
    <row r="2470" spans="1:16" ht="17.45" customHeight="1" thickBot="1">
      <c r="A2470" s="1017"/>
      <c r="B2470" s="997"/>
      <c r="C2470" s="994"/>
      <c r="D2470" s="91"/>
      <c r="E2470" s="93"/>
      <c r="F2470" s="101"/>
      <c r="G2470" s="997"/>
      <c r="H2470" s="994"/>
      <c r="I2470" s="91"/>
      <c r="J2470" s="93"/>
      <c r="K2470" s="96"/>
      <c r="L2470" s="997"/>
      <c r="M2470" s="994"/>
      <c r="N2470" s="110"/>
      <c r="O2470" s="93"/>
      <c r="P2470" s="109"/>
    </row>
    <row r="2471" spans="1:16">
      <c r="A2471" s="1017"/>
      <c r="B2471" s="996"/>
      <c r="C2471" s="994"/>
      <c r="D2471" s="91"/>
      <c r="E2471" s="93"/>
      <c r="F2471" s="101"/>
      <c r="G2471" s="996"/>
      <c r="H2471" s="994"/>
      <c r="I2471" s="91"/>
      <c r="J2471" s="93"/>
      <c r="K2471" s="101"/>
      <c r="L2471" s="996"/>
      <c r="M2471" s="994"/>
      <c r="N2471" s="110"/>
      <c r="O2471" s="111"/>
      <c r="P2471" s="94"/>
    </row>
    <row r="2472" spans="1:16" ht="17.45" customHeight="1" thickBot="1">
      <c r="A2472" s="1017"/>
      <c r="B2472" s="997"/>
      <c r="C2472" s="994"/>
      <c r="D2472" s="91"/>
      <c r="E2472" s="93"/>
      <c r="F2472" s="96"/>
      <c r="G2472" s="997"/>
      <c r="H2472" s="994"/>
      <c r="I2472" s="91"/>
      <c r="J2472" s="93"/>
      <c r="K2472" s="90"/>
      <c r="L2472" s="997"/>
      <c r="M2472" s="994"/>
      <c r="N2472" s="91"/>
      <c r="O2472" s="111"/>
      <c r="P2472" s="101"/>
    </row>
    <row r="2473" spans="1:16">
      <c r="A2473" s="1017"/>
      <c r="B2473" s="1004" t="s">
        <v>1018</v>
      </c>
      <c r="C2473" s="994"/>
      <c r="D2473" s="91"/>
      <c r="E2473" s="93"/>
      <c r="F2473" s="101"/>
      <c r="G2473" s="1004" t="s">
        <v>1018</v>
      </c>
      <c r="H2473" s="994"/>
      <c r="I2473" s="91"/>
      <c r="J2473" s="93"/>
      <c r="K2473" s="94"/>
      <c r="L2473" s="1004" t="s">
        <v>1018</v>
      </c>
      <c r="M2473" s="994"/>
      <c r="N2473" s="91"/>
      <c r="O2473" s="93"/>
      <c r="P2473" s="94"/>
    </row>
    <row r="2474" spans="1:16" ht="17.45" customHeight="1" thickBot="1">
      <c r="A2474" s="1017"/>
      <c r="B2474" s="997"/>
      <c r="C2474" s="994"/>
      <c r="D2474" s="91"/>
      <c r="E2474" s="93"/>
      <c r="F2474" s="90"/>
      <c r="G2474" s="997"/>
      <c r="H2474" s="994"/>
      <c r="I2474" s="91"/>
      <c r="J2474" s="111"/>
      <c r="K2474" s="94"/>
      <c r="L2474" s="997"/>
      <c r="M2474" s="994"/>
      <c r="N2474" s="110"/>
      <c r="O2474" s="111"/>
      <c r="P2474" s="94"/>
    </row>
    <row r="2475" spans="1:16">
      <c r="A2475" s="1017"/>
      <c r="B2475" s="996"/>
      <c r="C2475" s="994"/>
      <c r="D2475" s="91"/>
      <c r="E2475" s="93"/>
      <c r="F2475" s="94"/>
      <c r="G2475" s="996"/>
      <c r="H2475" s="994"/>
      <c r="I2475" s="91"/>
      <c r="J2475" s="93"/>
      <c r="K2475" s="94"/>
      <c r="L2475" s="996"/>
      <c r="M2475" s="994"/>
      <c r="N2475" s="110"/>
      <c r="O2475" s="111"/>
      <c r="P2475" s="94"/>
    </row>
    <row r="2476" spans="1:16" ht="17.45" customHeight="1" thickBot="1">
      <c r="A2476" s="1017"/>
      <c r="B2476" s="997"/>
      <c r="C2476" s="994"/>
      <c r="D2476" s="91"/>
      <c r="E2476" s="93"/>
      <c r="F2476" s="90"/>
      <c r="G2476" s="997"/>
      <c r="H2476" s="994"/>
      <c r="I2476" s="91"/>
      <c r="J2476" s="111"/>
      <c r="K2476" s="94"/>
      <c r="L2476" s="997"/>
      <c r="M2476" s="994"/>
      <c r="N2476" s="91"/>
      <c r="O2476" s="111"/>
      <c r="P2476" s="94"/>
    </row>
    <row r="2477" spans="1:16">
      <c r="A2477" s="1017"/>
      <c r="B2477" s="1010" t="s">
        <v>1020</v>
      </c>
      <c r="C2477" s="994"/>
      <c r="D2477" s="91"/>
      <c r="E2477" s="93"/>
      <c r="F2477" s="90"/>
      <c r="G2477" s="1010" t="s">
        <v>1020</v>
      </c>
      <c r="H2477" s="994"/>
      <c r="I2477" s="91"/>
      <c r="J2477" s="111"/>
      <c r="K2477" s="94"/>
      <c r="L2477" s="1010" t="s">
        <v>1020</v>
      </c>
      <c r="M2477" s="994"/>
      <c r="N2477" s="110"/>
      <c r="O2477" s="111"/>
      <c r="P2477" s="94"/>
    </row>
    <row r="2478" spans="1:16" ht="17.45" customHeight="1" thickBot="1">
      <c r="A2478" s="1017"/>
      <c r="B2478" s="997"/>
      <c r="C2478" s="994"/>
      <c r="D2478" s="91"/>
      <c r="E2478" s="93"/>
      <c r="F2478" s="90"/>
      <c r="G2478" s="997"/>
      <c r="H2478" s="994"/>
      <c r="I2478" s="91"/>
      <c r="J2478" s="111"/>
      <c r="K2478" s="94"/>
      <c r="L2478" s="997"/>
      <c r="M2478" s="994"/>
      <c r="N2478" s="91"/>
      <c r="O2478" s="111"/>
      <c r="P2478" s="94"/>
    </row>
    <row r="2479" spans="1:16">
      <c r="A2479" s="1017"/>
      <c r="B2479" s="103"/>
      <c r="C2479" s="994"/>
      <c r="D2479" s="91"/>
      <c r="E2479" s="93"/>
      <c r="F2479" s="94"/>
      <c r="G2479" s="103"/>
      <c r="H2479" s="994"/>
      <c r="I2479" s="91"/>
      <c r="J2479" s="93"/>
      <c r="K2479" s="109"/>
      <c r="L2479" s="103"/>
      <c r="M2479" s="994"/>
      <c r="N2479" s="110"/>
      <c r="O2479" s="93"/>
      <c r="P2479" s="109"/>
    </row>
    <row r="2480" spans="1:16">
      <c r="A2480" s="1017"/>
      <c r="B2480" s="104"/>
      <c r="C2480" s="994"/>
      <c r="D2480" s="91"/>
      <c r="E2480" s="93"/>
      <c r="F2480" s="90"/>
      <c r="G2480" s="104"/>
      <c r="H2480" s="994"/>
      <c r="I2480" s="91"/>
      <c r="J2480" s="93"/>
      <c r="K2480" s="94"/>
      <c r="L2480" s="104"/>
      <c r="M2480" s="994"/>
      <c r="N2480" s="110"/>
      <c r="O2480" s="111"/>
      <c r="P2480" s="94"/>
    </row>
    <row r="2481" spans="1:16">
      <c r="A2481" s="1017"/>
      <c r="B2481" s="106"/>
      <c r="C2481" s="994"/>
      <c r="D2481" s="91"/>
      <c r="E2481" s="93"/>
      <c r="F2481" s="90"/>
      <c r="G2481" s="106"/>
      <c r="H2481" s="994"/>
      <c r="I2481" s="110"/>
      <c r="J2481" s="111"/>
      <c r="K2481" s="94"/>
      <c r="L2481" s="106"/>
      <c r="M2481" s="994"/>
      <c r="N2481" s="110"/>
      <c r="O2481" s="111"/>
      <c r="P2481" s="101"/>
    </row>
    <row r="2482" spans="1:16">
      <c r="A2482" s="1017"/>
      <c r="B2482" s="107"/>
      <c r="C2482" s="994"/>
      <c r="D2482" s="91"/>
      <c r="E2482" s="93"/>
      <c r="F2482" s="90"/>
      <c r="G2482" s="107"/>
      <c r="H2482" s="994"/>
      <c r="I2482" s="110"/>
      <c r="J2482" s="111"/>
      <c r="K2482" s="101"/>
      <c r="L2482" s="107"/>
      <c r="M2482" s="994"/>
      <c r="N2482" s="108"/>
      <c r="O2482" s="93"/>
      <c r="P2482" s="94"/>
    </row>
    <row r="2483" spans="1:16">
      <c r="A2483" s="1017"/>
      <c r="B2483" s="106"/>
      <c r="C2483" s="994"/>
      <c r="D2483" s="108"/>
      <c r="E2483" s="93"/>
      <c r="F2483" s="94"/>
      <c r="G2483" s="106"/>
      <c r="H2483" s="994"/>
      <c r="I2483" s="108"/>
      <c r="J2483" s="93"/>
      <c r="K2483" s="109"/>
      <c r="L2483" s="106"/>
      <c r="M2483" s="994"/>
      <c r="N2483" s="91"/>
      <c r="O2483" s="93"/>
      <c r="P2483" s="109"/>
    </row>
    <row r="2484" spans="1:16">
      <c r="A2484" s="1017"/>
      <c r="B2484" s="107"/>
      <c r="C2484" s="994"/>
      <c r="D2484" s="91"/>
      <c r="E2484" s="93"/>
      <c r="F2484" s="105"/>
      <c r="G2484" s="107"/>
      <c r="H2484" s="994"/>
      <c r="I2484" s="91"/>
      <c r="J2484" s="93"/>
      <c r="K2484" s="94"/>
      <c r="L2484" s="107"/>
      <c r="M2484" s="994"/>
      <c r="N2484" s="110"/>
      <c r="O2484" s="111"/>
      <c r="P2484" s="94"/>
    </row>
    <row r="2485" spans="1:16">
      <c r="A2485" s="1017"/>
      <c r="B2485" s="106"/>
      <c r="C2485" s="994"/>
      <c r="D2485" s="91"/>
      <c r="E2485" s="93"/>
      <c r="F2485" s="94"/>
      <c r="G2485" s="106"/>
      <c r="H2485" s="994"/>
      <c r="I2485" s="110"/>
      <c r="J2485" s="111"/>
      <c r="K2485" s="94"/>
      <c r="L2485" s="106"/>
      <c r="M2485" s="994"/>
      <c r="N2485" s="110"/>
      <c r="O2485" s="111"/>
      <c r="P2485" s="94"/>
    </row>
    <row r="2486" spans="1:16" ht="17.45" customHeight="1" thickBot="1">
      <c r="A2486" s="1017"/>
      <c r="B2486" s="107"/>
      <c r="C2486" s="995"/>
      <c r="D2486" s="112"/>
      <c r="E2486" s="113"/>
      <c r="F2486" s="114"/>
      <c r="G2486" s="107"/>
      <c r="H2486" s="994"/>
      <c r="I2486" s="112"/>
      <c r="J2486" s="113"/>
      <c r="K2486" s="114"/>
      <c r="L2486" s="107"/>
      <c r="M2486" s="994"/>
      <c r="N2486" s="112"/>
      <c r="O2486" s="113"/>
      <c r="P2486" s="114"/>
    </row>
    <row r="2487" spans="1:16">
      <c r="A2487" s="1030" t="str">
        <f>TEXT(A2441,"AAAA")</f>
        <v>星期日</v>
      </c>
      <c r="B2487" s="106"/>
      <c r="C2487" s="1008" t="s">
        <v>978</v>
      </c>
      <c r="D2487" s="115"/>
      <c r="E2487" s="116"/>
      <c r="F2487" s="94"/>
      <c r="G2487" s="106"/>
      <c r="H2487" s="993" t="s">
        <v>978</v>
      </c>
      <c r="I2487" s="115"/>
      <c r="J2487" s="116"/>
      <c r="K2487" s="94"/>
      <c r="L2487" s="106"/>
      <c r="M2487" s="1009" t="s">
        <v>978</v>
      </c>
      <c r="N2487" s="115"/>
      <c r="O2487" s="116"/>
      <c r="P2487" s="94"/>
    </row>
    <row r="2488" spans="1:16">
      <c r="A2488" s="1017"/>
      <c r="B2488" s="107"/>
      <c r="C2488" s="994"/>
      <c r="D2488" s="117"/>
      <c r="E2488" s="93"/>
      <c r="F2488" s="94"/>
      <c r="G2488" s="107"/>
      <c r="H2488" s="994"/>
      <c r="I2488" s="91"/>
      <c r="J2488" s="93"/>
      <c r="K2488" s="94"/>
      <c r="L2488" s="107"/>
      <c r="M2488" s="994"/>
      <c r="N2488" s="91"/>
      <c r="O2488" s="93"/>
      <c r="P2488" s="94"/>
    </row>
    <row r="2489" spans="1:16">
      <c r="A2489" s="1017"/>
      <c r="B2489" s="106"/>
      <c r="C2489" s="994"/>
      <c r="D2489" s="117"/>
      <c r="E2489" s="93"/>
      <c r="F2489" s="94"/>
      <c r="G2489" s="106"/>
      <c r="H2489" s="994"/>
      <c r="I2489" s="91"/>
      <c r="J2489" s="93"/>
      <c r="K2489" s="94"/>
      <c r="L2489" s="106"/>
      <c r="M2489" s="994"/>
      <c r="N2489" s="91"/>
      <c r="O2489" s="93"/>
      <c r="P2489" s="94"/>
    </row>
    <row r="2490" spans="1:16">
      <c r="A2490" s="1017"/>
      <c r="B2490" s="107"/>
      <c r="C2490" s="994"/>
      <c r="D2490" s="117"/>
      <c r="E2490" s="93"/>
      <c r="F2490" s="94"/>
      <c r="G2490" s="107"/>
      <c r="H2490" s="994"/>
      <c r="I2490" s="91"/>
      <c r="J2490" s="93"/>
      <c r="K2490" s="94"/>
      <c r="L2490" s="107"/>
      <c r="M2490" s="994"/>
      <c r="N2490" s="91"/>
      <c r="O2490" s="93"/>
      <c r="P2490" s="94"/>
    </row>
    <row r="2491" spans="1:16">
      <c r="A2491" s="1017"/>
      <c r="B2491" s="106"/>
      <c r="C2491" s="994"/>
      <c r="D2491" s="117"/>
      <c r="E2491" s="93"/>
      <c r="F2491" s="94"/>
      <c r="G2491" s="106"/>
      <c r="H2491" s="994"/>
      <c r="I2491" s="91"/>
      <c r="J2491" s="93"/>
      <c r="K2491" s="94"/>
      <c r="L2491" s="106"/>
      <c r="M2491" s="994"/>
      <c r="N2491" s="91"/>
      <c r="O2491" s="93"/>
      <c r="P2491" s="94"/>
    </row>
    <row r="2492" spans="1:16">
      <c r="A2492" s="1017"/>
      <c r="B2492" s="107"/>
      <c r="C2492" s="994"/>
      <c r="D2492" s="117"/>
      <c r="E2492" s="93"/>
      <c r="F2492" s="94"/>
      <c r="G2492" s="107"/>
      <c r="H2492" s="994"/>
      <c r="I2492" s="91"/>
      <c r="J2492" s="93"/>
      <c r="K2492" s="94"/>
      <c r="L2492" s="107"/>
      <c r="M2492" s="994"/>
      <c r="N2492" s="91"/>
      <c r="O2492" s="93"/>
      <c r="P2492" s="94"/>
    </row>
    <row r="2493" spans="1:16">
      <c r="A2493" s="1017"/>
      <c r="B2493" s="106"/>
      <c r="C2493" s="994"/>
      <c r="D2493" s="117"/>
      <c r="E2493" s="93"/>
      <c r="F2493" s="94"/>
      <c r="G2493" s="106"/>
      <c r="H2493" s="994"/>
      <c r="I2493" s="91"/>
      <c r="J2493" s="93"/>
      <c r="K2493" s="94"/>
      <c r="L2493" s="106"/>
      <c r="M2493" s="994"/>
      <c r="N2493" s="91"/>
      <c r="O2493" s="93"/>
      <c r="P2493" s="94"/>
    </row>
    <row r="2494" spans="1:16">
      <c r="A2494" s="1017"/>
      <c r="B2494" s="107"/>
      <c r="C2494" s="994"/>
      <c r="D2494" s="91"/>
      <c r="E2494" s="93"/>
      <c r="F2494" s="94"/>
      <c r="G2494" s="107"/>
      <c r="H2494" s="994"/>
      <c r="I2494" s="91"/>
      <c r="J2494" s="93"/>
      <c r="K2494" s="94"/>
      <c r="L2494" s="107"/>
      <c r="M2494" s="994"/>
      <c r="N2494" s="91"/>
      <c r="O2494" s="93"/>
      <c r="P2494" s="94"/>
    </row>
    <row r="2495" spans="1:16">
      <c r="A2495" s="1017"/>
      <c r="B2495" s="104"/>
      <c r="C2495" s="994"/>
      <c r="D2495" s="110"/>
      <c r="E2495" s="111"/>
      <c r="F2495" s="101"/>
      <c r="G2495" s="104"/>
      <c r="H2495" s="994"/>
      <c r="I2495" s="110"/>
      <c r="J2495" s="111"/>
      <c r="K2495" s="94"/>
      <c r="L2495" s="104"/>
      <c r="M2495" s="994"/>
      <c r="N2495" s="110"/>
      <c r="O2495" s="111"/>
      <c r="P2495" s="94"/>
    </row>
    <row r="2496" spans="1:16" ht="17.45" customHeight="1" thickBot="1">
      <c r="A2496" s="1017"/>
      <c r="B2496" s="104"/>
      <c r="C2496" s="995"/>
      <c r="D2496" s="119" t="s">
        <v>1047</v>
      </c>
      <c r="E2496" s="120" t="s">
        <v>1048</v>
      </c>
      <c r="F2496" s="121"/>
      <c r="G2496" s="104"/>
      <c r="H2496" s="995"/>
      <c r="I2496" s="119" t="s">
        <v>1047</v>
      </c>
      <c r="J2496" s="120" t="s">
        <v>1048</v>
      </c>
      <c r="K2496" s="94"/>
      <c r="L2496" s="104"/>
      <c r="M2496" s="995"/>
      <c r="N2496" s="119" t="s">
        <v>1047</v>
      </c>
      <c r="O2496" s="120" t="s">
        <v>1048</v>
      </c>
      <c r="P2496" s="94"/>
    </row>
    <row r="2497" spans="1:16">
      <c r="A2497" s="102"/>
      <c r="B2497" s="106"/>
      <c r="C2497" s="1008" t="s">
        <v>1049</v>
      </c>
      <c r="D2497" s="115"/>
      <c r="E2497" s="116"/>
      <c r="F2497" s="122"/>
      <c r="G2497" s="106"/>
      <c r="H2497" s="993" t="s">
        <v>1049</v>
      </c>
      <c r="I2497" s="115"/>
      <c r="J2497" s="116"/>
      <c r="K2497" s="122"/>
      <c r="L2497" s="106"/>
      <c r="M2497" s="1009" t="s">
        <v>1049</v>
      </c>
      <c r="N2497" s="115"/>
      <c r="O2497" s="116"/>
      <c r="P2497" s="122"/>
    </row>
    <row r="2498" spans="1:16">
      <c r="A2498" s="102"/>
      <c r="B2498" s="107"/>
      <c r="C2498" s="994"/>
      <c r="D2498" s="91"/>
      <c r="E2498" s="93"/>
      <c r="F2498" s="94"/>
      <c r="G2498" s="107"/>
      <c r="H2498" s="994"/>
      <c r="I2498" s="91"/>
      <c r="J2498" s="93"/>
      <c r="K2498" s="94"/>
      <c r="L2498" s="107"/>
      <c r="M2498" s="994"/>
      <c r="N2498" s="91"/>
      <c r="O2498" s="93"/>
      <c r="P2498" s="94"/>
    </row>
    <row r="2499" spans="1:16">
      <c r="A2499" s="102"/>
      <c r="B2499" s="123"/>
      <c r="C2499" s="994"/>
      <c r="D2499" s="91"/>
      <c r="E2499" s="93"/>
      <c r="F2499" s="94"/>
      <c r="G2499" s="123"/>
      <c r="H2499" s="994"/>
      <c r="I2499" s="91"/>
      <c r="J2499" s="93"/>
      <c r="K2499" s="94"/>
      <c r="L2499" s="123"/>
      <c r="M2499" s="994"/>
      <c r="N2499" s="91"/>
      <c r="O2499" s="93"/>
      <c r="P2499" s="125"/>
    </row>
    <row r="2500" spans="1:16">
      <c r="A2500" s="102"/>
      <c r="B2500" s="104"/>
      <c r="C2500" s="994"/>
      <c r="D2500" s="91"/>
      <c r="E2500" s="93"/>
      <c r="F2500" s="94"/>
      <c r="G2500" s="104"/>
      <c r="H2500" s="994"/>
      <c r="I2500" s="91"/>
      <c r="J2500" s="93"/>
      <c r="K2500" s="94"/>
      <c r="L2500" s="104"/>
      <c r="M2500" s="994"/>
      <c r="N2500" s="91"/>
      <c r="O2500" s="93"/>
      <c r="P2500" s="213"/>
    </row>
    <row r="2501" spans="1:16">
      <c r="A2501" s="102"/>
      <c r="B2501" s="106"/>
      <c r="C2501" s="994"/>
      <c r="D2501" s="91"/>
      <c r="E2501" s="93"/>
      <c r="F2501" s="94"/>
      <c r="G2501" s="106"/>
      <c r="H2501" s="994"/>
      <c r="I2501" s="91"/>
      <c r="J2501" s="93"/>
      <c r="K2501" s="94"/>
      <c r="L2501" s="106"/>
      <c r="M2501" s="994"/>
      <c r="N2501" s="91"/>
      <c r="O2501" s="93"/>
      <c r="P2501" s="94"/>
    </row>
    <row r="2502" spans="1:16">
      <c r="A2502" s="102"/>
      <c r="B2502" s="107"/>
      <c r="C2502" s="994"/>
      <c r="D2502" s="91"/>
      <c r="E2502" s="93"/>
      <c r="F2502" s="124"/>
      <c r="G2502" s="107"/>
      <c r="H2502" s="994"/>
      <c r="I2502" s="91"/>
      <c r="J2502" s="93"/>
      <c r="K2502" s="124"/>
      <c r="L2502" s="107"/>
      <c r="M2502" s="994"/>
      <c r="N2502" s="91"/>
      <c r="O2502" s="93"/>
      <c r="P2502" s="124"/>
    </row>
    <row r="2503" spans="1:16">
      <c r="A2503" s="102"/>
      <c r="B2503" s="106"/>
      <c r="C2503" s="994"/>
      <c r="D2503" s="91"/>
      <c r="E2503" s="93"/>
      <c r="F2503" s="125"/>
      <c r="G2503" s="106"/>
      <c r="H2503" s="994"/>
      <c r="I2503" s="91"/>
      <c r="J2503" s="93"/>
      <c r="K2503" s="125"/>
      <c r="L2503" s="106"/>
      <c r="M2503" s="994"/>
      <c r="N2503" s="91"/>
      <c r="O2503" s="93"/>
      <c r="P2503" s="125"/>
    </row>
    <row r="2504" spans="1:16">
      <c r="A2504" s="102"/>
      <c r="B2504" s="107"/>
      <c r="C2504" s="994"/>
      <c r="D2504" s="214"/>
      <c r="E2504" s="111"/>
      <c r="F2504" s="213"/>
      <c r="G2504" s="107"/>
      <c r="H2504" s="994"/>
      <c r="I2504" s="110"/>
      <c r="J2504" s="111"/>
      <c r="K2504" s="213"/>
      <c r="L2504" s="107"/>
      <c r="M2504" s="994"/>
      <c r="N2504" s="110"/>
      <c r="O2504" s="111"/>
      <c r="P2504" s="213"/>
    </row>
    <row r="2505" spans="1:16">
      <c r="A2505" s="102"/>
      <c r="B2505" s="106"/>
      <c r="C2505" s="994"/>
      <c r="D2505" s="214"/>
      <c r="E2505" s="111"/>
      <c r="F2505" s="213"/>
      <c r="G2505" s="106"/>
      <c r="H2505" s="994"/>
      <c r="I2505" s="110"/>
      <c r="J2505" s="111"/>
      <c r="K2505" s="213"/>
      <c r="L2505" s="106"/>
      <c r="M2505" s="994"/>
      <c r="N2505" s="110"/>
      <c r="O2505" s="111"/>
      <c r="P2505" s="213"/>
    </row>
    <row r="2506" spans="1:16" ht="17.45" customHeight="1" thickBot="1">
      <c r="A2506" s="102"/>
      <c r="B2506" s="107"/>
      <c r="C2506" s="995"/>
      <c r="D2506" s="126"/>
      <c r="E2506" s="127"/>
      <c r="F2506" s="101"/>
      <c r="G2506" s="107"/>
      <c r="H2506" s="995"/>
      <c r="I2506" s="110"/>
      <c r="J2506" s="127"/>
      <c r="K2506" s="101"/>
      <c r="L2506" s="107"/>
      <c r="M2506" s="995"/>
      <c r="N2506" s="110"/>
      <c r="O2506" s="128"/>
      <c r="P2506" s="124"/>
    </row>
    <row r="2507" spans="1:16">
      <c r="A2507" s="129"/>
      <c r="B2507" s="106"/>
      <c r="C2507" s="1008" t="s">
        <v>1055</v>
      </c>
      <c r="D2507" s="115" t="s">
        <v>1056</v>
      </c>
      <c r="E2507" s="130" t="s">
        <v>943</v>
      </c>
      <c r="F2507" s="122"/>
      <c r="G2507" s="106"/>
      <c r="H2507" s="993" t="s">
        <v>1055</v>
      </c>
      <c r="I2507" s="115" t="s">
        <v>1056</v>
      </c>
      <c r="J2507" s="130" t="s">
        <v>943</v>
      </c>
      <c r="K2507" s="122"/>
      <c r="L2507" s="106"/>
      <c r="M2507" s="1009" t="s">
        <v>1055</v>
      </c>
      <c r="N2507" s="115" t="s">
        <v>1056</v>
      </c>
      <c r="O2507" s="130" t="s">
        <v>943</v>
      </c>
      <c r="P2507" s="122"/>
    </row>
    <row r="2508" spans="1:16">
      <c r="A2508" s="129"/>
      <c r="B2508" s="107"/>
      <c r="C2508" s="994"/>
      <c r="D2508" s="91" t="s">
        <v>1060</v>
      </c>
      <c r="E2508" s="93" t="s">
        <v>948</v>
      </c>
      <c r="F2508" s="131"/>
      <c r="G2508" s="107"/>
      <c r="H2508" s="994"/>
      <c r="I2508" s="91" t="s">
        <v>1060</v>
      </c>
      <c r="J2508" s="93" t="s">
        <v>948</v>
      </c>
      <c r="K2508" s="131"/>
      <c r="L2508" s="107"/>
      <c r="M2508" s="994"/>
      <c r="N2508" s="91" t="s">
        <v>1060</v>
      </c>
      <c r="O2508" s="93" t="s">
        <v>948</v>
      </c>
      <c r="P2508" s="131"/>
    </row>
    <row r="2509" spans="1:16">
      <c r="A2509" s="129"/>
      <c r="B2509" s="132"/>
      <c r="C2509" s="994"/>
      <c r="D2509" s="91" t="s">
        <v>1063</v>
      </c>
      <c r="E2509" s="93" t="s">
        <v>952</v>
      </c>
      <c r="F2509" s="94"/>
      <c r="G2509" s="132"/>
      <c r="H2509" s="994"/>
      <c r="I2509" s="91" t="s">
        <v>1063</v>
      </c>
      <c r="J2509" s="93" t="s">
        <v>952</v>
      </c>
      <c r="K2509" s="94"/>
      <c r="L2509" s="132"/>
      <c r="M2509" s="994"/>
      <c r="N2509" s="91" t="s">
        <v>1063</v>
      </c>
      <c r="O2509" s="93" t="s">
        <v>952</v>
      </c>
      <c r="P2509" s="94"/>
    </row>
    <row r="2510" spans="1:16">
      <c r="A2510" s="129"/>
      <c r="B2510" s="107"/>
      <c r="C2510" s="994"/>
      <c r="D2510" s="91" t="s">
        <v>978</v>
      </c>
      <c r="E2510" s="93" t="s">
        <v>956</v>
      </c>
      <c r="F2510" s="101"/>
      <c r="G2510" s="107"/>
      <c r="H2510" s="994"/>
      <c r="I2510" s="91" t="s">
        <v>978</v>
      </c>
      <c r="J2510" s="93" t="s">
        <v>956</v>
      </c>
      <c r="K2510" s="101"/>
      <c r="L2510" s="107"/>
      <c r="M2510" s="994"/>
      <c r="N2510" s="91" t="s">
        <v>978</v>
      </c>
      <c r="O2510" s="93" t="s">
        <v>956</v>
      </c>
      <c r="P2510" s="101"/>
    </row>
    <row r="2511" spans="1:16">
      <c r="A2511" s="129"/>
      <c r="B2511" s="132"/>
      <c r="C2511" s="994"/>
      <c r="D2511" s="91"/>
      <c r="E2511" s="111"/>
      <c r="F2511" s="133"/>
      <c r="G2511" s="132"/>
      <c r="H2511" s="994"/>
      <c r="I2511" s="91"/>
      <c r="J2511" s="111"/>
      <c r="K2511" s="133"/>
      <c r="L2511" s="132"/>
      <c r="M2511" s="994"/>
      <c r="N2511" s="91"/>
      <c r="O2511" s="111"/>
      <c r="P2511" s="133"/>
    </row>
    <row r="2512" spans="1:16">
      <c r="A2512" s="129"/>
      <c r="B2512" s="107"/>
      <c r="C2512" s="994"/>
      <c r="D2512" s="91"/>
      <c r="E2512" s="93"/>
      <c r="F2512" s="94"/>
      <c r="G2512" s="107"/>
      <c r="H2512" s="994"/>
      <c r="I2512" s="91"/>
      <c r="J2512" s="93"/>
      <c r="K2512" s="94"/>
      <c r="L2512" s="107"/>
      <c r="M2512" s="994"/>
      <c r="N2512" s="91"/>
      <c r="O2512" s="93"/>
      <c r="P2512" s="94"/>
    </row>
    <row r="2513" spans="1:16">
      <c r="A2513" s="129"/>
      <c r="B2513" s="132"/>
      <c r="C2513" s="994"/>
      <c r="D2513" s="91"/>
      <c r="E2513" s="111"/>
      <c r="F2513" s="133"/>
      <c r="G2513" s="132"/>
      <c r="H2513" s="994"/>
      <c r="I2513" s="91"/>
      <c r="J2513" s="111"/>
      <c r="K2513" s="133"/>
      <c r="L2513" s="132"/>
      <c r="M2513" s="994"/>
      <c r="N2513" s="91"/>
      <c r="O2513" s="111"/>
      <c r="P2513" s="133"/>
    </row>
    <row r="2514" spans="1:16">
      <c r="A2514" s="129"/>
      <c r="B2514" s="107"/>
      <c r="C2514" s="994"/>
      <c r="D2514" s="91"/>
      <c r="E2514" s="93"/>
      <c r="F2514" s="94"/>
      <c r="G2514" s="107"/>
      <c r="H2514" s="994"/>
      <c r="I2514" s="91"/>
      <c r="J2514" s="93"/>
      <c r="K2514" s="94"/>
      <c r="L2514" s="107"/>
      <c r="M2514" s="994"/>
      <c r="N2514" s="91"/>
      <c r="O2514" s="93"/>
      <c r="P2514" s="94"/>
    </row>
    <row r="2515" spans="1:16">
      <c r="A2515" s="129"/>
      <c r="B2515" s="132"/>
      <c r="C2515" s="994"/>
      <c r="D2515" s="91"/>
      <c r="E2515" s="93"/>
      <c r="F2515" s="94"/>
      <c r="G2515" s="132"/>
      <c r="H2515" s="994"/>
      <c r="I2515" s="91"/>
      <c r="J2515" s="93"/>
      <c r="K2515" s="94"/>
      <c r="L2515" s="132"/>
      <c r="M2515" s="994"/>
      <c r="N2515" s="91"/>
      <c r="O2515" s="93"/>
      <c r="P2515" s="94"/>
    </row>
    <row r="2516" spans="1:16" ht="17.45" customHeight="1" thickBot="1">
      <c r="A2516" s="129"/>
      <c r="B2516" s="107"/>
      <c r="C2516" s="995"/>
      <c r="D2516" s="112"/>
      <c r="E2516" s="113"/>
      <c r="F2516" s="114"/>
      <c r="G2516" s="107"/>
      <c r="H2516" s="995"/>
      <c r="I2516" s="112"/>
      <c r="J2516" s="127"/>
      <c r="K2516" s="101"/>
      <c r="L2516" s="107"/>
      <c r="M2516" s="995"/>
      <c r="N2516" s="112"/>
      <c r="O2516" s="127"/>
      <c r="P2516" s="101"/>
    </row>
    <row r="2517" spans="1:16">
      <c r="A2517" s="129"/>
      <c r="B2517" s="132"/>
      <c r="C2517" s="1011" t="s">
        <v>1068</v>
      </c>
      <c r="D2517" s="134" t="s">
        <v>1069</v>
      </c>
      <c r="E2517" s="135"/>
      <c r="F2517" s="136" t="s">
        <v>1070</v>
      </c>
      <c r="G2517" s="132"/>
      <c r="H2517" s="1028" t="s">
        <v>1068</v>
      </c>
      <c r="I2517" s="134" t="s">
        <v>1069</v>
      </c>
      <c r="J2517" s="135"/>
      <c r="K2517" s="136" t="s">
        <v>1070</v>
      </c>
      <c r="L2517" s="132"/>
      <c r="M2517" s="1013" t="s">
        <v>1068</v>
      </c>
      <c r="N2517" s="134" t="s">
        <v>1069</v>
      </c>
      <c r="O2517" s="135"/>
      <c r="P2517" s="136" t="s">
        <v>1070</v>
      </c>
    </row>
    <row r="2518" spans="1:16">
      <c r="A2518" s="129"/>
      <c r="B2518" s="107"/>
      <c r="C2518" s="994"/>
      <c r="D2518" s="117"/>
      <c r="E2518" s="118"/>
      <c r="F2518" s="137"/>
      <c r="G2518" s="107"/>
      <c r="H2518" s="994"/>
      <c r="I2518" s="91"/>
      <c r="J2518" s="93"/>
      <c r="K2518" s="94"/>
      <c r="L2518" s="107"/>
      <c r="M2518" s="994"/>
      <c r="N2518" s="91"/>
      <c r="O2518" s="93"/>
      <c r="P2518" s="94"/>
    </row>
    <row r="2519" spans="1:16">
      <c r="A2519" s="129"/>
      <c r="B2519" s="132"/>
      <c r="C2519" s="994"/>
      <c r="D2519" s="91"/>
      <c r="E2519" s="93"/>
      <c r="F2519" s="94"/>
      <c r="G2519" s="132"/>
      <c r="H2519" s="994"/>
      <c r="I2519" s="91"/>
      <c r="J2519" s="93"/>
      <c r="K2519" s="94"/>
      <c r="L2519" s="132"/>
      <c r="M2519" s="994"/>
      <c r="N2519" s="91"/>
      <c r="O2519" s="93"/>
      <c r="P2519" s="94"/>
    </row>
    <row r="2520" spans="1:16">
      <c r="A2520" s="129"/>
      <c r="B2520" s="107"/>
      <c r="C2520" s="994"/>
      <c r="D2520" s="110"/>
      <c r="E2520" s="111"/>
      <c r="F2520" s="101"/>
      <c r="G2520" s="107"/>
      <c r="H2520" s="994"/>
      <c r="I2520" s="110"/>
      <c r="J2520" s="111"/>
      <c r="K2520" s="101"/>
      <c r="L2520" s="107"/>
      <c r="M2520" s="994"/>
      <c r="N2520" s="110"/>
      <c r="O2520" s="111"/>
      <c r="P2520" s="101"/>
    </row>
    <row r="2521" spans="1:16">
      <c r="A2521" s="1031"/>
      <c r="B2521" s="132"/>
      <c r="C2521" s="994"/>
      <c r="D2521" s="91"/>
      <c r="E2521" s="93"/>
      <c r="F2521" s="94"/>
      <c r="G2521" s="132"/>
      <c r="H2521" s="994"/>
      <c r="I2521" s="91"/>
      <c r="J2521" s="93"/>
      <c r="K2521" s="94"/>
      <c r="L2521" s="132"/>
      <c r="M2521" s="994"/>
      <c r="N2521" s="91"/>
      <c r="O2521" s="93"/>
      <c r="P2521" s="94"/>
    </row>
    <row r="2522" spans="1:16">
      <c r="A2522" s="1017"/>
      <c r="B2522" s="107"/>
      <c r="C2522" s="994"/>
      <c r="D2522" s="91"/>
      <c r="E2522" s="93"/>
      <c r="F2522" s="94"/>
      <c r="G2522" s="107"/>
      <c r="H2522" s="994"/>
      <c r="I2522" s="91"/>
      <c r="J2522" s="93"/>
      <c r="K2522" s="94"/>
      <c r="L2522" s="107"/>
      <c r="M2522" s="994"/>
      <c r="N2522" s="91"/>
      <c r="O2522" s="93"/>
      <c r="P2522" s="94"/>
    </row>
    <row r="2523" spans="1:16">
      <c r="A2523" s="1017"/>
      <c r="B2523" s="132"/>
      <c r="C2523" s="994"/>
      <c r="D2523" s="110"/>
      <c r="E2523" s="111"/>
      <c r="F2523" s="101"/>
      <c r="G2523" s="132"/>
      <c r="H2523" s="994"/>
      <c r="I2523" s="110"/>
      <c r="J2523" s="111"/>
      <c r="K2523" s="101"/>
      <c r="L2523" s="132"/>
      <c r="M2523" s="994"/>
      <c r="N2523" s="110"/>
      <c r="O2523" s="111"/>
      <c r="P2523" s="101"/>
    </row>
    <row r="2524" spans="1:16" ht="17.45" customHeight="1" thickBot="1">
      <c r="A2524" s="1032"/>
      <c r="B2524" s="138"/>
      <c r="C2524" s="1012"/>
      <c r="D2524" s="139"/>
      <c r="E2524" s="140"/>
      <c r="F2524" s="141"/>
      <c r="G2524" s="138"/>
      <c r="H2524" s="1012"/>
      <c r="I2524" s="139"/>
      <c r="J2524" s="140"/>
      <c r="K2524" s="141"/>
      <c r="L2524" s="138"/>
      <c r="M2524" s="1012"/>
      <c r="N2524" s="139"/>
      <c r="O2524" s="140"/>
      <c r="P2524" s="141"/>
    </row>
    <row r="2525" spans="1:16" s="143" customFormat="1" ht="27" customHeight="1" thickTop="1" thickBot="1">
      <c r="A2525" s="142"/>
      <c r="B2525" s="1000" t="s">
        <v>1077</v>
      </c>
      <c r="C2525" s="1001"/>
      <c r="D2525" s="1001"/>
      <c r="E2525" s="1001"/>
      <c r="F2525" s="1001"/>
      <c r="G2525" s="1025" t="s">
        <v>1078</v>
      </c>
      <c r="H2525" s="1006"/>
      <c r="I2525" s="1006"/>
      <c r="J2525" s="1006"/>
      <c r="K2525" s="1006"/>
      <c r="L2525" s="1006"/>
      <c r="M2525" s="1006"/>
      <c r="N2525" s="1005" t="s">
        <v>1079</v>
      </c>
      <c r="O2525" s="1006"/>
      <c r="P2525" s="1006"/>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990">
        <f>A2441</f>
        <v>46166</v>
      </c>
      <c r="B2527" s="1020" t="s">
        <v>1085</v>
      </c>
      <c r="C2527" s="157"/>
      <c r="D2527" s="158"/>
      <c r="E2527" s="159"/>
      <c r="F2527" s="160"/>
      <c r="G2527" s="161"/>
      <c r="H2527" s="162"/>
      <c r="I2527" s="163"/>
      <c r="J2527" s="163"/>
      <c r="K2527" s="164"/>
      <c r="L2527" s="165"/>
      <c r="M2527" s="166"/>
      <c r="N2527" s="167"/>
      <c r="O2527" s="163"/>
      <c r="P2527" s="168"/>
    </row>
    <row r="2528" spans="1:16" s="169" customFormat="1">
      <c r="A2528" s="991"/>
      <c r="B2528" s="1021"/>
      <c r="C2528" s="170"/>
      <c r="D2528" s="171"/>
      <c r="E2528" s="172"/>
      <c r="F2528" s="173"/>
      <c r="G2528" s="170"/>
      <c r="H2528" s="174"/>
      <c r="I2528" s="172"/>
      <c r="J2528" s="172"/>
      <c r="K2528" s="175"/>
      <c r="L2528" s="176"/>
      <c r="M2528" s="177"/>
      <c r="N2528" s="178"/>
      <c r="O2528" s="172"/>
      <c r="P2528" s="179"/>
    </row>
    <row r="2529" spans="1:16" s="169" customFormat="1">
      <c r="A2529" s="991"/>
      <c r="B2529" s="1021"/>
      <c r="C2529" s="170"/>
      <c r="D2529" s="171"/>
      <c r="E2529" s="172"/>
      <c r="F2529" s="173"/>
      <c r="G2529" s="170"/>
      <c r="H2529" s="180"/>
      <c r="I2529" s="172"/>
      <c r="J2529" s="172"/>
      <c r="K2529" s="175"/>
      <c r="L2529" s="181"/>
      <c r="M2529" s="177"/>
      <c r="N2529" s="178"/>
      <c r="O2529" s="172"/>
      <c r="P2529" s="179"/>
    </row>
    <row r="2530" spans="1:16" s="169" customFormat="1">
      <c r="A2530" s="991"/>
      <c r="B2530" s="1021"/>
      <c r="C2530" s="170"/>
      <c r="D2530" s="215"/>
      <c r="E2530" s="172"/>
      <c r="F2530" s="173"/>
      <c r="G2530" s="170"/>
      <c r="H2530" s="180"/>
      <c r="I2530" s="172"/>
      <c r="J2530" s="172"/>
      <c r="K2530" s="184"/>
      <c r="L2530" s="181"/>
      <c r="M2530" s="177"/>
      <c r="N2530" s="178"/>
      <c r="O2530" s="172"/>
      <c r="P2530" s="179"/>
    </row>
    <row r="2531" spans="1:16" s="169" customFormat="1">
      <c r="A2531" s="991"/>
      <c r="B2531" s="1021"/>
      <c r="C2531" s="170"/>
      <c r="D2531" s="182"/>
      <c r="E2531" s="172"/>
      <c r="F2531" s="179"/>
      <c r="G2531" s="170"/>
      <c r="H2531" s="183"/>
      <c r="I2531" s="172"/>
      <c r="J2531" s="172"/>
      <c r="K2531" s="184"/>
      <c r="L2531" s="181"/>
      <c r="M2531" s="177"/>
      <c r="N2531" s="178"/>
      <c r="O2531" s="172"/>
      <c r="P2531" s="179"/>
    </row>
    <row r="2532" spans="1:16" s="169" customFormat="1">
      <c r="A2532" s="991"/>
      <c r="B2532" s="1021"/>
      <c r="C2532" s="170"/>
      <c r="D2532" s="171"/>
      <c r="E2532" s="172"/>
      <c r="F2532" s="185"/>
      <c r="G2532" s="195"/>
      <c r="H2532" s="180"/>
      <c r="I2532" s="188"/>
      <c r="J2532" s="172"/>
      <c r="K2532" s="175"/>
      <c r="L2532" s="186"/>
      <c r="M2532" s="187"/>
      <c r="N2532" s="178"/>
      <c r="O2532" s="172"/>
      <c r="P2532" s="179"/>
    </row>
    <row r="2533" spans="1:16" s="169" customFormat="1">
      <c r="A2533" s="991"/>
      <c r="B2533" s="1021"/>
      <c r="C2533" s="170"/>
      <c r="D2533" s="171"/>
      <c r="E2533" s="172"/>
      <c r="F2533" s="179"/>
      <c r="G2533" s="170"/>
      <c r="H2533" s="180"/>
      <c r="I2533" s="188"/>
      <c r="J2533" s="172"/>
      <c r="K2533" s="175"/>
      <c r="L2533" s="181"/>
      <c r="M2533" s="177"/>
      <c r="N2533" s="178"/>
      <c r="O2533" s="172"/>
      <c r="P2533" s="179"/>
    </row>
    <row r="2534" spans="1:16" s="169" customFormat="1">
      <c r="A2534" s="991"/>
      <c r="B2534" s="1021"/>
      <c r="C2534" s="170"/>
      <c r="D2534" s="171"/>
      <c r="E2534" s="172"/>
      <c r="F2534" s="179"/>
      <c r="G2534" s="216"/>
      <c r="H2534" s="180"/>
      <c r="I2534" s="172"/>
      <c r="J2534" s="172"/>
      <c r="K2534" s="175"/>
      <c r="L2534" s="181"/>
      <c r="M2534" s="177"/>
      <c r="N2534" s="178"/>
      <c r="O2534" s="172"/>
      <c r="P2534" s="179"/>
    </row>
    <row r="2535" spans="1:16" s="169" customFormat="1">
      <c r="A2535" s="991"/>
      <c r="B2535" s="1021"/>
      <c r="C2535" s="170"/>
      <c r="D2535" s="171"/>
      <c r="E2535" s="172"/>
      <c r="F2535" s="185"/>
      <c r="G2535" s="170"/>
      <c r="H2535" s="180"/>
      <c r="I2535" s="188"/>
      <c r="J2535" s="172"/>
      <c r="K2535" s="175"/>
      <c r="L2535" s="181"/>
      <c r="M2535" s="177"/>
      <c r="N2535" s="178"/>
      <c r="O2535" s="172"/>
      <c r="P2535" s="179"/>
    </row>
    <row r="2536" spans="1:16" s="169" customFormat="1">
      <c r="A2536" s="991"/>
      <c r="B2536" s="1021"/>
      <c r="C2536" s="170"/>
      <c r="D2536" s="171"/>
      <c r="E2536" s="172"/>
      <c r="F2536" s="179"/>
      <c r="G2536" s="170"/>
      <c r="H2536" s="180"/>
      <c r="I2536" s="188"/>
      <c r="J2536" s="172"/>
      <c r="K2536" s="175"/>
      <c r="L2536" s="181"/>
      <c r="M2536" s="177"/>
      <c r="N2536" s="178"/>
      <c r="O2536" s="172"/>
      <c r="P2536" s="179"/>
    </row>
    <row r="2537" spans="1:16" s="169" customFormat="1">
      <c r="A2537" s="991"/>
      <c r="B2537" s="1021"/>
      <c r="C2537" s="189"/>
      <c r="D2537" s="190"/>
      <c r="E2537" s="191"/>
      <c r="F2537" s="192"/>
      <c r="G2537" s="170"/>
      <c r="H2537" s="174"/>
      <c r="I2537" s="172"/>
      <c r="J2537" s="172"/>
      <c r="K2537" s="175"/>
      <c r="L2537" s="181"/>
      <c r="M2537" s="177"/>
      <c r="N2537" s="193"/>
      <c r="O2537" s="191"/>
      <c r="P2537" s="192"/>
    </row>
    <row r="2538" spans="1:16" s="169" customFormat="1">
      <c r="A2538" s="991"/>
      <c r="B2538" s="1021"/>
      <c r="C2538" s="189"/>
      <c r="D2538" s="190"/>
      <c r="E2538" s="191"/>
      <c r="F2538" s="192"/>
      <c r="G2538" s="195"/>
      <c r="H2538" s="180"/>
      <c r="I2538" s="188"/>
      <c r="J2538" s="172"/>
      <c r="K2538" s="175"/>
      <c r="L2538" s="181"/>
      <c r="M2538" s="177"/>
      <c r="N2538" s="193"/>
      <c r="O2538" s="191"/>
      <c r="P2538" s="192"/>
    </row>
    <row r="2539" spans="1:16" s="169" customFormat="1">
      <c r="A2539" s="991"/>
      <c r="B2539" s="1021"/>
      <c r="C2539" s="189"/>
      <c r="D2539" s="190"/>
      <c r="E2539" s="191"/>
      <c r="F2539" s="192"/>
      <c r="G2539" s="170"/>
      <c r="H2539" s="196"/>
      <c r="I2539" s="188"/>
      <c r="J2539" s="197"/>
      <c r="K2539" s="194"/>
      <c r="L2539" s="181"/>
      <c r="M2539" s="177"/>
      <c r="N2539" s="193"/>
      <c r="O2539" s="191"/>
      <c r="P2539" s="192"/>
    </row>
    <row r="2540" spans="1:16" s="169" customFormat="1">
      <c r="A2540" s="991"/>
      <c r="B2540" s="1021"/>
      <c r="C2540" s="189"/>
      <c r="D2540" s="190"/>
      <c r="E2540" s="191"/>
      <c r="F2540" s="192"/>
      <c r="G2540" s="170"/>
      <c r="H2540" s="198"/>
      <c r="I2540" s="172"/>
      <c r="J2540" s="172"/>
      <c r="K2540" s="175"/>
      <c r="L2540" s="181"/>
      <c r="M2540" s="177"/>
      <c r="N2540" s="193"/>
      <c r="O2540" s="191"/>
      <c r="P2540" s="192"/>
    </row>
    <row r="2541" spans="1:16" s="169" customFormat="1">
      <c r="A2541" s="991"/>
      <c r="B2541" s="1021"/>
      <c r="C2541" s="189"/>
      <c r="D2541" s="190"/>
      <c r="E2541" s="191"/>
      <c r="F2541" s="192"/>
      <c r="G2541" s="195"/>
      <c r="H2541" s="180"/>
      <c r="I2541" s="197"/>
      <c r="J2541" s="197"/>
      <c r="K2541" s="194"/>
      <c r="L2541" s="181"/>
      <c r="M2541" s="177"/>
      <c r="N2541" s="193"/>
      <c r="O2541" s="191"/>
      <c r="P2541" s="192"/>
    </row>
    <row r="2542" spans="1:16" s="169" customFormat="1">
      <c r="A2542" s="991"/>
      <c r="B2542" s="1021"/>
      <c r="C2542" s="189"/>
      <c r="D2542" s="190"/>
      <c r="E2542" s="191"/>
      <c r="F2542" s="192"/>
      <c r="G2542" s="170"/>
      <c r="H2542" s="180"/>
      <c r="I2542" s="197"/>
      <c r="J2542" s="197"/>
      <c r="K2542" s="194"/>
      <c r="L2542" s="176"/>
      <c r="M2542" s="177"/>
      <c r="N2542" s="193"/>
      <c r="O2542" s="191"/>
      <c r="P2542" s="192"/>
    </row>
    <row r="2543" spans="1:16" s="169" customFormat="1">
      <c r="A2543" s="991"/>
      <c r="B2543" s="1021"/>
      <c r="C2543" s="189"/>
      <c r="D2543" s="190"/>
      <c r="E2543" s="191"/>
      <c r="F2543" s="192"/>
      <c r="G2543" s="189"/>
      <c r="H2543" s="198"/>
      <c r="I2543" s="199"/>
      <c r="J2543" s="199"/>
      <c r="K2543" s="200"/>
      <c r="L2543" s="201"/>
      <c r="M2543" s="187"/>
      <c r="N2543" s="193"/>
      <c r="O2543" s="191"/>
      <c r="P2543" s="192"/>
    </row>
    <row r="2544" spans="1:16" s="169" customFormat="1">
      <c r="A2544" s="991"/>
      <c r="B2544" s="1021"/>
      <c r="C2544" s="189"/>
      <c r="D2544" s="190"/>
      <c r="E2544" s="191"/>
      <c r="F2544" s="192"/>
      <c r="G2544" s="189"/>
      <c r="H2544" s="198"/>
      <c r="I2544" s="199"/>
      <c r="J2544" s="199"/>
      <c r="K2544" s="200"/>
      <c r="L2544" s="201"/>
      <c r="M2544" s="187"/>
      <c r="N2544" s="193"/>
      <c r="O2544" s="191"/>
      <c r="P2544" s="192"/>
    </row>
    <row r="2545" spans="1:16" s="169" customFormat="1">
      <c r="A2545" s="991"/>
      <c r="B2545" s="1021"/>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992"/>
      <c r="B2546" s="1022"/>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16">
        <f>A2441+1</f>
        <v>46167</v>
      </c>
      <c r="B2547" s="87" t="s">
        <v>940</v>
      </c>
      <c r="C2547" s="1008" t="s">
        <v>941</v>
      </c>
      <c r="D2547" s="88" t="s">
        <v>942</v>
      </c>
      <c r="E2547" s="89" t="s">
        <v>943</v>
      </c>
      <c r="F2547" s="90"/>
      <c r="G2547" s="87" t="s">
        <v>940</v>
      </c>
      <c r="H2547" s="1023" t="s">
        <v>941</v>
      </c>
      <c r="I2547" s="88" t="s">
        <v>942</v>
      </c>
      <c r="J2547" s="89" t="s">
        <v>943</v>
      </c>
      <c r="K2547" s="90"/>
      <c r="L2547" s="87" t="s">
        <v>940</v>
      </c>
      <c r="M2547" s="1029" t="s">
        <v>941</v>
      </c>
      <c r="N2547" s="88" t="s">
        <v>942</v>
      </c>
      <c r="O2547" s="89" t="s">
        <v>943</v>
      </c>
      <c r="P2547" s="90"/>
    </row>
    <row r="2548" spans="1:16" ht="18" customHeight="1">
      <c r="A2548" s="1017"/>
      <c r="B2548" s="1026"/>
      <c r="C2548" s="994"/>
      <c r="D2548" s="91" t="s">
        <v>951</v>
      </c>
      <c r="E2548" s="92" t="s">
        <v>948</v>
      </c>
      <c r="F2548" s="90"/>
      <c r="G2548" s="1026"/>
      <c r="H2548" s="994"/>
      <c r="I2548" s="91" t="s">
        <v>951</v>
      </c>
      <c r="J2548" s="92" t="s">
        <v>948</v>
      </c>
      <c r="K2548" s="90"/>
      <c r="L2548" s="1026"/>
      <c r="M2548" s="994"/>
      <c r="N2548" s="91" t="s">
        <v>951</v>
      </c>
      <c r="O2548" s="92" t="s">
        <v>948</v>
      </c>
      <c r="P2548" s="90"/>
    </row>
    <row r="2549" spans="1:16" ht="17.45" customHeight="1" thickBot="1">
      <c r="A2549" s="1017"/>
      <c r="B2549" s="997"/>
      <c r="C2549" s="994"/>
      <c r="D2549" s="91" t="s">
        <v>955</v>
      </c>
      <c r="E2549" s="93" t="s">
        <v>952</v>
      </c>
      <c r="F2549" s="95"/>
      <c r="G2549" s="997"/>
      <c r="H2549" s="994"/>
      <c r="I2549" s="91" t="s">
        <v>955</v>
      </c>
      <c r="J2549" s="93" t="s">
        <v>952</v>
      </c>
      <c r="K2549" s="95"/>
      <c r="L2549" s="997"/>
      <c r="M2549" s="994"/>
      <c r="N2549" s="91" t="s">
        <v>955</v>
      </c>
      <c r="O2549" s="93" t="s">
        <v>952</v>
      </c>
      <c r="P2549" s="95"/>
    </row>
    <row r="2550" spans="1:16" ht="17.45" customHeight="1" thickBot="1">
      <c r="A2550" s="1017"/>
      <c r="B2550" s="87" t="s">
        <v>954</v>
      </c>
      <c r="C2550" s="994"/>
      <c r="D2550" s="91"/>
      <c r="E2550" s="93"/>
      <c r="F2550" s="94"/>
      <c r="G2550" s="87" t="s">
        <v>954</v>
      </c>
      <c r="H2550" s="994"/>
      <c r="I2550" s="91" t="s">
        <v>958</v>
      </c>
      <c r="J2550" s="93" t="s">
        <v>956</v>
      </c>
      <c r="K2550" s="94"/>
      <c r="L2550" s="87" t="s">
        <v>954</v>
      </c>
      <c r="M2550" s="994"/>
      <c r="N2550" s="91" t="s">
        <v>958</v>
      </c>
      <c r="O2550" s="93" t="s">
        <v>956</v>
      </c>
      <c r="P2550" s="94"/>
    </row>
    <row r="2551" spans="1:16">
      <c r="A2551" s="1017"/>
      <c r="B2551" s="1027"/>
      <c r="C2551" s="994"/>
      <c r="D2551" s="91"/>
      <c r="E2551" s="93"/>
      <c r="F2551" s="94"/>
      <c r="G2551" s="1027"/>
      <c r="H2551" s="994"/>
      <c r="I2551" s="91"/>
      <c r="J2551" s="93"/>
      <c r="K2551" s="94"/>
      <c r="L2551" s="1027"/>
      <c r="M2551" s="994"/>
      <c r="N2551" s="91"/>
      <c r="O2551" s="93"/>
      <c r="P2551" s="94"/>
    </row>
    <row r="2552" spans="1:16">
      <c r="A2552" s="1017"/>
      <c r="B2552" s="1003"/>
      <c r="C2552" s="994"/>
      <c r="D2552" s="91"/>
      <c r="E2552" s="93"/>
      <c r="F2552" s="94"/>
      <c r="G2552" s="1003"/>
      <c r="H2552" s="994"/>
      <c r="I2552" s="91"/>
      <c r="J2552" s="93"/>
      <c r="K2552" s="94"/>
      <c r="L2552" s="1003"/>
      <c r="M2552" s="994"/>
      <c r="N2552" s="91"/>
      <c r="O2552" s="93"/>
      <c r="P2552" s="94"/>
    </row>
    <row r="2553" spans="1:16">
      <c r="A2553" s="1017"/>
      <c r="B2553" s="1002"/>
      <c r="C2553" s="994"/>
      <c r="D2553" s="91"/>
      <c r="E2553" s="93"/>
      <c r="F2553" s="90"/>
      <c r="G2553" s="1002"/>
      <c r="H2553" s="994"/>
      <c r="I2553" s="91"/>
      <c r="J2553" s="93"/>
      <c r="K2553" s="90"/>
      <c r="L2553" s="1002"/>
      <c r="M2553" s="994"/>
      <c r="N2553" s="91"/>
      <c r="O2553" s="93"/>
      <c r="P2553" s="90"/>
    </row>
    <row r="2554" spans="1:16">
      <c r="A2554" s="1017"/>
      <c r="B2554" s="1003"/>
      <c r="C2554" s="994"/>
      <c r="D2554" s="91"/>
      <c r="E2554" s="93"/>
      <c r="F2554" s="96"/>
      <c r="G2554" s="1003"/>
      <c r="H2554" s="994"/>
      <c r="I2554" s="91"/>
      <c r="J2554" s="93"/>
      <c r="K2554" s="96"/>
      <c r="L2554" s="1003"/>
      <c r="M2554" s="994"/>
      <c r="N2554" s="91"/>
      <c r="O2554" s="93"/>
      <c r="P2554" s="90"/>
    </row>
    <row r="2555" spans="1:16">
      <c r="A2555" s="1017"/>
      <c r="B2555" s="1002"/>
      <c r="C2555" s="994"/>
      <c r="D2555" s="91"/>
      <c r="E2555" s="93"/>
      <c r="F2555" s="99"/>
      <c r="G2555" s="1002"/>
      <c r="H2555" s="994"/>
      <c r="I2555" s="91"/>
      <c r="J2555" s="93"/>
      <c r="K2555" s="99"/>
      <c r="L2555" s="1002"/>
      <c r="M2555" s="994"/>
      <c r="N2555" s="91"/>
      <c r="O2555" s="93"/>
      <c r="P2555" s="96"/>
    </row>
    <row r="2556" spans="1:16" ht="17.45" customHeight="1" thickBot="1">
      <c r="A2556" s="1017"/>
      <c r="B2556" s="1003"/>
      <c r="C2556" s="994"/>
      <c r="D2556" s="91"/>
      <c r="E2556" s="93"/>
      <c r="F2556" s="96"/>
      <c r="G2556" s="1003"/>
      <c r="H2556" s="994"/>
      <c r="I2556" s="91"/>
      <c r="J2556" s="93"/>
      <c r="K2556" s="96"/>
      <c r="L2556" s="1003"/>
      <c r="M2556" s="994"/>
      <c r="N2556" s="91"/>
      <c r="O2556" s="93"/>
      <c r="P2556" s="96"/>
    </row>
    <row r="2557" spans="1:16" ht="17.45" customHeight="1" thickBot="1">
      <c r="A2557" s="1017"/>
      <c r="B2557" s="97" t="s">
        <v>977</v>
      </c>
      <c r="C2557" s="994"/>
      <c r="D2557" s="91"/>
      <c r="E2557" s="93"/>
      <c r="F2557" s="96"/>
      <c r="G2557" s="97" t="s">
        <v>977</v>
      </c>
      <c r="H2557" s="994"/>
      <c r="I2557" s="91"/>
      <c r="J2557" s="93"/>
      <c r="K2557" s="96"/>
      <c r="L2557" s="97" t="s">
        <v>977</v>
      </c>
      <c r="M2557" s="994"/>
      <c r="N2557" s="91"/>
      <c r="O2557" s="93"/>
      <c r="P2557" s="96"/>
    </row>
    <row r="2558" spans="1:16">
      <c r="A2558" s="1017"/>
      <c r="B2558" s="1007"/>
      <c r="C2558" s="994"/>
      <c r="D2558" s="91"/>
      <c r="E2558" s="93"/>
      <c r="F2558" s="96"/>
      <c r="G2558" s="1007"/>
      <c r="H2558" s="994"/>
      <c r="I2558" s="91"/>
      <c r="J2558" s="93"/>
      <c r="K2558" s="96"/>
      <c r="L2558" s="1007"/>
      <c r="M2558" s="994"/>
      <c r="N2558" s="91"/>
      <c r="O2558" s="93"/>
      <c r="P2558" s="96"/>
    </row>
    <row r="2559" spans="1:16">
      <c r="A2559" s="1017"/>
      <c r="B2559" s="999"/>
      <c r="C2559" s="994"/>
      <c r="D2559" s="91"/>
      <c r="E2559" s="93"/>
      <c r="F2559" s="96"/>
      <c r="G2559" s="999"/>
      <c r="H2559" s="994"/>
      <c r="I2559" s="91"/>
      <c r="J2559" s="93"/>
      <c r="K2559" s="96"/>
      <c r="L2559" s="999"/>
      <c r="M2559" s="994"/>
      <c r="N2559" s="91"/>
      <c r="O2559" s="93"/>
      <c r="P2559" s="94"/>
    </row>
    <row r="2560" spans="1:16" ht="17.45" customHeight="1" thickBot="1">
      <c r="A2560" s="1017"/>
      <c r="B2560" s="997"/>
      <c r="C2560" s="994"/>
      <c r="D2560" s="91"/>
      <c r="E2560" s="93"/>
      <c r="F2560" s="94"/>
      <c r="G2560" s="997"/>
      <c r="H2560" s="994"/>
      <c r="I2560" s="91"/>
      <c r="J2560" s="93"/>
      <c r="K2560" s="94"/>
      <c r="L2560" s="997"/>
      <c r="M2560" s="994"/>
      <c r="N2560" s="91"/>
      <c r="O2560" s="93"/>
      <c r="P2560" s="94"/>
    </row>
    <row r="2561" spans="1:16" ht="17.45" customHeight="1" thickBot="1">
      <c r="A2561" s="1017"/>
      <c r="B2561" s="97" t="s">
        <v>994</v>
      </c>
      <c r="C2561" s="994"/>
      <c r="D2561" s="91"/>
      <c r="E2561" s="93"/>
      <c r="F2561" s="94"/>
      <c r="G2561" s="97" t="s">
        <v>994</v>
      </c>
      <c r="H2561" s="994"/>
      <c r="I2561" s="91"/>
      <c r="J2561" s="93"/>
      <c r="K2561" s="94"/>
      <c r="L2561" s="97" t="s">
        <v>994</v>
      </c>
      <c r="M2561" s="994"/>
      <c r="N2561" s="91"/>
      <c r="O2561" s="93"/>
      <c r="P2561" s="94"/>
    </row>
    <row r="2562" spans="1:16">
      <c r="A2562" s="1017"/>
      <c r="B2562" s="998"/>
      <c r="C2562" s="994"/>
      <c r="D2562" s="91"/>
      <c r="E2562" s="93"/>
      <c r="F2562" s="94"/>
      <c r="G2562" s="998"/>
      <c r="H2562" s="994"/>
      <c r="I2562" s="91"/>
      <c r="J2562" s="93"/>
      <c r="K2562" s="94"/>
      <c r="L2562" s="998"/>
      <c r="M2562" s="994"/>
      <c r="N2562" s="91"/>
      <c r="O2562" s="93"/>
      <c r="P2562" s="94"/>
    </row>
    <row r="2563" spans="1:16">
      <c r="A2563" s="1017"/>
      <c r="B2563" s="999"/>
      <c r="C2563" s="994"/>
      <c r="D2563" s="91"/>
      <c r="E2563" s="93"/>
      <c r="F2563" s="94"/>
      <c r="G2563" s="999"/>
      <c r="H2563" s="994"/>
      <c r="I2563" s="91"/>
      <c r="J2563" s="93"/>
      <c r="K2563" s="94"/>
      <c r="L2563" s="999"/>
      <c r="M2563" s="994"/>
      <c r="N2563" s="91"/>
      <c r="O2563" s="93"/>
      <c r="P2563" s="94"/>
    </row>
    <row r="2564" spans="1:16" ht="17.45" customHeight="1" thickBot="1">
      <c r="A2564" s="1017"/>
      <c r="B2564" s="997"/>
      <c r="C2564" s="994"/>
      <c r="D2564" s="91"/>
      <c r="E2564" s="93"/>
      <c r="F2564" s="94"/>
      <c r="G2564" s="997"/>
      <c r="H2564" s="994"/>
      <c r="I2564" s="91"/>
      <c r="J2564" s="93"/>
      <c r="K2564" s="94"/>
      <c r="L2564" s="997"/>
      <c r="M2564" s="994"/>
      <c r="N2564" s="91"/>
      <c r="O2564" s="93"/>
      <c r="P2564" s="94"/>
    </row>
    <row r="2565" spans="1:16">
      <c r="A2565" s="1017"/>
      <c r="B2565" s="1018" t="s">
        <v>1013</v>
      </c>
      <c r="C2565" s="994"/>
      <c r="D2565" s="91"/>
      <c r="E2565" s="93"/>
      <c r="F2565" s="94"/>
      <c r="G2565" s="1018" t="s">
        <v>1013</v>
      </c>
      <c r="H2565" s="994"/>
      <c r="I2565" s="91"/>
      <c r="J2565" s="93"/>
      <c r="K2565" s="94"/>
      <c r="L2565" s="1018" t="s">
        <v>1013</v>
      </c>
      <c r="M2565" s="994"/>
      <c r="N2565" s="91"/>
      <c r="O2565" s="93"/>
      <c r="P2565" s="94"/>
    </row>
    <row r="2566" spans="1:16" ht="17.45" customHeight="1" thickBot="1">
      <c r="A2566" s="1017"/>
      <c r="B2566" s="1019"/>
      <c r="C2566" s="994"/>
      <c r="D2566" s="91"/>
      <c r="E2566" s="93"/>
      <c r="F2566" s="94"/>
      <c r="G2566" s="1019"/>
      <c r="H2566" s="994"/>
      <c r="I2566" s="91"/>
      <c r="J2566" s="93"/>
      <c r="K2566" s="94"/>
      <c r="L2566" s="1019"/>
      <c r="M2566" s="994"/>
      <c r="N2566" s="91"/>
      <c r="O2566" s="93"/>
      <c r="P2566" s="90"/>
    </row>
    <row r="2567" spans="1:16" ht="17.45" customHeight="1" thickTop="1">
      <c r="A2567" s="1017"/>
      <c r="B2567" s="1015" t="s">
        <v>1014</v>
      </c>
      <c r="C2567" s="994"/>
      <c r="D2567" s="91"/>
      <c r="E2567" s="93"/>
      <c r="F2567" s="90"/>
      <c r="G2567" s="1015" t="s">
        <v>1014</v>
      </c>
      <c r="H2567" s="994"/>
      <c r="I2567" s="91"/>
      <c r="J2567" s="93"/>
      <c r="K2567" s="90"/>
      <c r="L2567" s="1015" t="s">
        <v>1014</v>
      </c>
      <c r="M2567" s="994"/>
      <c r="N2567" s="91"/>
      <c r="O2567" s="93"/>
      <c r="P2567" s="94"/>
    </row>
    <row r="2568" spans="1:16" ht="17.45" customHeight="1" thickBot="1">
      <c r="A2568" s="1017"/>
      <c r="B2568" s="997"/>
      <c r="C2568" s="994"/>
      <c r="D2568" s="91"/>
      <c r="E2568" s="93"/>
      <c r="F2568" s="90"/>
      <c r="G2568" s="997"/>
      <c r="H2568" s="994"/>
      <c r="I2568" s="91"/>
      <c r="J2568" s="93"/>
      <c r="K2568" s="90"/>
      <c r="L2568" s="997"/>
      <c r="M2568" s="994"/>
      <c r="N2568" s="91"/>
      <c r="O2568" s="93"/>
      <c r="P2568" s="98"/>
    </row>
    <row r="2569" spans="1:16">
      <c r="A2569" s="1017"/>
      <c r="B2569" s="1014"/>
      <c r="C2569" s="994"/>
      <c r="D2569" s="91"/>
      <c r="E2569" s="93"/>
      <c r="F2569" s="94"/>
      <c r="G2569" s="1014"/>
      <c r="H2569" s="994"/>
      <c r="I2569" s="91"/>
      <c r="J2569" s="93"/>
      <c r="K2569" s="94"/>
      <c r="L2569" s="1014"/>
      <c r="M2569" s="994"/>
      <c r="N2569" s="91"/>
      <c r="O2569" s="93"/>
      <c r="P2569" s="100"/>
    </row>
    <row r="2570" spans="1:16" ht="17.45" customHeight="1" thickBot="1">
      <c r="A2570" s="1017"/>
      <c r="B2570" s="999"/>
      <c r="C2570" s="994"/>
      <c r="D2570" s="91"/>
      <c r="E2570" s="93"/>
      <c r="F2570" s="94"/>
      <c r="G2570" s="999"/>
      <c r="H2570" s="994"/>
      <c r="I2570" s="91"/>
      <c r="J2570" s="93"/>
      <c r="K2570" s="94"/>
      <c r="L2570" s="999"/>
      <c r="M2570" s="994"/>
      <c r="N2570" s="91"/>
      <c r="O2570" s="93"/>
      <c r="P2570" s="101"/>
    </row>
    <row r="2571" spans="1:16">
      <c r="A2571" s="1017"/>
      <c r="B2571" s="1010" t="s">
        <v>1015</v>
      </c>
      <c r="C2571" s="994"/>
      <c r="D2571" s="91"/>
      <c r="E2571" s="93"/>
      <c r="F2571" s="90"/>
      <c r="G2571" s="1010" t="s">
        <v>1015</v>
      </c>
      <c r="H2571" s="994"/>
      <c r="I2571" s="91"/>
      <c r="J2571" s="93"/>
      <c r="K2571" s="90"/>
      <c r="L2571" s="1010" t="s">
        <v>1015</v>
      </c>
      <c r="M2571" s="994"/>
      <c r="N2571" s="91"/>
      <c r="O2571" s="93"/>
      <c r="P2571" s="96"/>
    </row>
    <row r="2572" spans="1:16" ht="17.45" customHeight="1" thickBot="1">
      <c r="A2572" s="1017"/>
      <c r="B2572" s="997"/>
      <c r="C2572" s="994"/>
      <c r="D2572" s="91"/>
      <c r="E2572" s="93"/>
      <c r="F2572" s="98"/>
      <c r="G2572" s="997"/>
      <c r="H2572" s="994"/>
      <c r="I2572" s="91"/>
      <c r="J2572" s="93"/>
      <c r="K2572" s="98"/>
      <c r="L2572" s="997"/>
      <c r="M2572" s="994"/>
      <c r="N2572" s="91"/>
      <c r="O2572" s="93"/>
      <c r="P2572" s="101"/>
    </row>
    <row r="2573" spans="1:16">
      <c r="A2573" s="1017"/>
      <c r="B2573" s="996"/>
      <c r="C2573" s="994"/>
      <c r="D2573" s="91"/>
      <c r="E2573" s="93"/>
      <c r="F2573" s="99"/>
      <c r="G2573" s="996"/>
      <c r="H2573" s="994"/>
      <c r="I2573" s="91"/>
      <c r="J2573" s="93"/>
      <c r="K2573" s="100"/>
      <c r="L2573" s="996"/>
      <c r="M2573" s="994"/>
      <c r="N2573" s="91"/>
      <c r="O2573" s="93"/>
      <c r="P2573" s="90"/>
    </row>
    <row r="2574" spans="1:16" ht="17.45" customHeight="1" thickBot="1">
      <c r="A2574" s="1017"/>
      <c r="B2574" s="997"/>
      <c r="C2574" s="994"/>
      <c r="D2574" s="91"/>
      <c r="E2574" s="93"/>
      <c r="F2574" s="96"/>
      <c r="G2574" s="997"/>
      <c r="H2574" s="994"/>
      <c r="I2574" s="91"/>
      <c r="J2574" s="93"/>
      <c r="K2574" s="101"/>
      <c r="L2574" s="997"/>
      <c r="M2574" s="994"/>
      <c r="N2574" s="91"/>
      <c r="O2574" s="93"/>
      <c r="P2574" s="94"/>
    </row>
    <row r="2575" spans="1:16">
      <c r="A2575" s="1017"/>
      <c r="B2575" s="1004" t="s">
        <v>1016</v>
      </c>
      <c r="C2575" s="994"/>
      <c r="D2575" s="91"/>
      <c r="E2575" s="93"/>
      <c r="F2575" s="100"/>
      <c r="G2575" s="1004" t="s">
        <v>1016</v>
      </c>
      <c r="H2575" s="994"/>
      <c r="I2575" s="91"/>
      <c r="J2575" s="93"/>
      <c r="K2575" s="101"/>
      <c r="L2575" s="1004" t="s">
        <v>1016</v>
      </c>
      <c r="M2575" s="994"/>
      <c r="N2575" s="91"/>
      <c r="O2575" s="111"/>
      <c r="P2575" s="94"/>
    </row>
    <row r="2576" spans="1:16" ht="17.45" customHeight="1" thickBot="1">
      <c r="A2576" s="1017"/>
      <c r="B2576" s="997"/>
      <c r="C2576" s="994"/>
      <c r="D2576" s="91"/>
      <c r="E2576" s="93"/>
      <c r="F2576" s="101"/>
      <c r="G2576" s="997"/>
      <c r="H2576" s="994"/>
      <c r="I2576" s="91"/>
      <c r="J2576" s="93"/>
      <c r="K2576" s="96"/>
      <c r="L2576" s="997"/>
      <c r="M2576" s="994"/>
      <c r="N2576" s="110"/>
      <c r="O2576" s="93"/>
      <c r="P2576" s="109"/>
    </row>
    <row r="2577" spans="1:16">
      <c r="A2577" s="1017"/>
      <c r="B2577" s="996"/>
      <c r="C2577" s="994"/>
      <c r="D2577" s="91"/>
      <c r="E2577" s="93"/>
      <c r="F2577" s="101"/>
      <c r="G2577" s="996"/>
      <c r="H2577" s="994"/>
      <c r="I2577" s="91"/>
      <c r="J2577" s="93"/>
      <c r="K2577" s="101"/>
      <c r="L2577" s="996"/>
      <c r="M2577" s="994"/>
      <c r="N2577" s="110"/>
      <c r="O2577" s="111"/>
      <c r="P2577" s="94"/>
    </row>
    <row r="2578" spans="1:16" ht="17.45" customHeight="1" thickBot="1">
      <c r="A2578" s="1017"/>
      <c r="B2578" s="997"/>
      <c r="C2578" s="994"/>
      <c r="D2578" s="91"/>
      <c r="E2578" s="93"/>
      <c r="F2578" s="96"/>
      <c r="G2578" s="997"/>
      <c r="H2578" s="994"/>
      <c r="I2578" s="91"/>
      <c r="J2578" s="93"/>
      <c r="K2578" s="90"/>
      <c r="L2578" s="997"/>
      <c r="M2578" s="994"/>
      <c r="N2578" s="91"/>
      <c r="O2578" s="111"/>
      <c r="P2578" s="101"/>
    </row>
    <row r="2579" spans="1:16">
      <c r="A2579" s="1017"/>
      <c r="B2579" s="1004" t="s">
        <v>1018</v>
      </c>
      <c r="C2579" s="994"/>
      <c r="D2579" s="91"/>
      <c r="E2579" s="93"/>
      <c r="F2579" s="101"/>
      <c r="G2579" s="1004" t="s">
        <v>1018</v>
      </c>
      <c r="H2579" s="994"/>
      <c r="I2579" s="91"/>
      <c r="J2579" s="93"/>
      <c r="K2579" s="94"/>
      <c r="L2579" s="1004" t="s">
        <v>1018</v>
      </c>
      <c r="M2579" s="994"/>
      <c r="N2579" s="91"/>
      <c r="O2579" s="93"/>
      <c r="P2579" s="94"/>
    </row>
    <row r="2580" spans="1:16" ht="17.45" customHeight="1" thickBot="1">
      <c r="A2580" s="1017"/>
      <c r="B2580" s="997"/>
      <c r="C2580" s="994"/>
      <c r="D2580" s="91"/>
      <c r="E2580" s="93"/>
      <c r="F2580" s="90"/>
      <c r="G2580" s="997"/>
      <c r="H2580" s="994"/>
      <c r="I2580" s="91"/>
      <c r="J2580" s="111"/>
      <c r="K2580" s="94"/>
      <c r="L2580" s="997"/>
      <c r="M2580" s="994"/>
      <c r="N2580" s="110"/>
      <c r="O2580" s="111"/>
      <c r="P2580" s="94"/>
    </row>
    <row r="2581" spans="1:16">
      <c r="A2581" s="1017"/>
      <c r="B2581" s="996"/>
      <c r="C2581" s="994"/>
      <c r="D2581" s="91"/>
      <c r="E2581" s="93"/>
      <c r="F2581" s="94"/>
      <c r="G2581" s="996"/>
      <c r="H2581" s="994"/>
      <c r="I2581" s="91"/>
      <c r="J2581" s="93"/>
      <c r="K2581" s="94"/>
      <c r="L2581" s="996"/>
      <c r="M2581" s="994"/>
      <c r="N2581" s="110"/>
      <c r="O2581" s="111"/>
      <c r="P2581" s="94"/>
    </row>
    <row r="2582" spans="1:16" ht="17.45" customHeight="1" thickBot="1">
      <c r="A2582" s="1017"/>
      <c r="B2582" s="997"/>
      <c r="C2582" s="994"/>
      <c r="D2582" s="91"/>
      <c r="E2582" s="93"/>
      <c r="F2582" s="90"/>
      <c r="G2582" s="997"/>
      <c r="H2582" s="994"/>
      <c r="I2582" s="91"/>
      <c r="J2582" s="111"/>
      <c r="K2582" s="94"/>
      <c r="L2582" s="997"/>
      <c r="M2582" s="994"/>
      <c r="N2582" s="91"/>
      <c r="O2582" s="111"/>
      <c r="P2582" s="94"/>
    </row>
    <row r="2583" spans="1:16">
      <c r="A2583" s="1017"/>
      <c r="B2583" s="1010" t="s">
        <v>1020</v>
      </c>
      <c r="C2583" s="994"/>
      <c r="D2583" s="91"/>
      <c r="E2583" s="93"/>
      <c r="F2583" s="90"/>
      <c r="G2583" s="1010" t="s">
        <v>1020</v>
      </c>
      <c r="H2583" s="994"/>
      <c r="I2583" s="91"/>
      <c r="J2583" s="111"/>
      <c r="K2583" s="94"/>
      <c r="L2583" s="1010" t="s">
        <v>1020</v>
      </c>
      <c r="M2583" s="994"/>
      <c r="N2583" s="110"/>
      <c r="O2583" s="111"/>
      <c r="P2583" s="94"/>
    </row>
    <row r="2584" spans="1:16" ht="17.45" customHeight="1" thickBot="1">
      <c r="A2584" s="1017"/>
      <c r="B2584" s="997"/>
      <c r="C2584" s="994"/>
      <c r="D2584" s="91"/>
      <c r="E2584" s="93"/>
      <c r="F2584" s="90"/>
      <c r="G2584" s="997"/>
      <c r="H2584" s="994"/>
      <c r="I2584" s="91"/>
      <c r="J2584" s="111"/>
      <c r="K2584" s="94"/>
      <c r="L2584" s="997"/>
      <c r="M2584" s="994"/>
      <c r="N2584" s="91"/>
      <c r="O2584" s="111"/>
      <c r="P2584" s="94"/>
    </row>
    <row r="2585" spans="1:16">
      <c r="A2585" s="1017"/>
      <c r="B2585" s="103"/>
      <c r="C2585" s="994"/>
      <c r="D2585" s="91"/>
      <c r="E2585" s="93"/>
      <c r="F2585" s="94"/>
      <c r="G2585" s="103"/>
      <c r="H2585" s="994"/>
      <c r="I2585" s="91"/>
      <c r="J2585" s="93"/>
      <c r="K2585" s="109"/>
      <c r="L2585" s="103"/>
      <c r="M2585" s="994"/>
      <c r="N2585" s="110"/>
      <c r="O2585" s="93"/>
      <c r="P2585" s="109"/>
    </row>
    <row r="2586" spans="1:16">
      <c r="A2586" s="1017"/>
      <c r="B2586" s="104"/>
      <c r="C2586" s="994"/>
      <c r="D2586" s="91"/>
      <c r="E2586" s="93"/>
      <c r="F2586" s="90"/>
      <c r="G2586" s="104"/>
      <c r="H2586" s="994"/>
      <c r="I2586" s="91"/>
      <c r="J2586" s="93"/>
      <c r="K2586" s="94"/>
      <c r="L2586" s="104"/>
      <c r="M2586" s="994"/>
      <c r="N2586" s="110"/>
      <c r="O2586" s="111"/>
      <c r="P2586" s="94"/>
    </row>
    <row r="2587" spans="1:16">
      <c r="A2587" s="1017"/>
      <c r="B2587" s="106"/>
      <c r="C2587" s="994"/>
      <c r="D2587" s="91"/>
      <c r="E2587" s="93"/>
      <c r="F2587" s="90"/>
      <c r="G2587" s="106"/>
      <c r="H2587" s="994"/>
      <c r="I2587" s="110"/>
      <c r="J2587" s="111"/>
      <c r="K2587" s="94"/>
      <c r="L2587" s="106"/>
      <c r="M2587" s="994"/>
      <c r="N2587" s="110"/>
      <c r="O2587" s="111"/>
      <c r="P2587" s="101"/>
    </row>
    <row r="2588" spans="1:16">
      <c r="A2588" s="1017"/>
      <c r="B2588" s="107"/>
      <c r="C2588" s="994"/>
      <c r="D2588" s="91"/>
      <c r="E2588" s="93"/>
      <c r="F2588" s="90"/>
      <c r="G2588" s="107"/>
      <c r="H2588" s="994"/>
      <c r="I2588" s="110"/>
      <c r="J2588" s="111"/>
      <c r="K2588" s="101"/>
      <c r="L2588" s="107"/>
      <c r="M2588" s="994"/>
      <c r="N2588" s="108"/>
      <c r="O2588" s="93"/>
      <c r="P2588" s="94"/>
    </row>
    <row r="2589" spans="1:16">
      <c r="A2589" s="1017"/>
      <c r="B2589" s="106"/>
      <c r="C2589" s="994"/>
      <c r="D2589" s="108"/>
      <c r="E2589" s="93"/>
      <c r="F2589" s="94"/>
      <c r="G2589" s="106"/>
      <c r="H2589" s="994"/>
      <c r="I2589" s="108"/>
      <c r="J2589" s="93"/>
      <c r="K2589" s="109"/>
      <c r="L2589" s="106"/>
      <c r="M2589" s="994"/>
      <c r="N2589" s="91"/>
      <c r="O2589" s="93"/>
      <c r="P2589" s="109"/>
    </row>
    <row r="2590" spans="1:16">
      <c r="A2590" s="1017"/>
      <c r="B2590" s="107"/>
      <c r="C2590" s="994"/>
      <c r="D2590" s="91"/>
      <c r="E2590" s="93"/>
      <c r="F2590" s="105"/>
      <c r="G2590" s="107"/>
      <c r="H2590" s="994"/>
      <c r="I2590" s="91"/>
      <c r="J2590" s="93"/>
      <c r="K2590" s="94"/>
      <c r="L2590" s="107"/>
      <c r="M2590" s="994"/>
      <c r="N2590" s="110"/>
      <c r="O2590" s="111"/>
      <c r="P2590" s="94"/>
    </row>
    <row r="2591" spans="1:16">
      <c r="A2591" s="1017"/>
      <c r="B2591" s="106"/>
      <c r="C2591" s="994"/>
      <c r="D2591" s="91"/>
      <c r="E2591" s="93"/>
      <c r="F2591" s="94"/>
      <c r="G2591" s="106"/>
      <c r="H2591" s="994"/>
      <c r="I2591" s="110"/>
      <c r="J2591" s="111"/>
      <c r="K2591" s="94"/>
      <c r="L2591" s="106"/>
      <c r="M2591" s="994"/>
      <c r="N2591" s="110"/>
      <c r="O2591" s="111"/>
      <c r="P2591" s="94"/>
    </row>
    <row r="2592" spans="1:16" ht="17.45" customHeight="1" thickBot="1">
      <c r="A2592" s="1017"/>
      <c r="B2592" s="107"/>
      <c r="C2592" s="995"/>
      <c r="D2592" s="112"/>
      <c r="E2592" s="113"/>
      <c r="F2592" s="114"/>
      <c r="G2592" s="107"/>
      <c r="H2592" s="994"/>
      <c r="I2592" s="112"/>
      <c r="J2592" s="113"/>
      <c r="K2592" s="114"/>
      <c r="L2592" s="107"/>
      <c r="M2592" s="994"/>
      <c r="N2592" s="112"/>
      <c r="O2592" s="113"/>
      <c r="P2592" s="114"/>
    </row>
    <row r="2593" spans="1:16">
      <c r="A2593" s="1030" t="str">
        <f>TEXT(A2547,"AAAA")</f>
        <v>星期一</v>
      </c>
      <c r="B2593" s="106"/>
      <c r="C2593" s="1008" t="s">
        <v>978</v>
      </c>
      <c r="D2593" s="115"/>
      <c r="E2593" s="116"/>
      <c r="F2593" s="94"/>
      <c r="G2593" s="106"/>
      <c r="H2593" s="993" t="s">
        <v>978</v>
      </c>
      <c r="I2593" s="115"/>
      <c r="J2593" s="116"/>
      <c r="K2593" s="94"/>
      <c r="L2593" s="106"/>
      <c r="M2593" s="1009" t="s">
        <v>978</v>
      </c>
      <c r="N2593" s="115"/>
      <c r="O2593" s="116"/>
      <c r="P2593" s="94"/>
    </row>
    <row r="2594" spans="1:16">
      <c r="A2594" s="1017"/>
      <c r="B2594" s="107"/>
      <c r="C2594" s="994"/>
      <c r="D2594" s="117"/>
      <c r="E2594" s="93"/>
      <c r="F2594" s="94"/>
      <c r="G2594" s="107"/>
      <c r="H2594" s="994"/>
      <c r="I2594" s="91"/>
      <c r="J2594" s="93"/>
      <c r="K2594" s="94"/>
      <c r="L2594" s="107"/>
      <c r="M2594" s="994"/>
      <c r="N2594" s="91"/>
      <c r="O2594" s="93"/>
      <c r="P2594" s="94"/>
    </row>
    <row r="2595" spans="1:16">
      <c r="A2595" s="1017"/>
      <c r="B2595" s="106"/>
      <c r="C2595" s="994"/>
      <c r="D2595" s="117"/>
      <c r="E2595" s="93"/>
      <c r="F2595" s="94"/>
      <c r="G2595" s="106"/>
      <c r="H2595" s="994"/>
      <c r="I2595" s="91"/>
      <c r="J2595" s="93"/>
      <c r="K2595" s="94"/>
      <c r="L2595" s="106"/>
      <c r="M2595" s="994"/>
      <c r="N2595" s="91"/>
      <c r="O2595" s="93"/>
      <c r="P2595" s="94"/>
    </row>
    <row r="2596" spans="1:16">
      <c r="A2596" s="1017"/>
      <c r="B2596" s="107"/>
      <c r="C2596" s="994"/>
      <c r="D2596" s="117"/>
      <c r="E2596" s="93"/>
      <c r="F2596" s="94"/>
      <c r="G2596" s="107"/>
      <c r="H2596" s="994"/>
      <c r="I2596" s="91"/>
      <c r="J2596" s="93"/>
      <c r="K2596" s="94"/>
      <c r="L2596" s="107"/>
      <c r="M2596" s="994"/>
      <c r="N2596" s="91"/>
      <c r="O2596" s="93"/>
      <c r="P2596" s="94"/>
    </row>
    <row r="2597" spans="1:16">
      <c r="A2597" s="1017"/>
      <c r="B2597" s="106"/>
      <c r="C2597" s="994"/>
      <c r="D2597" s="117"/>
      <c r="E2597" s="93"/>
      <c r="F2597" s="94"/>
      <c r="G2597" s="106"/>
      <c r="H2597" s="994"/>
      <c r="I2597" s="91"/>
      <c r="J2597" s="93"/>
      <c r="K2597" s="94"/>
      <c r="L2597" s="106"/>
      <c r="M2597" s="994"/>
      <c r="N2597" s="91"/>
      <c r="O2597" s="93"/>
      <c r="P2597" s="94"/>
    </row>
    <row r="2598" spans="1:16">
      <c r="A2598" s="1017"/>
      <c r="B2598" s="107"/>
      <c r="C2598" s="994"/>
      <c r="D2598" s="117"/>
      <c r="E2598" s="93"/>
      <c r="F2598" s="94"/>
      <c r="G2598" s="107"/>
      <c r="H2598" s="994"/>
      <c r="I2598" s="91"/>
      <c r="J2598" s="93"/>
      <c r="K2598" s="94"/>
      <c r="L2598" s="107"/>
      <c r="M2598" s="994"/>
      <c r="N2598" s="91"/>
      <c r="O2598" s="93"/>
      <c r="P2598" s="94"/>
    </row>
    <row r="2599" spans="1:16">
      <c r="A2599" s="1017"/>
      <c r="B2599" s="106"/>
      <c r="C2599" s="994"/>
      <c r="D2599" s="117"/>
      <c r="E2599" s="93"/>
      <c r="F2599" s="94"/>
      <c r="G2599" s="106"/>
      <c r="H2599" s="994"/>
      <c r="I2599" s="91"/>
      <c r="J2599" s="93"/>
      <c r="K2599" s="94"/>
      <c r="L2599" s="106"/>
      <c r="M2599" s="994"/>
      <c r="N2599" s="91"/>
      <c r="O2599" s="93"/>
      <c r="P2599" s="94"/>
    </row>
    <row r="2600" spans="1:16">
      <c r="A2600" s="1017"/>
      <c r="B2600" s="107"/>
      <c r="C2600" s="994"/>
      <c r="D2600" s="91"/>
      <c r="E2600" s="93"/>
      <c r="F2600" s="94"/>
      <c r="G2600" s="107"/>
      <c r="H2600" s="994"/>
      <c r="I2600" s="91"/>
      <c r="J2600" s="93"/>
      <c r="K2600" s="94"/>
      <c r="L2600" s="107"/>
      <c r="M2600" s="994"/>
      <c r="N2600" s="91"/>
      <c r="O2600" s="93"/>
      <c r="P2600" s="94"/>
    </row>
    <row r="2601" spans="1:16">
      <c r="A2601" s="1017"/>
      <c r="B2601" s="104"/>
      <c r="C2601" s="994"/>
      <c r="D2601" s="110"/>
      <c r="E2601" s="111"/>
      <c r="F2601" s="101"/>
      <c r="G2601" s="104"/>
      <c r="H2601" s="994"/>
      <c r="I2601" s="110"/>
      <c r="J2601" s="111"/>
      <c r="K2601" s="94"/>
      <c r="L2601" s="104"/>
      <c r="M2601" s="994"/>
      <c r="N2601" s="110"/>
      <c r="O2601" s="111"/>
      <c r="P2601" s="94"/>
    </row>
    <row r="2602" spans="1:16" ht="17.45" customHeight="1" thickBot="1">
      <c r="A2602" s="1017"/>
      <c r="B2602" s="104"/>
      <c r="C2602" s="995"/>
      <c r="D2602" s="119" t="s">
        <v>1047</v>
      </c>
      <c r="E2602" s="120" t="s">
        <v>1048</v>
      </c>
      <c r="F2602" s="121"/>
      <c r="G2602" s="104"/>
      <c r="H2602" s="995"/>
      <c r="I2602" s="119" t="s">
        <v>1047</v>
      </c>
      <c r="J2602" s="120" t="s">
        <v>1048</v>
      </c>
      <c r="K2602" s="94"/>
      <c r="L2602" s="104"/>
      <c r="M2602" s="995"/>
      <c r="N2602" s="119" t="s">
        <v>1047</v>
      </c>
      <c r="O2602" s="120" t="s">
        <v>1048</v>
      </c>
      <c r="P2602" s="94"/>
    </row>
    <row r="2603" spans="1:16">
      <c r="A2603" s="102"/>
      <c r="B2603" s="106"/>
      <c r="C2603" s="1008" t="s">
        <v>1049</v>
      </c>
      <c r="D2603" s="115"/>
      <c r="E2603" s="116"/>
      <c r="F2603" s="122"/>
      <c r="G2603" s="106"/>
      <c r="H2603" s="993" t="s">
        <v>1049</v>
      </c>
      <c r="I2603" s="115"/>
      <c r="J2603" s="116"/>
      <c r="K2603" s="122"/>
      <c r="L2603" s="106"/>
      <c r="M2603" s="1009" t="s">
        <v>1049</v>
      </c>
      <c r="N2603" s="115"/>
      <c r="O2603" s="116"/>
      <c r="P2603" s="122"/>
    </row>
    <row r="2604" spans="1:16">
      <c r="A2604" s="102"/>
      <c r="B2604" s="107"/>
      <c r="C2604" s="994"/>
      <c r="D2604" s="91"/>
      <c r="E2604" s="93"/>
      <c r="F2604" s="94"/>
      <c r="G2604" s="107"/>
      <c r="H2604" s="994"/>
      <c r="I2604" s="91"/>
      <c r="J2604" s="93"/>
      <c r="K2604" s="94"/>
      <c r="L2604" s="107"/>
      <c r="M2604" s="994"/>
      <c r="N2604" s="91"/>
      <c r="O2604" s="93"/>
      <c r="P2604" s="94"/>
    </row>
    <row r="2605" spans="1:16">
      <c r="A2605" s="102"/>
      <c r="B2605" s="123"/>
      <c r="C2605" s="994"/>
      <c r="D2605" s="91"/>
      <c r="E2605" s="93"/>
      <c r="F2605" s="94"/>
      <c r="G2605" s="123"/>
      <c r="H2605" s="994"/>
      <c r="I2605" s="91"/>
      <c r="J2605" s="93"/>
      <c r="K2605" s="94"/>
      <c r="L2605" s="123"/>
      <c r="M2605" s="994"/>
      <c r="N2605" s="91"/>
      <c r="O2605" s="93"/>
      <c r="P2605" s="125"/>
    </row>
    <row r="2606" spans="1:16">
      <c r="A2606" s="102"/>
      <c r="B2606" s="104"/>
      <c r="C2606" s="994"/>
      <c r="D2606" s="91"/>
      <c r="E2606" s="93"/>
      <c r="F2606" s="94"/>
      <c r="G2606" s="104"/>
      <c r="H2606" s="994"/>
      <c r="I2606" s="91"/>
      <c r="J2606" s="93"/>
      <c r="K2606" s="94"/>
      <c r="L2606" s="104"/>
      <c r="M2606" s="994"/>
      <c r="N2606" s="91"/>
      <c r="O2606" s="93"/>
      <c r="P2606" s="213"/>
    </row>
    <row r="2607" spans="1:16">
      <c r="A2607" s="102"/>
      <c r="B2607" s="106"/>
      <c r="C2607" s="994"/>
      <c r="D2607" s="91"/>
      <c r="E2607" s="93"/>
      <c r="F2607" s="94"/>
      <c r="G2607" s="106"/>
      <c r="H2607" s="994"/>
      <c r="I2607" s="91"/>
      <c r="J2607" s="93"/>
      <c r="K2607" s="94"/>
      <c r="L2607" s="106"/>
      <c r="M2607" s="994"/>
      <c r="N2607" s="91"/>
      <c r="O2607" s="93"/>
      <c r="P2607" s="94"/>
    </row>
    <row r="2608" spans="1:16">
      <c r="A2608" s="102"/>
      <c r="B2608" s="107"/>
      <c r="C2608" s="994"/>
      <c r="D2608" s="91"/>
      <c r="E2608" s="93"/>
      <c r="F2608" s="124"/>
      <c r="G2608" s="107"/>
      <c r="H2608" s="994"/>
      <c r="I2608" s="91"/>
      <c r="J2608" s="93"/>
      <c r="K2608" s="124"/>
      <c r="L2608" s="107"/>
      <c r="M2608" s="994"/>
      <c r="N2608" s="91"/>
      <c r="O2608" s="93"/>
      <c r="P2608" s="124"/>
    </row>
    <row r="2609" spans="1:16">
      <c r="A2609" s="102"/>
      <c r="B2609" s="106"/>
      <c r="C2609" s="994"/>
      <c r="D2609" s="91"/>
      <c r="E2609" s="93"/>
      <c r="F2609" s="125"/>
      <c r="G2609" s="106"/>
      <c r="H2609" s="994"/>
      <c r="I2609" s="91"/>
      <c r="J2609" s="93"/>
      <c r="K2609" s="125"/>
      <c r="L2609" s="106"/>
      <c r="M2609" s="994"/>
      <c r="N2609" s="91"/>
      <c r="O2609" s="93"/>
      <c r="P2609" s="125"/>
    </row>
    <row r="2610" spans="1:16">
      <c r="A2610" s="102"/>
      <c r="B2610" s="107"/>
      <c r="C2610" s="994"/>
      <c r="D2610" s="214"/>
      <c r="E2610" s="111"/>
      <c r="F2610" s="213"/>
      <c r="G2610" s="107"/>
      <c r="H2610" s="994"/>
      <c r="I2610" s="110"/>
      <c r="J2610" s="111"/>
      <c r="K2610" s="213"/>
      <c r="L2610" s="107"/>
      <c r="M2610" s="994"/>
      <c r="N2610" s="110"/>
      <c r="O2610" s="111"/>
      <c r="P2610" s="213"/>
    </row>
    <row r="2611" spans="1:16">
      <c r="A2611" s="102"/>
      <c r="B2611" s="106"/>
      <c r="C2611" s="994"/>
      <c r="D2611" s="214"/>
      <c r="E2611" s="111"/>
      <c r="F2611" s="213"/>
      <c r="G2611" s="106"/>
      <c r="H2611" s="994"/>
      <c r="I2611" s="110"/>
      <c r="J2611" s="111"/>
      <c r="K2611" s="213"/>
      <c r="L2611" s="106"/>
      <c r="M2611" s="994"/>
      <c r="N2611" s="110"/>
      <c r="O2611" s="111"/>
      <c r="P2611" s="213"/>
    </row>
    <row r="2612" spans="1:16" ht="17.45" customHeight="1" thickBot="1">
      <c r="A2612" s="102"/>
      <c r="B2612" s="107"/>
      <c r="C2612" s="995"/>
      <c r="D2612" s="126"/>
      <c r="E2612" s="127"/>
      <c r="F2612" s="101"/>
      <c r="G2612" s="107"/>
      <c r="H2612" s="995"/>
      <c r="I2612" s="110"/>
      <c r="J2612" s="127"/>
      <c r="K2612" s="101"/>
      <c r="L2612" s="107"/>
      <c r="M2612" s="995"/>
      <c r="N2612" s="110"/>
      <c r="O2612" s="128"/>
      <c r="P2612" s="124"/>
    </row>
    <row r="2613" spans="1:16">
      <c r="A2613" s="129"/>
      <c r="B2613" s="106"/>
      <c r="C2613" s="1008" t="s">
        <v>1055</v>
      </c>
      <c r="D2613" s="115" t="s">
        <v>1056</v>
      </c>
      <c r="E2613" s="130" t="s">
        <v>943</v>
      </c>
      <c r="F2613" s="122"/>
      <c r="G2613" s="106"/>
      <c r="H2613" s="993" t="s">
        <v>1055</v>
      </c>
      <c r="I2613" s="115" t="s">
        <v>1056</v>
      </c>
      <c r="J2613" s="130" t="s">
        <v>943</v>
      </c>
      <c r="K2613" s="122"/>
      <c r="L2613" s="106"/>
      <c r="M2613" s="1009" t="s">
        <v>1055</v>
      </c>
      <c r="N2613" s="115" t="s">
        <v>1056</v>
      </c>
      <c r="O2613" s="130" t="s">
        <v>943</v>
      </c>
      <c r="P2613" s="122"/>
    </row>
    <row r="2614" spans="1:16">
      <c r="A2614" s="129"/>
      <c r="B2614" s="107"/>
      <c r="C2614" s="994"/>
      <c r="D2614" s="91" t="s">
        <v>1060</v>
      </c>
      <c r="E2614" s="93" t="s">
        <v>948</v>
      </c>
      <c r="F2614" s="131"/>
      <c r="G2614" s="107"/>
      <c r="H2614" s="994"/>
      <c r="I2614" s="91" t="s">
        <v>1060</v>
      </c>
      <c r="J2614" s="93" t="s">
        <v>948</v>
      </c>
      <c r="K2614" s="131"/>
      <c r="L2614" s="107"/>
      <c r="M2614" s="994"/>
      <c r="N2614" s="91" t="s">
        <v>1060</v>
      </c>
      <c r="O2614" s="93" t="s">
        <v>948</v>
      </c>
      <c r="P2614" s="131"/>
    </row>
    <row r="2615" spans="1:16">
      <c r="A2615" s="129"/>
      <c r="B2615" s="132"/>
      <c r="C2615" s="994"/>
      <c r="D2615" s="91" t="s">
        <v>1063</v>
      </c>
      <c r="E2615" s="93" t="s">
        <v>952</v>
      </c>
      <c r="F2615" s="94"/>
      <c r="G2615" s="132"/>
      <c r="H2615" s="994"/>
      <c r="I2615" s="91" t="s">
        <v>1063</v>
      </c>
      <c r="J2615" s="93" t="s">
        <v>952</v>
      </c>
      <c r="K2615" s="94"/>
      <c r="L2615" s="132"/>
      <c r="M2615" s="994"/>
      <c r="N2615" s="91" t="s">
        <v>1063</v>
      </c>
      <c r="O2615" s="93" t="s">
        <v>952</v>
      </c>
      <c r="P2615" s="94"/>
    </row>
    <row r="2616" spans="1:16">
      <c r="A2616" s="129"/>
      <c r="B2616" s="107"/>
      <c r="C2616" s="994"/>
      <c r="D2616" s="91" t="s">
        <v>978</v>
      </c>
      <c r="E2616" s="93" t="s">
        <v>956</v>
      </c>
      <c r="F2616" s="101"/>
      <c r="G2616" s="107"/>
      <c r="H2616" s="994"/>
      <c r="I2616" s="91" t="s">
        <v>978</v>
      </c>
      <c r="J2616" s="93" t="s">
        <v>956</v>
      </c>
      <c r="K2616" s="101"/>
      <c r="L2616" s="107"/>
      <c r="M2616" s="994"/>
      <c r="N2616" s="91" t="s">
        <v>978</v>
      </c>
      <c r="O2616" s="93" t="s">
        <v>956</v>
      </c>
      <c r="P2616" s="101"/>
    </row>
    <row r="2617" spans="1:16">
      <c r="A2617" s="129"/>
      <c r="B2617" s="132"/>
      <c r="C2617" s="994"/>
      <c r="D2617" s="91"/>
      <c r="E2617" s="111"/>
      <c r="F2617" s="133"/>
      <c r="G2617" s="132"/>
      <c r="H2617" s="994"/>
      <c r="I2617" s="91"/>
      <c r="J2617" s="111"/>
      <c r="K2617" s="133"/>
      <c r="L2617" s="132"/>
      <c r="M2617" s="994"/>
      <c r="N2617" s="91"/>
      <c r="O2617" s="111"/>
      <c r="P2617" s="133"/>
    </row>
    <row r="2618" spans="1:16">
      <c r="A2618" s="129"/>
      <c r="B2618" s="107"/>
      <c r="C2618" s="994"/>
      <c r="D2618" s="91"/>
      <c r="E2618" s="93"/>
      <c r="F2618" s="94"/>
      <c r="G2618" s="107"/>
      <c r="H2618" s="994"/>
      <c r="I2618" s="91"/>
      <c r="J2618" s="93"/>
      <c r="K2618" s="94"/>
      <c r="L2618" s="107"/>
      <c r="M2618" s="994"/>
      <c r="N2618" s="91"/>
      <c r="O2618" s="93"/>
      <c r="P2618" s="94"/>
    </row>
    <row r="2619" spans="1:16">
      <c r="A2619" s="129"/>
      <c r="B2619" s="132"/>
      <c r="C2619" s="994"/>
      <c r="D2619" s="91"/>
      <c r="E2619" s="111"/>
      <c r="F2619" s="133"/>
      <c r="G2619" s="132"/>
      <c r="H2619" s="994"/>
      <c r="I2619" s="91"/>
      <c r="J2619" s="111"/>
      <c r="K2619" s="133"/>
      <c r="L2619" s="132"/>
      <c r="M2619" s="994"/>
      <c r="N2619" s="91"/>
      <c r="O2619" s="111"/>
      <c r="P2619" s="133"/>
    </row>
    <row r="2620" spans="1:16">
      <c r="A2620" s="129"/>
      <c r="B2620" s="107"/>
      <c r="C2620" s="994"/>
      <c r="D2620" s="91"/>
      <c r="E2620" s="93"/>
      <c r="F2620" s="94"/>
      <c r="G2620" s="107"/>
      <c r="H2620" s="994"/>
      <c r="I2620" s="91"/>
      <c r="J2620" s="93"/>
      <c r="K2620" s="94"/>
      <c r="L2620" s="107"/>
      <c r="M2620" s="994"/>
      <c r="N2620" s="91"/>
      <c r="O2620" s="93"/>
      <c r="P2620" s="94"/>
    </row>
    <row r="2621" spans="1:16">
      <c r="A2621" s="129"/>
      <c r="B2621" s="132"/>
      <c r="C2621" s="994"/>
      <c r="D2621" s="91"/>
      <c r="E2621" s="93"/>
      <c r="F2621" s="94"/>
      <c r="G2621" s="132"/>
      <c r="H2621" s="994"/>
      <c r="I2621" s="91"/>
      <c r="J2621" s="93"/>
      <c r="K2621" s="94"/>
      <c r="L2621" s="132"/>
      <c r="M2621" s="994"/>
      <c r="N2621" s="91"/>
      <c r="O2621" s="93"/>
      <c r="P2621" s="94"/>
    </row>
    <row r="2622" spans="1:16" ht="17.45" customHeight="1" thickBot="1">
      <c r="A2622" s="129"/>
      <c r="B2622" s="107"/>
      <c r="C2622" s="995"/>
      <c r="D2622" s="112"/>
      <c r="E2622" s="113"/>
      <c r="F2622" s="114"/>
      <c r="G2622" s="107"/>
      <c r="H2622" s="995"/>
      <c r="I2622" s="112"/>
      <c r="J2622" s="127"/>
      <c r="K2622" s="101"/>
      <c r="L2622" s="107"/>
      <c r="M2622" s="995"/>
      <c r="N2622" s="112"/>
      <c r="O2622" s="127"/>
      <c r="P2622" s="101"/>
    </row>
    <row r="2623" spans="1:16">
      <c r="A2623" s="129"/>
      <c r="B2623" s="132"/>
      <c r="C2623" s="1011" t="s">
        <v>1068</v>
      </c>
      <c r="D2623" s="134" t="s">
        <v>1069</v>
      </c>
      <c r="E2623" s="135"/>
      <c r="F2623" s="136" t="s">
        <v>1070</v>
      </c>
      <c r="G2623" s="132"/>
      <c r="H2623" s="1028" t="s">
        <v>1068</v>
      </c>
      <c r="I2623" s="134" t="s">
        <v>1069</v>
      </c>
      <c r="J2623" s="135"/>
      <c r="K2623" s="136" t="s">
        <v>1070</v>
      </c>
      <c r="L2623" s="132"/>
      <c r="M2623" s="1013" t="s">
        <v>1068</v>
      </c>
      <c r="N2623" s="134" t="s">
        <v>1069</v>
      </c>
      <c r="O2623" s="135"/>
      <c r="P2623" s="136" t="s">
        <v>1070</v>
      </c>
    </row>
    <row r="2624" spans="1:16">
      <c r="A2624" s="129"/>
      <c r="B2624" s="107"/>
      <c r="C2624" s="994"/>
      <c r="D2624" s="117"/>
      <c r="E2624" s="118"/>
      <c r="F2624" s="137"/>
      <c r="G2624" s="107"/>
      <c r="H2624" s="994"/>
      <c r="I2624" s="91"/>
      <c r="J2624" s="93"/>
      <c r="K2624" s="94"/>
      <c r="L2624" s="107"/>
      <c r="M2624" s="994"/>
      <c r="N2624" s="91"/>
      <c r="O2624" s="93"/>
      <c r="P2624" s="94"/>
    </row>
    <row r="2625" spans="1:16">
      <c r="A2625" s="129"/>
      <c r="B2625" s="132"/>
      <c r="C2625" s="994"/>
      <c r="D2625" s="91"/>
      <c r="E2625" s="93"/>
      <c r="F2625" s="94"/>
      <c r="G2625" s="132"/>
      <c r="H2625" s="994"/>
      <c r="I2625" s="91"/>
      <c r="J2625" s="93"/>
      <c r="K2625" s="94"/>
      <c r="L2625" s="132"/>
      <c r="M2625" s="994"/>
      <c r="N2625" s="91"/>
      <c r="O2625" s="93"/>
      <c r="P2625" s="94"/>
    </row>
    <row r="2626" spans="1:16">
      <c r="A2626" s="129"/>
      <c r="B2626" s="107"/>
      <c r="C2626" s="994"/>
      <c r="D2626" s="110"/>
      <c r="E2626" s="111"/>
      <c r="F2626" s="101"/>
      <c r="G2626" s="107"/>
      <c r="H2626" s="994"/>
      <c r="I2626" s="110"/>
      <c r="J2626" s="111"/>
      <c r="K2626" s="101"/>
      <c r="L2626" s="107"/>
      <c r="M2626" s="994"/>
      <c r="N2626" s="110"/>
      <c r="O2626" s="111"/>
      <c r="P2626" s="101"/>
    </row>
    <row r="2627" spans="1:16">
      <c r="A2627" s="1031"/>
      <c r="B2627" s="132"/>
      <c r="C2627" s="994"/>
      <c r="D2627" s="91"/>
      <c r="E2627" s="93"/>
      <c r="F2627" s="94"/>
      <c r="G2627" s="132"/>
      <c r="H2627" s="994"/>
      <c r="I2627" s="91"/>
      <c r="J2627" s="93"/>
      <c r="K2627" s="94"/>
      <c r="L2627" s="132"/>
      <c r="M2627" s="994"/>
      <c r="N2627" s="91"/>
      <c r="O2627" s="93"/>
      <c r="P2627" s="94"/>
    </row>
    <row r="2628" spans="1:16">
      <c r="A2628" s="1017"/>
      <c r="B2628" s="107"/>
      <c r="C2628" s="994"/>
      <c r="D2628" s="91"/>
      <c r="E2628" s="93"/>
      <c r="F2628" s="94"/>
      <c r="G2628" s="107"/>
      <c r="H2628" s="994"/>
      <c r="I2628" s="91"/>
      <c r="J2628" s="93"/>
      <c r="K2628" s="94"/>
      <c r="L2628" s="107"/>
      <c r="M2628" s="994"/>
      <c r="N2628" s="91"/>
      <c r="O2628" s="93"/>
      <c r="P2628" s="94"/>
    </row>
    <row r="2629" spans="1:16">
      <c r="A2629" s="1017"/>
      <c r="B2629" s="132"/>
      <c r="C2629" s="994"/>
      <c r="D2629" s="110"/>
      <c r="E2629" s="111"/>
      <c r="F2629" s="101"/>
      <c r="G2629" s="132"/>
      <c r="H2629" s="994"/>
      <c r="I2629" s="110"/>
      <c r="J2629" s="111"/>
      <c r="K2629" s="101"/>
      <c r="L2629" s="132"/>
      <c r="M2629" s="994"/>
      <c r="N2629" s="110"/>
      <c r="O2629" s="111"/>
      <c r="P2629" s="101"/>
    </row>
    <row r="2630" spans="1:16" ht="17.45" customHeight="1" thickBot="1">
      <c r="A2630" s="1032"/>
      <c r="B2630" s="138"/>
      <c r="C2630" s="1012"/>
      <c r="D2630" s="139"/>
      <c r="E2630" s="140"/>
      <c r="F2630" s="141"/>
      <c r="G2630" s="138"/>
      <c r="H2630" s="1012"/>
      <c r="I2630" s="139"/>
      <c r="J2630" s="140"/>
      <c r="K2630" s="141"/>
      <c r="L2630" s="138"/>
      <c r="M2630" s="1012"/>
      <c r="N2630" s="139"/>
      <c r="O2630" s="140"/>
      <c r="P2630" s="141"/>
    </row>
    <row r="2631" spans="1:16" s="143" customFormat="1" ht="27" customHeight="1" thickTop="1" thickBot="1">
      <c r="A2631" s="142"/>
      <c r="B2631" s="1000" t="s">
        <v>1077</v>
      </c>
      <c r="C2631" s="1001"/>
      <c r="D2631" s="1001"/>
      <c r="E2631" s="1001"/>
      <c r="F2631" s="1001"/>
      <c r="G2631" s="1025" t="s">
        <v>1078</v>
      </c>
      <c r="H2631" s="1006"/>
      <c r="I2631" s="1006"/>
      <c r="J2631" s="1006"/>
      <c r="K2631" s="1006"/>
      <c r="L2631" s="1006"/>
      <c r="M2631" s="1006"/>
      <c r="N2631" s="1005" t="s">
        <v>1079</v>
      </c>
      <c r="O2631" s="1006"/>
      <c r="P2631" s="1006"/>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990">
        <f>A2547</f>
        <v>46167</v>
      </c>
      <c r="B2633" s="1020" t="s">
        <v>1085</v>
      </c>
      <c r="C2633" s="157"/>
      <c r="D2633" s="158"/>
      <c r="E2633" s="159"/>
      <c r="F2633" s="160"/>
      <c r="G2633" s="161"/>
      <c r="H2633" s="162"/>
      <c r="I2633" s="163"/>
      <c r="J2633" s="163"/>
      <c r="K2633" s="164"/>
      <c r="L2633" s="165"/>
      <c r="M2633" s="166"/>
      <c r="N2633" s="167"/>
      <c r="O2633" s="163"/>
      <c r="P2633" s="168"/>
    </row>
    <row r="2634" spans="1:16" s="169" customFormat="1">
      <c r="A2634" s="991"/>
      <c r="B2634" s="1021"/>
      <c r="C2634" s="170"/>
      <c r="D2634" s="171"/>
      <c r="E2634" s="172"/>
      <c r="F2634" s="173"/>
      <c r="G2634" s="170"/>
      <c r="H2634" s="174"/>
      <c r="I2634" s="172"/>
      <c r="J2634" s="172"/>
      <c r="K2634" s="175"/>
      <c r="L2634" s="176"/>
      <c r="M2634" s="177"/>
      <c r="N2634" s="178"/>
      <c r="O2634" s="172"/>
      <c r="P2634" s="179"/>
    </row>
    <row r="2635" spans="1:16" s="169" customFormat="1">
      <c r="A2635" s="991"/>
      <c r="B2635" s="1021"/>
      <c r="C2635" s="170"/>
      <c r="D2635" s="171"/>
      <c r="E2635" s="172"/>
      <c r="F2635" s="173"/>
      <c r="G2635" s="170"/>
      <c r="H2635" s="180"/>
      <c r="I2635" s="172"/>
      <c r="J2635" s="172"/>
      <c r="K2635" s="175"/>
      <c r="L2635" s="181"/>
      <c r="M2635" s="177"/>
      <c r="N2635" s="178"/>
      <c r="O2635" s="172"/>
      <c r="P2635" s="179"/>
    </row>
    <row r="2636" spans="1:16" s="169" customFormat="1">
      <c r="A2636" s="991"/>
      <c r="B2636" s="1021"/>
      <c r="C2636" s="170"/>
      <c r="D2636" s="215"/>
      <c r="E2636" s="172"/>
      <c r="F2636" s="173"/>
      <c r="G2636" s="170"/>
      <c r="H2636" s="180"/>
      <c r="I2636" s="172"/>
      <c r="J2636" s="172"/>
      <c r="K2636" s="184"/>
      <c r="L2636" s="181"/>
      <c r="M2636" s="177"/>
      <c r="N2636" s="178"/>
      <c r="O2636" s="172"/>
      <c r="P2636" s="179"/>
    </row>
    <row r="2637" spans="1:16" s="169" customFormat="1">
      <c r="A2637" s="991"/>
      <c r="B2637" s="1021"/>
      <c r="C2637" s="170"/>
      <c r="D2637" s="182"/>
      <c r="E2637" s="172"/>
      <c r="F2637" s="179"/>
      <c r="G2637" s="170"/>
      <c r="H2637" s="183"/>
      <c r="I2637" s="172"/>
      <c r="J2637" s="172"/>
      <c r="K2637" s="184"/>
      <c r="L2637" s="181"/>
      <c r="M2637" s="177"/>
      <c r="N2637" s="178"/>
      <c r="O2637" s="172"/>
      <c r="P2637" s="179"/>
    </row>
    <row r="2638" spans="1:16" s="169" customFormat="1">
      <c r="A2638" s="991"/>
      <c r="B2638" s="1021"/>
      <c r="C2638" s="170"/>
      <c r="D2638" s="171"/>
      <c r="E2638" s="172"/>
      <c r="F2638" s="185"/>
      <c r="G2638" s="195"/>
      <c r="H2638" s="180"/>
      <c r="I2638" s="188"/>
      <c r="J2638" s="172"/>
      <c r="K2638" s="175"/>
      <c r="L2638" s="186"/>
      <c r="M2638" s="187"/>
      <c r="N2638" s="178"/>
      <c r="O2638" s="172"/>
      <c r="P2638" s="179"/>
    </row>
    <row r="2639" spans="1:16" s="169" customFormat="1">
      <c r="A2639" s="991"/>
      <c r="B2639" s="1021"/>
      <c r="C2639" s="170"/>
      <c r="D2639" s="171"/>
      <c r="E2639" s="172"/>
      <c r="F2639" s="179"/>
      <c r="G2639" s="170"/>
      <c r="H2639" s="180"/>
      <c r="I2639" s="188"/>
      <c r="J2639" s="172"/>
      <c r="K2639" s="175"/>
      <c r="L2639" s="181"/>
      <c r="M2639" s="177"/>
      <c r="N2639" s="178"/>
      <c r="O2639" s="172"/>
      <c r="P2639" s="179"/>
    </row>
    <row r="2640" spans="1:16" s="169" customFormat="1">
      <c r="A2640" s="991"/>
      <c r="B2640" s="1021"/>
      <c r="C2640" s="170"/>
      <c r="D2640" s="171"/>
      <c r="E2640" s="172"/>
      <c r="F2640" s="179"/>
      <c r="G2640" s="216"/>
      <c r="H2640" s="180"/>
      <c r="I2640" s="172"/>
      <c r="J2640" s="172"/>
      <c r="K2640" s="175"/>
      <c r="L2640" s="181"/>
      <c r="M2640" s="177"/>
      <c r="N2640" s="178"/>
      <c r="O2640" s="172"/>
      <c r="P2640" s="179"/>
    </row>
    <row r="2641" spans="1:16" s="169" customFormat="1">
      <c r="A2641" s="991"/>
      <c r="B2641" s="1021"/>
      <c r="C2641" s="170"/>
      <c r="D2641" s="171"/>
      <c r="E2641" s="172"/>
      <c r="F2641" s="185"/>
      <c r="G2641" s="170"/>
      <c r="H2641" s="180"/>
      <c r="I2641" s="188"/>
      <c r="J2641" s="172"/>
      <c r="K2641" s="175"/>
      <c r="L2641" s="181"/>
      <c r="M2641" s="177"/>
      <c r="N2641" s="178"/>
      <c r="O2641" s="172"/>
      <c r="P2641" s="179"/>
    </row>
    <row r="2642" spans="1:16" s="169" customFormat="1">
      <c r="A2642" s="991"/>
      <c r="B2642" s="1021"/>
      <c r="C2642" s="170"/>
      <c r="D2642" s="171"/>
      <c r="E2642" s="172"/>
      <c r="F2642" s="179"/>
      <c r="G2642" s="170"/>
      <c r="H2642" s="180"/>
      <c r="I2642" s="188"/>
      <c r="J2642" s="172"/>
      <c r="K2642" s="175"/>
      <c r="L2642" s="181"/>
      <c r="M2642" s="177"/>
      <c r="N2642" s="178"/>
      <c r="O2642" s="172"/>
      <c r="P2642" s="179"/>
    </row>
    <row r="2643" spans="1:16" s="169" customFormat="1">
      <c r="A2643" s="991"/>
      <c r="B2643" s="1021"/>
      <c r="C2643" s="189"/>
      <c r="D2643" s="190"/>
      <c r="E2643" s="191"/>
      <c r="F2643" s="192"/>
      <c r="G2643" s="170"/>
      <c r="H2643" s="174"/>
      <c r="I2643" s="172"/>
      <c r="J2643" s="172"/>
      <c r="K2643" s="175"/>
      <c r="L2643" s="181"/>
      <c r="M2643" s="177"/>
      <c r="N2643" s="193"/>
      <c r="O2643" s="191"/>
      <c r="P2643" s="192"/>
    </row>
    <row r="2644" spans="1:16" s="169" customFormat="1">
      <c r="A2644" s="991"/>
      <c r="B2644" s="1021"/>
      <c r="C2644" s="189"/>
      <c r="D2644" s="190"/>
      <c r="E2644" s="191"/>
      <c r="F2644" s="192"/>
      <c r="G2644" s="195"/>
      <c r="H2644" s="180"/>
      <c r="I2644" s="188"/>
      <c r="J2644" s="172"/>
      <c r="K2644" s="175"/>
      <c r="L2644" s="181"/>
      <c r="M2644" s="177"/>
      <c r="N2644" s="193"/>
      <c r="O2644" s="191"/>
      <c r="P2644" s="192"/>
    </row>
    <row r="2645" spans="1:16" s="169" customFormat="1">
      <c r="A2645" s="991"/>
      <c r="B2645" s="1021"/>
      <c r="C2645" s="189"/>
      <c r="D2645" s="190"/>
      <c r="E2645" s="191"/>
      <c r="F2645" s="192"/>
      <c r="G2645" s="170"/>
      <c r="H2645" s="196"/>
      <c r="I2645" s="188"/>
      <c r="J2645" s="197"/>
      <c r="K2645" s="194"/>
      <c r="L2645" s="181"/>
      <c r="M2645" s="177"/>
      <c r="N2645" s="193"/>
      <c r="O2645" s="191"/>
      <c r="P2645" s="192"/>
    </row>
    <row r="2646" spans="1:16" s="169" customFormat="1">
      <c r="A2646" s="991"/>
      <c r="B2646" s="1021"/>
      <c r="C2646" s="189"/>
      <c r="D2646" s="190"/>
      <c r="E2646" s="191"/>
      <c r="F2646" s="192"/>
      <c r="G2646" s="170"/>
      <c r="H2646" s="198"/>
      <c r="I2646" s="172"/>
      <c r="J2646" s="172"/>
      <c r="K2646" s="175"/>
      <c r="L2646" s="181"/>
      <c r="M2646" s="177"/>
      <c r="N2646" s="193"/>
      <c r="O2646" s="191"/>
      <c r="P2646" s="192"/>
    </row>
    <row r="2647" spans="1:16" s="169" customFormat="1">
      <c r="A2647" s="991"/>
      <c r="B2647" s="1021"/>
      <c r="C2647" s="189"/>
      <c r="D2647" s="190"/>
      <c r="E2647" s="191"/>
      <c r="F2647" s="192"/>
      <c r="G2647" s="195"/>
      <c r="H2647" s="180"/>
      <c r="I2647" s="197"/>
      <c r="J2647" s="197"/>
      <c r="K2647" s="194"/>
      <c r="L2647" s="181"/>
      <c r="M2647" s="177"/>
      <c r="N2647" s="193"/>
      <c r="O2647" s="191"/>
      <c r="P2647" s="192"/>
    </row>
    <row r="2648" spans="1:16" s="169" customFormat="1">
      <c r="A2648" s="991"/>
      <c r="B2648" s="1021"/>
      <c r="C2648" s="189"/>
      <c r="D2648" s="190"/>
      <c r="E2648" s="191"/>
      <c r="F2648" s="192"/>
      <c r="G2648" s="170"/>
      <c r="H2648" s="180"/>
      <c r="I2648" s="197"/>
      <c r="J2648" s="197"/>
      <c r="K2648" s="194"/>
      <c r="L2648" s="176"/>
      <c r="M2648" s="177"/>
      <c r="N2648" s="193"/>
      <c r="O2648" s="191"/>
      <c r="P2648" s="192"/>
    </row>
    <row r="2649" spans="1:16" s="169" customFormat="1">
      <c r="A2649" s="991"/>
      <c r="B2649" s="1021"/>
      <c r="C2649" s="189"/>
      <c r="D2649" s="190"/>
      <c r="E2649" s="191"/>
      <c r="F2649" s="192"/>
      <c r="G2649" s="189"/>
      <c r="H2649" s="198"/>
      <c r="I2649" s="199"/>
      <c r="J2649" s="199"/>
      <c r="K2649" s="200"/>
      <c r="L2649" s="201"/>
      <c r="M2649" s="187"/>
      <c r="N2649" s="193"/>
      <c r="O2649" s="191"/>
      <c r="P2649" s="192"/>
    </row>
    <row r="2650" spans="1:16" s="169" customFormat="1">
      <c r="A2650" s="991"/>
      <c r="B2650" s="1021"/>
      <c r="C2650" s="189"/>
      <c r="D2650" s="190"/>
      <c r="E2650" s="191"/>
      <c r="F2650" s="192"/>
      <c r="G2650" s="189"/>
      <c r="H2650" s="198"/>
      <c r="I2650" s="199"/>
      <c r="J2650" s="199"/>
      <c r="K2650" s="200"/>
      <c r="L2650" s="201"/>
      <c r="M2650" s="187"/>
      <c r="N2650" s="193"/>
      <c r="O2650" s="191"/>
      <c r="P2650" s="192"/>
    </row>
    <row r="2651" spans="1:16" s="169" customFormat="1">
      <c r="A2651" s="991"/>
      <c r="B2651" s="1021"/>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992"/>
      <c r="B2652" s="1022"/>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16">
        <f>A2547+1</f>
        <v>46168</v>
      </c>
      <c r="B2653" s="87" t="s">
        <v>940</v>
      </c>
      <c r="C2653" s="1008" t="s">
        <v>941</v>
      </c>
      <c r="D2653" s="88" t="s">
        <v>942</v>
      </c>
      <c r="E2653" s="89" t="s">
        <v>943</v>
      </c>
      <c r="F2653" s="90"/>
      <c r="G2653" s="87" t="s">
        <v>940</v>
      </c>
      <c r="H2653" s="1023" t="s">
        <v>941</v>
      </c>
      <c r="I2653" s="88" t="s">
        <v>942</v>
      </c>
      <c r="J2653" s="89" t="s">
        <v>943</v>
      </c>
      <c r="K2653" s="90"/>
      <c r="L2653" s="87" t="s">
        <v>940</v>
      </c>
      <c r="M2653" s="1029" t="s">
        <v>941</v>
      </c>
      <c r="N2653" s="88" t="s">
        <v>942</v>
      </c>
      <c r="O2653" s="89" t="s">
        <v>943</v>
      </c>
      <c r="P2653" s="90"/>
    </row>
    <row r="2654" spans="1:16" ht="18" customHeight="1">
      <c r="A2654" s="1017"/>
      <c r="B2654" s="1026"/>
      <c r="C2654" s="994"/>
      <c r="D2654" s="91" t="s">
        <v>951</v>
      </c>
      <c r="E2654" s="92" t="s">
        <v>948</v>
      </c>
      <c r="F2654" s="90"/>
      <c r="G2654" s="1026"/>
      <c r="H2654" s="994"/>
      <c r="I2654" s="91" t="s">
        <v>951</v>
      </c>
      <c r="J2654" s="92" t="s">
        <v>948</v>
      </c>
      <c r="K2654" s="90"/>
      <c r="L2654" s="1026"/>
      <c r="M2654" s="994"/>
      <c r="N2654" s="91" t="s">
        <v>951</v>
      </c>
      <c r="O2654" s="92" t="s">
        <v>948</v>
      </c>
      <c r="P2654" s="90"/>
    </row>
    <row r="2655" spans="1:16" ht="17.45" customHeight="1" thickBot="1">
      <c r="A2655" s="1017"/>
      <c r="B2655" s="997"/>
      <c r="C2655" s="994"/>
      <c r="D2655" s="91" t="s">
        <v>955</v>
      </c>
      <c r="E2655" s="93" t="s">
        <v>952</v>
      </c>
      <c r="F2655" s="95"/>
      <c r="G2655" s="997"/>
      <c r="H2655" s="994"/>
      <c r="I2655" s="91" t="s">
        <v>955</v>
      </c>
      <c r="J2655" s="93" t="s">
        <v>952</v>
      </c>
      <c r="K2655" s="95"/>
      <c r="L2655" s="997"/>
      <c r="M2655" s="994"/>
      <c r="N2655" s="91" t="s">
        <v>955</v>
      </c>
      <c r="O2655" s="93" t="s">
        <v>952</v>
      </c>
      <c r="P2655" s="95"/>
    </row>
    <row r="2656" spans="1:16" ht="17.45" customHeight="1" thickBot="1">
      <c r="A2656" s="1017"/>
      <c r="B2656" s="87" t="s">
        <v>954</v>
      </c>
      <c r="C2656" s="994"/>
      <c r="D2656" s="91"/>
      <c r="E2656" s="93"/>
      <c r="F2656" s="94"/>
      <c r="G2656" s="87" t="s">
        <v>954</v>
      </c>
      <c r="H2656" s="994"/>
      <c r="I2656" s="91" t="s">
        <v>958</v>
      </c>
      <c r="J2656" s="93" t="s">
        <v>956</v>
      </c>
      <c r="K2656" s="94"/>
      <c r="L2656" s="87" t="s">
        <v>954</v>
      </c>
      <c r="M2656" s="994"/>
      <c r="N2656" s="91" t="s">
        <v>958</v>
      </c>
      <c r="O2656" s="93" t="s">
        <v>956</v>
      </c>
      <c r="P2656" s="94"/>
    </row>
    <row r="2657" spans="1:16">
      <c r="A2657" s="1017"/>
      <c r="B2657" s="1027"/>
      <c r="C2657" s="994"/>
      <c r="D2657" s="91"/>
      <c r="E2657" s="93"/>
      <c r="F2657" s="94"/>
      <c r="G2657" s="1027"/>
      <c r="H2657" s="994"/>
      <c r="I2657" s="91"/>
      <c r="J2657" s="93"/>
      <c r="K2657" s="94"/>
      <c r="L2657" s="1027"/>
      <c r="M2657" s="994"/>
      <c r="N2657" s="91"/>
      <c r="O2657" s="93"/>
      <c r="P2657" s="94"/>
    </row>
    <row r="2658" spans="1:16">
      <c r="A2658" s="1017"/>
      <c r="B2658" s="1003"/>
      <c r="C2658" s="994"/>
      <c r="D2658" s="91"/>
      <c r="E2658" s="93"/>
      <c r="F2658" s="94"/>
      <c r="G2658" s="1003"/>
      <c r="H2658" s="994"/>
      <c r="I2658" s="91"/>
      <c r="J2658" s="93"/>
      <c r="K2658" s="94"/>
      <c r="L2658" s="1003"/>
      <c r="M2658" s="994"/>
      <c r="N2658" s="91"/>
      <c r="O2658" s="93"/>
      <c r="P2658" s="94"/>
    </row>
    <row r="2659" spans="1:16">
      <c r="A2659" s="1017"/>
      <c r="B2659" s="1002"/>
      <c r="C2659" s="994"/>
      <c r="D2659" s="91"/>
      <c r="E2659" s="93"/>
      <c r="F2659" s="90"/>
      <c r="G2659" s="1002"/>
      <c r="H2659" s="994"/>
      <c r="I2659" s="91"/>
      <c r="J2659" s="93"/>
      <c r="K2659" s="90"/>
      <c r="L2659" s="1002"/>
      <c r="M2659" s="994"/>
      <c r="N2659" s="91"/>
      <c r="O2659" s="93"/>
      <c r="P2659" s="90"/>
    </row>
    <row r="2660" spans="1:16">
      <c r="A2660" s="1017"/>
      <c r="B2660" s="1003"/>
      <c r="C2660" s="994"/>
      <c r="D2660" s="91"/>
      <c r="E2660" s="93"/>
      <c r="F2660" s="96"/>
      <c r="G2660" s="1003"/>
      <c r="H2660" s="994"/>
      <c r="I2660" s="91"/>
      <c r="J2660" s="93"/>
      <c r="K2660" s="96"/>
      <c r="L2660" s="1003"/>
      <c r="M2660" s="994"/>
      <c r="N2660" s="91"/>
      <c r="O2660" s="93"/>
      <c r="P2660" s="90"/>
    </row>
    <row r="2661" spans="1:16">
      <c r="A2661" s="1017"/>
      <c r="B2661" s="1002"/>
      <c r="C2661" s="994"/>
      <c r="D2661" s="91"/>
      <c r="E2661" s="93"/>
      <c r="F2661" s="99"/>
      <c r="G2661" s="1002"/>
      <c r="H2661" s="994"/>
      <c r="I2661" s="91"/>
      <c r="J2661" s="93"/>
      <c r="K2661" s="99"/>
      <c r="L2661" s="1002"/>
      <c r="M2661" s="994"/>
      <c r="N2661" s="91"/>
      <c r="O2661" s="93"/>
      <c r="P2661" s="96"/>
    </row>
    <row r="2662" spans="1:16" ht="17.45" customHeight="1" thickBot="1">
      <c r="A2662" s="1017"/>
      <c r="B2662" s="1003"/>
      <c r="C2662" s="994"/>
      <c r="D2662" s="91"/>
      <c r="E2662" s="93"/>
      <c r="F2662" s="96"/>
      <c r="G2662" s="1003"/>
      <c r="H2662" s="994"/>
      <c r="I2662" s="91"/>
      <c r="J2662" s="93"/>
      <c r="K2662" s="96"/>
      <c r="L2662" s="1003"/>
      <c r="M2662" s="994"/>
      <c r="N2662" s="91"/>
      <c r="O2662" s="93"/>
      <c r="P2662" s="96"/>
    </row>
    <row r="2663" spans="1:16" ht="17.45" customHeight="1" thickBot="1">
      <c r="A2663" s="1017"/>
      <c r="B2663" s="97" t="s">
        <v>977</v>
      </c>
      <c r="C2663" s="994"/>
      <c r="D2663" s="91"/>
      <c r="E2663" s="93"/>
      <c r="F2663" s="96"/>
      <c r="G2663" s="97" t="s">
        <v>977</v>
      </c>
      <c r="H2663" s="994"/>
      <c r="I2663" s="91"/>
      <c r="J2663" s="93"/>
      <c r="K2663" s="96"/>
      <c r="L2663" s="97" t="s">
        <v>977</v>
      </c>
      <c r="M2663" s="994"/>
      <c r="N2663" s="91"/>
      <c r="O2663" s="93"/>
      <c r="P2663" s="96"/>
    </row>
    <row r="2664" spans="1:16">
      <c r="A2664" s="1017"/>
      <c r="B2664" s="1007"/>
      <c r="C2664" s="994"/>
      <c r="D2664" s="91"/>
      <c r="E2664" s="93"/>
      <c r="F2664" s="96"/>
      <c r="G2664" s="1007"/>
      <c r="H2664" s="994"/>
      <c r="I2664" s="91"/>
      <c r="J2664" s="93"/>
      <c r="K2664" s="96"/>
      <c r="L2664" s="1007"/>
      <c r="M2664" s="994"/>
      <c r="N2664" s="91"/>
      <c r="O2664" s="93"/>
      <c r="P2664" s="96"/>
    </row>
    <row r="2665" spans="1:16">
      <c r="A2665" s="1017"/>
      <c r="B2665" s="999"/>
      <c r="C2665" s="994"/>
      <c r="D2665" s="91"/>
      <c r="E2665" s="93"/>
      <c r="F2665" s="96"/>
      <c r="G2665" s="999"/>
      <c r="H2665" s="994"/>
      <c r="I2665" s="91"/>
      <c r="J2665" s="93"/>
      <c r="K2665" s="96"/>
      <c r="L2665" s="999"/>
      <c r="M2665" s="994"/>
      <c r="N2665" s="91"/>
      <c r="O2665" s="93"/>
      <c r="P2665" s="94"/>
    </row>
    <row r="2666" spans="1:16" ht="17.45" customHeight="1" thickBot="1">
      <c r="A2666" s="1017"/>
      <c r="B2666" s="997"/>
      <c r="C2666" s="994"/>
      <c r="D2666" s="91"/>
      <c r="E2666" s="93"/>
      <c r="F2666" s="94"/>
      <c r="G2666" s="997"/>
      <c r="H2666" s="994"/>
      <c r="I2666" s="91"/>
      <c r="J2666" s="93"/>
      <c r="K2666" s="94"/>
      <c r="L2666" s="997"/>
      <c r="M2666" s="994"/>
      <c r="N2666" s="91"/>
      <c r="O2666" s="93"/>
      <c r="P2666" s="94"/>
    </row>
    <row r="2667" spans="1:16" ht="17.45" customHeight="1" thickBot="1">
      <c r="A2667" s="1017"/>
      <c r="B2667" s="97" t="s">
        <v>994</v>
      </c>
      <c r="C2667" s="994"/>
      <c r="D2667" s="91"/>
      <c r="E2667" s="93"/>
      <c r="F2667" s="94"/>
      <c r="G2667" s="97" t="s">
        <v>994</v>
      </c>
      <c r="H2667" s="994"/>
      <c r="I2667" s="91"/>
      <c r="J2667" s="93"/>
      <c r="K2667" s="94"/>
      <c r="L2667" s="97" t="s">
        <v>994</v>
      </c>
      <c r="M2667" s="994"/>
      <c r="N2667" s="91"/>
      <c r="O2667" s="93"/>
      <c r="P2667" s="94"/>
    </row>
    <row r="2668" spans="1:16">
      <c r="A2668" s="1017"/>
      <c r="B2668" s="998"/>
      <c r="C2668" s="994"/>
      <c r="D2668" s="91"/>
      <c r="E2668" s="93"/>
      <c r="F2668" s="94"/>
      <c r="G2668" s="998"/>
      <c r="H2668" s="994"/>
      <c r="I2668" s="91"/>
      <c r="J2668" s="93"/>
      <c r="K2668" s="94"/>
      <c r="L2668" s="998"/>
      <c r="M2668" s="994"/>
      <c r="N2668" s="91"/>
      <c r="O2668" s="93"/>
      <c r="P2668" s="94"/>
    </row>
    <row r="2669" spans="1:16">
      <c r="A2669" s="1017"/>
      <c r="B2669" s="999"/>
      <c r="C2669" s="994"/>
      <c r="D2669" s="91"/>
      <c r="E2669" s="93"/>
      <c r="F2669" s="94"/>
      <c r="G2669" s="999"/>
      <c r="H2669" s="994"/>
      <c r="I2669" s="91"/>
      <c r="J2669" s="93"/>
      <c r="K2669" s="94"/>
      <c r="L2669" s="999"/>
      <c r="M2669" s="994"/>
      <c r="N2669" s="91"/>
      <c r="O2669" s="93"/>
      <c r="P2669" s="94"/>
    </row>
    <row r="2670" spans="1:16" ht="17.45" customHeight="1" thickBot="1">
      <c r="A2670" s="1017"/>
      <c r="B2670" s="997"/>
      <c r="C2670" s="994"/>
      <c r="D2670" s="91"/>
      <c r="E2670" s="93"/>
      <c r="F2670" s="94"/>
      <c r="G2670" s="997"/>
      <c r="H2670" s="994"/>
      <c r="I2670" s="91"/>
      <c r="J2670" s="93"/>
      <c r="K2670" s="94"/>
      <c r="L2670" s="997"/>
      <c r="M2670" s="994"/>
      <c r="N2670" s="91"/>
      <c r="O2670" s="93"/>
      <c r="P2670" s="94"/>
    </row>
    <row r="2671" spans="1:16">
      <c r="A2671" s="1017"/>
      <c r="B2671" s="1018" t="s">
        <v>1013</v>
      </c>
      <c r="C2671" s="994"/>
      <c r="D2671" s="91"/>
      <c r="E2671" s="93"/>
      <c r="F2671" s="94"/>
      <c r="G2671" s="1018" t="s">
        <v>1013</v>
      </c>
      <c r="H2671" s="994"/>
      <c r="I2671" s="91"/>
      <c r="J2671" s="93"/>
      <c r="K2671" s="94"/>
      <c r="L2671" s="1018" t="s">
        <v>1013</v>
      </c>
      <c r="M2671" s="994"/>
      <c r="N2671" s="91"/>
      <c r="O2671" s="93"/>
      <c r="P2671" s="94"/>
    </row>
    <row r="2672" spans="1:16" ht="17.45" customHeight="1" thickBot="1">
      <c r="A2672" s="1017"/>
      <c r="B2672" s="1019"/>
      <c r="C2672" s="994"/>
      <c r="D2672" s="91"/>
      <c r="E2672" s="93"/>
      <c r="F2672" s="94"/>
      <c r="G2672" s="1019"/>
      <c r="H2672" s="994"/>
      <c r="I2672" s="91"/>
      <c r="J2672" s="93"/>
      <c r="K2672" s="94"/>
      <c r="L2672" s="1019"/>
      <c r="M2672" s="994"/>
      <c r="N2672" s="91"/>
      <c r="O2672" s="93"/>
      <c r="P2672" s="90"/>
    </row>
    <row r="2673" spans="1:16" ht="17.45" customHeight="1" thickTop="1">
      <c r="A2673" s="1017"/>
      <c r="B2673" s="1015" t="s">
        <v>1014</v>
      </c>
      <c r="C2673" s="994"/>
      <c r="D2673" s="91"/>
      <c r="E2673" s="93"/>
      <c r="F2673" s="90"/>
      <c r="G2673" s="1015" t="s">
        <v>1014</v>
      </c>
      <c r="H2673" s="994"/>
      <c r="I2673" s="91"/>
      <c r="J2673" s="93"/>
      <c r="K2673" s="90"/>
      <c r="L2673" s="1015" t="s">
        <v>1014</v>
      </c>
      <c r="M2673" s="994"/>
      <c r="N2673" s="91"/>
      <c r="O2673" s="93"/>
      <c r="P2673" s="94"/>
    </row>
    <row r="2674" spans="1:16" ht="17.45" customHeight="1" thickBot="1">
      <c r="A2674" s="1017"/>
      <c r="B2674" s="997"/>
      <c r="C2674" s="994"/>
      <c r="D2674" s="91"/>
      <c r="E2674" s="93"/>
      <c r="F2674" s="90"/>
      <c r="G2674" s="997"/>
      <c r="H2674" s="994"/>
      <c r="I2674" s="91"/>
      <c r="J2674" s="93"/>
      <c r="K2674" s="90"/>
      <c r="L2674" s="997"/>
      <c r="M2674" s="994"/>
      <c r="N2674" s="91"/>
      <c r="O2674" s="93"/>
      <c r="P2674" s="98"/>
    </row>
    <row r="2675" spans="1:16">
      <c r="A2675" s="1017"/>
      <c r="B2675" s="1014"/>
      <c r="C2675" s="994"/>
      <c r="D2675" s="91"/>
      <c r="E2675" s="93"/>
      <c r="F2675" s="94"/>
      <c r="G2675" s="1014"/>
      <c r="H2675" s="994"/>
      <c r="I2675" s="91"/>
      <c r="J2675" s="93"/>
      <c r="K2675" s="94"/>
      <c r="L2675" s="1014"/>
      <c r="M2675" s="994"/>
      <c r="N2675" s="91"/>
      <c r="O2675" s="93"/>
      <c r="P2675" s="100"/>
    </row>
    <row r="2676" spans="1:16" ht="17.45" customHeight="1" thickBot="1">
      <c r="A2676" s="1017"/>
      <c r="B2676" s="999"/>
      <c r="C2676" s="994"/>
      <c r="D2676" s="91"/>
      <c r="E2676" s="93"/>
      <c r="F2676" s="94"/>
      <c r="G2676" s="999"/>
      <c r="H2676" s="994"/>
      <c r="I2676" s="91"/>
      <c r="J2676" s="93"/>
      <c r="K2676" s="94"/>
      <c r="L2676" s="999"/>
      <c r="M2676" s="994"/>
      <c r="N2676" s="91"/>
      <c r="O2676" s="93"/>
      <c r="P2676" s="101"/>
    </row>
    <row r="2677" spans="1:16">
      <c r="A2677" s="1017"/>
      <c r="B2677" s="1010" t="s">
        <v>1015</v>
      </c>
      <c r="C2677" s="994"/>
      <c r="D2677" s="91"/>
      <c r="E2677" s="93"/>
      <c r="F2677" s="90"/>
      <c r="G2677" s="1010" t="s">
        <v>1015</v>
      </c>
      <c r="H2677" s="994"/>
      <c r="I2677" s="91"/>
      <c r="J2677" s="93"/>
      <c r="K2677" s="90"/>
      <c r="L2677" s="1010" t="s">
        <v>1015</v>
      </c>
      <c r="M2677" s="994"/>
      <c r="N2677" s="91"/>
      <c r="O2677" s="93"/>
      <c r="P2677" s="96"/>
    </row>
    <row r="2678" spans="1:16" ht="17.45" customHeight="1" thickBot="1">
      <c r="A2678" s="1017"/>
      <c r="B2678" s="997"/>
      <c r="C2678" s="994"/>
      <c r="D2678" s="91"/>
      <c r="E2678" s="93"/>
      <c r="F2678" s="98"/>
      <c r="G2678" s="997"/>
      <c r="H2678" s="994"/>
      <c r="I2678" s="91"/>
      <c r="J2678" s="93"/>
      <c r="K2678" s="98"/>
      <c r="L2678" s="997"/>
      <c r="M2678" s="994"/>
      <c r="N2678" s="91"/>
      <c r="O2678" s="93"/>
      <c r="P2678" s="101"/>
    </row>
    <row r="2679" spans="1:16">
      <c r="A2679" s="1017"/>
      <c r="B2679" s="996"/>
      <c r="C2679" s="994"/>
      <c r="D2679" s="91"/>
      <c r="E2679" s="93"/>
      <c r="F2679" s="99"/>
      <c r="G2679" s="996"/>
      <c r="H2679" s="994"/>
      <c r="I2679" s="91"/>
      <c r="J2679" s="93"/>
      <c r="K2679" s="100"/>
      <c r="L2679" s="996"/>
      <c r="M2679" s="994"/>
      <c r="N2679" s="91"/>
      <c r="O2679" s="93"/>
      <c r="P2679" s="90"/>
    </row>
    <row r="2680" spans="1:16" ht="17.45" customHeight="1" thickBot="1">
      <c r="A2680" s="1017"/>
      <c r="B2680" s="997"/>
      <c r="C2680" s="994"/>
      <c r="D2680" s="91"/>
      <c r="E2680" s="93"/>
      <c r="F2680" s="96"/>
      <c r="G2680" s="997"/>
      <c r="H2680" s="994"/>
      <c r="I2680" s="91"/>
      <c r="J2680" s="93"/>
      <c r="K2680" s="101"/>
      <c r="L2680" s="997"/>
      <c r="M2680" s="994"/>
      <c r="N2680" s="91"/>
      <c r="O2680" s="93"/>
      <c r="P2680" s="94"/>
    </row>
    <row r="2681" spans="1:16">
      <c r="A2681" s="1017"/>
      <c r="B2681" s="1004" t="s">
        <v>1016</v>
      </c>
      <c r="C2681" s="994"/>
      <c r="D2681" s="91"/>
      <c r="E2681" s="93"/>
      <c r="F2681" s="100"/>
      <c r="G2681" s="1004" t="s">
        <v>1016</v>
      </c>
      <c r="H2681" s="994"/>
      <c r="I2681" s="91"/>
      <c r="J2681" s="93"/>
      <c r="K2681" s="101"/>
      <c r="L2681" s="1004" t="s">
        <v>1016</v>
      </c>
      <c r="M2681" s="994"/>
      <c r="N2681" s="91"/>
      <c r="O2681" s="111"/>
      <c r="P2681" s="94"/>
    </row>
    <row r="2682" spans="1:16" ht="17.45" customHeight="1" thickBot="1">
      <c r="A2682" s="1017"/>
      <c r="B2682" s="997"/>
      <c r="C2682" s="994"/>
      <c r="D2682" s="91"/>
      <c r="E2682" s="93"/>
      <c r="F2682" s="101"/>
      <c r="G2682" s="997"/>
      <c r="H2682" s="994"/>
      <c r="I2682" s="91"/>
      <c r="J2682" s="93"/>
      <c r="K2682" s="96"/>
      <c r="L2682" s="997"/>
      <c r="M2682" s="994"/>
      <c r="N2682" s="110"/>
      <c r="O2682" s="93"/>
      <c r="P2682" s="109"/>
    </row>
    <row r="2683" spans="1:16">
      <c r="A2683" s="1017"/>
      <c r="B2683" s="996"/>
      <c r="C2683" s="994"/>
      <c r="D2683" s="91"/>
      <c r="E2683" s="93"/>
      <c r="F2683" s="101"/>
      <c r="G2683" s="996"/>
      <c r="H2683" s="994"/>
      <c r="I2683" s="91"/>
      <c r="J2683" s="93"/>
      <c r="K2683" s="101"/>
      <c r="L2683" s="996"/>
      <c r="M2683" s="994"/>
      <c r="N2683" s="110"/>
      <c r="O2683" s="111"/>
      <c r="P2683" s="94"/>
    </row>
    <row r="2684" spans="1:16" ht="17.45" customHeight="1" thickBot="1">
      <c r="A2684" s="1017"/>
      <c r="B2684" s="997"/>
      <c r="C2684" s="994"/>
      <c r="D2684" s="91"/>
      <c r="E2684" s="93"/>
      <c r="F2684" s="96"/>
      <c r="G2684" s="997"/>
      <c r="H2684" s="994"/>
      <c r="I2684" s="91"/>
      <c r="J2684" s="93"/>
      <c r="K2684" s="90"/>
      <c r="L2684" s="997"/>
      <c r="M2684" s="994"/>
      <c r="N2684" s="91"/>
      <c r="O2684" s="111"/>
      <c r="P2684" s="101"/>
    </row>
    <row r="2685" spans="1:16">
      <c r="A2685" s="1017"/>
      <c r="B2685" s="1004" t="s">
        <v>1018</v>
      </c>
      <c r="C2685" s="994"/>
      <c r="D2685" s="91"/>
      <c r="E2685" s="93"/>
      <c r="F2685" s="101"/>
      <c r="G2685" s="1004" t="s">
        <v>1018</v>
      </c>
      <c r="H2685" s="994"/>
      <c r="I2685" s="91"/>
      <c r="J2685" s="93"/>
      <c r="K2685" s="94"/>
      <c r="L2685" s="1004" t="s">
        <v>1018</v>
      </c>
      <c r="M2685" s="994"/>
      <c r="N2685" s="91"/>
      <c r="O2685" s="93"/>
      <c r="P2685" s="94"/>
    </row>
    <row r="2686" spans="1:16" ht="17.45" customHeight="1" thickBot="1">
      <c r="A2686" s="1017"/>
      <c r="B2686" s="997"/>
      <c r="C2686" s="994"/>
      <c r="D2686" s="91"/>
      <c r="E2686" s="93"/>
      <c r="F2686" s="90"/>
      <c r="G2686" s="997"/>
      <c r="H2686" s="994"/>
      <c r="I2686" s="91"/>
      <c r="J2686" s="111"/>
      <c r="K2686" s="94"/>
      <c r="L2686" s="997"/>
      <c r="M2686" s="994"/>
      <c r="N2686" s="110"/>
      <c r="O2686" s="111"/>
      <c r="P2686" s="94"/>
    </row>
    <row r="2687" spans="1:16">
      <c r="A2687" s="1017"/>
      <c r="B2687" s="996"/>
      <c r="C2687" s="994"/>
      <c r="D2687" s="91"/>
      <c r="E2687" s="93"/>
      <c r="F2687" s="94"/>
      <c r="G2687" s="996"/>
      <c r="H2687" s="994"/>
      <c r="I2687" s="91"/>
      <c r="J2687" s="93"/>
      <c r="K2687" s="94"/>
      <c r="L2687" s="996"/>
      <c r="M2687" s="994"/>
      <c r="N2687" s="110"/>
      <c r="O2687" s="111"/>
      <c r="P2687" s="94"/>
    </row>
    <row r="2688" spans="1:16" ht="17.45" customHeight="1" thickBot="1">
      <c r="A2688" s="1017"/>
      <c r="B2688" s="997"/>
      <c r="C2688" s="994"/>
      <c r="D2688" s="91"/>
      <c r="E2688" s="93"/>
      <c r="F2688" s="90"/>
      <c r="G2688" s="997"/>
      <c r="H2688" s="994"/>
      <c r="I2688" s="91"/>
      <c r="J2688" s="111"/>
      <c r="K2688" s="94"/>
      <c r="L2688" s="997"/>
      <c r="M2688" s="994"/>
      <c r="N2688" s="91"/>
      <c r="O2688" s="111"/>
      <c r="P2688" s="94"/>
    </row>
    <row r="2689" spans="1:16">
      <c r="A2689" s="1017"/>
      <c r="B2689" s="1010" t="s">
        <v>1020</v>
      </c>
      <c r="C2689" s="994"/>
      <c r="D2689" s="91"/>
      <c r="E2689" s="93"/>
      <c r="F2689" s="90"/>
      <c r="G2689" s="1010" t="s">
        <v>1020</v>
      </c>
      <c r="H2689" s="994"/>
      <c r="I2689" s="91"/>
      <c r="J2689" s="111"/>
      <c r="K2689" s="94"/>
      <c r="L2689" s="1010" t="s">
        <v>1020</v>
      </c>
      <c r="M2689" s="994"/>
      <c r="N2689" s="110"/>
      <c r="O2689" s="111"/>
      <c r="P2689" s="94"/>
    </row>
    <row r="2690" spans="1:16" ht="17.45" customHeight="1" thickBot="1">
      <c r="A2690" s="1017"/>
      <c r="B2690" s="997"/>
      <c r="C2690" s="994"/>
      <c r="D2690" s="91"/>
      <c r="E2690" s="93"/>
      <c r="F2690" s="90"/>
      <c r="G2690" s="997"/>
      <c r="H2690" s="994"/>
      <c r="I2690" s="91"/>
      <c r="J2690" s="111"/>
      <c r="K2690" s="94"/>
      <c r="L2690" s="997"/>
      <c r="M2690" s="994"/>
      <c r="N2690" s="91"/>
      <c r="O2690" s="111"/>
      <c r="P2690" s="94"/>
    </row>
    <row r="2691" spans="1:16">
      <c r="A2691" s="1017"/>
      <c r="B2691" s="103"/>
      <c r="C2691" s="994"/>
      <c r="D2691" s="91"/>
      <c r="E2691" s="93"/>
      <c r="F2691" s="94"/>
      <c r="G2691" s="103"/>
      <c r="H2691" s="994"/>
      <c r="I2691" s="91"/>
      <c r="J2691" s="93"/>
      <c r="K2691" s="109"/>
      <c r="L2691" s="103"/>
      <c r="M2691" s="994"/>
      <c r="N2691" s="110"/>
      <c r="O2691" s="93"/>
      <c r="P2691" s="109"/>
    </row>
    <row r="2692" spans="1:16">
      <c r="A2692" s="1017"/>
      <c r="B2692" s="104"/>
      <c r="C2692" s="994"/>
      <c r="D2692" s="91"/>
      <c r="E2692" s="93"/>
      <c r="F2692" s="90"/>
      <c r="G2692" s="104"/>
      <c r="H2692" s="994"/>
      <c r="I2692" s="91"/>
      <c r="J2692" s="93"/>
      <c r="K2692" s="94"/>
      <c r="L2692" s="104"/>
      <c r="M2692" s="994"/>
      <c r="N2692" s="110"/>
      <c r="O2692" s="111"/>
      <c r="P2692" s="94"/>
    </row>
    <row r="2693" spans="1:16">
      <c r="A2693" s="1017"/>
      <c r="B2693" s="106"/>
      <c r="C2693" s="994"/>
      <c r="D2693" s="91"/>
      <c r="E2693" s="93"/>
      <c r="F2693" s="90"/>
      <c r="G2693" s="106"/>
      <c r="H2693" s="994"/>
      <c r="I2693" s="110"/>
      <c r="J2693" s="111"/>
      <c r="K2693" s="94"/>
      <c r="L2693" s="106"/>
      <c r="M2693" s="994"/>
      <c r="N2693" s="110"/>
      <c r="O2693" s="111"/>
      <c r="P2693" s="101"/>
    </row>
    <row r="2694" spans="1:16">
      <c r="A2694" s="1017"/>
      <c r="B2694" s="107"/>
      <c r="C2694" s="994"/>
      <c r="D2694" s="91"/>
      <c r="E2694" s="93"/>
      <c r="F2694" s="90"/>
      <c r="G2694" s="107"/>
      <c r="H2694" s="994"/>
      <c r="I2694" s="110"/>
      <c r="J2694" s="111"/>
      <c r="K2694" s="101"/>
      <c r="L2694" s="107"/>
      <c r="M2694" s="994"/>
      <c r="N2694" s="108"/>
      <c r="O2694" s="93"/>
      <c r="P2694" s="94"/>
    </row>
    <row r="2695" spans="1:16">
      <c r="A2695" s="1017"/>
      <c r="B2695" s="106"/>
      <c r="C2695" s="994"/>
      <c r="D2695" s="108"/>
      <c r="E2695" s="93"/>
      <c r="F2695" s="94"/>
      <c r="G2695" s="106"/>
      <c r="H2695" s="994"/>
      <c r="I2695" s="108"/>
      <c r="J2695" s="93"/>
      <c r="K2695" s="109"/>
      <c r="L2695" s="106"/>
      <c r="M2695" s="994"/>
      <c r="N2695" s="91"/>
      <c r="O2695" s="93"/>
      <c r="P2695" s="109"/>
    </row>
    <row r="2696" spans="1:16">
      <c r="A2696" s="1017"/>
      <c r="B2696" s="107"/>
      <c r="C2696" s="994"/>
      <c r="D2696" s="91"/>
      <c r="E2696" s="93"/>
      <c r="F2696" s="105"/>
      <c r="G2696" s="107"/>
      <c r="H2696" s="994"/>
      <c r="I2696" s="91"/>
      <c r="J2696" s="93"/>
      <c r="K2696" s="94"/>
      <c r="L2696" s="107"/>
      <c r="M2696" s="994"/>
      <c r="N2696" s="110"/>
      <c r="O2696" s="111"/>
      <c r="P2696" s="94"/>
    </row>
    <row r="2697" spans="1:16">
      <c r="A2697" s="1017"/>
      <c r="B2697" s="106"/>
      <c r="C2697" s="994"/>
      <c r="D2697" s="91"/>
      <c r="E2697" s="93"/>
      <c r="F2697" s="94"/>
      <c r="G2697" s="106"/>
      <c r="H2697" s="994"/>
      <c r="I2697" s="110"/>
      <c r="J2697" s="111"/>
      <c r="K2697" s="94"/>
      <c r="L2697" s="106"/>
      <c r="M2697" s="994"/>
      <c r="N2697" s="110"/>
      <c r="O2697" s="111"/>
      <c r="P2697" s="94"/>
    </row>
    <row r="2698" spans="1:16" ht="17.45" customHeight="1" thickBot="1">
      <c r="A2698" s="1017"/>
      <c r="B2698" s="107"/>
      <c r="C2698" s="995"/>
      <c r="D2698" s="112"/>
      <c r="E2698" s="113"/>
      <c r="F2698" s="114"/>
      <c r="G2698" s="107"/>
      <c r="H2698" s="994"/>
      <c r="I2698" s="112"/>
      <c r="J2698" s="113"/>
      <c r="K2698" s="114"/>
      <c r="L2698" s="107"/>
      <c r="M2698" s="994"/>
      <c r="N2698" s="112"/>
      <c r="O2698" s="113"/>
      <c r="P2698" s="114"/>
    </row>
    <row r="2699" spans="1:16">
      <c r="A2699" s="1030" t="str">
        <f>TEXT(A2653,"AAAA")</f>
        <v>星期二</v>
      </c>
      <c r="B2699" s="106"/>
      <c r="C2699" s="1008" t="s">
        <v>978</v>
      </c>
      <c r="D2699" s="115"/>
      <c r="E2699" s="116"/>
      <c r="F2699" s="94"/>
      <c r="G2699" s="106"/>
      <c r="H2699" s="993" t="s">
        <v>978</v>
      </c>
      <c r="I2699" s="115"/>
      <c r="J2699" s="116"/>
      <c r="K2699" s="94"/>
      <c r="L2699" s="106"/>
      <c r="M2699" s="1009" t="s">
        <v>978</v>
      </c>
      <c r="N2699" s="115"/>
      <c r="O2699" s="116"/>
      <c r="P2699" s="94"/>
    </row>
    <row r="2700" spans="1:16">
      <c r="A2700" s="1017"/>
      <c r="B2700" s="107"/>
      <c r="C2700" s="994"/>
      <c r="D2700" s="117"/>
      <c r="E2700" s="93"/>
      <c r="F2700" s="94"/>
      <c r="G2700" s="107"/>
      <c r="H2700" s="994"/>
      <c r="I2700" s="91"/>
      <c r="J2700" s="93"/>
      <c r="K2700" s="94"/>
      <c r="L2700" s="107"/>
      <c r="M2700" s="994"/>
      <c r="N2700" s="91"/>
      <c r="O2700" s="93"/>
      <c r="P2700" s="94"/>
    </row>
    <row r="2701" spans="1:16">
      <c r="A2701" s="1017"/>
      <c r="B2701" s="106"/>
      <c r="C2701" s="994"/>
      <c r="D2701" s="117"/>
      <c r="E2701" s="93"/>
      <c r="F2701" s="94"/>
      <c r="G2701" s="106"/>
      <c r="H2701" s="994"/>
      <c r="I2701" s="91"/>
      <c r="J2701" s="93"/>
      <c r="K2701" s="94"/>
      <c r="L2701" s="106"/>
      <c r="M2701" s="994"/>
      <c r="N2701" s="91"/>
      <c r="O2701" s="93"/>
      <c r="P2701" s="94"/>
    </row>
    <row r="2702" spans="1:16">
      <c r="A2702" s="1017"/>
      <c r="B2702" s="107"/>
      <c r="C2702" s="994"/>
      <c r="D2702" s="117"/>
      <c r="E2702" s="93"/>
      <c r="F2702" s="94"/>
      <c r="G2702" s="107"/>
      <c r="H2702" s="994"/>
      <c r="I2702" s="91"/>
      <c r="J2702" s="93"/>
      <c r="K2702" s="94"/>
      <c r="L2702" s="107"/>
      <c r="M2702" s="994"/>
      <c r="N2702" s="91"/>
      <c r="O2702" s="93"/>
      <c r="P2702" s="94"/>
    </row>
    <row r="2703" spans="1:16">
      <c r="A2703" s="1017"/>
      <c r="B2703" s="106"/>
      <c r="C2703" s="994"/>
      <c r="D2703" s="117"/>
      <c r="E2703" s="93"/>
      <c r="F2703" s="94"/>
      <c r="G2703" s="106"/>
      <c r="H2703" s="994"/>
      <c r="I2703" s="91"/>
      <c r="J2703" s="93"/>
      <c r="K2703" s="94"/>
      <c r="L2703" s="106"/>
      <c r="M2703" s="994"/>
      <c r="N2703" s="91"/>
      <c r="O2703" s="93"/>
      <c r="P2703" s="94"/>
    </row>
    <row r="2704" spans="1:16">
      <c r="A2704" s="1017"/>
      <c r="B2704" s="107"/>
      <c r="C2704" s="994"/>
      <c r="D2704" s="117"/>
      <c r="E2704" s="93"/>
      <c r="F2704" s="94"/>
      <c r="G2704" s="107"/>
      <c r="H2704" s="994"/>
      <c r="I2704" s="91"/>
      <c r="J2704" s="93"/>
      <c r="K2704" s="94"/>
      <c r="L2704" s="107"/>
      <c r="M2704" s="994"/>
      <c r="N2704" s="91"/>
      <c r="O2704" s="93"/>
      <c r="P2704" s="94"/>
    </row>
    <row r="2705" spans="1:16">
      <c r="A2705" s="1017"/>
      <c r="B2705" s="106"/>
      <c r="C2705" s="994"/>
      <c r="D2705" s="117"/>
      <c r="E2705" s="93"/>
      <c r="F2705" s="94"/>
      <c r="G2705" s="106"/>
      <c r="H2705" s="994"/>
      <c r="I2705" s="91"/>
      <c r="J2705" s="93"/>
      <c r="K2705" s="94"/>
      <c r="L2705" s="106"/>
      <c r="M2705" s="994"/>
      <c r="N2705" s="91"/>
      <c r="O2705" s="93"/>
      <c r="P2705" s="94"/>
    </row>
    <row r="2706" spans="1:16">
      <c r="A2706" s="1017"/>
      <c r="B2706" s="107"/>
      <c r="C2706" s="994"/>
      <c r="D2706" s="91"/>
      <c r="E2706" s="93"/>
      <c r="F2706" s="94"/>
      <c r="G2706" s="107"/>
      <c r="H2706" s="994"/>
      <c r="I2706" s="91"/>
      <c r="J2706" s="93"/>
      <c r="K2706" s="94"/>
      <c r="L2706" s="107"/>
      <c r="M2706" s="994"/>
      <c r="N2706" s="91"/>
      <c r="O2706" s="93"/>
      <c r="P2706" s="94"/>
    </row>
    <row r="2707" spans="1:16">
      <c r="A2707" s="1017"/>
      <c r="B2707" s="104"/>
      <c r="C2707" s="994"/>
      <c r="D2707" s="110"/>
      <c r="E2707" s="111"/>
      <c r="F2707" s="101"/>
      <c r="G2707" s="104"/>
      <c r="H2707" s="994"/>
      <c r="I2707" s="110"/>
      <c r="J2707" s="111"/>
      <c r="K2707" s="94"/>
      <c r="L2707" s="104"/>
      <c r="M2707" s="994"/>
      <c r="N2707" s="110"/>
      <c r="O2707" s="111"/>
      <c r="P2707" s="94"/>
    </row>
    <row r="2708" spans="1:16" ht="17.45" customHeight="1" thickBot="1">
      <c r="A2708" s="1017"/>
      <c r="B2708" s="104"/>
      <c r="C2708" s="995"/>
      <c r="D2708" s="119" t="s">
        <v>1047</v>
      </c>
      <c r="E2708" s="120" t="s">
        <v>1048</v>
      </c>
      <c r="F2708" s="121"/>
      <c r="G2708" s="104"/>
      <c r="H2708" s="995"/>
      <c r="I2708" s="119" t="s">
        <v>1047</v>
      </c>
      <c r="J2708" s="120" t="s">
        <v>1048</v>
      </c>
      <c r="K2708" s="94"/>
      <c r="L2708" s="104"/>
      <c r="M2708" s="995"/>
      <c r="N2708" s="119" t="s">
        <v>1047</v>
      </c>
      <c r="O2708" s="120" t="s">
        <v>1048</v>
      </c>
      <c r="P2708" s="94"/>
    </row>
    <row r="2709" spans="1:16">
      <c r="A2709" s="102"/>
      <c r="B2709" s="106"/>
      <c r="C2709" s="1008" t="s">
        <v>1049</v>
      </c>
      <c r="D2709" s="115"/>
      <c r="E2709" s="116"/>
      <c r="F2709" s="122"/>
      <c r="G2709" s="106"/>
      <c r="H2709" s="993" t="s">
        <v>1049</v>
      </c>
      <c r="I2709" s="115"/>
      <c r="J2709" s="116"/>
      <c r="K2709" s="122"/>
      <c r="L2709" s="106"/>
      <c r="M2709" s="1009" t="s">
        <v>1049</v>
      </c>
      <c r="N2709" s="115"/>
      <c r="O2709" s="116"/>
      <c r="P2709" s="122"/>
    </row>
    <row r="2710" spans="1:16">
      <c r="A2710" s="102"/>
      <c r="B2710" s="107"/>
      <c r="C2710" s="994"/>
      <c r="D2710" s="91"/>
      <c r="E2710" s="93"/>
      <c r="F2710" s="94"/>
      <c r="G2710" s="107"/>
      <c r="H2710" s="994"/>
      <c r="I2710" s="91"/>
      <c r="J2710" s="93"/>
      <c r="K2710" s="94"/>
      <c r="L2710" s="107"/>
      <c r="M2710" s="994"/>
      <c r="N2710" s="91"/>
      <c r="O2710" s="93"/>
      <c r="P2710" s="94"/>
    </row>
    <row r="2711" spans="1:16">
      <c r="A2711" s="102"/>
      <c r="B2711" s="123"/>
      <c r="C2711" s="994"/>
      <c r="D2711" s="91"/>
      <c r="E2711" s="93"/>
      <c r="F2711" s="94"/>
      <c r="G2711" s="123"/>
      <c r="H2711" s="994"/>
      <c r="I2711" s="91"/>
      <c r="J2711" s="93"/>
      <c r="K2711" s="94"/>
      <c r="L2711" s="123"/>
      <c r="M2711" s="994"/>
      <c r="N2711" s="91"/>
      <c r="O2711" s="93"/>
      <c r="P2711" s="125"/>
    </row>
    <row r="2712" spans="1:16">
      <c r="A2712" s="102"/>
      <c r="B2712" s="104"/>
      <c r="C2712" s="994"/>
      <c r="D2712" s="91"/>
      <c r="E2712" s="93"/>
      <c r="F2712" s="94"/>
      <c r="G2712" s="104"/>
      <c r="H2712" s="994"/>
      <c r="I2712" s="91"/>
      <c r="J2712" s="93"/>
      <c r="K2712" s="94"/>
      <c r="L2712" s="104"/>
      <c r="M2712" s="994"/>
      <c r="N2712" s="91"/>
      <c r="O2712" s="93"/>
      <c r="P2712" s="213"/>
    </row>
    <row r="2713" spans="1:16">
      <c r="A2713" s="102"/>
      <c r="B2713" s="106"/>
      <c r="C2713" s="994"/>
      <c r="D2713" s="91"/>
      <c r="E2713" s="93"/>
      <c r="F2713" s="94"/>
      <c r="G2713" s="106"/>
      <c r="H2713" s="994"/>
      <c r="I2713" s="91"/>
      <c r="J2713" s="93"/>
      <c r="K2713" s="94"/>
      <c r="L2713" s="106"/>
      <c r="M2713" s="994"/>
      <c r="N2713" s="91"/>
      <c r="O2713" s="93"/>
      <c r="P2713" s="94"/>
    </row>
    <row r="2714" spans="1:16">
      <c r="A2714" s="102"/>
      <c r="B2714" s="107"/>
      <c r="C2714" s="994"/>
      <c r="D2714" s="91"/>
      <c r="E2714" s="93"/>
      <c r="F2714" s="124"/>
      <c r="G2714" s="107"/>
      <c r="H2714" s="994"/>
      <c r="I2714" s="91"/>
      <c r="J2714" s="93"/>
      <c r="K2714" s="124"/>
      <c r="L2714" s="107"/>
      <c r="M2714" s="994"/>
      <c r="N2714" s="91"/>
      <c r="O2714" s="93"/>
      <c r="P2714" s="124"/>
    </row>
    <row r="2715" spans="1:16">
      <c r="A2715" s="102"/>
      <c r="B2715" s="106"/>
      <c r="C2715" s="994"/>
      <c r="D2715" s="91"/>
      <c r="E2715" s="93"/>
      <c r="F2715" s="125"/>
      <c r="G2715" s="106"/>
      <c r="H2715" s="994"/>
      <c r="I2715" s="91"/>
      <c r="J2715" s="93"/>
      <c r="K2715" s="125"/>
      <c r="L2715" s="106"/>
      <c r="M2715" s="994"/>
      <c r="N2715" s="91"/>
      <c r="O2715" s="93"/>
      <c r="P2715" s="125"/>
    </row>
    <row r="2716" spans="1:16">
      <c r="A2716" s="102"/>
      <c r="B2716" s="107"/>
      <c r="C2716" s="994"/>
      <c r="D2716" s="214"/>
      <c r="E2716" s="111"/>
      <c r="F2716" s="213"/>
      <c r="G2716" s="107"/>
      <c r="H2716" s="994"/>
      <c r="I2716" s="110"/>
      <c r="J2716" s="111"/>
      <c r="K2716" s="213"/>
      <c r="L2716" s="107"/>
      <c r="M2716" s="994"/>
      <c r="N2716" s="110"/>
      <c r="O2716" s="111"/>
      <c r="P2716" s="213"/>
    </row>
    <row r="2717" spans="1:16">
      <c r="A2717" s="102"/>
      <c r="B2717" s="106"/>
      <c r="C2717" s="994"/>
      <c r="D2717" s="214"/>
      <c r="E2717" s="111"/>
      <c r="F2717" s="213"/>
      <c r="G2717" s="106"/>
      <c r="H2717" s="994"/>
      <c r="I2717" s="110"/>
      <c r="J2717" s="111"/>
      <c r="K2717" s="213"/>
      <c r="L2717" s="106"/>
      <c r="M2717" s="994"/>
      <c r="N2717" s="110"/>
      <c r="O2717" s="111"/>
      <c r="P2717" s="213"/>
    </row>
    <row r="2718" spans="1:16" ht="17.45" customHeight="1" thickBot="1">
      <c r="A2718" s="102"/>
      <c r="B2718" s="107"/>
      <c r="C2718" s="995"/>
      <c r="D2718" s="126"/>
      <c r="E2718" s="127"/>
      <c r="F2718" s="101"/>
      <c r="G2718" s="107"/>
      <c r="H2718" s="995"/>
      <c r="I2718" s="110"/>
      <c r="J2718" s="127"/>
      <c r="K2718" s="101"/>
      <c r="L2718" s="107"/>
      <c r="M2718" s="995"/>
      <c r="N2718" s="110"/>
      <c r="O2718" s="128"/>
      <c r="P2718" s="124"/>
    </row>
    <row r="2719" spans="1:16">
      <c r="A2719" s="129"/>
      <c r="B2719" s="106"/>
      <c r="C2719" s="1008" t="s">
        <v>1055</v>
      </c>
      <c r="D2719" s="115" t="s">
        <v>1056</v>
      </c>
      <c r="E2719" s="130" t="s">
        <v>943</v>
      </c>
      <c r="F2719" s="122"/>
      <c r="G2719" s="106"/>
      <c r="H2719" s="993" t="s">
        <v>1055</v>
      </c>
      <c r="I2719" s="115" t="s">
        <v>1056</v>
      </c>
      <c r="J2719" s="130" t="s">
        <v>943</v>
      </c>
      <c r="K2719" s="122"/>
      <c r="L2719" s="106"/>
      <c r="M2719" s="1009" t="s">
        <v>1055</v>
      </c>
      <c r="N2719" s="115" t="s">
        <v>1056</v>
      </c>
      <c r="O2719" s="130" t="s">
        <v>943</v>
      </c>
      <c r="P2719" s="122"/>
    </row>
    <row r="2720" spans="1:16">
      <c r="A2720" s="129"/>
      <c r="B2720" s="107"/>
      <c r="C2720" s="994"/>
      <c r="D2720" s="91" t="s">
        <v>1060</v>
      </c>
      <c r="E2720" s="93" t="s">
        <v>948</v>
      </c>
      <c r="F2720" s="131"/>
      <c r="G2720" s="107"/>
      <c r="H2720" s="994"/>
      <c r="I2720" s="91" t="s">
        <v>1060</v>
      </c>
      <c r="J2720" s="93" t="s">
        <v>948</v>
      </c>
      <c r="K2720" s="131"/>
      <c r="L2720" s="107"/>
      <c r="M2720" s="994"/>
      <c r="N2720" s="91" t="s">
        <v>1060</v>
      </c>
      <c r="O2720" s="93" t="s">
        <v>948</v>
      </c>
      <c r="P2720" s="131"/>
    </row>
    <row r="2721" spans="1:16">
      <c r="A2721" s="129"/>
      <c r="B2721" s="132"/>
      <c r="C2721" s="994"/>
      <c r="D2721" s="91" t="s">
        <v>1063</v>
      </c>
      <c r="E2721" s="93" t="s">
        <v>952</v>
      </c>
      <c r="F2721" s="94"/>
      <c r="G2721" s="132"/>
      <c r="H2721" s="994"/>
      <c r="I2721" s="91" t="s">
        <v>1063</v>
      </c>
      <c r="J2721" s="93" t="s">
        <v>952</v>
      </c>
      <c r="K2721" s="94"/>
      <c r="L2721" s="132"/>
      <c r="M2721" s="994"/>
      <c r="N2721" s="91" t="s">
        <v>1063</v>
      </c>
      <c r="O2721" s="93" t="s">
        <v>952</v>
      </c>
      <c r="P2721" s="94"/>
    </row>
    <row r="2722" spans="1:16">
      <c r="A2722" s="129"/>
      <c r="B2722" s="107"/>
      <c r="C2722" s="994"/>
      <c r="D2722" s="91" t="s">
        <v>978</v>
      </c>
      <c r="E2722" s="93" t="s">
        <v>956</v>
      </c>
      <c r="F2722" s="101"/>
      <c r="G2722" s="107"/>
      <c r="H2722" s="994"/>
      <c r="I2722" s="91" t="s">
        <v>978</v>
      </c>
      <c r="J2722" s="93" t="s">
        <v>956</v>
      </c>
      <c r="K2722" s="101"/>
      <c r="L2722" s="107"/>
      <c r="M2722" s="994"/>
      <c r="N2722" s="91" t="s">
        <v>978</v>
      </c>
      <c r="O2722" s="93" t="s">
        <v>956</v>
      </c>
      <c r="P2722" s="101"/>
    </row>
    <row r="2723" spans="1:16">
      <c r="A2723" s="129"/>
      <c r="B2723" s="132"/>
      <c r="C2723" s="994"/>
      <c r="D2723" s="91"/>
      <c r="E2723" s="111"/>
      <c r="F2723" s="133"/>
      <c r="G2723" s="132"/>
      <c r="H2723" s="994"/>
      <c r="I2723" s="91"/>
      <c r="J2723" s="111"/>
      <c r="K2723" s="133"/>
      <c r="L2723" s="132"/>
      <c r="M2723" s="994"/>
      <c r="N2723" s="91"/>
      <c r="O2723" s="111"/>
      <c r="P2723" s="133"/>
    </row>
    <row r="2724" spans="1:16">
      <c r="A2724" s="129"/>
      <c r="B2724" s="107"/>
      <c r="C2724" s="994"/>
      <c r="D2724" s="91"/>
      <c r="E2724" s="93"/>
      <c r="F2724" s="94"/>
      <c r="G2724" s="107"/>
      <c r="H2724" s="994"/>
      <c r="I2724" s="91"/>
      <c r="J2724" s="93"/>
      <c r="K2724" s="94"/>
      <c r="L2724" s="107"/>
      <c r="M2724" s="994"/>
      <c r="N2724" s="91"/>
      <c r="O2724" s="93"/>
      <c r="P2724" s="94"/>
    </row>
    <row r="2725" spans="1:16">
      <c r="A2725" s="129"/>
      <c r="B2725" s="132"/>
      <c r="C2725" s="994"/>
      <c r="D2725" s="91"/>
      <c r="E2725" s="111"/>
      <c r="F2725" s="133"/>
      <c r="G2725" s="132"/>
      <c r="H2725" s="994"/>
      <c r="I2725" s="91"/>
      <c r="J2725" s="111"/>
      <c r="K2725" s="133"/>
      <c r="L2725" s="132"/>
      <c r="M2725" s="994"/>
      <c r="N2725" s="91"/>
      <c r="O2725" s="111"/>
      <c r="P2725" s="133"/>
    </row>
    <row r="2726" spans="1:16">
      <c r="A2726" s="129"/>
      <c r="B2726" s="107"/>
      <c r="C2726" s="994"/>
      <c r="D2726" s="91"/>
      <c r="E2726" s="93"/>
      <c r="F2726" s="94"/>
      <c r="G2726" s="107"/>
      <c r="H2726" s="994"/>
      <c r="I2726" s="91"/>
      <c r="J2726" s="93"/>
      <c r="K2726" s="94"/>
      <c r="L2726" s="107"/>
      <c r="M2726" s="994"/>
      <c r="N2726" s="91"/>
      <c r="O2726" s="93"/>
      <c r="P2726" s="94"/>
    </row>
    <row r="2727" spans="1:16">
      <c r="A2727" s="129"/>
      <c r="B2727" s="132"/>
      <c r="C2727" s="994"/>
      <c r="D2727" s="91"/>
      <c r="E2727" s="93"/>
      <c r="F2727" s="94"/>
      <c r="G2727" s="132"/>
      <c r="H2727" s="994"/>
      <c r="I2727" s="91"/>
      <c r="J2727" s="93"/>
      <c r="K2727" s="94"/>
      <c r="L2727" s="132"/>
      <c r="M2727" s="994"/>
      <c r="N2727" s="91"/>
      <c r="O2727" s="93"/>
      <c r="P2727" s="94"/>
    </row>
    <row r="2728" spans="1:16" ht="17.45" customHeight="1" thickBot="1">
      <c r="A2728" s="129"/>
      <c r="B2728" s="107"/>
      <c r="C2728" s="995"/>
      <c r="D2728" s="112"/>
      <c r="E2728" s="113"/>
      <c r="F2728" s="114"/>
      <c r="G2728" s="107"/>
      <c r="H2728" s="995"/>
      <c r="I2728" s="112"/>
      <c r="J2728" s="127"/>
      <c r="K2728" s="101"/>
      <c r="L2728" s="107"/>
      <c r="M2728" s="995"/>
      <c r="N2728" s="112"/>
      <c r="O2728" s="127"/>
      <c r="P2728" s="101"/>
    </row>
    <row r="2729" spans="1:16">
      <c r="A2729" s="129"/>
      <c r="B2729" s="132"/>
      <c r="C2729" s="1011" t="s">
        <v>1068</v>
      </c>
      <c r="D2729" s="134" t="s">
        <v>1069</v>
      </c>
      <c r="E2729" s="135"/>
      <c r="F2729" s="136" t="s">
        <v>1070</v>
      </c>
      <c r="G2729" s="132"/>
      <c r="H2729" s="1028" t="s">
        <v>1068</v>
      </c>
      <c r="I2729" s="134" t="s">
        <v>1069</v>
      </c>
      <c r="J2729" s="135"/>
      <c r="K2729" s="136" t="s">
        <v>1070</v>
      </c>
      <c r="L2729" s="132"/>
      <c r="M2729" s="1013" t="s">
        <v>1068</v>
      </c>
      <c r="N2729" s="134" t="s">
        <v>1069</v>
      </c>
      <c r="O2729" s="135"/>
      <c r="P2729" s="136" t="s">
        <v>1070</v>
      </c>
    </row>
    <row r="2730" spans="1:16">
      <c r="A2730" s="129"/>
      <c r="B2730" s="107"/>
      <c r="C2730" s="994"/>
      <c r="D2730" s="117"/>
      <c r="E2730" s="118"/>
      <c r="F2730" s="137"/>
      <c r="G2730" s="107"/>
      <c r="H2730" s="994"/>
      <c r="I2730" s="91"/>
      <c r="J2730" s="93"/>
      <c r="K2730" s="94"/>
      <c r="L2730" s="107"/>
      <c r="M2730" s="994"/>
      <c r="N2730" s="91"/>
      <c r="O2730" s="93"/>
      <c r="P2730" s="94"/>
    </row>
    <row r="2731" spans="1:16">
      <c r="A2731" s="129"/>
      <c r="B2731" s="132"/>
      <c r="C2731" s="994"/>
      <c r="D2731" s="91"/>
      <c r="E2731" s="93"/>
      <c r="F2731" s="94"/>
      <c r="G2731" s="132"/>
      <c r="H2731" s="994"/>
      <c r="I2731" s="91"/>
      <c r="J2731" s="93"/>
      <c r="K2731" s="94"/>
      <c r="L2731" s="132"/>
      <c r="M2731" s="994"/>
      <c r="N2731" s="91"/>
      <c r="O2731" s="93"/>
      <c r="P2731" s="94"/>
    </row>
    <row r="2732" spans="1:16">
      <c r="A2732" s="129"/>
      <c r="B2732" s="107"/>
      <c r="C2732" s="994"/>
      <c r="D2732" s="110"/>
      <c r="E2732" s="111"/>
      <c r="F2732" s="101"/>
      <c r="G2732" s="107"/>
      <c r="H2732" s="994"/>
      <c r="I2732" s="110"/>
      <c r="J2732" s="111"/>
      <c r="K2732" s="101"/>
      <c r="L2732" s="107"/>
      <c r="M2732" s="994"/>
      <c r="N2732" s="110"/>
      <c r="O2732" s="111"/>
      <c r="P2732" s="101"/>
    </row>
    <row r="2733" spans="1:16">
      <c r="A2733" s="1031"/>
      <c r="B2733" s="132"/>
      <c r="C2733" s="994"/>
      <c r="D2733" s="91"/>
      <c r="E2733" s="93"/>
      <c r="F2733" s="94"/>
      <c r="G2733" s="132"/>
      <c r="H2733" s="994"/>
      <c r="I2733" s="91"/>
      <c r="J2733" s="93"/>
      <c r="K2733" s="94"/>
      <c r="L2733" s="132"/>
      <c r="M2733" s="994"/>
      <c r="N2733" s="91"/>
      <c r="O2733" s="93"/>
      <c r="P2733" s="94"/>
    </row>
    <row r="2734" spans="1:16">
      <c r="A2734" s="1017"/>
      <c r="B2734" s="107"/>
      <c r="C2734" s="994"/>
      <c r="D2734" s="91"/>
      <c r="E2734" s="93"/>
      <c r="F2734" s="94"/>
      <c r="G2734" s="107"/>
      <c r="H2734" s="994"/>
      <c r="I2734" s="91"/>
      <c r="J2734" s="93"/>
      <c r="K2734" s="94"/>
      <c r="L2734" s="107"/>
      <c r="M2734" s="994"/>
      <c r="N2734" s="91"/>
      <c r="O2734" s="93"/>
      <c r="P2734" s="94"/>
    </row>
    <row r="2735" spans="1:16">
      <c r="A2735" s="1017"/>
      <c r="B2735" s="132"/>
      <c r="C2735" s="994"/>
      <c r="D2735" s="110"/>
      <c r="E2735" s="111"/>
      <c r="F2735" s="101"/>
      <c r="G2735" s="132"/>
      <c r="H2735" s="994"/>
      <c r="I2735" s="110"/>
      <c r="J2735" s="111"/>
      <c r="K2735" s="101"/>
      <c r="L2735" s="132"/>
      <c r="M2735" s="994"/>
      <c r="N2735" s="110"/>
      <c r="O2735" s="111"/>
      <c r="P2735" s="101"/>
    </row>
    <row r="2736" spans="1:16" ht="17.45" customHeight="1" thickBot="1">
      <c r="A2736" s="1032"/>
      <c r="B2736" s="138"/>
      <c r="C2736" s="1012"/>
      <c r="D2736" s="139"/>
      <c r="E2736" s="140"/>
      <c r="F2736" s="141"/>
      <c r="G2736" s="138"/>
      <c r="H2736" s="1012"/>
      <c r="I2736" s="139"/>
      <c r="J2736" s="140"/>
      <c r="K2736" s="141"/>
      <c r="L2736" s="138"/>
      <c r="M2736" s="1012"/>
      <c r="N2736" s="139"/>
      <c r="O2736" s="140"/>
      <c r="P2736" s="141"/>
    </row>
    <row r="2737" spans="1:16" s="143" customFormat="1" ht="27" customHeight="1" thickTop="1" thickBot="1">
      <c r="A2737" s="142"/>
      <c r="B2737" s="1000" t="s">
        <v>1077</v>
      </c>
      <c r="C2737" s="1001"/>
      <c r="D2737" s="1001"/>
      <c r="E2737" s="1001"/>
      <c r="F2737" s="1001"/>
      <c r="G2737" s="1025" t="s">
        <v>1078</v>
      </c>
      <c r="H2737" s="1006"/>
      <c r="I2737" s="1006"/>
      <c r="J2737" s="1006"/>
      <c r="K2737" s="1006"/>
      <c r="L2737" s="1006"/>
      <c r="M2737" s="1006"/>
      <c r="N2737" s="1005" t="s">
        <v>1079</v>
      </c>
      <c r="O2737" s="1006"/>
      <c r="P2737" s="1006"/>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990">
        <f>A2653</f>
        <v>46168</v>
      </c>
      <c r="B2739" s="1020" t="s">
        <v>1085</v>
      </c>
      <c r="C2739" s="157"/>
      <c r="D2739" s="158"/>
      <c r="E2739" s="159"/>
      <c r="F2739" s="160"/>
      <c r="G2739" s="161"/>
      <c r="H2739" s="162"/>
      <c r="I2739" s="163"/>
      <c r="J2739" s="163"/>
      <c r="K2739" s="164"/>
      <c r="L2739" s="165"/>
      <c r="M2739" s="166"/>
      <c r="N2739" s="167"/>
      <c r="O2739" s="163"/>
      <c r="P2739" s="168"/>
    </row>
    <row r="2740" spans="1:16" s="169" customFormat="1">
      <c r="A2740" s="991"/>
      <c r="B2740" s="1021"/>
      <c r="C2740" s="170"/>
      <c r="D2740" s="171"/>
      <c r="E2740" s="172"/>
      <c r="F2740" s="173"/>
      <c r="G2740" s="170"/>
      <c r="H2740" s="174"/>
      <c r="I2740" s="172"/>
      <c r="J2740" s="172"/>
      <c r="K2740" s="175"/>
      <c r="L2740" s="176"/>
      <c r="M2740" s="177"/>
      <c r="N2740" s="178"/>
      <c r="O2740" s="172"/>
      <c r="P2740" s="179"/>
    </row>
    <row r="2741" spans="1:16" s="169" customFormat="1">
      <c r="A2741" s="991"/>
      <c r="B2741" s="1021"/>
      <c r="C2741" s="170"/>
      <c r="D2741" s="171"/>
      <c r="E2741" s="172"/>
      <c r="F2741" s="173"/>
      <c r="G2741" s="170"/>
      <c r="H2741" s="180"/>
      <c r="I2741" s="172"/>
      <c r="J2741" s="172"/>
      <c r="K2741" s="175"/>
      <c r="L2741" s="181"/>
      <c r="M2741" s="177"/>
      <c r="N2741" s="178"/>
      <c r="O2741" s="172"/>
      <c r="P2741" s="179"/>
    </row>
    <row r="2742" spans="1:16" s="169" customFormat="1">
      <c r="A2742" s="991"/>
      <c r="B2742" s="1021"/>
      <c r="C2742" s="170"/>
      <c r="D2742" s="215"/>
      <c r="E2742" s="172"/>
      <c r="F2742" s="173"/>
      <c r="G2742" s="170"/>
      <c r="H2742" s="180"/>
      <c r="I2742" s="172"/>
      <c r="J2742" s="172"/>
      <c r="K2742" s="184"/>
      <c r="L2742" s="181"/>
      <c r="M2742" s="177"/>
      <c r="N2742" s="178"/>
      <c r="O2742" s="172"/>
      <c r="P2742" s="179"/>
    </row>
    <row r="2743" spans="1:16" s="169" customFormat="1">
      <c r="A2743" s="991"/>
      <c r="B2743" s="1021"/>
      <c r="C2743" s="170"/>
      <c r="D2743" s="182"/>
      <c r="E2743" s="172"/>
      <c r="F2743" s="179"/>
      <c r="G2743" s="170"/>
      <c r="H2743" s="183"/>
      <c r="I2743" s="172"/>
      <c r="J2743" s="172"/>
      <c r="K2743" s="184"/>
      <c r="L2743" s="181"/>
      <c r="M2743" s="177"/>
      <c r="N2743" s="178"/>
      <c r="O2743" s="172"/>
      <c r="P2743" s="179"/>
    </row>
    <row r="2744" spans="1:16" s="169" customFormat="1">
      <c r="A2744" s="991"/>
      <c r="B2744" s="1021"/>
      <c r="C2744" s="170"/>
      <c r="D2744" s="171"/>
      <c r="E2744" s="172"/>
      <c r="F2744" s="185"/>
      <c r="G2744" s="195"/>
      <c r="H2744" s="180"/>
      <c r="I2744" s="188"/>
      <c r="J2744" s="172"/>
      <c r="K2744" s="175"/>
      <c r="L2744" s="186"/>
      <c r="M2744" s="187"/>
      <c r="N2744" s="178"/>
      <c r="O2744" s="172"/>
      <c r="P2744" s="179"/>
    </row>
    <row r="2745" spans="1:16" s="169" customFormat="1">
      <c r="A2745" s="991"/>
      <c r="B2745" s="1021"/>
      <c r="C2745" s="170"/>
      <c r="D2745" s="171"/>
      <c r="E2745" s="172"/>
      <c r="F2745" s="179"/>
      <c r="G2745" s="170"/>
      <c r="H2745" s="180"/>
      <c r="I2745" s="188"/>
      <c r="J2745" s="172"/>
      <c r="K2745" s="175"/>
      <c r="L2745" s="181"/>
      <c r="M2745" s="177"/>
      <c r="N2745" s="178"/>
      <c r="O2745" s="172"/>
      <c r="P2745" s="179"/>
    </row>
    <row r="2746" spans="1:16" s="169" customFormat="1">
      <c r="A2746" s="991"/>
      <c r="B2746" s="1021"/>
      <c r="C2746" s="170"/>
      <c r="D2746" s="171"/>
      <c r="E2746" s="172"/>
      <c r="F2746" s="179"/>
      <c r="G2746" s="216"/>
      <c r="H2746" s="180"/>
      <c r="I2746" s="172"/>
      <c r="J2746" s="172"/>
      <c r="K2746" s="175"/>
      <c r="L2746" s="181"/>
      <c r="M2746" s="177"/>
      <c r="N2746" s="178"/>
      <c r="O2746" s="172"/>
      <c r="P2746" s="179"/>
    </row>
    <row r="2747" spans="1:16" s="169" customFormat="1">
      <c r="A2747" s="991"/>
      <c r="B2747" s="1021"/>
      <c r="C2747" s="170"/>
      <c r="D2747" s="171"/>
      <c r="E2747" s="172"/>
      <c r="F2747" s="185"/>
      <c r="G2747" s="170"/>
      <c r="H2747" s="180"/>
      <c r="I2747" s="188"/>
      <c r="J2747" s="172"/>
      <c r="K2747" s="175"/>
      <c r="L2747" s="181"/>
      <c r="M2747" s="177"/>
      <c r="N2747" s="178"/>
      <c r="O2747" s="172"/>
      <c r="P2747" s="179"/>
    </row>
    <row r="2748" spans="1:16" s="169" customFormat="1">
      <c r="A2748" s="991"/>
      <c r="B2748" s="1021"/>
      <c r="C2748" s="170"/>
      <c r="D2748" s="171"/>
      <c r="E2748" s="172"/>
      <c r="F2748" s="179"/>
      <c r="G2748" s="170"/>
      <c r="H2748" s="180"/>
      <c r="I2748" s="188"/>
      <c r="J2748" s="172"/>
      <c r="K2748" s="175"/>
      <c r="L2748" s="181"/>
      <c r="M2748" s="177"/>
      <c r="N2748" s="178"/>
      <c r="O2748" s="172"/>
      <c r="P2748" s="179"/>
    </row>
    <row r="2749" spans="1:16" s="169" customFormat="1">
      <c r="A2749" s="991"/>
      <c r="B2749" s="1021"/>
      <c r="C2749" s="189"/>
      <c r="D2749" s="190"/>
      <c r="E2749" s="191"/>
      <c r="F2749" s="192"/>
      <c r="G2749" s="170"/>
      <c r="H2749" s="174"/>
      <c r="I2749" s="172"/>
      <c r="J2749" s="172"/>
      <c r="K2749" s="175"/>
      <c r="L2749" s="181"/>
      <c r="M2749" s="177"/>
      <c r="N2749" s="193"/>
      <c r="O2749" s="191"/>
      <c r="P2749" s="192"/>
    </row>
    <row r="2750" spans="1:16" s="169" customFormat="1">
      <c r="A2750" s="991"/>
      <c r="B2750" s="1021"/>
      <c r="C2750" s="189"/>
      <c r="D2750" s="190"/>
      <c r="E2750" s="191"/>
      <c r="F2750" s="192"/>
      <c r="G2750" s="195"/>
      <c r="H2750" s="180"/>
      <c r="I2750" s="188"/>
      <c r="J2750" s="172"/>
      <c r="K2750" s="175"/>
      <c r="L2750" s="181"/>
      <c r="M2750" s="177"/>
      <c r="N2750" s="193"/>
      <c r="O2750" s="191"/>
      <c r="P2750" s="192"/>
    </row>
    <row r="2751" spans="1:16" s="169" customFormat="1">
      <c r="A2751" s="991"/>
      <c r="B2751" s="1021"/>
      <c r="C2751" s="189"/>
      <c r="D2751" s="190"/>
      <c r="E2751" s="191"/>
      <c r="F2751" s="192"/>
      <c r="G2751" s="170"/>
      <c r="H2751" s="196"/>
      <c r="I2751" s="188"/>
      <c r="J2751" s="197"/>
      <c r="K2751" s="194"/>
      <c r="L2751" s="181"/>
      <c r="M2751" s="177"/>
      <c r="N2751" s="193"/>
      <c r="O2751" s="191"/>
      <c r="P2751" s="192"/>
    </row>
    <row r="2752" spans="1:16" s="169" customFormat="1">
      <c r="A2752" s="991"/>
      <c r="B2752" s="1021"/>
      <c r="C2752" s="189"/>
      <c r="D2752" s="190"/>
      <c r="E2752" s="191"/>
      <c r="F2752" s="192"/>
      <c r="G2752" s="170"/>
      <c r="H2752" s="198"/>
      <c r="I2752" s="172"/>
      <c r="J2752" s="172"/>
      <c r="K2752" s="175"/>
      <c r="L2752" s="181"/>
      <c r="M2752" s="177"/>
      <c r="N2752" s="193"/>
      <c r="O2752" s="191"/>
      <c r="P2752" s="192"/>
    </row>
    <row r="2753" spans="1:16" s="169" customFormat="1">
      <c r="A2753" s="991"/>
      <c r="B2753" s="1021"/>
      <c r="C2753" s="189"/>
      <c r="D2753" s="190"/>
      <c r="E2753" s="191"/>
      <c r="F2753" s="192"/>
      <c r="G2753" s="195"/>
      <c r="H2753" s="180"/>
      <c r="I2753" s="197"/>
      <c r="J2753" s="197"/>
      <c r="K2753" s="194"/>
      <c r="L2753" s="181"/>
      <c r="M2753" s="177"/>
      <c r="N2753" s="193"/>
      <c r="O2753" s="191"/>
      <c r="P2753" s="192"/>
    </row>
    <row r="2754" spans="1:16" s="169" customFormat="1">
      <c r="A2754" s="991"/>
      <c r="B2754" s="1021"/>
      <c r="C2754" s="189"/>
      <c r="D2754" s="190"/>
      <c r="E2754" s="191"/>
      <c r="F2754" s="192"/>
      <c r="G2754" s="170"/>
      <c r="H2754" s="180"/>
      <c r="I2754" s="197"/>
      <c r="J2754" s="197"/>
      <c r="K2754" s="194"/>
      <c r="L2754" s="176"/>
      <c r="M2754" s="177"/>
      <c r="N2754" s="193"/>
      <c r="O2754" s="191"/>
      <c r="P2754" s="192"/>
    </row>
    <row r="2755" spans="1:16" s="169" customFormat="1">
      <c r="A2755" s="991"/>
      <c r="B2755" s="1021"/>
      <c r="C2755" s="189"/>
      <c r="D2755" s="190"/>
      <c r="E2755" s="191"/>
      <c r="F2755" s="192"/>
      <c r="G2755" s="189"/>
      <c r="H2755" s="198"/>
      <c r="I2755" s="199"/>
      <c r="J2755" s="199"/>
      <c r="K2755" s="200"/>
      <c r="L2755" s="201"/>
      <c r="M2755" s="187"/>
      <c r="N2755" s="193"/>
      <c r="O2755" s="191"/>
      <c r="P2755" s="192"/>
    </row>
    <row r="2756" spans="1:16" s="169" customFormat="1">
      <c r="A2756" s="991"/>
      <c r="B2756" s="1021"/>
      <c r="C2756" s="189"/>
      <c r="D2756" s="190"/>
      <c r="E2756" s="191"/>
      <c r="F2756" s="192"/>
      <c r="G2756" s="189"/>
      <c r="H2756" s="198"/>
      <c r="I2756" s="199"/>
      <c r="J2756" s="199"/>
      <c r="K2756" s="200"/>
      <c r="L2756" s="201"/>
      <c r="M2756" s="187"/>
      <c r="N2756" s="193"/>
      <c r="O2756" s="191"/>
      <c r="P2756" s="192"/>
    </row>
    <row r="2757" spans="1:16" s="169" customFormat="1">
      <c r="A2757" s="991"/>
      <c r="B2757" s="1021"/>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992"/>
      <c r="B2758" s="1022"/>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16">
        <f>A2653+1</f>
        <v>46169</v>
      </c>
      <c r="B2759" s="87" t="s">
        <v>940</v>
      </c>
      <c r="C2759" s="1008" t="s">
        <v>941</v>
      </c>
      <c r="D2759" s="88" t="s">
        <v>942</v>
      </c>
      <c r="E2759" s="89" t="s">
        <v>943</v>
      </c>
      <c r="F2759" s="90"/>
      <c r="G2759" s="87" t="s">
        <v>940</v>
      </c>
      <c r="H2759" s="1023" t="s">
        <v>941</v>
      </c>
      <c r="I2759" s="88" t="s">
        <v>942</v>
      </c>
      <c r="J2759" s="89" t="s">
        <v>943</v>
      </c>
      <c r="K2759" s="90"/>
      <c r="L2759" s="87" t="s">
        <v>940</v>
      </c>
      <c r="M2759" s="1029" t="s">
        <v>941</v>
      </c>
      <c r="N2759" s="88" t="s">
        <v>942</v>
      </c>
      <c r="O2759" s="89" t="s">
        <v>943</v>
      </c>
      <c r="P2759" s="90"/>
    </row>
    <row r="2760" spans="1:16" ht="18" customHeight="1">
      <c r="A2760" s="1017"/>
      <c r="B2760" s="1026"/>
      <c r="C2760" s="994"/>
      <c r="D2760" s="91" t="s">
        <v>951</v>
      </c>
      <c r="E2760" s="92" t="s">
        <v>948</v>
      </c>
      <c r="F2760" s="90"/>
      <c r="G2760" s="1026"/>
      <c r="H2760" s="994"/>
      <c r="I2760" s="91" t="s">
        <v>951</v>
      </c>
      <c r="J2760" s="92" t="s">
        <v>948</v>
      </c>
      <c r="K2760" s="90"/>
      <c r="L2760" s="1026"/>
      <c r="M2760" s="994"/>
      <c r="N2760" s="91" t="s">
        <v>951</v>
      </c>
      <c r="O2760" s="92" t="s">
        <v>948</v>
      </c>
      <c r="P2760" s="90"/>
    </row>
    <row r="2761" spans="1:16" ht="17.45" customHeight="1" thickBot="1">
      <c r="A2761" s="1017"/>
      <c r="B2761" s="997"/>
      <c r="C2761" s="994"/>
      <c r="D2761" s="91" t="s">
        <v>955</v>
      </c>
      <c r="E2761" s="93" t="s">
        <v>952</v>
      </c>
      <c r="F2761" s="95"/>
      <c r="G2761" s="997"/>
      <c r="H2761" s="994"/>
      <c r="I2761" s="91" t="s">
        <v>955</v>
      </c>
      <c r="J2761" s="93" t="s">
        <v>952</v>
      </c>
      <c r="K2761" s="95"/>
      <c r="L2761" s="997"/>
      <c r="M2761" s="994"/>
      <c r="N2761" s="91" t="s">
        <v>955</v>
      </c>
      <c r="O2761" s="93" t="s">
        <v>952</v>
      </c>
      <c r="P2761" s="95"/>
    </row>
    <row r="2762" spans="1:16" ht="17.45" customHeight="1" thickBot="1">
      <c r="A2762" s="1017"/>
      <c r="B2762" s="87" t="s">
        <v>954</v>
      </c>
      <c r="C2762" s="994"/>
      <c r="D2762" s="91"/>
      <c r="E2762" s="93"/>
      <c r="F2762" s="94"/>
      <c r="G2762" s="87" t="s">
        <v>954</v>
      </c>
      <c r="H2762" s="994"/>
      <c r="I2762" s="91" t="s">
        <v>958</v>
      </c>
      <c r="J2762" s="93" t="s">
        <v>956</v>
      </c>
      <c r="K2762" s="94"/>
      <c r="L2762" s="87" t="s">
        <v>954</v>
      </c>
      <c r="M2762" s="994"/>
      <c r="N2762" s="91" t="s">
        <v>958</v>
      </c>
      <c r="O2762" s="93" t="s">
        <v>956</v>
      </c>
      <c r="P2762" s="94"/>
    </row>
    <row r="2763" spans="1:16">
      <c r="A2763" s="1017"/>
      <c r="B2763" s="1027"/>
      <c r="C2763" s="994"/>
      <c r="D2763" s="91"/>
      <c r="E2763" s="93"/>
      <c r="F2763" s="94"/>
      <c r="G2763" s="1027"/>
      <c r="H2763" s="994"/>
      <c r="I2763" s="91"/>
      <c r="J2763" s="93"/>
      <c r="K2763" s="94"/>
      <c r="L2763" s="1027"/>
      <c r="M2763" s="994"/>
      <c r="N2763" s="91"/>
      <c r="O2763" s="93"/>
      <c r="P2763" s="94"/>
    </row>
    <row r="2764" spans="1:16">
      <c r="A2764" s="1017"/>
      <c r="B2764" s="1003"/>
      <c r="C2764" s="994"/>
      <c r="D2764" s="91"/>
      <c r="E2764" s="93"/>
      <c r="F2764" s="94"/>
      <c r="G2764" s="1003"/>
      <c r="H2764" s="994"/>
      <c r="I2764" s="91"/>
      <c r="J2764" s="93"/>
      <c r="K2764" s="94"/>
      <c r="L2764" s="1003"/>
      <c r="M2764" s="994"/>
      <c r="N2764" s="91"/>
      <c r="O2764" s="93"/>
      <c r="P2764" s="94"/>
    </row>
    <row r="2765" spans="1:16">
      <c r="A2765" s="1017"/>
      <c r="B2765" s="1002"/>
      <c r="C2765" s="994"/>
      <c r="D2765" s="91"/>
      <c r="E2765" s="93"/>
      <c r="F2765" s="90"/>
      <c r="G2765" s="1002"/>
      <c r="H2765" s="994"/>
      <c r="I2765" s="91"/>
      <c r="J2765" s="93"/>
      <c r="K2765" s="90"/>
      <c r="L2765" s="1002"/>
      <c r="M2765" s="994"/>
      <c r="N2765" s="91"/>
      <c r="O2765" s="93"/>
      <c r="P2765" s="90"/>
    </row>
    <row r="2766" spans="1:16">
      <c r="A2766" s="1017"/>
      <c r="B2766" s="1003"/>
      <c r="C2766" s="994"/>
      <c r="D2766" s="91"/>
      <c r="E2766" s="93"/>
      <c r="F2766" s="96"/>
      <c r="G2766" s="1003"/>
      <c r="H2766" s="994"/>
      <c r="I2766" s="91"/>
      <c r="J2766" s="93"/>
      <c r="K2766" s="96"/>
      <c r="L2766" s="1003"/>
      <c r="M2766" s="994"/>
      <c r="N2766" s="91"/>
      <c r="O2766" s="93"/>
      <c r="P2766" s="90"/>
    </row>
    <row r="2767" spans="1:16">
      <c r="A2767" s="1017"/>
      <c r="B2767" s="1002"/>
      <c r="C2767" s="994"/>
      <c r="D2767" s="91"/>
      <c r="E2767" s="93"/>
      <c r="F2767" s="99"/>
      <c r="G2767" s="1002"/>
      <c r="H2767" s="994"/>
      <c r="I2767" s="91"/>
      <c r="J2767" s="93"/>
      <c r="K2767" s="99"/>
      <c r="L2767" s="1002"/>
      <c r="M2767" s="994"/>
      <c r="N2767" s="91"/>
      <c r="O2767" s="93"/>
      <c r="P2767" s="96"/>
    </row>
    <row r="2768" spans="1:16" ht="17.45" customHeight="1" thickBot="1">
      <c r="A2768" s="1017"/>
      <c r="B2768" s="1003"/>
      <c r="C2768" s="994"/>
      <c r="D2768" s="91"/>
      <c r="E2768" s="93"/>
      <c r="F2768" s="96"/>
      <c r="G2768" s="1003"/>
      <c r="H2768" s="994"/>
      <c r="I2768" s="91"/>
      <c r="J2768" s="93"/>
      <c r="K2768" s="96"/>
      <c r="L2768" s="1003"/>
      <c r="M2768" s="994"/>
      <c r="N2768" s="91"/>
      <c r="O2768" s="93"/>
      <c r="P2768" s="96"/>
    </row>
    <row r="2769" spans="1:16" ht="17.45" customHeight="1" thickBot="1">
      <c r="A2769" s="1017"/>
      <c r="B2769" s="97" t="s">
        <v>977</v>
      </c>
      <c r="C2769" s="994"/>
      <c r="D2769" s="91"/>
      <c r="E2769" s="93"/>
      <c r="F2769" s="96"/>
      <c r="G2769" s="97" t="s">
        <v>977</v>
      </c>
      <c r="H2769" s="994"/>
      <c r="I2769" s="91"/>
      <c r="J2769" s="93"/>
      <c r="K2769" s="96"/>
      <c r="L2769" s="97" t="s">
        <v>977</v>
      </c>
      <c r="M2769" s="994"/>
      <c r="N2769" s="91"/>
      <c r="O2769" s="93"/>
      <c r="P2769" s="96"/>
    </row>
    <row r="2770" spans="1:16">
      <c r="A2770" s="1017"/>
      <c r="B2770" s="1007"/>
      <c r="C2770" s="994"/>
      <c r="D2770" s="91"/>
      <c r="E2770" s="93"/>
      <c r="F2770" s="96"/>
      <c r="G2770" s="1007"/>
      <c r="H2770" s="994"/>
      <c r="I2770" s="91"/>
      <c r="J2770" s="93"/>
      <c r="K2770" s="96"/>
      <c r="L2770" s="1007"/>
      <c r="M2770" s="994"/>
      <c r="N2770" s="91"/>
      <c r="O2770" s="93"/>
      <c r="P2770" s="96"/>
    </row>
    <row r="2771" spans="1:16">
      <c r="A2771" s="1017"/>
      <c r="B2771" s="999"/>
      <c r="C2771" s="994"/>
      <c r="D2771" s="91"/>
      <c r="E2771" s="93"/>
      <c r="F2771" s="96"/>
      <c r="G2771" s="999"/>
      <c r="H2771" s="994"/>
      <c r="I2771" s="91"/>
      <c r="J2771" s="93"/>
      <c r="K2771" s="96"/>
      <c r="L2771" s="999"/>
      <c r="M2771" s="994"/>
      <c r="N2771" s="91"/>
      <c r="O2771" s="93"/>
      <c r="P2771" s="94"/>
    </row>
    <row r="2772" spans="1:16" ht="17.45" customHeight="1" thickBot="1">
      <c r="A2772" s="1017"/>
      <c r="B2772" s="997"/>
      <c r="C2772" s="994"/>
      <c r="D2772" s="91"/>
      <c r="E2772" s="93"/>
      <c r="F2772" s="94"/>
      <c r="G2772" s="997"/>
      <c r="H2772" s="994"/>
      <c r="I2772" s="91"/>
      <c r="J2772" s="93"/>
      <c r="K2772" s="94"/>
      <c r="L2772" s="997"/>
      <c r="M2772" s="994"/>
      <c r="N2772" s="91"/>
      <c r="O2772" s="93"/>
      <c r="P2772" s="94"/>
    </row>
    <row r="2773" spans="1:16" ht="17.45" customHeight="1" thickBot="1">
      <c r="A2773" s="1017"/>
      <c r="B2773" s="97" t="s">
        <v>994</v>
      </c>
      <c r="C2773" s="994"/>
      <c r="D2773" s="91"/>
      <c r="E2773" s="93"/>
      <c r="F2773" s="94"/>
      <c r="G2773" s="97" t="s">
        <v>994</v>
      </c>
      <c r="H2773" s="994"/>
      <c r="I2773" s="91"/>
      <c r="J2773" s="93"/>
      <c r="K2773" s="94"/>
      <c r="L2773" s="97" t="s">
        <v>994</v>
      </c>
      <c r="M2773" s="994"/>
      <c r="N2773" s="91"/>
      <c r="O2773" s="93"/>
      <c r="P2773" s="94"/>
    </row>
    <row r="2774" spans="1:16">
      <c r="A2774" s="1017"/>
      <c r="B2774" s="998"/>
      <c r="C2774" s="994"/>
      <c r="D2774" s="91"/>
      <c r="E2774" s="93"/>
      <c r="F2774" s="94"/>
      <c r="G2774" s="998"/>
      <c r="H2774" s="994"/>
      <c r="I2774" s="91"/>
      <c r="J2774" s="93"/>
      <c r="K2774" s="94"/>
      <c r="L2774" s="998"/>
      <c r="M2774" s="994"/>
      <c r="N2774" s="91"/>
      <c r="O2774" s="93"/>
      <c r="P2774" s="94"/>
    </row>
    <row r="2775" spans="1:16">
      <c r="A2775" s="1017"/>
      <c r="B2775" s="999"/>
      <c r="C2775" s="994"/>
      <c r="D2775" s="91"/>
      <c r="E2775" s="93"/>
      <c r="F2775" s="94"/>
      <c r="G2775" s="999"/>
      <c r="H2775" s="994"/>
      <c r="I2775" s="91"/>
      <c r="J2775" s="93"/>
      <c r="K2775" s="94"/>
      <c r="L2775" s="999"/>
      <c r="M2775" s="994"/>
      <c r="N2775" s="91"/>
      <c r="O2775" s="93"/>
      <c r="P2775" s="94"/>
    </row>
    <row r="2776" spans="1:16" ht="17.45" customHeight="1" thickBot="1">
      <c r="A2776" s="1017"/>
      <c r="B2776" s="997"/>
      <c r="C2776" s="994"/>
      <c r="D2776" s="91"/>
      <c r="E2776" s="93"/>
      <c r="F2776" s="94"/>
      <c r="G2776" s="997"/>
      <c r="H2776" s="994"/>
      <c r="I2776" s="91"/>
      <c r="J2776" s="93"/>
      <c r="K2776" s="94"/>
      <c r="L2776" s="997"/>
      <c r="M2776" s="994"/>
      <c r="N2776" s="91"/>
      <c r="O2776" s="93"/>
      <c r="P2776" s="94"/>
    </row>
    <row r="2777" spans="1:16">
      <c r="A2777" s="1017"/>
      <c r="B2777" s="1018" t="s">
        <v>1013</v>
      </c>
      <c r="C2777" s="994"/>
      <c r="D2777" s="91"/>
      <c r="E2777" s="93"/>
      <c r="F2777" s="94"/>
      <c r="G2777" s="1018" t="s">
        <v>1013</v>
      </c>
      <c r="H2777" s="994"/>
      <c r="I2777" s="91"/>
      <c r="J2777" s="93"/>
      <c r="K2777" s="94"/>
      <c r="L2777" s="1018" t="s">
        <v>1013</v>
      </c>
      <c r="M2777" s="994"/>
      <c r="N2777" s="91"/>
      <c r="O2777" s="93"/>
      <c r="P2777" s="94"/>
    </row>
    <row r="2778" spans="1:16" ht="17.45" customHeight="1" thickBot="1">
      <c r="A2778" s="1017"/>
      <c r="B2778" s="1019"/>
      <c r="C2778" s="994"/>
      <c r="D2778" s="91"/>
      <c r="E2778" s="93"/>
      <c r="F2778" s="94"/>
      <c r="G2778" s="1019"/>
      <c r="H2778" s="994"/>
      <c r="I2778" s="91"/>
      <c r="J2778" s="93"/>
      <c r="K2778" s="94"/>
      <c r="L2778" s="1019"/>
      <c r="M2778" s="994"/>
      <c r="N2778" s="91"/>
      <c r="O2778" s="93"/>
      <c r="P2778" s="90"/>
    </row>
    <row r="2779" spans="1:16" ht="17.45" customHeight="1" thickTop="1">
      <c r="A2779" s="1017"/>
      <c r="B2779" s="1015" t="s">
        <v>1014</v>
      </c>
      <c r="C2779" s="994"/>
      <c r="D2779" s="91"/>
      <c r="E2779" s="93"/>
      <c r="F2779" s="90"/>
      <c r="G2779" s="1015" t="s">
        <v>1014</v>
      </c>
      <c r="H2779" s="994"/>
      <c r="I2779" s="91"/>
      <c r="J2779" s="93"/>
      <c r="K2779" s="90"/>
      <c r="L2779" s="1015" t="s">
        <v>1014</v>
      </c>
      <c r="M2779" s="994"/>
      <c r="N2779" s="91"/>
      <c r="O2779" s="93"/>
      <c r="P2779" s="94"/>
    </row>
    <row r="2780" spans="1:16" ht="17.45" customHeight="1" thickBot="1">
      <c r="A2780" s="1017"/>
      <c r="B2780" s="997"/>
      <c r="C2780" s="994"/>
      <c r="D2780" s="91"/>
      <c r="E2780" s="93"/>
      <c r="F2780" s="90"/>
      <c r="G2780" s="997"/>
      <c r="H2780" s="994"/>
      <c r="I2780" s="91"/>
      <c r="J2780" s="93"/>
      <c r="K2780" s="90"/>
      <c r="L2780" s="997"/>
      <c r="M2780" s="994"/>
      <c r="N2780" s="91"/>
      <c r="O2780" s="93"/>
      <c r="P2780" s="98"/>
    </row>
    <row r="2781" spans="1:16">
      <c r="A2781" s="1017"/>
      <c r="B2781" s="1014"/>
      <c r="C2781" s="994"/>
      <c r="D2781" s="91"/>
      <c r="E2781" s="93"/>
      <c r="F2781" s="94"/>
      <c r="G2781" s="1014"/>
      <c r="H2781" s="994"/>
      <c r="I2781" s="91"/>
      <c r="J2781" s="93"/>
      <c r="K2781" s="94"/>
      <c r="L2781" s="1014"/>
      <c r="M2781" s="994"/>
      <c r="N2781" s="91"/>
      <c r="O2781" s="93"/>
      <c r="P2781" s="100"/>
    </row>
    <row r="2782" spans="1:16" ht="17.45" customHeight="1" thickBot="1">
      <c r="A2782" s="1017"/>
      <c r="B2782" s="999"/>
      <c r="C2782" s="994"/>
      <c r="D2782" s="91"/>
      <c r="E2782" s="93"/>
      <c r="F2782" s="94"/>
      <c r="G2782" s="999"/>
      <c r="H2782" s="994"/>
      <c r="I2782" s="91"/>
      <c r="J2782" s="93"/>
      <c r="K2782" s="94"/>
      <c r="L2782" s="999"/>
      <c r="M2782" s="994"/>
      <c r="N2782" s="91"/>
      <c r="O2782" s="93"/>
      <c r="P2782" s="101"/>
    </row>
    <row r="2783" spans="1:16">
      <c r="A2783" s="1017"/>
      <c r="B2783" s="1010" t="s">
        <v>1015</v>
      </c>
      <c r="C2783" s="994"/>
      <c r="D2783" s="91"/>
      <c r="E2783" s="93"/>
      <c r="F2783" s="90"/>
      <c r="G2783" s="1010" t="s">
        <v>1015</v>
      </c>
      <c r="H2783" s="994"/>
      <c r="I2783" s="91"/>
      <c r="J2783" s="93"/>
      <c r="K2783" s="90"/>
      <c r="L2783" s="1010" t="s">
        <v>1015</v>
      </c>
      <c r="M2783" s="994"/>
      <c r="N2783" s="91"/>
      <c r="O2783" s="93"/>
      <c r="P2783" s="96"/>
    </row>
    <row r="2784" spans="1:16" ht="17.45" customHeight="1" thickBot="1">
      <c r="A2784" s="1017"/>
      <c r="B2784" s="997"/>
      <c r="C2784" s="994"/>
      <c r="D2784" s="91"/>
      <c r="E2784" s="93"/>
      <c r="F2784" s="98"/>
      <c r="G2784" s="997"/>
      <c r="H2784" s="994"/>
      <c r="I2784" s="91"/>
      <c r="J2784" s="93"/>
      <c r="K2784" s="98"/>
      <c r="L2784" s="997"/>
      <c r="M2784" s="994"/>
      <c r="N2784" s="91"/>
      <c r="O2784" s="93"/>
      <c r="P2784" s="101"/>
    </row>
    <row r="2785" spans="1:16">
      <c r="A2785" s="1017"/>
      <c r="B2785" s="996"/>
      <c r="C2785" s="994"/>
      <c r="D2785" s="91"/>
      <c r="E2785" s="93"/>
      <c r="F2785" s="99"/>
      <c r="G2785" s="996"/>
      <c r="H2785" s="994"/>
      <c r="I2785" s="91"/>
      <c r="J2785" s="93"/>
      <c r="K2785" s="100"/>
      <c r="L2785" s="996"/>
      <c r="M2785" s="994"/>
      <c r="N2785" s="91"/>
      <c r="O2785" s="93"/>
      <c r="P2785" s="90"/>
    </row>
    <row r="2786" spans="1:16" ht="17.45" customHeight="1" thickBot="1">
      <c r="A2786" s="1017"/>
      <c r="B2786" s="997"/>
      <c r="C2786" s="994"/>
      <c r="D2786" s="91"/>
      <c r="E2786" s="93"/>
      <c r="F2786" s="96"/>
      <c r="G2786" s="997"/>
      <c r="H2786" s="994"/>
      <c r="I2786" s="91"/>
      <c r="J2786" s="93"/>
      <c r="K2786" s="101"/>
      <c r="L2786" s="997"/>
      <c r="M2786" s="994"/>
      <c r="N2786" s="91"/>
      <c r="O2786" s="93"/>
      <c r="P2786" s="94"/>
    </row>
    <row r="2787" spans="1:16">
      <c r="A2787" s="1017"/>
      <c r="B2787" s="1004" t="s">
        <v>1016</v>
      </c>
      <c r="C2787" s="994"/>
      <c r="D2787" s="91"/>
      <c r="E2787" s="93"/>
      <c r="F2787" s="100"/>
      <c r="G2787" s="1004" t="s">
        <v>1016</v>
      </c>
      <c r="H2787" s="994"/>
      <c r="I2787" s="91"/>
      <c r="J2787" s="93"/>
      <c r="K2787" s="101"/>
      <c r="L2787" s="1004" t="s">
        <v>1016</v>
      </c>
      <c r="M2787" s="994"/>
      <c r="N2787" s="91"/>
      <c r="O2787" s="111"/>
      <c r="P2787" s="94"/>
    </row>
    <row r="2788" spans="1:16" ht="17.45" customHeight="1" thickBot="1">
      <c r="A2788" s="1017"/>
      <c r="B2788" s="997"/>
      <c r="C2788" s="994"/>
      <c r="D2788" s="91"/>
      <c r="E2788" s="93"/>
      <c r="F2788" s="101"/>
      <c r="G2788" s="997"/>
      <c r="H2788" s="994"/>
      <c r="I2788" s="91"/>
      <c r="J2788" s="93"/>
      <c r="K2788" s="96"/>
      <c r="L2788" s="997"/>
      <c r="M2788" s="994"/>
      <c r="N2788" s="110"/>
      <c r="O2788" s="93"/>
      <c r="P2788" s="109"/>
    </row>
    <row r="2789" spans="1:16">
      <c r="A2789" s="1017"/>
      <c r="B2789" s="996"/>
      <c r="C2789" s="994"/>
      <c r="D2789" s="91"/>
      <c r="E2789" s="93"/>
      <c r="F2789" s="101"/>
      <c r="G2789" s="996"/>
      <c r="H2789" s="994"/>
      <c r="I2789" s="91"/>
      <c r="J2789" s="93"/>
      <c r="K2789" s="101"/>
      <c r="L2789" s="996"/>
      <c r="M2789" s="994"/>
      <c r="N2789" s="110"/>
      <c r="O2789" s="111"/>
      <c r="P2789" s="94"/>
    </row>
    <row r="2790" spans="1:16" ht="17.45" customHeight="1" thickBot="1">
      <c r="A2790" s="1017"/>
      <c r="B2790" s="997"/>
      <c r="C2790" s="994"/>
      <c r="D2790" s="91"/>
      <c r="E2790" s="93"/>
      <c r="F2790" s="96"/>
      <c r="G2790" s="997"/>
      <c r="H2790" s="994"/>
      <c r="I2790" s="91"/>
      <c r="J2790" s="93"/>
      <c r="K2790" s="90"/>
      <c r="L2790" s="997"/>
      <c r="M2790" s="994"/>
      <c r="N2790" s="91"/>
      <c r="O2790" s="111"/>
      <c r="P2790" s="101"/>
    </row>
    <row r="2791" spans="1:16">
      <c r="A2791" s="1017"/>
      <c r="B2791" s="1004" t="s">
        <v>1018</v>
      </c>
      <c r="C2791" s="994"/>
      <c r="D2791" s="91"/>
      <c r="E2791" s="93"/>
      <c r="F2791" s="101"/>
      <c r="G2791" s="1004" t="s">
        <v>1018</v>
      </c>
      <c r="H2791" s="994"/>
      <c r="I2791" s="91"/>
      <c r="J2791" s="93"/>
      <c r="K2791" s="94"/>
      <c r="L2791" s="1004" t="s">
        <v>1018</v>
      </c>
      <c r="M2791" s="994"/>
      <c r="N2791" s="91"/>
      <c r="O2791" s="93"/>
      <c r="P2791" s="94"/>
    </row>
    <row r="2792" spans="1:16" ht="17.45" customHeight="1" thickBot="1">
      <c r="A2792" s="1017"/>
      <c r="B2792" s="997"/>
      <c r="C2792" s="994"/>
      <c r="D2792" s="91"/>
      <c r="E2792" s="93"/>
      <c r="F2792" s="90"/>
      <c r="G2792" s="997"/>
      <c r="H2792" s="994"/>
      <c r="I2792" s="91"/>
      <c r="J2792" s="111"/>
      <c r="K2792" s="94"/>
      <c r="L2792" s="997"/>
      <c r="M2792" s="994"/>
      <c r="N2792" s="110"/>
      <c r="O2792" s="111"/>
      <c r="P2792" s="94"/>
    </row>
    <row r="2793" spans="1:16">
      <c r="A2793" s="1017"/>
      <c r="B2793" s="996"/>
      <c r="C2793" s="994"/>
      <c r="D2793" s="91"/>
      <c r="E2793" s="93"/>
      <c r="F2793" s="94"/>
      <c r="G2793" s="996"/>
      <c r="H2793" s="994"/>
      <c r="I2793" s="91"/>
      <c r="J2793" s="93"/>
      <c r="K2793" s="94"/>
      <c r="L2793" s="996"/>
      <c r="M2793" s="994"/>
      <c r="N2793" s="110"/>
      <c r="O2793" s="111"/>
      <c r="P2793" s="94"/>
    </row>
    <row r="2794" spans="1:16" ht="17.45" customHeight="1" thickBot="1">
      <c r="A2794" s="1017"/>
      <c r="B2794" s="997"/>
      <c r="C2794" s="994"/>
      <c r="D2794" s="91"/>
      <c r="E2794" s="93"/>
      <c r="F2794" s="90"/>
      <c r="G2794" s="997"/>
      <c r="H2794" s="994"/>
      <c r="I2794" s="91"/>
      <c r="J2794" s="111"/>
      <c r="K2794" s="94"/>
      <c r="L2794" s="997"/>
      <c r="M2794" s="994"/>
      <c r="N2794" s="91"/>
      <c r="O2794" s="111"/>
      <c r="P2794" s="94"/>
    </row>
    <row r="2795" spans="1:16">
      <c r="A2795" s="1017"/>
      <c r="B2795" s="1010" t="s">
        <v>1020</v>
      </c>
      <c r="C2795" s="994"/>
      <c r="D2795" s="91"/>
      <c r="E2795" s="93"/>
      <c r="F2795" s="90"/>
      <c r="G2795" s="1010" t="s">
        <v>1020</v>
      </c>
      <c r="H2795" s="994"/>
      <c r="I2795" s="91"/>
      <c r="J2795" s="111"/>
      <c r="K2795" s="94"/>
      <c r="L2795" s="1010" t="s">
        <v>1020</v>
      </c>
      <c r="M2795" s="994"/>
      <c r="N2795" s="110"/>
      <c r="O2795" s="111"/>
      <c r="P2795" s="94"/>
    </row>
    <row r="2796" spans="1:16" ht="17.45" customHeight="1" thickBot="1">
      <c r="A2796" s="1017"/>
      <c r="B2796" s="997"/>
      <c r="C2796" s="994"/>
      <c r="D2796" s="91"/>
      <c r="E2796" s="93"/>
      <c r="F2796" s="90"/>
      <c r="G2796" s="997"/>
      <c r="H2796" s="994"/>
      <c r="I2796" s="91"/>
      <c r="J2796" s="111"/>
      <c r="K2796" s="94"/>
      <c r="L2796" s="997"/>
      <c r="M2796" s="994"/>
      <c r="N2796" s="91"/>
      <c r="O2796" s="111"/>
      <c r="P2796" s="94"/>
    </row>
    <row r="2797" spans="1:16">
      <c r="A2797" s="1017"/>
      <c r="B2797" s="103"/>
      <c r="C2797" s="994"/>
      <c r="D2797" s="91"/>
      <c r="E2797" s="93"/>
      <c r="F2797" s="94"/>
      <c r="G2797" s="103"/>
      <c r="H2797" s="994"/>
      <c r="I2797" s="91"/>
      <c r="J2797" s="93"/>
      <c r="K2797" s="109"/>
      <c r="L2797" s="103"/>
      <c r="M2797" s="994"/>
      <c r="N2797" s="110"/>
      <c r="O2797" s="93"/>
      <c r="P2797" s="109"/>
    </row>
    <row r="2798" spans="1:16">
      <c r="A2798" s="1017"/>
      <c r="B2798" s="104"/>
      <c r="C2798" s="994"/>
      <c r="D2798" s="91"/>
      <c r="E2798" s="93"/>
      <c r="F2798" s="90"/>
      <c r="G2798" s="104"/>
      <c r="H2798" s="994"/>
      <c r="I2798" s="91"/>
      <c r="J2798" s="93"/>
      <c r="K2798" s="94"/>
      <c r="L2798" s="104"/>
      <c r="M2798" s="994"/>
      <c r="N2798" s="110"/>
      <c r="O2798" s="111"/>
      <c r="P2798" s="94"/>
    </row>
    <row r="2799" spans="1:16">
      <c r="A2799" s="1017"/>
      <c r="B2799" s="106"/>
      <c r="C2799" s="994"/>
      <c r="D2799" s="91"/>
      <c r="E2799" s="93"/>
      <c r="F2799" s="90"/>
      <c r="G2799" s="106"/>
      <c r="H2799" s="994"/>
      <c r="I2799" s="110"/>
      <c r="J2799" s="111"/>
      <c r="K2799" s="94"/>
      <c r="L2799" s="106"/>
      <c r="M2799" s="994"/>
      <c r="N2799" s="110"/>
      <c r="O2799" s="111"/>
      <c r="P2799" s="101"/>
    </row>
    <row r="2800" spans="1:16">
      <c r="A2800" s="1017"/>
      <c r="B2800" s="107"/>
      <c r="C2800" s="994"/>
      <c r="D2800" s="91"/>
      <c r="E2800" s="93"/>
      <c r="F2800" s="90"/>
      <c r="G2800" s="107"/>
      <c r="H2800" s="994"/>
      <c r="I2800" s="110"/>
      <c r="J2800" s="111"/>
      <c r="K2800" s="101"/>
      <c r="L2800" s="107"/>
      <c r="M2800" s="994"/>
      <c r="N2800" s="108"/>
      <c r="O2800" s="93"/>
      <c r="P2800" s="94"/>
    </row>
    <row r="2801" spans="1:16">
      <c r="A2801" s="1017"/>
      <c r="B2801" s="106"/>
      <c r="C2801" s="994"/>
      <c r="D2801" s="108"/>
      <c r="E2801" s="93"/>
      <c r="F2801" s="94"/>
      <c r="G2801" s="106"/>
      <c r="H2801" s="994"/>
      <c r="I2801" s="108"/>
      <c r="J2801" s="93"/>
      <c r="K2801" s="109"/>
      <c r="L2801" s="106"/>
      <c r="M2801" s="994"/>
      <c r="N2801" s="91"/>
      <c r="O2801" s="93"/>
      <c r="P2801" s="109"/>
    </row>
    <row r="2802" spans="1:16">
      <c r="A2802" s="1017"/>
      <c r="B2802" s="107"/>
      <c r="C2802" s="994"/>
      <c r="D2802" s="91"/>
      <c r="E2802" s="93"/>
      <c r="F2802" s="105"/>
      <c r="G2802" s="107"/>
      <c r="H2802" s="994"/>
      <c r="I2802" s="91"/>
      <c r="J2802" s="93"/>
      <c r="K2802" s="94"/>
      <c r="L2802" s="107"/>
      <c r="M2802" s="994"/>
      <c r="N2802" s="110"/>
      <c r="O2802" s="111"/>
      <c r="P2802" s="94"/>
    </row>
    <row r="2803" spans="1:16">
      <c r="A2803" s="1017"/>
      <c r="B2803" s="106"/>
      <c r="C2803" s="994"/>
      <c r="D2803" s="91"/>
      <c r="E2803" s="93"/>
      <c r="F2803" s="94"/>
      <c r="G2803" s="106"/>
      <c r="H2803" s="994"/>
      <c r="I2803" s="110"/>
      <c r="J2803" s="111"/>
      <c r="K2803" s="94"/>
      <c r="L2803" s="106"/>
      <c r="M2803" s="994"/>
      <c r="N2803" s="110"/>
      <c r="O2803" s="111"/>
      <c r="P2803" s="94"/>
    </row>
    <row r="2804" spans="1:16" ht="17.45" customHeight="1" thickBot="1">
      <c r="A2804" s="1017"/>
      <c r="B2804" s="107"/>
      <c r="C2804" s="995"/>
      <c r="D2804" s="112"/>
      <c r="E2804" s="113"/>
      <c r="F2804" s="114"/>
      <c r="G2804" s="107"/>
      <c r="H2804" s="994"/>
      <c r="I2804" s="112"/>
      <c r="J2804" s="113"/>
      <c r="K2804" s="114"/>
      <c r="L2804" s="107"/>
      <c r="M2804" s="994"/>
      <c r="N2804" s="112"/>
      <c r="O2804" s="113"/>
      <c r="P2804" s="114"/>
    </row>
    <row r="2805" spans="1:16">
      <c r="A2805" s="1030" t="str">
        <f>TEXT(A2759,"AAAA")</f>
        <v>星期三</v>
      </c>
      <c r="B2805" s="106"/>
      <c r="C2805" s="1008" t="s">
        <v>978</v>
      </c>
      <c r="D2805" s="115"/>
      <c r="E2805" s="116"/>
      <c r="F2805" s="94"/>
      <c r="G2805" s="106"/>
      <c r="H2805" s="993" t="s">
        <v>978</v>
      </c>
      <c r="I2805" s="115"/>
      <c r="J2805" s="116"/>
      <c r="K2805" s="94"/>
      <c r="L2805" s="106"/>
      <c r="M2805" s="1009" t="s">
        <v>978</v>
      </c>
      <c r="N2805" s="115"/>
      <c r="O2805" s="116"/>
      <c r="P2805" s="94"/>
    </row>
    <row r="2806" spans="1:16">
      <c r="A2806" s="1017"/>
      <c r="B2806" s="107"/>
      <c r="C2806" s="994"/>
      <c r="D2806" s="117"/>
      <c r="E2806" s="93"/>
      <c r="F2806" s="94"/>
      <c r="G2806" s="107"/>
      <c r="H2806" s="994"/>
      <c r="I2806" s="91"/>
      <c r="J2806" s="93"/>
      <c r="K2806" s="94"/>
      <c r="L2806" s="107"/>
      <c r="M2806" s="994"/>
      <c r="N2806" s="91"/>
      <c r="O2806" s="93"/>
      <c r="P2806" s="94"/>
    </row>
    <row r="2807" spans="1:16">
      <c r="A2807" s="1017"/>
      <c r="B2807" s="106"/>
      <c r="C2807" s="994"/>
      <c r="D2807" s="117"/>
      <c r="E2807" s="93"/>
      <c r="F2807" s="94"/>
      <c r="G2807" s="106"/>
      <c r="H2807" s="994"/>
      <c r="I2807" s="91"/>
      <c r="J2807" s="93"/>
      <c r="K2807" s="94"/>
      <c r="L2807" s="106"/>
      <c r="M2807" s="994"/>
      <c r="N2807" s="91"/>
      <c r="O2807" s="93"/>
      <c r="P2807" s="94"/>
    </row>
    <row r="2808" spans="1:16">
      <c r="A2808" s="1017"/>
      <c r="B2808" s="107"/>
      <c r="C2808" s="994"/>
      <c r="D2808" s="117"/>
      <c r="E2808" s="93"/>
      <c r="F2808" s="94"/>
      <c r="G2808" s="107"/>
      <c r="H2808" s="994"/>
      <c r="I2808" s="91"/>
      <c r="J2808" s="93"/>
      <c r="K2808" s="94"/>
      <c r="L2808" s="107"/>
      <c r="M2808" s="994"/>
      <c r="N2808" s="91"/>
      <c r="O2808" s="93"/>
      <c r="P2808" s="94"/>
    </row>
    <row r="2809" spans="1:16">
      <c r="A2809" s="1017"/>
      <c r="B2809" s="106"/>
      <c r="C2809" s="994"/>
      <c r="D2809" s="117"/>
      <c r="E2809" s="93"/>
      <c r="F2809" s="94"/>
      <c r="G2809" s="106"/>
      <c r="H2809" s="994"/>
      <c r="I2809" s="91"/>
      <c r="J2809" s="93"/>
      <c r="K2809" s="94"/>
      <c r="L2809" s="106"/>
      <c r="M2809" s="994"/>
      <c r="N2809" s="91"/>
      <c r="O2809" s="93"/>
      <c r="P2809" s="94"/>
    </row>
    <row r="2810" spans="1:16">
      <c r="A2810" s="1017"/>
      <c r="B2810" s="107"/>
      <c r="C2810" s="994"/>
      <c r="D2810" s="117"/>
      <c r="E2810" s="93"/>
      <c r="F2810" s="94"/>
      <c r="G2810" s="107"/>
      <c r="H2810" s="994"/>
      <c r="I2810" s="91"/>
      <c r="J2810" s="93"/>
      <c r="K2810" s="94"/>
      <c r="L2810" s="107"/>
      <c r="M2810" s="994"/>
      <c r="N2810" s="91"/>
      <c r="O2810" s="93"/>
      <c r="P2810" s="94"/>
    </row>
    <row r="2811" spans="1:16">
      <c r="A2811" s="1017"/>
      <c r="B2811" s="106"/>
      <c r="C2811" s="994"/>
      <c r="D2811" s="117"/>
      <c r="E2811" s="93"/>
      <c r="F2811" s="94"/>
      <c r="G2811" s="106"/>
      <c r="H2811" s="994"/>
      <c r="I2811" s="91"/>
      <c r="J2811" s="93"/>
      <c r="K2811" s="94"/>
      <c r="L2811" s="106"/>
      <c r="M2811" s="994"/>
      <c r="N2811" s="91"/>
      <c r="O2811" s="93"/>
      <c r="P2811" s="94"/>
    </row>
    <row r="2812" spans="1:16">
      <c r="A2812" s="1017"/>
      <c r="B2812" s="107"/>
      <c r="C2812" s="994"/>
      <c r="D2812" s="91"/>
      <c r="E2812" s="93"/>
      <c r="F2812" s="94"/>
      <c r="G2812" s="107"/>
      <c r="H2812" s="994"/>
      <c r="I2812" s="91"/>
      <c r="J2812" s="93"/>
      <c r="K2812" s="94"/>
      <c r="L2812" s="107"/>
      <c r="M2812" s="994"/>
      <c r="N2812" s="91"/>
      <c r="O2812" s="93"/>
      <c r="P2812" s="94"/>
    </row>
    <row r="2813" spans="1:16">
      <c r="A2813" s="1017"/>
      <c r="B2813" s="104"/>
      <c r="C2813" s="994"/>
      <c r="D2813" s="110"/>
      <c r="E2813" s="111"/>
      <c r="F2813" s="101"/>
      <c r="G2813" s="104"/>
      <c r="H2813" s="994"/>
      <c r="I2813" s="110"/>
      <c r="J2813" s="111"/>
      <c r="K2813" s="94"/>
      <c r="L2813" s="104"/>
      <c r="M2813" s="994"/>
      <c r="N2813" s="110"/>
      <c r="O2813" s="111"/>
      <c r="P2813" s="94"/>
    </row>
    <row r="2814" spans="1:16" ht="17.45" customHeight="1" thickBot="1">
      <c r="A2814" s="1017"/>
      <c r="B2814" s="104"/>
      <c r="C2814" s="995"/>
      <c r="D2814" s="119" t="s">
        <v>1047</v>
      </c>
      <c r="E2814" s="120" t="s">
        <v>1048</v>
      </c>
      <c r="F2814" s="121"/>
      <c r="G2814" s="104"/>
      <c r="H2814" s="995"/>
      <c r="I2814" s="119" t="s">
        <v>1047</v>
      </c>
      <c r="J2814" s="120" t="s">
        <v>1048</v>
      </c>
      <c r="K2814" s="94"/>
      <c r="L2814" s="104"/>
      <c r="M2814" s="995"/>
      <c r="N2814" s="119" t="s">
        <v>1047</v>
      </c>
      <c r="O2814" s="120" t="s">
        <v>1048</v>
      </c>
      <c r="P2814" s="94"/>
    </row>
    <row r="2815" spans="1:16">
      <c r="A2815" s="102"/>
      <c r="B2815" s="106"/>
      <c r="C2815" s="1008" t="s">
        <v>1049</v>
      </c>
      <c r="D2815" s="115"/>
      <c r="E2815" s="116"/>
      <c r="F2815" s="122"/>
      <c r="G2815" s="106"/>
      <c r="H2815" s="993" t="s">
        <v>1049</v>
      </c>
      <c r="I2815" s="115"/>
      <c r="J2815" s="116"/>
      <c r="K2815" s="122"/>
      <c r="L2815" s="106"/>
      <c r="M2815" s="1009" t="s">
        <v>1049</v>
      </c>
      <c r="N2815" s="115"/>
      <c r="O2815" s="116"/>
      <c r="P2815" s="122"/>
    </row>
    <row r="2816" spans="1:16">
      <c r="A2816" s="102"/>
      <c r="B2816" s="107"/>
      <c r="C2816" s="994"/>
      <c r="D2816" s="91"/>
      <c r="E2816" s="93"/>
      <c r="F2816" s="94"/>
      <c r="G2816" s="107"/>
      <c r="H2816" s="994"/>
      <c r="I2816" s="91"/>
      <c r="J2816" s="93"/>
      <c r="K2816" s="94"/>
      <c r="L2816" s="107"/>
      <c r="M2816" s="994"/>
      <c r="N2816" s="91"/>
      <c r="O2816" s="93"/>
      <c r="P2816" s="94"/>
    </row>
    <row r="2817" spans="1:16">
      <c r="A2817" s="102"/>
      <c r="B2817" s="123"/>
      <c r="C2817" s="994"/>
      <c r="D2817" s="91"/>
      <c r="E2817" s="93"/>
      <c r="F2817" s="94"/>
      <c r="G2817" s="123"/>
      <c r="H2817" s="994"/>
      <c r="I2817" s="91"/>
      <c r="J2817" s="93"/>
      <c r="K2817" s="94"/>
      <c r="L2817" s="123"/>
      <c r="M2817" s="994"/>
      <c r="N2817" s="91"/>
      <c r="O2817" s="93"/>
      <c r="P2817" s="125"/>
    </row>
    <row r="2818" spans="1:16">
      <c r="A2818" s="102"/>
      <c r="B2818" s="104"/>
      <c r="C2818" s="994"/>
      <c r="D2818" s="91"/>
      <c r="E2818" s="93"/>
      <c r="F2818" s="94"/>
      <c r="G2818" s="104"/>
      <c r="H2818" s="994"/>
      <c r="I2818" s="91"/>
      <c r="J2818" s="93"/>
      <c r="K2818" s="94"/>
      <c r="L2818" s="104"/>
      <c r="M2818" s="994"/>
      <c r="N2818" s="91"/>
      <c r="O2818" s="93"/>
      <c r="P2818" s="213"/>
    </row>
    <row r="2819" spans="1:16">
      <c r="A2819" s="102"/>
      <c r="B2819" s="106"/>
      <c r="C2819" s="994"/>
      <c r="D2819" s="91"/>
      <c r="E2819" s="93"/>
      <c r="F2819" s="94"/>
      <c r="G2819" s="106"/>
      <c r="H2819" s="994"/>
      <c r="I2819" s="91"/>
      <c r="J2819" s="93"/>
      <c r="K2819" s="94"/>
      <c r="L2819" s="106"/>
      <c r="M2819" s="994"/>
      <c r="N2819" s="91"/>
      <c r="O2819" s="93"/>
      <c r="P2819" s="94"/>
    </row>
    <row r="2820" spans="1:16">
      <c r="A2820" s="102"/>
      <c r="B2820" s="107"/>
      <c r="C2820" s="994"/>
      <c r="D2820" s="91"/>
      <c r="E2820" s="93"/>
      <c r="F2820" s="124"/>
      <c r="G2820" s="107"/>
      <c r="H2820" s="994"/>
      <c r="I2820" s="91"/>
      <c r="J2820" s="93"/>
      <c r="K2820" s="124"/>
      <c r="L2820" s="107"/>
      <c r="M2820" s="994"/>
      <c r="N2820" s="91"/>
      <c r="O2820" s="93"/>
      <c r="P2820" s="124"/>
    </row>
    <row r="2821" spans="1:16">
      <c r="A2821" s="102"/>
      <c r="B2821" s="106"/>
      <c r="C2821" s="994"/>
      <c r="D2821" s="91"/>
      <c r="E2821" s="93"/>
      <c r="F2821" s="125"/>
      <c r="G2821" s="106"/>
      <c r="H2821" s="994"/>
      <c r="I2821" s="91"/>
      <c r="J2821" s="93"/>
      <c r="K2821" s="125"/>
      <c r="L2821" s="106"/>
      <c r="M2821" s="994"/>
      <c r="N2821" s="91"/>
      <c r="O2821" s="93"/>
      <c r="P2821" s="125"/>
    </row>
    <row r="2822" spans="1:16">
      <c r="A2822" s="102"/>
      <c r="B2822" s="107"/>
      <c r="C2822" s="994"/>
      <c r="D2822" s="214"/>
      <c r="E2822" s="111"/>
      <c r="F2822" s="213"/>
      <c r="G2822" s="107"/>
      <c r="H2822" s="994"/>
      <c r="I2822" s="110"/>
      <c r="J2822" s="111"/>
      <c r="K2822" s="213"/>
      <c r="L2822" s="107"/>
      <c r="M2822" s="994"/>
      <c r="N2822" s="110"/>
      <c r="O2822" s="111"/>
      <c r="P2822" s="213"/>
    </row>
    <row r="2823" spans="1:16">
      <c r="A2823" s="102"/>
      <c r="B2823" s="106"/>
      <c r="C2823" s="994"/>
      <c r="D2823" s="214"/>
      <c r="E2823" s="111"/>
      <c r="F2823" s="213"/>
      <c r="G2823" s="106"/>
      <c r="H2823" s="994"/>
      <c r="I2823" s="110"/>
      <c r="J2823" s="111"/>
      <c r="K2823" s="213"/>
      <c r="L2823" s="106"/>
      <c r="M2823" s="994"/>
      <c r="N2823" s="110"/>
      <c r="O2823" s="111"/>
      <c r="P2823" s="213"/>
    </row>
    <row r="2824" spans="1:16" ht="17.45" customHeight="1" thickBot="1">
      <c r="A2824" s="102"/>
      <c r="B2824" s="107"/>
      <c r="C2824" s="995"/>
      <c r="D2824" s="126"/>
      <c r="E2824" s="127"/>
      <c r="F2824" s="101"/>
      <c r="G2824" s="107"/>
      <c r="H2824" s="995"/>
      <c r="I2824" s="110"/>
      <c r="J2824" s="127"/>
      <c r="K2824" s="101"/>
      <c r="L2824" s="107"/>
      <c r="M2824" s="995"/>
      <c r="N2824" s="110"/>
      <c r="O2824" s="128"/>
      <c r="P2824" s="124"/>
    </row>
    <row r="2825" spans="1:16">
      <c r="A2825" s="129"/>
      <c r="B2825" s="106"/>
      <c r="C2825" s="1008" t="s">
        <v>1055</v>
      </c>
      <c r="D2825" s="115" t="s">
        <v>1056</v>
      </c>
      <c r="E2825" s="130" t="s">
        <v>943</v>
      </c>
      <c r="F2825" s="122"/>
      <c r="G2825" s="106"/>
      <c r="H2825" s="993" t="s">
        <v>1055</v>
      </c>
      <c r="I2825" s="115" t="s">
        <v>1056</v>
      </c>
      <c r="J2825" s="130" t="s">
        <v>943</v>
      </c>
      <c r="K2825" s="122"/>
      <c r="L2825" s="106"/>
      <c r="M2825" s="1009" t="s">
        <v>1055</v>
      </c>
      <c r="N2825" s="115" t="s">
        <v>1056</v>
      </c>
      <c r="O2825" s="130" t="s">
        <v>943</v>
      </c>
      <c r="P2825" s="122"/>
    </row>
    <row r="2826" spans="1:16">
      <c r="A2826" s="129"/>
      <c r="B2826" s="107"/>
      <c r="C2826" s="994"/>
      <c r="D2826" s="91" t="s">
        <v>1060</v>
      </c>
      <c r="E2826" s="93" t="s">
        <v>948</v>
      </c>
      <c r="F2826" s="131"/>
      <c r="G2826" s="107"/>
      <c r="H2826" s="994"/>
      <c r="I2826" s="91" t="s">
        <v>1060</v>
      </c>
      <c r="J2826" s="93" t="s">
        <v>948</v>
      </c>
      <c r="K2826" s="131"/>
      <c r="L2826" s="107"/>
      <c r="M2826" s="994"/>
      <c r="N2826" s="91" t="s">
        <v>1060</v>
      </c>
      <c r="O2826" s="93" t="s">
        <v>948</v>
      </c>
      <c r="P2826" s="131"/>
    </row>
    <row r="2827" spans="1:16">
      <c r="A2827" s="129"/>
      <c r="B2827" s="132"/>
      <c r="C2827" s="994"/>
      <c r="D2827" s="91" t="s">
        <v>1063</v>
      </c>
      <c r="E2827" s="93" t="s">
        <v>952</v>
      </c>
      <c r="F2827" s="94"/>
      <c r="G2827" s="132"/>
      <c r="H2827" s="994"/>
      <c r="I2827" s="91" t="s">
        <v>1063</v>
      </c>
      <c r="J2827" s="93" t="s">
        <v>952</v>
      </c>
      <c r="K2827" s="94"/>
      <c r="L2827" s="132"/>
      <c r="M2827" s="994"/>
      <c r="N2827" s="91" t="s">
        <v>1063</v>
      </c>
      <c r="O2827" s="93" t="s">
        <v>952</v>
      </c>
      <c r="P2827" s="94"/>
    </row>
    <row r="2828" spans="1:16">
      <c r="A2828" s="129"/>
      <c r="B2828" s="107"/>
      <c r="C2828" s="994"/>
      <c r="D2828" s="91" t="s">
        <v>978</v>
      </c>
      <c r="E2828" s="93" t="s">
        <v>956</v>
      </c>
      <c r="F2828" s="101"/>
      <c r="G2828" s="107"/>
      <c r="H2828" s="994"/>
      <c r="I2828" s="91" t="s">
        <v>978</v>
      </c>
      <c r="J2828" s="93" t="s">
        <v>956</v>
      </c>
      <c r="K2828" s="101"/>
      <c r="L2828" s="107"/>
      <c r="M2828" s="994"/>
      <c r="N2828" s="91" t="s">
        <v>978</v>
      </c>
      <c r="O2828" s="93" t="s">
        <v>956</v>
      </c>
      <c r="P2828" s="101"/>
    </row>
    <row r="2829" spans="1:16">
      <c r="A2829" s="129"/>
      <c r="B2829" s="132"/>
      <c r="C2829" s="994"/>
      <c r="D2829" s="91"/>
      <c r="E2829" s="111"/>
      <c r="F2829" s="133"/>
      <c r="G2829" s="132"/>
      <c r="H2829" s="994"/>
      <c r="I2829" s="91"/>
      <c r="J2829" s="111"/>
      <c r="K2829" s="133"/>
      <c r="L2829" s="132"/>
      <c r="M2829" s="994"/>
      <c r="N2829" s="91"/>
      <c r="O2829" s="111"/>
      <c r="P2829" s="133"/>
    </row>
    <row r="2830" spans="1:16">
      <c r="A2830" s="129"/>
      <c r="B2830" s="107"/>
      <c r="C2830" s="994"/>
      <c r="D2830" s="91"/>
      <c r="E2830" s="93"/>
      <c r="F2830" s="94"/>
      <c r="G2830" s="107"/>
      <c r="H2830" s="994"/>
      <c r="I2830" s="91"/>
      <c r="J2830" s="93"/>
      <c r="K2830" s="94"/>
      <c r="L2830" s="107"/>
      <c r="M2830" s="994"/>
      <c r="N2830" s="91"/>
      <c r="O2830" s="93"/>
      <c r="P2830" s="94"/>
    </row>
    <row r="2831" spans="1:16">
      <c r="A2831" s="129"/>
      <c r="B2831" s="132"/>
      <c r="C2831" s="994"/>
      <c r="D2831" s="91"/>
      <c r="E2831" s="111"/>
      <c r="F2831" s="133"/>
      <c r="G2831" s="132"/>
      <c r="H2831" s="994"/>
      <c r="I2831" s="91"/>
      <c r="J2831" s="111"/>
      <c r="K2831" s="133"/>
      <c r="L2831" s="132"/>
      <c r="M2831" s="994"/>
      <c r="N2831" s="91"/>
      <c r="O2831" s="111"/>
      <c r="P2831" s="133"/>
    </row>
    <row r="2832" spans="1:16">
      <c r="A2832" s="129"/>
      <c r="B2832" s="107"/>
      <c r="C2832" s="994"/>
      <c r="D2832" s="91"/>
      <c r="E2832" s="93"/>
      <c r="F2832" s="94"/>
      <c r="G2832" s="107"/>
      <c r="H2832" s="994"/>
      <c r="I2832" s="91"/>
      <c r="J2832" s="93"/>
      <c r="K2832" s="94"/>
      <c r="L2832" s="107"/>
      <c r="M2832" s="994"/>
      <c r="N2832" s="91"/>
      <c r="O2832" s="93"/>
      <c r="P2832" s="94"/>
    </row>
    <row r="2833" spans="1:16">
      <c r="A2833" s="129"/>
      <c r="B2833" s="132"/>
      <c r="C2833" s="994"/>
      <c r="D2833" s="91"/>
      <c r="E2833" s="93"/>
      <c r="F2833" s="94"/>
      <c r="G2833" s="132"/>
      <c r="H2833" s="994"/>
      <c r="I2833" s="91"/>
      <c r="J2833" s="93"/>
      <c r="K2833" s="94"/>
      <c r="L2833" s="132"/>
      <c r="M2833" s="994"/>
      <c r="N2833" s="91"/>
      <c r="O2833" s="93"/>
      <c r="P2833" s="94"/>
    </row>
    <row r="2834" spans="1:16" ht="17.45" customHeight="1" thickBot="1">
      <c r="A2834" s="129"/>
      <c r="B2834" s="107"/>
      <c r="C2834" s="995"/>
      <c r="D2834" s="112"/>
      <c r="E2834" s="113"/>
      <c r="F2834" s="114"/>
      <c r="G2834" s="107"/>
      <c r="H2834" s="995"/>
      <c r="I2834" s="112"/>
      <c r="J2834" s="127"/>
      <c r="K2834" s="101"/>
      <c r="L2834" s="107"/>
      <c r="M2834" s="995"/>
      <c r="N2834" s="112"/>
      <c r="O2834" s="127"/>
      <c r="P2834" s="101"/>
    </row>
    <row r="2835" spans="1:16">
      <c r="A2835" s="129"/>
      <c r="B2835" s="132"/>
      <c r="C2835" s="1011" t="s">
        <v>1068</v>
      </c>
      <c r="D2835" s="134" t="s">
        <v>1069</v>
      </c>
      <c r="E2835" s="135"/>
      <c r="F2835" s="136" t="s">
        <v>1070</v>
      </c>
      <c r="G2835" s="132"/>
      <c r="H2835" s="1028" t="s">
        <v>1068</v>
      </c>
      <c r="I2835" s="134" t="s">
        <v>1069</v>
      </c>
      <c r="J2835" s="135"/>
      <c r="K2835" s="136" t="s">
        <v>1070</v>
      </c>
      <c r="L2835" s="132"/>
      <c r="M2835" s="1013" t="s">
        <v>1068</v>
      </c>
      <c r="N2835" s="134" t="s">
        <v>1069</v>
      </c>
      <c r="O2835" s="135"/>
      <c r="P2835" s="136" t="s">
        <v>1070</v>
      </c>
    </row>
    <row r="2836" spans="1:16">
      <c r="A2836" s="129"/>
      <c r="B2836" s="107"/>
      <c r="C2836" s="994"/>
      <c r="D2836" s="117"/>
      <c r="E2836" s="118"/>
      <c r="F2836" s="137"/>
      <c r="G2836" s="107"/>
      <c r="H2836" s="994"/>
      <c r="I2836" s="91"/>
      <c r="J2836" s="93"/>
      <c r="K2836" s="94"/>
      <c r="L2836" s="107"/>
      <c r="M2836" s="994"/>
      <c r="N2836" s="91"/>
      <c r="O2836" s="93"/>
      <c r="P2836" s="94"/>
    </row>
    <row r="2837" spans="1:16">
      <c r="A2837" s="129"/>
      <c r="B2837" s="132"/>
      <c r="C2837" s="994"/>
      <c r="D2837" s="91"/>
      <c r="E2837" s="93"/>
      <c r="F2837" s="94"/>
      <c r="G2837" s="132"/>
      <c r="H2837" s="994"/>
      <c r="I2837" s="91"/>
      <c r="J2837" s="93"/>
      <c r="K2837" s="94"/>
      <c r="L2837" s="132"/>
      <c r="M2837" s="994"/>
      <c r="N2837" s="91"/>
      <c r="O2837" s="93"/>
      <c r="P2837" s="94"/>
    </row>
    <row r="2838" spans="1:16">
      <c r="A2838" s="129"/>
      <c r="B2838" s="107"/>
      <c r="C2838" s="994"/>
      <c r="D2838" s="110"/>
      <c r="E2838" s="111"/>
      <c r="F2838" s="101"/>
      <c r="G2838" s="107"/>
      <c r="H2838" s="994"/>
      <c r="I2838" s="110"/>
      <c r="J2838" s="111"/>
      <c r="K2838" s="101"/>
      <c r="L2838" s="107"/>
      <c r="M2838" s="994"/>
      <c r="N2838" s="110"/>
      <c r="O2838" s="111"/>
      <c r="P2838" s="101"/>
    </row>
    <row r="2839" spans="1:16">
      <c r="A2839" s="1031"/>
      <c r="B2839" s="132"/>
      <c r="C2839" s="994"/>
      <c r="D2839" s="91"/>
      <c r="E2839" s="93"/>
      <c r="F2839" s="94"/>
      <c r="G2839" s="132"/>
      <c r="H2839" s="994"/>
      <c r="I2839" s="91"/>
      <c r="J2839" s="93"/>
      <c r="K2839" s="94"/>
      <c r="L2839" s="132"/>
      <c r="M2839" s="994"/>
      <c r="N2839" s="91"/>
      <c r="O2839" s="93"/>
      <c r="P2839" s="94"/>
    </row>
    <row r="2840" spans="1:16">
      <c r="A2840" s="1017"/>
      <c r="B2840" s="107"/>
      <c r="C2840" s="994"/>
      <c r="D2840" s="91"/>
      <c r="E2840" s="93"/>
      <c r="F2840" s="94"/>
      <c r="G2840" s="107"/>
      <c r="H2840" s="994"/>
      <c r="I2840" s="91"/>
      <c r="J2840" s="93"/>
      <c r="K2840" s="94"/>
      <c r="L2840" s="107"/>
      <c r="M2840" s="994"/>
      <c r="N2840" s="91"/>
      <c r="O2840" s="93"/>
      <c r="P2840" s="94"/>
    </row>
    <row r="2841" spans="1:16">
      <c r="A2841" s="1017"/>
      <c r="B2841" s="132"/>
      <c r="C2841" s="994"/>
      <c r="D2841" s="110"/>
      <c r="E2841" s="111"/>
      <c r="F2841" s="101"/>
      <c r="G2841" s="132"/>
      <c r="H2841" s="994"/>
      <c r="I2841" s="110"/>
      <c r="J2841" s="111"/>
      <c r="K2841" s="101"/>
      <c r="L2841" s="132"/>
      <c r="M2841" s="994"/>
      <c r="N2841" s="110"/>
      <c r="O2841" s="111"/>
      <c r="P2841" s="101"/>
    </row>
    <row r="2842" spans="1:16" ht="17.45" customHeight="1" thickBot="1">
      <c r="A2842" s="1032"/>
      <c r="B2842" s="138"/>
      <c r="C2842" s="1012"/>
      <c r="D2842" s="139"/>
      <c r="E2842" s="140"/>
      <c r="F2842" s="141"/>
      <c r="G2842" s="138"/>
      <c r="H2842" s="1012"/>
      <c r="I2842" s="139"/>
      <c r="J2842" s="140"/>
      <c r="K2842" s="141"/>
      <c r="L2842" s="138"/>
      <c r="M2842" s="1012"/>
      <c r="N2842" s="139"/>
      <c r="O2842" s="140"/>
      <c r="P2842" s="141"/>
    </row>
    <row r="2843" spans="1:16" s="143" customFormat="1" ht="27" customHeight="1" thickTop="1" thickBot="1">
      <c r="A2843" s="142"/>
      <c r="B2843" s="1000" t="s">
        <v>1077</v>
      </c>
      <c r="C2843" s="1001"/>
      <c r="D2843" s="1001"/>
      <c r="E2843" s="1001"/>
      <c r="F2843" s="1001"/>
      <c r="G2843" s="1025" t="s">
        <v>1078</v>
      </c>
      <c r="H2843" s="1006"/>
      <c r="I2843" s="1006"/>
      <c r="J2843" s="1006"/>
      <c r="K2843" s="1006"/>
      <c r="L2843" s="1006"/>
      <c r="M2843" s="1006"/>
      <c r="N2843" s="1005" t="s">
        <v>1079</v>
      </c>
      <c r="O2843" s="1006"/>
      <c r="P2843" s="1006"/>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990">
        <f>A2759</f>
        <v>46169</v>
      </c>
      <c r="B2845" s="1020" t="s">
        <v>1085</v>
      </c>
      <c r="C2845" s="157"/>
      <c r="D2845" s="158"/>
      <c r="E2845" s="159"/>
      <c r="F2845" s="160"/>
      <c r="G2845" s="161"/>
      <c r="H2845" s="162"/>
      <c r="I2845" s="163"/>
      <c r="J2845" s="163"/>
      <c r="K2845" s="164"/>
      <c r="L2845" s="165"/>
      <c r="M2845" s="166"/>
      <c r="N2845" s="167"/>
      <c r="O2845" s="163"/>
      <c r="P2845" s="168"/>
    </row>
    <row r="2846" spans="1:16" s="169" customFormat="1">
      <c r="A2846" s="991"/>
      <c r="B2846" s="1021"/>
      <c r="C2846" s="170"/>
      <c r="D2846" s="171"/>
      <c r="E2846" s="172"/>
      <c r="F2846" s="173"/>
      <c r="G2846" s="170"/>
      <c r="H2846" s="174"/>
      <c r="I2846" s="172"/>
      <c r="J2846" s="172"/>
      <c r="K2846" s="175"/>
      <c r="L2846" s="176"/>
      <c r="M2846" s="177"/>
      <c r="N2846" s="178"/>
      <c r="O2846" s="172"/>
      <c r="P2846" s="179"/>
    </row>
    <row r="2847" spans="1:16" s="169" customFormat="1">
      <c r="A2847" s="991"/>
      <c r="B2847" s="1021"/>
      <c r="C2847" s="170"/>
      <c r="D2847" s="171"/>
      <c r="E2847" s="172"/>
      <c r="F2847" s="173"/>
      <c r="G2847" s="170"/>
      <c r="H2847" s="180"/>
      <c r="I2847" s="172"/>
      <c r="J2847" s="172"/>
      <c r="K2847" s="175"/>
      <c r="L2847" s="181"/>
      <c r="M2847" s="177"/>
      <c r="N2847" s="178"/>
      <c r="O2847" s="172"/>
      <c r="P2847" s="179"/>
    </row>
    <row r="2848" spans="1:16" s="169" customFormat="1">
      <c r="A2848" s="991"/>
      <c r="B2848" s="1021"/>
      <c r="C2848" s="170"/>
      <c r="D2848" s="215"/>
      <c r="E2848" s="172"/>
      <c r="F2848" s="173"/>
      <c r="G2848" s="170"/>
      <c r="H2848" s="180"/>
      <c r="I2848" s="172"/>
      <c r="J2848" s="172"/>
      <c r="K2848" s="184"/>
      <c r="L2848" s="181"/>
      <c r="M2848" s="177"/>
      <c r="N2848" s="178"/>
      <c r="O2848" s="172"/>
      <c r="P2848" s="179"/>
    </row>
    <row r="2849" spans="1:16" s="169" customFormat="1">
      <c r="A2849" s="991"/>
      <c r="B2849" s="1021"/>
      <c r="C2849" s="170"/>
      <c r="D2849" s="182"/>
      <c r="E2849" s="172"/>
      <c r="F2849" s="179"/>
      <c r="G2849" s="170"/>
      <c r="H2849" s="183"/>
      <c r="I2849" s="172"/>
      <c r="J2849" s="172"/>
      <c r="K2849" s="184"/>
      <c r="L2849" s="181"/>
      <c r="M2849" s="177"/>
      <c r="N2849" s="178"/>
      <c r="O2849" s="172"/>
      <c r="P2849" s="179"/>
    </row>
    <row r="2850" spans="1:16" s="169" customFormat="1">
      <c r="A2850" s="991"/>
      <c r="B2850" s="1021"/>
      <c r="C2850" s="170"/>
      <c r="D2850" s="171"/>
      <c r="E2850" s="172"/>
      <c r="F2850" s="185"/>
      <c r="G2850" s="195"/>
      <c r="H2850" s="180"/>
      <c r="I2850" s="188"/>
      <c r="J2850" s="172"/>
      <c r="K2850" s="175"/>
      <c r="L2850" s="186"/>
      <c r="M2850" s="187"/>
      <c r="N2850" s="178"/>
      <c r="O2850" s="172"/>
      <c r="P2850" s="179"/>
    </row>
    <row r="2851" spans="1:16" s="169" customFormat="1">
      <c r="A2851" s="991"/>
      <c r="B2851" s="1021"/>
      <c r="C2851" s="170"/>
      <c r="D2851" s="171"/>
      <c r="E2851" s="172"/>
      <c r="F2851" s="179"/>
      <c r="G2851" s="170"/>
      <c r="H2851" s="180"/>
      <c r="I2851" s="188"/>
      <c r="J2851" s="172"/>
      <c r="K2851" s="175"/>
      <c r="L2851" s="181"/>
      <c r="M2851" s="177"/>
      <c r="N2851" s="178"/>
      <c r="O2851" s="172"/>
      <c r="P2851" s="179"/>
    </row>
    <row r="2852" spans="1:16" s="169" customFormat="1">
      <c r="A2852" s="991"/>
      <c r="B2852" s="1021"/>
      <c r="C2852" s="170"/>
      <c r="D2852" s="171"/>
      <c r="E2852" s="172"/>
      <c r="F2852" s="179"/>
      <c r="G2852" s="216"/>
      <c r="H2852" s="180"/>
      <c r="I2852" s="172"/>
      <c r="J2852" s="172"/>
      <c r="K2852" s="175"/>
      <c r="L2852" s="181"/>
      <c r="M2852" s="177"/>
      <c r="N2852" s="178"/>
      <c r="O2852" s="172"/>
      <c r="P2852" s="179"/>
    </row>
    <row r="2853" spans="1:16" s="169" customFormat="1">
      <c r="A2853" s="991"/>
      <c r="B2853" s="1021"/>
      <c r="C2853" s="170"/>
      <c r="D2853" s="171"/>
      <c r="E2853" s="172"/>
      <c r="F2853" s="185"/>
      <c r="G2853" s="170"/>
      <c r="H2853" s="180"/>
      <c r="I2853" s="188"/>
      <c r="J2853" s="172"/>
      <c r="K2853" s="175"/>
      <c r="L2853" s="181"/>
      <c r="M2853" s="177"/>
      <c r="N2853" s="178"/>
      <c r="O2853" s="172"/>
      <c r="P2853" s="179"/>
    </row>
    <row r="2854" spans="1:16" s="169" customFormat="1">
      <c r="A2854" s="991"/>
      <c r="B2854" s="1021"/>
      <c r="C2854" s="170"/>
      <c r="D2854" s="171"/>
      <c r="E2854" s="172"/>
      <c r="F2854" s="179"/>
      <c r="G2854" s="170"/>
      <c r="H2854" s="180"/>
      <c r="I2854" s="188"/>
      <c r="J2854" s="172"/>
      <c r="K2854" s="175"/>
      <c r="L2854" s="181"/>
      <c r="M2854" s="177"/>
      <c r="N2854" s="178"/>
      <c r="O2854" s="172"/>
      <c r="P2854" s="179"/>
    </row>
    <row r="2855" spans="1:16" s="169" customFormat="1">
      <c r="A2855" s="991"/>
      <c r="B2855" s="1021"/>
      <c r="C2855" s="189"/>
      <c r="D2855" s="190"/>
      <c r="E2855" s="191"/>
      <c r="F2855" s="192"/>
      <c r="G2855" s="170"/>
      <c r="H2855" s="174"/>
      <c r="I2855" s="172"/>
      <c r="J2855" s="172"/>
      <c r="K2855" s="175"/>
      <c r="L2855" s="181"/>
      <c r="M2855" s="177"/>
      <c r="N2855" s="193"/>
      <c r="O2855" s="191"/>
      <c r="P2855" s="192"/>
    </row>
    <row r="2856" spans="1:16" s="169" customFormat="1">
      <c r="A2856" s="991"/>
      <c r="B2856" s="1021"/>
      <c r="C2856" s="189"/>
      <c r="D2856" s="190"/>
      <c r="E2856" s="191"/>
      <c r="F2856" s="192"/>
      <c r="G2856" s="195"/>
      <c r="H2856" s="180"/>
      <c r="I2856" s="188"/>
      <c r="J2856" s="172"/>
      <c r="K2856" s="175"/>
      <c r="L2856" s="181"/>
      <c r="M2856" s="177"/>
      <c r="N2856" s="193"/>
      <c r="O2856" s="191"/>
      <c r="P2856" s="192"/>
    </row>
    <row r="2857" spans="1:16" s="169" customFormat="1">
      <c r="A2857" s="991"/>
      <c r="B2857" s="1021"/>
      <c r="C2857" s="189"/>
      <c r="D2857" s="190"/>
      <c r="E2857" s="191"/>
      <c r="F2857" s="192"/>
      <c r="G2857" s="170"/>
      <c r="H2857" s="196"/>
      <c r="I2857" s="188"/>
      <c r="J2857" s="197"/>
      <c r="K2857" s="194"/>
      <c r="L2857" s="181"/>
      <c r="M2857" s="177"/>
      <c r="N2857" s="193"/>
      <c r="O2857" s="191"/>
      <c r="P2857" s="192"/>
    </row>
    <row r="2858" spans="1:16" s="169" customFormat="1">
      <c r="A2858" s="991"/>
      <c r="B2858" s="1021"/>
      <c r="C2858" s="189"/>
      <c r="D2858" s="190"/>
      <c r="E2858" s="191"/>
      <c r="F2858" s="192"/>
      <c r="G2858" s="170"/>
      <c r="H2858" s="198"/>
      <c r="I2858" s="172"/>
      <c r="J2858" s="172"/>
      <c r="K2858" s="175"/>
      <c r="L2858" s="181"/>
      <c r="M2858" s="177"/>
      <c r="N2858" s="193"/>
      <c r="O2858" s="191"/>
      <c r="P2858" s="192"/>
    </row>
    <row r="2859" spans="1:16" s="169" customFormat="1">
      <c r="A2859" s="991"/>
      <c r="B2859" s="1021"/>
      <c r="C2859" s="189"/>
      <c r="D2859" s="190"/>
      <c r="E2859" s="191"/>
      <c r="F2859" s="192"/>
      <c r="G2859" s="195"/>
      <c r="H2859" s="180"/>
      <c r="I2859" s="197"/>
      <c r="J2859" s="197"/>
      <c r="K2859" s="194"/>
      <c r="L2859" s="181"/>
      <c r="M2859" s="177"/>
      <c r="N2859" s="193"/>
      <c r="O2859" s="191"/>
      <c r="P2859" s="192"/>
    </row>
    <row r="2860" spans="1:16" s="169" customFormat="1">
      <c r="A2860" s="991"/>
      <c r="B2860" s="1021"/>
      <c r="C2860" s="189"/>
      <c r="D2860" s="190"/>
      <c r="E2860" s="191"/>
      <c r="F2860" s="192"/>
      <c r="G2860" s="170"/>
      <c r="H2860" s="180"/>
      <c r="I2860" s="197"/>
      <c r="J2860" s="197"/>
      <c r="K2860" s="194"/>
      <c r="L2860" s="176"/>
      <c r="M2860" s="177"/>
      <c r="N2860" s="193"/>
      <c r="O2860" s="191"/>
      <c r="P2860" s="192"/>
    </row>
    <row r="2861" spans="1:16" s="169" customFormat="1">
      <c r="A2861" s="991"/>
      <c r="B2861" s="1021"/>
      <c r="C2861" s="189"/>
      <c r="D2861" s="190"/>
      <c r="E2861" s="191"/>
      <c r="F2861" s="192"/>
      <c r="G2861" s="189"/>
      <c r="H2861" s="198"/>
      <c r="I2861" s="199"/>
      <c r="J2861" s="199"/>
      <c r="K2861" s="200"/>
      <c r="L2861" s="201"/>
      <c r="M2861" s="187"/>
      <c r="N2861" s="193"/>
      <c r="O2861" s="191"/>
      <c r="P2861" s="192"/>
    </row>
    <row r="2862" spans="1:16" s="169" customFormat="1">
      <c r="A2862" s="991"/>
      <c r="B2862" s="1021"/>
      <c r="C2862" s="189"/>
      <c r="D2862" s="190"/>
      <c r="E2862" s="191"/>
      <c r="F2862" s="192"/>
      <c r="G2862" s="189"/>
      <c r="H2862" s="198"/>
      <c r="I2862" s="199"/>
      <c r="J2862" s="199"/>
      <c r="K2862" s="200"/>
      <c r="L2862" s="201"/>
      <c r="M2862" s="187"/>
      <c r="N2862" s="193"/>
      <c r="O2862" s="191"/>
      <c r="P2862" s="192"/>
    </row>
    <row r="2863" spans="1:16" s="169" customFormat="1">
      <c r="A2863" s="991"/>
      <c r="B2863" s="1021"/>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992"/>
      <c r="B2864" s="1022"/>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16">
        <f>A2759+1</f>
        <v>46170</v>
      </c>
      <c r="B2865" s="87" t="s">
        <v>940</v>
      </c>
      <c r="C2865" s="1008" t="s">
        <v>941</v>
      </c>
      <c r="D2865" s="88" t="s">
        <v>942</v>
      </c>
      <c r="E2865" s="89" t="s">
        <v>943</v>
      </c>
      <c r="F2865" s="90"/>
      <c r="G2865" s="87" t="s">
        <v>940</v>
      </c>
      <c r="H2865" s="1023" t="s">
        <v>941</v>
      </c>
      <c r="I2865" s="88" t="s">
        <v>942</v>
      </c>
      <c r="J2865" s="89" t="s">
        <v>943</v>
      </c>
      <c r="K2865" s="90"/>
      <c r="L2865" s="87" t="s">
        <v>940</v>
      </c>
      <c r="M2865" s="1029" t="s">
        <v>941</v>
      </c>
      <c r="N2865" s="88" t="s">
        <v>942</v>
      </c>
      <c r="O2865" s="89" t="s">
        <v>943</v>
      </c>
      <c r="P2865" s="90"/>
    </row>
    <row r="2866" spans="1:16" ht="18" customHeight="1">
      <c r="A2866" s="1017"/>
      <c r="B2866" s="1026"/>
      <c r="C2866" s="994"/>
      <c r="D2866" s="91" t="s">
        <v>951</v>
      </c>
      <c r="E2866" s="92" t="s">
        <v>948</v>
      </c>
      <c r="F2866" s="90"/>
      <c r="G2866" s="1026"/>
      <c r="H2866" s="994"/>
      <c r="I2866" s="91" t="s">
        <v>951</v>
      </c>
      <c r="J2866" s="92" t="s">
        <v>948</v>
      </c>
      <c r="K2866" s="90"/>
      <c r="L2866" s="1026"/>
      <c r="M2866" s="994"/>
      <c r="N2866" s="91" t="s">
        <v>951</v>
      </c>
      <c r="O2866" s="92" t="s">
        <v>948</v>
      </c>
      <c r="P2866" s="90"/>
    </row>
    <row r="2867" spans="1:16" ht="17.45" customHeight="1" thickBot="1">
      <c r="A2867" s="1017"/>
      <c r="B2867" s="997"/>
      <c r="C2867" s="994"/>
      <c r="D2867" s="91" t="s">
        <v>955</v>
      </c>
      <c r="E2867" s="93" t="s">
        <v>952</v>
      </c>
      <c r="F2867" s="95"/>
      <c r="G2867" s="997"/>
      <c r="H2867" s="994"/>
      <c r="I2867" s="91" t="s">
        <v>955</v>
      </c>
      <c r="J2867" s="93" t="s">
        <v>952</v>
      </c>
      <c r="K2867" s="95"/>
      <c r="L2867" s="997"/>
      <c r="M2867" s="994"/>
      <c r="N2867" s="91" t="s">
        <v>955</v>
      </c>
      <c r="O2867" s="93" t="s">
        <v>952</v>
      </c>
      <c r="P2867" s="95"/>
    </row>
    <row r="2868" spans="1:16" ht="17.45" customHeight="1" thickBot="1">
      <c r="A2868" s="1017"/>
      <c r="B2868" s="87" t="s">
        <v>954</v>
      </c>
      <c r="C2868" s="994"/>
      <c r="D2868" s="91"/>
      <c r="E2868" s="93"/>
      <c r="F2868" s="94"/>
      <c r="G2868" s="87" t="s">
        <v>954</v>
      </c>
      <c r="H2868" s="994"/>
      <c r="I2868" s="91" t="s">
        <v>958</v>
      </c>
      <c r="J2868" s="93" t="s">
        <v>956</v>
      </c>
      <c r="K2868" s="94"/>
      <c r="L2868" s="87" t="s">
        <v>954</v>
      </c>
      <c r="M2868" s="994"/>
      <c r="N2868" s="91" t="s">
        <v>958</v>
      </c>
      <c r="O2868" s="93" t="s">
        <v>956</v>
      </c>
      <c r="P2868" s="94"/>
    </row>
    <row r="2869" spans="1:16">
      <c r="A2869" s="1017"/>
      <c r="B2869" s="1027"/>
      <c r="C2869" s="994"/>
      <c r="D2869" s="91"/>
      <c r="E2869" s="93"/>
      <c r="F2869" s="94"/>
      <c r="G2869" s="1027"/>
      <c r="H2869" s="994"/>
      <c r="I2869" s="91"/>
      <c r="J2869" s="93"/>
      <c r="K2869" s="94"/>
      <c r="L2869" s="1027"/>
      <c r="M2869" s="994"/>
      <c r="N2869" s="91"/>
      <c r="O2869" s="93"/>
      <c r="P2869" s="94"/>
    </row>
    <row r="2870" spans="1:16">
      <c r="A2870" s="1017"/>
      <c r="B2870" s="1003"/>
      <c r="C2870" s="994"/>
      <c r="D2870" s="91"/>
      <c r="E2870" s="93"/>
      <c r="F2870" s="94"/>
      <c r="G2870" s="1003"/>
      <c r="H2870" s="994"/>
      <c r="I2870" s="91"/>
      <c r="J2870" s="93"/>
      <c r="K2870" s="94"/>
      <c r="L2870" s="1003"/>
      <c r="M2870" s="994"/>
      <c r="N2870" s="91"/>
      <c r="O2870" s="93"/>
      <c r="P2870" s="94"/>
    </row>
    <row r="2871" spans="1:16">
      <c r="A2871" s="1017"/>
      <c r="B2871" s="1002"/>
      <c r="C2871" s="994"/>
      <c r="D2871" s="91"/>
      <c r="E2871" s="93"/>
      <c r="F2871" s="90"/>
      <c r="G2871" s="1002"/>
      <c r="H2871" s="994"/>
      <c r="I2871" s="91"/>
      <c r="J2871" s="93"/>
      <c r="K2871" s="90"/>
      <c r="L2871" s="1002"/>
      <c r="M2871" s="994"/>
      <c r="N2871" s="91"/>
      <c r="O2871" s="93"/>
      <c r="P2871" s="90"/>
    </row>
    <row r="2872" spans="1:16">
      <c r="A2872" s="1017"/>
      <c r="B2872" s="1003"/>
      <c r="C2872" s="994"/>
      <c r="D2872" s="91"/>
      <c r="E2872" s="93"/>
      <c r="F2872" s="96"/>
      <c r="G2872" s="1003"/>
      <c r="H2872" s="994"/>
      <c r="I2872" s="91"/>
      <c r="J2872" s="93"/>
      <c r="K2872" s="96"/>
      <c r="L2872" s="1003"/>
      <c r="M2872" s="994"/>
      <c r="N2872" s="91"/>
      <c r="O2872" s="93"/>
      <c r="P2872" s="90"/>
    </row>
    <row r="2873" spans="1:16">
      <c r="A2873" s="1017"/>
      <c r="B2873" s="1002"/>
      <c r="C2873" s="994"/>
      <c r="D2873" s="91"/>
      <c r="E2873" s="93"/>
      <c r="F2873" s="99"/>
      <c r="G2873" s="1002"/>
      <c r="H2873" s="994"/>
      <c r="I2873" s="91"/>
      <c r="J2873" s="93"/>
      <c r="K2873" s="99"/>
      <c r="L2873" s="1002"/>
      <c r="M2873" s="994"/>
      <c r="N2873" s="91"/>
      <c r="O2873" s="93"/>
      <c r="P2873" s="96"/>
    </row>
    <row r="2874" spans="1:16" ht="17.45" customHeight="1" thickBot="1">
      <c r="A2874" s="1017"/>
      <c r="B2874" s="1003"/>
      <c r="C2874" s="994"/>
      <c r="D2874" s="91"/>
      <c r="E2874" s="93"/>
      <c r="F2874" s="96"/>
      <c r="G2874" s="1003"/>
      <c r="H2874" s="994"/>
      <c r="I2874" s="91"/>
      <c r="J2874" s="93"/>
      <c r="K2874" s="96"/>
      <c r="L2874" s="1003"/>
      <c r="M2874" s="994"/>
      <c r="N2874" s="91"/>
      <c r="O2874" s="93"/>
      <c r="P2874" s="96"/>
    </row>
    <row r="2875" spans="1:16" ht="17.45" customHeight="1" thickBot="1">
      <c r="A2875" s="1017"/>
      <c r="B2875" s="97" t="s">
        <v>977</v>
      </c>
      <c r="C2875" s="994"/>
      <c r="D2875" s="91"/>
      <c r="E2875" s="93"/>
      <c r="F2875" s="96"/>
      <c r="G2875" s="97" t="s">
        <v>977</v>
      </c>
      <c r="H2875" s="994"/>
      <c r="I2875" s="91"/>
      <c r="J2875" s="93"/>
      <c r="K2875" s="96"/>
      <c r="L2875" s="97" t="s">
        <v>977</v>
      </c>
      <c r="M2875" s="994"/>
      <c r="N2875" s="91"/>
      <c r="O2875" s="93"/>
      <c r="P2875" s="96"/>
    </row>
    <row r="2876" spans="1:16">
      <c r="A2876" s="1017"/>
      <c r="B2876" s="1007"/>
      <c r="C2876" s="994"/>
      <c r="D2876" s="91"/>
      <c r="E2876" s="93"/>
      <c r="F2876" s="96"/>
      <c r="G2876" s="1007"/>
      <c r="H2876" s="994"/>
      <c r="I2876" s="91"/>
      <c r="J2876" s="93"/>
      <c r="K2876" s="96"/>
      <c r="L2876" s="1007"/>
      <c r="M2876" s="994"/>
      <c r="N2876" s="91"/>
      <c r="O2876" s="93"/>
      <c r="P2876" s="96"/>
    </row>
    <row r="2877" spans="1:16">
      <c r="A2877" s="1017"/>
      <c r="B2877" s="999"/>
      <c r="C2877" s="994"/>
      <c r="D2877" s="91"/>
      <c r="E2877" s="93"/>
      <c r="F2877" s="96"/>
      <c r="G2877" s="999"/>
      <c r="H2877" s="994"/>
      <c r="I2877" s="91"/>
      <c r="J2877" s="93"/>
      <c r="K2877" s="96"/>
      <c r="L2877" s="999"/>
      <c r="M2877" s="994"/>
      <c r="N2877" s="91"/>
      <c r="O2877" s="93"/>
      <c r="P2877" s="94"/>
    </row>
    <row r="2878" spans="1:16" ht="17.45" customHeight="1" thickBot="1">
      <c r="A2878" s="1017"/>
      <c r="B2878" s="997"/>
      <c r="C2878" s="994"/>
      <c r="D2878" s="91"/>
      <c r="E2878" s="93"/>
      <c r="F2878" s="94"/>
      <c r="G2878" s="997"/>
      <c r="H2878" s="994"/>
      <c r="I2878" s="91"/>
      <c r="J2878" s="93"/>
      <c r="K2878" s="94"/>
      <c r="L2878" s="997"/>
      <c r="M2878" s="994"/>
      <c r="N2878" s="91"/>
      <c r="O2878" s="93"/>
      <c r="P2878" s="94"/>
    </row>
    <row r="2879" spans="1:16" ht="17.45" customHeight="1" thickBot="1">
      <c r="A2879" s="1017"/>
      <c r="B2879" s="97" t="s">
        <v>994</v>
      </c>
      <c r="C2879" s="994"/>
      <c r="D2879" s="91"/>
      <c r="E2879" s="93"/>
      <c r="F2879" s="94"/>
      <c r="G2879" s="97" t="s">
        <v>994</v>
      </c>
      <c r="H2879" s="994"/>
      <c r="I2879" s="91"/>
      <c r="J2879" s="93"/>
      <c r="K2879" s="94"/>
      <c r="L2879" s="97" t="s">
        <v>994</v>
      </c>
      <c r="M2879" s="994"/>
      <c r="N2879" s="91"/>
      <c r="O2879" s="93"/>
      <c r="P2879" s="94"/>
    </row>
    <row r="2880" spans="1:16">
      <c r="A2880" s="1017"/>
      <c r="B2880" s="998"/>
      <c r="C2880" s="994"/>
      <c r="D2880" s="91"/>
      <c r="E2880" s="93"/>
      <c r="F2880" s="94"/>
      <c r="G2880" s="998"/>
      <c r="H2880" s="994"/>
      <c r="I2880" s="91"/>
      <c r="J2880" s="93"/>
      <c r="K2880" s="94"/>
      <c r="L2880" s="998"/>
      <c r="M2880" s="994"/>
      <c r="N2880" s="91"/>
      <c r="O2880" s="93"/>
      <c r="P2880" s="94"/>
    </row>
    <row r="2881" spans="1:16">
      <c r="A2881" s="1017"/>
      <c r="B2881" s="999"/>
      <c r="C2881" s="994"/>
      <c r="D2881" s="91"/>
      <c r="E2881" s="93"/>
      <c r="F2881" s="94"/>
      <c r="G2881" s="999"/>
      <c r="H2881" s="994"/>
      <c r="I2881" s="91"/>
      <c r="J2881" s="93"/>
      <c r="K2881" s="94"/>
      <c r="L2881" s="999"/>
      <c r="M2881" s="994"/>
      <c r="N2881" s="91"/>
      <c r="O2881" s="93"/>
      <c r="P2881" s="94"/>
    </row>
    <row r="2882" spans="1:16" ht="17.45" customHeight="1" thickBot="1">
      <c r="A2882" s="1017"/>
      <c r="B2882" s="997"/>
      <c r="C2882" s="994"/>
      <c r="D2882" s="91"/>
      <c r="E2882" s="93"/>
      <c r="F2882" s="94"/>
      <c r="G2882" s="997"/>
      <c r="H2882" s="994"/>
      <c r="I2882" s="91"/>
      <c r="J2882" s="93"/>
      <c r="K2882" s="94"/>
      <c r="L2882" s="997"/>
      <c r="M2882" s="994"/>
      <c r="N2882" s="91"/>
      <c r="O2882" s="93"/>
      <c r="P2882" s="94"/>
    </row>
    <row r="2883" spans="1:16">
      <c r="A2883" s="1017"/>
      <c r="B2883" s="1018" t="s">
        <v>1013</v>
      </c>
      <c r="C2883" s="994"/>
      <c r="D2883" s="91"/>
      <c r="E2883" s="93"/>
      <c r="F2883" s="94"/>
      <c r="G2883" s="1018" t="s">
        <v>1013</v>
      </c>
      <c r="H2883" s="994"/>
      <c r="I2883" s="91"/>
      <c r="J2883" s="93"/>
      <c r="K2883" s="94"/>
      <c r="L2883" s="1018" t="s">
        <v>1013</v>
      </c>
      <c r="M2883" s="994"/>
      <c r="N2883" s="91"/>
      <c r="O2883" s="93"/>
      <c r="P2883" s="94"/>
    </row>
    <row r="2884" spans="1:16" ht="17.45" customHeight="1" thickBot="1">
      <c r="A2884" s="1017"/>
      <c r="B2884" s="1019"/>
      <c r="C2884" s="994"/>
      <c r="D2884" s="91"/>
      <c r="E2884" s="93"/>
      <c r="F2884" s="94"/>
      <c r="G2884" s="1019"/>
      <c r="H2884" s="994"/>
      <c r="I2884" s="91"/>
      <c r="J2884" s="93"/>
      <c r="K2884" s="94"/>
      <c r="L2884" s="1019"/>
      <c r="M2884" s="994"/>
      <c r="N2884" s="91"/>
      <c r="O2884" s="93"/>
      <c r="P2884" s="90"/>
    </row>
    <row r="2885" spans="1:16" ht="17.45" customHeight="1" thickTop="1">
      <c r="A2885" s="1017"/>
      <c r="B2885" s="1015" t="s">
        <v>1014</v>
      </c>
      <c r="C2885" s="994"/>
      <c r="D2885" s="91"/>
      <c r="E2885" s="93"/>
      <c r="F2885" s="90"/>
      <c r="G2885" s="1015" t="s">
        <v>1014</v>
      </c>
      <c r="H2885" s="994"/>
      <c r="I2885" s="91"/>
      <c r="J2885" s="93"/>
      <c r="K2885" s="90"/>
      <c r="L2885" s="1015" t="s">
        <v>1014</v>
      </c>
      <c r="M2885" s="994"/>
      <c r="N2885" s="91"/>
      <c r="O2885" s="93"/>
      <c r="P2885" s="94"/>
    </row>
    <row r="2886" spans="1:16" ht="17.45" customHeight="1" thickBot="1">
      <c r="A2886" s="1017"/>
      <c r="B2886" s="997"/>
      <c r="C2886" s="994"/>
      <c r="D2886" s="91"/>
      <c r="E2886" s="93"/>
      <c r="F2886" s="90"/>
      <c r="G2886" s="997"/>
      <c r="H2886" s="994"/>
      <c r="I2886" s="91"/>
      <c r="J2886" s="93"/>
      <c r="K2886" s="90"/>
      <c r="L2886" s="997"/>
      <c r="M2886" s="994"/>
      <c r="N2886" s="91"/>
      <c r="O2886" s="93"/>
      <c r="P2886" s="98"/>
    </row>
    <row r="2887" spans="1:16">
      <c r="A2887" s="1017"/>
      <c r="B2887" s="1014"/>
      <c r="C2887" s="994"/>
      <c r="D2887" s="91"/>
      <c r="E2887" s="93"/>
      <c r="F2887" s="94"/>
      <c r="G2887" s="1014"/>
      <c r="H2887" s="994"/>
      <c r="I2887" s="91"/>
      <c r="J2887" s="93"/>
      <c r="K2887" s="94"/>
      <c r="L2887" s="1014"/>
      <c r="M2887" s="994"/>
      <c r="N2887" s="91"/>
      <c r="O2887" s="93"/>
      <c r="P2887" s="100"/>
    </row>
    <row r="2888" spans="1:16" ht="17.45" customHeight="1" thickBot="1">
      <c r="A2888" s="1017"/>
      <c r="B2888" s="999"/>
      <c r="C2888" s="994"/>
      <c r="D2888" s="91"/>
      <c r="E2888" s="93"/>
      <c r="F2888" s="94"/>
      <c r="G2888" s="999"/>
      <c r="H2888" s="994"/>
      <c r="I2888" s="91"/>
      <c r="J2888" s="93"/>
      <c r="K2888" s="94"/>
      <c r="L2888" s="999"/>
      <c r="M2888" s="994"/>
      <c r="N2888" s="91"/>
      <c r="O2888" s="93"/>
      <c r="P2888" s="101"/>
    </row>
    <row r="2889" spans="1:16">
      <c r="A2889" s="1017"/>
      <c r="B2889" s="1010" t="s">
        <v>1015</v>
      </c>
      <c r="C2889" s="994"/>
      <c r="D2889" s="91"/>
      <c r="E2889" s="93"/>
      <c r="F2889" s="90"/>
      <c r="G2889" s="1010" t="s">
        <v>1015</v>
      </c>
      <c r="H2889" s="994"/>
      <c r="I2889" s="91"/>
      <c r="J2889" s="93"/>
      <c r="K2889" s="90"/>
      <c r="L2889" s="1010" t="s">
        <v>1015</v>
      </c>
      <c r="M2889" s="994"/>
      <c r="N2889" s="91"/>
      <c r="O2889" s="93"/>
      <c r="P2889" s="96"/>
    </row>
    <row r="2890" spans="1:16" ht="17.45" customHeight="1" thickBot="1">
      <c r="A2890" s="1017"/>
      <c r="B2890" s="997"/>
      <c r="C2890" s="994"/>
      <c r="D2890" s="91"/>
      <c r="E2890" s="93"/>
      <c r="F2890" s="98"/>
      <c r="G2890" s="997"/>
      <c r="H2890" s="994"/>
      <c r="I2890" s="91"/>
      <c r="J2890" s="93"/>
      <c r="K2890" s="98"/>
      <c r="L2890" s="997"/>
      <c r="M2890" s="994"/>
      <c r="N2890" s="91"/>
      <c r="O2890" s="93"/>
      <c r="P2890" s="101"/>
    </row>
    <row r="2891" spans="1:16">
      <c r="A2891" s="1017"/>
      <c r="B2891" s="996"/>
      <c r="C2891" s="994"/>
      <c r="D2891" s="91"/>
      <c r="E2891" s="93"/>
      <c r="F2891" s="99"/>
      <c r="G2891" s="996"/>
      <c r="H2891" s="994"/>
      <c r="I2891" s="91"/>
      <c r="J2891" s="93"/>
      <c r="K2891" s="100"/>
      <c r="L2891" s="996"/>
      <c r="M2891" s="994"/>
      <c r="N2891" s="91"/>
      <c r="O2891" s="93"/>
      <c r="P2891" s="90"/>
    </row>
    <row r="2892" spans="1:16" ht="17.45" customHeight="1" thickBot="1">
      <c r="A2892" s="1017"/>
      <c r="B2892" s="997"/>
      <c r="C2892" s="994"/>
      <c r="D2892" s="91"/>
      <c r="E2892" s="93"/>
      <c r="F2892" s="96"/>
      <c r="G2892" s="997"/>
      <c r="H2892" s="994"/>
      <c r="I2892" s="91"/>
      <c r="J2892" s="93"/>
      <c r="K2892" s="101"/>
      <c r="L2892" s="997"/>
      <c r="M2892" s="994"/>
      <c r="N2892" s="91"/>
      <c r="O2892" s="93"/>
      <c r="P2892" s="94"/>
    </row>
    <row r="2893" spans="1:16">
      <c r="A2893" s="1017"/>
      <c r="B2893" s="1004" t="s">
        <v>1016</v>
      </c>
      <c r="C2893" s="994"/>
      <c r="D2893" s="91"/>
      <c r="E2893" s="93"/>
      <c r="F2893" s="100"/>
      <c r="G2893" s="1004" t="s">
        <v>1016</v>
      </c>
      <c r="H2893" s="994"/>
      <c r="I2893" s="91"/>
      <c r="J2893" s="93"/>
      <c r="K2893" s="101"/>
      <c r="L2893" s="1004" t="s">
        <v>1016</v>
      </c>
      <c r="M2893" s="994"/>
      <c r="N2893" s="91"/>
      <c r="O2893" s="111"/>
      <c r="P2893" s="94"/>
    </row>
    <row r="2894" spans="1:16" ht="17.45" customHeight="1" thickBot="1">
      <c r="A2894" s="1017"/>
      <c r="B2894" s="997"/>
      <c r="C2894" s="994"/>
      <c r="D2894" s="91"/>
      <c r="E2894" s="93"/>
      <c r="F2894" s="101"/>
      <c r="G2894" s="997"/>
      <c r="H2894" s="994"/>
      <c r="I2894" s="91"/>
      <c r="J2894" s="93"/>
      <c r="K2894" s="96"/>
      <c r="L2894" s="997"/>
      <c r="M2894" s="994"/>
      <c r="N2894" s="110"/>
      <c r="O2894" s="93"/>
      <c r="P2894" s="109"/>
    </row>
    <row r="2895" spans="1:16">
      <c r="A2895" s="1017"/>
      <c r="B2895" s="996"/>
      <c r="C2895" s="994"/>
      <c r="D2895" s="91"/>
      <c r="E2895" s="93"/>
      <c r="F2895" s="101"/>
      <c r="G2895" s="996"/>
      <c r="H2895" s="994"/>
      <c r="I2895" s="91"/>
      <c r="J2895" s="93"/>
      <c r="K2895" s="101"/>
      <c r="L2895" s="996"/>
      <c r="M2895" s="994"/>
      <c r="N2895" s="110"/>
      <c r="O2895" s="111"/>
      <c r="P2895" s="94"/>
    </row>
    <row r="2896" spans="1:16" ht="17.45" customHeight="1" thickBot="1">
      <c r="A2896" s="1017"/>
      <c r="B2896" s="997"/>
      <c r="C2896" s="994"/>
      <c r="D2896" s="91"/>
      <c r="E2896" s="93"/>
      <c r="F2896" s="96"/>
      <c r="G2896" s="997"/>
      <c r="H2896" s="994"/>
      <c r="I2896" s="91"/>
      <c r="J2896" s="93"/>
      <c r="K2896" s="90"/>
      <c r="L2896" s="997"/>
      <c r="M2896" s="994"/>
      <c r="N2896" s="91"/>
      <c r="O2896" s="111"/>
      <c r="P2896" s="101"/>
    </row>
    <row r="2897" spans="1:16">
      <c r="A2897" s="1017"/>
      <c r="B2897" s="1004" t="s">
        <v>1018</v>
      </c>
      <c r="C2897" s="994"/>
      <c r="D2897" s="91"/>
      <c r="E2897" s="93"/>
      <c r="F2897" s="101"/>
      <c r="G2897" s="1004" t="s">
        <v>1018</v>
      </c>
      <c r="H2897" s="994"/>
      <c r="I2897" s="91"/>
      <c r="J2897" s="93"/>
      <c r="K2897" s="94"/>
      <c r="L2897" s="1004" t="s">
        <v>1018</v>
      </c>
      <c r="M2897" s="994"/>
      <c r="N2897" s="91"/>
      <c r="O2897" s="93"/>
      <c r="P2897" s="94"/>
    </row>
    <row r="2898" spans="1:16" ht="17.45" customHeight="1" thickBot="1">
      <c r="A2898" s="1017"/>
      <c r="B2898" s="997"/>
      <c r="C2898" s="994"/>
      <c r="D2898" s="91"/>
      <c r="E2898" s="93"/>
      <c r="F2898" s="90"/>
      <c r="G2898" s="997"/>
      <c r="H2898" s="994"/>
      <c r="I2898" s="91"/>
      <c r="J2898" s="111"/>
      <c r="K2898" s="94"/>
      <c r="L2898" s="997"/>
      <c r="M2898" s="994"/>
      <c r="N2898" s="110"/>
      <c r="O2898" s="111"/>
      <c r="P2898" s="94"/>
    </row>
    <row r="2899" spans="1:16">
      <c r="A2899" s="1017"/>
      <c r="B2899" s="996"/>
      <c r="C2899" s="994"/>
      <c r="D2899" s="91"/>
      <c r="E2899" s="93"/>
      <c r="F2899" s="94"/>
      <c r="G2899" s="996"/>
      <c r="H2899" s="994"/>
      <c r="I2899" s="91"/>
      <c r="J2899" s="93"/>
      <c r="K2899" s="94"/>
      <c r="L2899" s="996"/>
      <c r="M2899" s="994"/>
      <c r="N2899" s="110"/>
      <c r="O2899" s="111"/>
      <c r="P2899" s="94"/>
    </row>
    <row r="2900" spans="1:16" ht="17.45" customHeight="1" thickBot="1">
      <c r="A2900" s="1017"/>
      <c r="B2900" s="997"/>
      <c r="C2900" s="994"/>
      <c r="D2900" s="91"/>
      <c r="E2900" s="93"/>
      <c r="F2900" s="90"/>
      <c r="G2900" s="997"/>
      <c r="H2900" s="994"/>
      <c r="I2900" s="91"/>
      <c r="J2900" s="111"/>
      <c r="K2900" s="94"/>
      <c r="L2900" s="997"/>
      <c r="M2900" s="994"/>
      <c r="N2900" s="91"/>
      <c r="O2900" s="111"/>
      <c r="P2900" s="94"/>
    </row>
    <row r="2901" spans="1:16">
      <c r="A2901" s="1017"/>
      <c r="B2901" s="1010" t="s">
        <v>1020</v>
      </c>
      <c r="C2901" s="994"/>
      <c r="D2901" s="91"/>
      <c r="E2901" s="93"/>
      <c r="F2901" s="90"/>
      <c r="G2901" s="1010" t="s">
        <v>1020</v>
      </c>
      <c r="H2901" s="994"/>
      <c r="I2901" s="91"/>
      <c r="J2901" s="111"/>
      <c r="K2901" s="94"/>
      <c r="L2901" s="1010" t="s">
        <v>1020</v>
      </c>
      <c r="M2901" s="994"/>
      <c r="N2901" s="110"/>
      <c r="O2901" s="111"/>
      <c r="P2901" s="94"/>
    </row>
    <row r="2902" spans="1:16" ht="17.45" customHeight="1" thickBot="1">
      <c r="A2902" s="1017"/>
      <c r="B2902" s="997"/>
      <c r="C2902" s="994"/>
      <c r="D2902" s="91"/>
      <c r="E2902" s="93"/>
      <c r="F2902" s="90"/>
      <c r="G2902" s="997"/>
      <c r="H2902" s="994"/>
      <c r="I2902" s="91"/>
      <c r="J2902" s="111"/>
      <c r="K2902" s="94"/>
      <c r="L2902" s="997"/>
      <c r="M2902" s="994"/>
      <c r="N2902" s="91"/>
      <c r="O2902" s="111"/>
      <c r="P2902" s="94"/>
    </row>
    <row r="2903" spans="1:16">
      <c r="A2903" s="1017"/>
      <c r="B2903" s="103"/>
      <c r="C2903" s="994"/>
      <c r="D2903" s="91"/>
      <c r="E2903" s="93"/>
      <c r="F2903" s="94"/>
      <c r="G2903" s="103"/>
      <c r="H2903" s="994"/>
      <c r="I2903" s="91"/>
      <c r="J2903" s="93"/>
      <c r="K2903" s="109"/>
      <c r="L2903" s="103"/>
      <c r="M2903" s="994"/>
      <c r="N2903" s="110"/>
      <c r="O2903" s="93"/>
      <c r="P2903" s="109"/>
    </row>
    <row r="2904" spans="1:16">
      <c r="A2904" s="1017"/>
      <c r="B2904" s="104"/>
      <c r="C2904" s="994"/>
      <c r="D2904" s="91"/>
      <c r="E2904" s="93"/>
      <c r="F2904" s="90"/>
      <c r="G2904" s="104"/>
      <c r="H2904" s="994"/>
      <c r="I2904" s="91"/>
      <c r="J2904" s="93"/>
      <c r="K2904" s="94"/>
      <c r="L2904" s="104"/>
      <c r="M2904" s="994"/>
      <c r="N2904" s="110"/>
      <c r="O2904" s="111"/>
      <c r="P2904" s="94"/>
    </row>
    <row r="2905" spans="1:16">
      <c r="A2905" s="1017"/>
      <c r="B2905" s="106"/>
      <c r="C2905" s="994"/>
      <c r="D2905" s="91"/>
      <c r="E2905" s="93"/>
      <c r="F2905" s="90"/>
      <c r="G2905" s="106"/>
      <c r="H2905" s="994"/>
      <c r="I2905" s="110"/>
      <c r="J2905" s="111"/>
      <c r="K2905" s="94"/>
      <c r="L2905" s="106"/>
      <c r="M2905" s="994"/>
      <c r="N2905" s="110"/>
      <c r="O2905" s="111"/>
      <c r="P2905" s="101"/>
    </row>
    <row r="2906" spans="1:16">
      <c r="A2906" s="1017"/>
      <c r="B2906" s="107"/>
      <c r="C2906" s="994"/>
      <c r="D2906" s="91"/>
      <c r="E2906" s="93"/>
      <c r="F2906" s="90"/>
      <c r="G2906" s="107"/>
      <c r="H2906" s="994"/>
      <c r="I2906" s="110"/>
      <c r="J2906" s="111"/>
      <c r="K2906" s="101"/>
      <c r="L2906" s="107"/>
      <c r="M2906" s="994"/>
      <c r="N2906" s="108"/>
      <c r="O2906" s="93"/>
      <c r="P2906" s="94"/>
    </row>
    <row r="2907" spans="1:16">
      <c r="A2907" s="1017"/>
      <c r="B2907" s="106"/>
      <c r="C2907" s="994"/>
      <c r="D2907" s="108"/>
      <c r="E2907" s="93"/>
      <c r="F2907" s="94"/>
      <c r="G2907" s="106"/>
      <c r="H2907" s="994"/>
      <c r="I2907" s="108"/>
      <c r="J2907" s="93"/>
      <c r="K2907" s="109"/>
      <c r="L2907" s="106"/>
      <c r="M2907" s="994"/>
      <c r="N2907" s="91"/>
      <c r="O2907" s="93"/>
      <c r="P2907" s="109"/>
    </row>
    <row r="2908" spans="1:16">
      <c r="A2908" s="1017"/>
      <c r="B2908" s="107"/>
      <c r="C2908" s="994"/>
      <c r="D2908" s="91"/>
      <c r="E2908" s="93"/>
      <c r="F2908" s="105"/>
      <c r="G2908" s="107"/>
      <c r="H2908" s="994"/>
      <c r="I2908" s="91"/>
      <c r="J2908" s="93"/>
      <c r="K2908" s="94"/>
      <c r="L2908" s="107"/>
      <c r="M2908" s="994"/>
      <c r="N2908" s="110"/>
      <c r="O2908" s="111"/>
      <c r="P2908" s="94"/>
    </row>
    <row r="2909" spans="1:16">
      <c r="A2909" s="1017"/>
      <c r="B2909" s="106"/>
      <c r="C2909" s="994"/>
      <c r="D2909" s="91"/>
      <c r="E2909" s="93"/>
      <c r="F2909" s="94"/>
      <c r="G2909" s="106"/>
      <c r="H2909" s="994"/>
      <c r="I2909" s="110"/>
      <c r="J2909" s="111"/>
      <c r="K2909" s="94"/>
      <c r="L2909" s="106"/>
      <c r="M2909" s="994"/>
      <c r="N2909" s="110"/>
      <c r="O2909" s="111"/>
      <c r="P2909" s="94"/>
    </row>
    <row r="2910" spans="1:16" ht="17.45" customHeight="1" thickBot="1">
      <c r="A2910" s="1017"/>
      <c r="B2910" s="107"/>
      <c r="C2910" s="995"/>
      <c r="D2910" s="112"/>
      <c r="E2910" s="113"/>
      <c r="F2910" s="114"/>
      <c r="G2910" s="107"/>
      <c r="H2910" s="994"/>
      <c r="I2910" s="112"/>
      <c r="J2910" s="113"/>
      <c r="K2910" s="114"/>
      <c r="L2910" s="107"/>
      <c r="M2910" s="994"/>
      <c r="N2910" s="112"/>
      <c r="O2910" s="113"/>
      <c r="P2910" s="114"/>
    </row>
    <row r="2911" spans="1:16">
      <c r="A2911" s="1030" t="str">
        <f>TEXT(A2865,"AAAA")</f>
        <v>星期四</v>
      </c>
      <c r="B2911" s="106"/>
      <c r="C2911" s="1008" t="s">
        <v>978</v>
      </c>
      <c r="D2911" s="115"/>
      <c r="E2911" s="116"/>
      <c r="F2911" s="94"/>
      <c r="G2911" s="106"/>
      <c r="H2911" s="993" t="s">
        <v>978</v>
      </c>
      <c r="I2911" s="115"/>
      <c r="J2911" s="116"/>
      <c r="K2911" s="94"/>
      <c r="L2911" s="106"/>
      <c r="M2911" s="1009" t="s">
        <v>978</v>
      </c>
      <c r="N2911" s="115"/>
      <c r="O2911" s="116"/>
      <c r="P2911" s="94"/>
    </row>
    <row r="2912" spans="1:16">
      <c r="A2912" s="1017"/>
      <c r="B2912" s="107"/>
      <c r="C2912" s="994"/>
      <c r="D2912" s="117"/>
      <c r="E2912" s="93"/>
      <c r="F2912" s="94"/>
      <c r="G2912" s="107"/>
      <c r="H2912" s="994"/>
      <c r="I2912" s="91"/>
      <c r="J2912" s="93"/>
      <c r="K2912" s="94"/>
      <c r="L2912" s="107"/>
      <c r="M2912" s="994"/>
      <c r="N2912" s="91"/>
      <c r="O2912" s="93"/>
      <c r="P2912" s="94"/>
    </row>
    <row r="2913" spans="1:16">
      <c r="A2913" s="1017"/>
      <c r="B2913" s="106"/>
      <c r="C2913" s="994"/>
      <c r="D2913" s="117"/>
      <c r="E2913" s="93"/>
      <c r="F2913" s="94"/>
      <c r="G2913" s="106"/>
      <c r="H2913" s="994"/>
      <c r="I2913" s="91"/>
      <c r="J2913" s="93"/>
      <c r="K2913" s="94"/>
      <c r="L2913" s="106"/>
      <c r="M2913" s="994"/>
      <c r="N2913" s="91"/>
      <c r="O2913" s="93"/>
      <c r="P2913" s="94"/>
    </row>
    <row r="2914" spans="1:16">
      <c r="A2914" s="1017"/>
      <c r="B2914" s="107"/>
      <c r="C2914" s="994"/>
      <c r="D2914" s="117"/>
      <c r="E2914" s="93"/>
      <c r="F2914" s="94"/>
      <c r="G2914" s="107"/>
      <c r="H2914" s="994"/>
      <c r="I2914" s="91"/>
      <c r="J2914" s="93"/>
      <c r="K2914" s="94"/>
      <c r="L2914" s="107"/>
      <c r="M2914" s="994"/>
      <c r="N2914" s="91"/>
      <c r="O2914" s="93"/>
      <c r="P2914" s="94"/>
    </row>
    <row r="2915" spans="1:16">
      <c r="A2915" s="1017"/>
      <c r="B2915" s="106"/>
      <c r="C2915" s="994"/>
      <c r="D2915" s="117"/>
      <c r="E2915" s="93"/>
      <c r="F2915" s="94"/>
      <c r="G2915" s="106"/>
      <c r="H2915" s="994"/>
      <c r="I2915" s="91"/>
      <c r="J2915" s="93"/>
      <c r="K2915" s="94"/>
      <c r="L2915" s="106"/>
      <c r="M2915" s="994"/>
      <c r="N2915" s="91"/>
      <c r="O2915" s="93"/>
      <c r="P2915" s="94"/>
    </row>
    <row r="2916" spans="1:16">
      <c r="A2916" s="1017"/>
      <c r="B2916" s="107"/>
      <c r="C2916" s="994"/>
      <c r="D2916" s="117"/>
      <c r="E2916" s="93"/>
      <c r="F2916" s="94"/>
      <c r="G2916" s="107"/>
      <c r="H2916" s="994"/>
      <c r="I2916" s="91"/>
      <c r="J2916" s="93"/>
      <c r="K2916" s="94"/>
      <c r="L2916" s="107"/>
      <c r="M2916" s="994"/>
      <c r="N2916" s="91"/>
      <c r="O2916" s="93"/>
      <c r="P2916" s="94"/>
    </row>
    <row r="2917" spans="1:16">
      <c r="A2917" s="1017"/>
      <c r="B2917" s="106"/>
      <c r="C2917" s="994"/>
      <c r="D2917" s="117"/>
      <c r="E2917" s="93"/>
      <c r="F2917" s="94"/>
      <c r="G2917" s="106"/>
      <c r="H2917" s="994"/>
      <c r="I2917" s="91"/>
      <c r="J2917" s="93"/>
      <c r="K2917" s="94"/>
      <c r="L2917" s="106"/>
      <c r="M2917" s="994"/>
      <c r="N2917" s="91"/>
      <c r="O2917" s="93"/>
      <c r="P2917" s="94"/>
    </row>
    <row r="2918" spans="1:16">
      <c r="A2918" s="1017"/>
      <c r="B2918" s="107"/>
      <c r="C2918" s="994"/>
      <c r="D2918" s="91"/>
      <c r="E2918" s="93"/>
      <c r="F2918" s="94"/>
      <c r="G2918" s="107"/>
      <c r="H2918" s="994"/>
      <c r="I2918" s="91"/>
      <c r="J2918" s="93"/>
      <c r="K2918" s="94"/>
      <c r="L2918" s="107"/>
      <c r="M2918" s="994"/>
      <c r="N2918" s="91"/>
      <c r="O2918" s="93"/>
      <c r="P2918" s="94"/>
    </row>
    <row r="2919" spans="1:16">
      <c r="A2919" s="1017"/>
      <c r="B2919" s="104"/>
      <c r="C2919" s="994"/>
      <c r="D2919" s="110"/>
      <c r="E2919" s="111"/>
      <c r="F2919" s="101"/>
      <c r="G2919" s="104"/>
      <c r="H2919" s="994"/>
      <c r="I2919" s="110"/>
      <c r="J2919" s="111"/>
      <c r="K2919" s="94"/>
      <c r="L2919" s="104"/>
      <c r="M2919" s="994"/>
      <c r="N2919" s="110"/>
      <c r="O2919" s="111"/>
      <c r="P2919" s="94"/>
    </row>
    <row r="2920" spans="1:16" ht="17.45" customHeight="1" thickBot="1">
      <c r="A2920" s="1017"/>
      <c r="B2920" s="104"/>
      <c r="C2920" s="995"/>
      <c r="D2920" s="119" t="s">
        <v>1047</v>
      </c>
      <c r="E2920" s="120" t="s">
        <v>1048</v>
      </c>
      <c r="F2920" s="121"/>
      <c r="G2920" s="104"/>
      <c r="H2920" s="995"/>
      <c r="I2920" s="119" t="s">
        <v>1047</v>
      </c>
      <c r="J2920" s="120" t="s">
        <v>1048</v>
      </c>
      <c r="K2920" s="94"/>
      <c r="L2920" s="104"/>
      <c r="M2920" s="995"/>
      <c r="N2920" s="119" t="s">
        <v>1047</v>
      </c>
      <c r="O2920" s="120" t="s">
        <v>1048</v>
      </c>
      <c r="P2920" s="94"/>
    </row>
    <row r="2921" spans="1:16">
      <c r="A2921" s="102"/>
      <c r="B2921" s="106"/>
      <c r="C2921" s="1008" t="s">
        <v>1049</v>
      </c>
      <c r="D2921" s="115"/>
      <c r="E2921" s="116"/>
      <c r="F2921" s="122"/>
      <c r="G2921" s="106"/>
      <c r="H2921" s="993" t="s">
        <v>1049</v>
      </c>
      <c r="I2921" s="115"/>
      <c r="J2921" s="116"/>
      <c r="K2921" s="122"/>
      <c r="L2921" s="106"/>
      <c r="M2921" s="1009" t="s">
        <v>1049</v>
      </c>
      <c r="N2921" s="115"/>
      <c r="O2921" s="116"/>
      <c r="P2921" s="122"/>
    </row>
    <row r="2922" spans="1:16">
      <c r="A2922" s="102"/>
      <c r="B2922" s="107"/>
      <c r="C2922" s="994"/>
      <c r="D2922" s="91"/>
      <c r="E2922" s="93"/>
      <c r="F2922" s="94"/>
      <c r="G2922" s="107"/>
      <c r="H2922" s="994"/>
      <c r="I2922" s="91"/>
      <c r="J2922" s="93"/>
      <c r="K2922" s="94"/>
      <c r="L2922" s="107"/>
      <c r="M2922" s="994"/>
      <c r="N2922" s="91"/>
      <c r="O2922" s="93"/>
      <c r="P2922" s="94"/>
    </row>
    <row r="2923" spans="1:16">
      <c r="A2923" s="102"/>
      <c r="B2923" s="123"/>
      <c r="C2923" s="994"/>
      <c r="D2923" s="91"/>
      <c r="E2923" s="93"/>
      <c r="F2923" s="94"/>
      <c r="G2923" s="123"/>
      <c r="H2923" s="994"/>
      <c r="I2923" s="91"/>
      <c r="J2923" s="93"/>
      <c r="K2923" s="94"/>
      <c r="L2923" s="123"/>
      <c r="M2923" s="994"/>
      <c r="N2923" s="91"/>
      <c r="O2923" s="93"/>
      <c r="P2923" s="125"/>
    </row>
    <row r="2924" spans="1:16">
      <c r="A2924" s="102"/>
      <c r="B2924" s="104"/>
      <c r="C2924" s="994"/>
      <c r="D2924" s="91"/>
      <c r="E2924" s="93"/>
      <c r="F2924" s="94"/>
      <c r="G2924" s="104"/>
      <c r="H2924" s="994"/>
      <c r="I2924" s="91"/>
      <c r="J2924" s="93"/>
      <c r="K2924" s="94"/>
      <c r="L2924" s="104"/>
      <c r="M2924" s="994"/>
      <c r="N2924" s="91"/>
      <c r="O2924" s="93"/>
      <c r="P2924" s="213"/>
    </row>
    <row r="2925" spans="1:16">
      <c r="A2925" s="102"/>
      <c r="B2925" s="106"/>
      <c r="C2925" s="994"/>
      <c r="D2925" s="91"/>
      <c r="E2925" s="93"/>
      <c r="F2925" s="94"/>
      <c r="G2925" s="106"/>
      <c r="H2925" s="994"/>
      <c r="I2925" s="91"/>
      <c r="J2925" s="93"/>
      <c r="K2925" s="94"/>
      <c r="L2925" s="106"/>
      <c r="M2925" s="994"/>
      <c r="N2925" s="91"/>
      <c r="O2925" s="93"/>
      <c r="P2925" s="94"/>
    </row>
    <row r="2926" spans="1:16">
      <c r="A2926" s="102"/>
      <c r="B2926" s="107"/>
      <c r="C2926" s="994"/>
      <c r="D2926" s="91"/>
      <c r="E2926" s="93"/>
      <c r="F2926" s="124"/>
      <c r="G2926" s="107"/>
      <c r="H2926" s="994"/>
      <c r="I2926" s="91"/>
      <c r="J2926" s="93"/>
      <c r="K2926" s="124"/>
      <c r="L2926" s="107"/>
      <c r="M2926" s="994"/>
      <c r="N2926" s="91"/>
      <c r="O2926" s="93"/>
      <c r="P2926" s="124"/>
    </row>
    <row r="2927" spans="1:16">
      <c r="A2927" s="102"/>
      <c r="B2927" s="106"/>
      <c r="C2927" s="994"/>
      <c r="D2927" s="91"/>
      <c r="E2927" s="93"/>
      <c r="F2927" s="125"/>
      <c r="G2927" s="106"/>
      <c r="H2927" s="994"/>
      <c r="I2927" s="91"/>
      <c r="J2927" s="93"/>
      <c r="K2927" s="125"/>
      <c r="L2927" s="106"/>
      <c r="M2927" s="994"/>
      <c r="N2927" s="91"/>
      <c r="O2927" s="93"/>
      <c r="P2927" s="125"/>
    </row>
    <row r="2928" spans="1:16">
      <c r="A2928" s="102"/>
      <c r="B2928" s="107"/>
      <c r="C2928" s="994"/>
      <c r="D2928" s="214"/>
      <c r="E2928" s="111"/>
      <c r="F2928" s="213"/>
      <c r="G2928" s="107"/>
      <c r="H2928" s="994"/>
      <c r="I2928" s="110"/>
      <c r="J2928" s="111"/>
      <c r="K2928" s="213"/>
      <c r="L2928" s="107"/>
      <c r="M2928" s="994"/>
      <c r="N2928" s="110"/>
      <c r="O2928" s="111"/>
      <c r="P2928" s="213"/>
    </row>
    <row r="2929" spans="1:16">
      <c r="A2929" s="102"/>
      <c r="B2929" s="106"/>
      <c r="C2929" s="994"/>
      <c r="D2929" s="214"/>
      <c r="E2929" s="111"/>
      <c r="F2929" s="213"/>
      <c r="G2929" s="106"/>
      <c r="H2929" s="994"/>
      <c r="I2929" s="110"/>
      <c r="J2929" s="111"/>
      <c r="K2929" s="213"/>
      <c r="L2929" s="106"/>
      <c r="M2929" s="994"/>
      <c r="N2929" s="110"/>
      <c r="O2929" s="111"/>
      <c r="P2929" s="213"/>
    </row>
    <row r="2930" spans="1:16" ht="17.45" customHeight="1" thickBot="1">
      <c r="A2930" s="102"/>
      <c r="B2930" s="107"/>
      <c r="C2930" s="995"/>
      <c r="D2930" s="126"/>
      <c r="E2930" s="127"/>
      <c r="F2930" s="101"/>
      <c r="G2930" s="107"/>
      <c r="H2930" s="995"/>
      <c r="I2930" s="110"/>
      <c r="J2930" s="127"/>
      <c r="K2930" s="101"/>
      <c r="L2930" s="107"/>
      <c r="M2930" s="995"/>
      <c r="N2930" s="110"/>
      <c r="O2930" s="128"/>
      <c r="P2930" s="124"/>
    </row>
    <row r="2931" spans="1:16">
      <c r="A2931" s="129"/>
      <c r="B2931" s="106"/>
      <c r="C2931" s="1008" t="s">
        <v>1055</v>
      </c>
      <c r="D2931" s="115" t="s">
        <v>1056</v>
      </c>
      <c r="E2931" s="130" t="s">
        <v>943</v>
      </c>
      <c r="F2931" s="122"/>
      <c r="G2931" s="106"/>
      <c r="H2931" s="993" t="s">
        <v>1055</v>
      </c>
      <c r="I2931" s="115" t="s">
        <v>1056</v>
      </c>
      <c r="J2931" s="130" t="s">
        <v>943</v>
      </c>
      <c r="K2931" s="122"/>
      <c r="L2931" s="106"/>
      <c r="M2931" s="1009" t="s">
        <v>1055</v>
      </c>
      <c r="N2931" s="115" t="s">
        <v>1056</v>
      </c>
      <c r="O2931" s="130" t="s">
        <v>943</v>
      </c>
      <c r="P2931" s="122"/>
    </row>
    <row r="2932" spans="1:16">
      <c r="A2932" s="129"/>
      <c r="B2932" s="107"/>
      <c r="C2932" s="994"/>
      <c r="D2932" s="91" t="s">
        <v>1060</v>
      </c>
      <c r="E2932" s="93" t="s">
        <v>948</v>
      </c>
      <c r="F2932" s="131"/>
      <c r="G2932" s="107"/>
      <c r="H2932" s="994"/>
      <c r="I2932" s="91" t="s">
        <v>1060</v>
      </c>
      <c r="J2932" s="93" t="s">
        <v>948</v>
      </c>
      <c r="K2932" s="131"/>
      <c r="L2932" s="107"/>
      <c r="M2932" s="994"/>
      <c r="N2932" s="91" t="s">
        <v>1060</v>
      </c>
      <c r="O2932" s="93" t="s">
        <v>948</v>
      </c>
      <c r="P2932" s="131"/>
    </row>
    <row r="2933" spans="1:16">
      <c r="A2933" s="129"/>
      <c r="B2933" s="132"/>
      <c r="C2933" s="994"/>
      <c r="D2933" s="91" t="s">
        <v>1063</v>
      </c>
      <c r="E2933" s="93" t="s">
        <v>952</v>
      </c>
      <c r="F2933" s="94"/>
      <c r="G2933" s="132"/>
      <c r="H2933" s="994"/>
      <c r="I2933" s="91" t="s">
        <v>1063</v>
      </c>
      <c r="J2933" s="93" t="s">
        <v>952</v>
      </c>
      <c r="K2933" s="94"/>
      <c r="L2933" s="132"/>
      <c r="M2933" s="994"/>
      <c r="N2933" s="91" t="s">
        <v>1063</v>
      </c>
      <c r="O2933" s="93" t="s">
        <v>952</v>
      </c>
      <c r="P2933" s="94"/>
    </row>
    <row r="2934" spans="1:16">
      <c r="A2934" s="129"/>
      <c r="B2934" s="107"/>
      <c r="C2934" s="994"/>
      <c r="D2934" s="91" t="s">
        <v>978</v>
      </c>
      <c r="E2934" s="93" t="s">
        <v>956</v>
      </c>
      <c r="F2934" s="101"/>
      <c r="G2934" s="107"/>
      <c r="H2934" s="994"/>
      <c r="I2934" s="91" t="s">
        <v>978</v>
      </c>
      <c r="J2934" s="93" t="s">
        <v>956</v>
      </c>
      <c r="K2934" s="101"/>
      <c r="L2934" s="107"/>
      <c r="M2934" s="994"/>
      <c r="N2934" s="91" t="s">
        <v>978</v>
      </c>
      <c r="O2934" s="93" t="s">
        <v>956</v>
      </c>
      <c r="P2934" s="101"/>
    </row>
    <row r="2935" spans="1:16">
      <c r="A2935" s="129"/>
      <c r="B2935" s="132"/>
      <c r="C2935" s="994"/>
      <c r="D2935" s="91"/>
      <c r="E2935" s="111"/>
      <c r="F2935" s="133"/>
      <c r="G2935" s="132"/>
      <c r="H2935" s="994"/>
      <c r="I2935" s="91"/>
      <c r="J2935" s="111"/>
      <c r="K2935" s="133"/>
      <c r="L2935" s="132"/>
      <c r="M2935" s="994"/>
      <c r="N2935" s="91"/>
      <c r="O2935" s="111"/>
      <c r="P2935" s="133"/>
    </row>
    <row r="2936" spans="1:16">
      <c r="A2936" s="129"/>
      <c r="B2936" s="107"/>
      <c r="C2936" s="994"/>
      <c r="D2936" s="91"/>
      <c r="E2936" s="93"/>
      <c r="F2936" s="94"/>
      <c r="G2936" s="107"/>
      <c r="H2936" s="994"/>
      <c r="I2936" s="91"/>
      <c r="J2936" s="93"/>
      <c r="K2936" s="94"/>
      <c r="L2936" s="107"/>
      <c r="M2936" s="994"/>
      <c r="N2936" s="91"/>
      <c r="O2936" s="93"/>
      <c r="P2936" s="94"/>
    </row>
    <row r="2937" spans="1:16">
      <c r="A2937" s="129"/>
      <c r="B2937" s="132"/>
      <c r="C2937" s="994"/>
      <c r="D2937" s="91"/>
      <c r="E2937" s="111"/>
      <c r="F2937" s="133"/>
      <c r="G2937" s="132"/>
      <c r="H2937" s="994"/>
      <c r="I2937" s="91"/>
      <c r="J2937" s="111"/>
      <c r="K2937" s="133"/>
      <c r="L2937" s="132"/>
      <c r="M2937" s="994"/>
      <c r="N2937" s="91"/>
      <c r="O2937" s="111"/>
      <c r="P2937" s="133"/>
    </row>
    <row r="2938" spans="1:16">
      <c r="A2938" s="129"/>
      <c r="B2938" s="107"/>
      <c r="C2938" s="994"/>
      <c r="D2938" s="91"/>
      <c r="E2938" s="93"/>
      <c r="F2938" s="94"/>
      <c r="G2938" s="107"/>
      <c r="H2938" s="994"/>
      <c r="I2938" s="91"/>
      <c r="J2938" s="93"/>
      <c r="K2938" s="94"/>
      <c r="L2938" s="107"/>
      <c r="M2938" s="994"/>
      <c r="N2938" s="91"/>
      <c r="O2938" s="93"/>
      <c r="P2938" s="94"/>
    </row>
    <row r="2939" spans="1:16">
      <c r="A2939" s="129"/>
      <c r="B2939" s="132"/>
      <c r="C2939" s="994"/>
      <c r="D2939" s="91"/>
      <c r="E2939" s="93"/>
      <c r="F2939" s="94"/>
      <c r="G2939" s="132"/>
      <c r="H2939" s="994"/>
      <c r="I2939" s="91"/>
      <c r="J2939" s="93"/>
      <c r="K2939" s="94"/>
      <c r="L2939" s="132"/>
      <c r="M2939" s="994"/>
      <c r="N2939" s="91"/>
      <c r="O2939" s="93"/>
      <c r="P2939" s="94"/>
    </row>
    <row r="2940" spans="1:16" ht="17.45" customHeight="1" thickBot="1">
      <c r="A2940" s="129"/>
      <c r="B2940" s="107"/>
      <c r="C2940" s="995"/>
      <c r="D2940" s="112"/>
      <c r="E2940" s="113"/>
      <c r="F2940" s="114"/>
      <c r="G2940" s="107"/>
      <c r="H2940" s="995"/>
      <c r="I2940" s="112"/>
      <c r="J2940" s="127"/>
      <c r="K2940" s="101"/>
      <c r="L2940" s="107"/>
      <c r="M2940" s="995"/>
      <c r="N2940" s="112"/>
      <c r="O2940" s="127"/>
      <c r="P2940" s="101"/>
    </row>
    <row r="2941" spans="1:16">
      <c r="A2941" s="129"/>
      <c r="B2941" s="132"/>
      <c r="C2941" s="1011" t="s">
        <v>1068</v>
      </c>
      <c r="D2941" s="134" t="s">
        <v>1069</v>
      </c>
      <c r="E2941" s="135"/>
      <c r="F2941" s="136" t="s">
        <v>1070</v>
      </c>
      <c r="G2941" s="132"/>
      <c r="H2941" s="1028" t="s">
        <v>1068</v>
      </c>
      <c r="I2941" s="134" t="s">
        <v>1069</v>
      </c>
      <c r="J2941" s="135"/>
      <c r="K2941" s="136" t="s">
        <v>1070</v>
      </c>
      <c r="L2941" s="132"/>
      <c r="M2941" s="1013" t="s">
        <v>1068</v>
      </c>
      <c r="N2941" s="134" t="s">
        <v>1069</v>
      </c>
      <c r="O2941" s="135"/>
      <c r="P2941" s="136" t="s">
        <v>1070</v>
      </c>
    </row>
    <row r="2942" spans="1:16">
      <c r="A2942" s="129"/>
      <c r="B2942" s="107"/>
      <c r="C2942" s="994"/>
      <c r="D2942" s="117"/>
      <c r="E2942" s="118"/>
      <c r="F2942" s="137"/>
      <c r="G2942" s="107"/>
      <c r="H2942" s="994"/>
      <c r="I2942" s="91"/>
      <c r="J2942" s="93"/>
      <c r="K2942" s="94"/>
      <c r="L2942" s="107"/>
      <c r="M2942" s="994"/>
      <c r="N2942" s="91"/>
      <c r="O2942" s="93"/>
      <c r="P2942" s="94"/>
    </row>
    <row r="2943" spans="1:16">
      <c r="A2943" s="129"/>
      <c r="B2943" s="132"/>
      <c r="C2943" s="994"/>
      <c r="D2943" s="91"/>
      <c r="E2943" s="93"/>
      <c r="F2943" s="94"/>
      <c r="G2943" s="132"/>
      <c r="H2943" s="994"/>
      <c r="I2943" s="91"/>
      <c r="J2943" s="93"/>
      <c r="K2943" s="94"/>
      <c r="L2943" s="132"/>
      <c r="M2943" s="994"/>
      <c r="N2943" s="91"/>
      <c r="O2943" s="93"/>
      <c r="P2943" s="94"/>
    </row>
    <row r="2944" spans="1:16">
      <c r="A2944" s="129"/>
      <c r="B2944" s="107"/>
      <c r="C2944" s="994"/>
      <c r="D2944" s="110"/>
      <c r="E2944" s="111"/>
      <c r="F2944" s="101"/>
      <c r="G2944" s="107"/>
      <c r="H2944" s="994"/>
      <c r="I2944" s="110"/>
      <c r="J2944" s="111"/>
      <c r="K2944" s="101"/>
      <c r="L2944" s="107"/>
      <c r="M2944" s="994"/>
      <c r="N2944" s="110"/>
      <c r="O2944" s="111"/>
      <c r="P2944" s="101"/>
    </row>
    <row r="2945" spans="1:16">
      <c r="A2945" s="1031"/>
      <c r="B2945" s="132"/>
      <c r="C2945" s="994"/>
      <c r="D2945" s="91"/>
      <c r="E2945" s="93"/>
      <c r="F2945" s="94"/>
      <c r="G2945" s="132"/>
      <c r="H2945" s="994"/>
      <c r="I2945" s="91"/>
      <c r="J2945" s="93"/>
      <c r="K2945" s="94"/>
      <c r="L2945" s="132"/>
      <c r="M2945" s="994"/>
      <c r="N2945" s="91"/>
      <c r="O2945" s="93"/>
      <c r="P2945" s="94"/>
    </row>
    <row r="2946" spans="1:16">
      <c r="A2946" s="1017"/>
      <c r="B2946" s="107"/>
      <c r="C2946" s="994"/>
      <c r="D2946" s="91"/>
      <c r="E2946" s="93"/>
      <c r="F2946" s="94"/>
      <c r="G2946" s="107"/>
      <c r="H2946" s="994"/>
      <c r="I2946" s="91"/>
      <c r="J2946" s="93"/>
      <c r="K2946" s="94"/>
      <c r="L2946" s="107"/>
      <c r="M2946" s="994"/>
      <c r="N2946" s="91"/>
      <c r="O2946" s="93"/>
      <c r="P2946" s="94"/>
    </row>
    <row r="2947" spans="1:16">
      <c r="A2947" s="1017"/>
      <c r="B2947" s="132"/>
      <c r="C2947" s="994"/>
      <c r="D2947" s="110"/>
      <c r="E2947" s="111"/>
      <c r="F2947" s="101"/>
      <c r="G2947" s="132"/>
      <c r="H2947" s="994"/>
      <c r="I2947" s="110"/>
      <c r="J2947" s="111"/>
      <c r="K2947" s="101"/>
      <c r="L2947" s="132"/>
      <c r="M2947" s="994"/>
      <c r="N2947" s="110"/>
      <c r="O2947" s="111"/>
      <c r="P2947" s="101"/>
    </row>
    <row r="2948" spans="1:16" ht="17.45" customHeight="1" thickBot="1">
      <c r="A2948" s="1032"/>
      <c r="B2948" s="138"/>
      <c r="C2948" s="1012"/>
      <c r="D2948" s="139"/>
      <c r="E2948" s="140"/>
      <c r="F2948" s="141"/>
      <c r="G2948" s="138"/>
      <c r="H2948" s="1012"/>
      <c r="I2948" s="139"/>
      <c r="J2948" s="140"/>
      <c r="K2948" s="141"/>
      <c r="L2948" s="138"/>
      <c r="M2948" s="1012"/>
      <c r="N2948" s="139"/>
      <c r="O2948" s="140"/>
      <c r="P2948" s="141"/>
    </row>
    <row r="2949" spans="1:16" s="143" customFormat="1" ht="27" customHeight="1" thickTop="1" thickBot="1">
      <c r="A2949" s="142"/>
      <c r="B2949" s="1000" t="s">
        <v>1077</v>
      </c>
      <c r="C2949" s="1001"/>
      <c r="D2949" s="1001"/>
      <c r="E2949" s="1001"/>
      <c r="F2949" s="1001"/>
      <c r="G2949" s="1025" t="s">
        <v>1078</v>
      </c>
      <c r="H2949" s="1006"/>
      <c r="I2949" s="1006"/>
      <c r="J2949" s="1006"/>
      <c r="K2949" s="1006"/>
      <c r="L2949" s="1006"/>
      <c r="M2949" s="1006"/>
      <c r="N2949" s="1005" t="s">
        <v>1079</v>
      </c>
      <c r="O2949" s="1006"/>
      <c r="P2949" s="1006"/>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990">
        <f>A2865</f>
        <v>46170</v>
      </c>
      <c r="B2951" s="1020" t="s">
        <v>1085</v>
      </c>
      <c r="C2951" s="157"/>
      <c r="D2951" s="158"/>
      <c r="E2951" s="159"/>
      <c r="F2951" s="160"/>
      <c r="G2951" s="161"/>
      <c r="H2951" s="162"/>
      <c r="I2951" s="163"/>
      <c r="J2951" s="163"/>
      <c r="K2951" s="164"/>
      <c r="L2951" s="165"/>
      <c r="M2951" s="166"/>
      <c r="N2951" s="167"/>
      <c r="O2951" s="163"/>
      <c r="P2951" s="168"/>
    </row>
    <row r="2952" spans="1:16" s="169" customFormat="1">
      <c r="A2952" s="991"/>
      <c r="B2952" s="1021"/>
      <c r="C2952" s="170"/>
      <c r="D2952" s="171"/>
      <c r="E2952" s="172"/>
      <c r="F2952" s="173"/>
      <c r="G2952" s="170"/>
      <c r="H2952" s="174"/>
      <c r="I2952" s="172"/>
      <c r="J2952" s="172"/>
      <c r="K2952" s="175"/>
      <c r="L2952" s="176"/>
      <c r="M2952" s="177"/>
      <c r="N2952" s="178"/>
      <c r="O2952" s="172"/>
      <c r="P2952" s="179"/>
    </row>
    <row r="2953" spans="1:16" s="169" customFormat="1">
      <c r="A2953" s="991"/>
      <c r="B2953" s="1021"/>
      <c r="C2953" s="170"/>
      <c r="D2953" s="171"/>
      <c r="E2953" s="172"/>
      <c r="F2953" s="173"/>
      <c r="G2953" s="170"/>
      <c r="H2953" s="180"/>
      <c r="I2953" s="172"/>
      <c r="J2953" s="172"/>
      <c r="K2953" s="175"/>
      <c r="L2953" s="181"/>
      <c r="M2953" s="177"/>
      <c r="N2953" s="178"/>
      <c r="O2953" s="172"/>
      <c r="P2953" s="179"/>
    </row>
    <row r="2954" spans="1:16" s="169" customFormat="1">
      <c r="A2954" s="991"/>
      <c r="B2954" s="1021"/>
      <c r="C2954" s="170"/>
      <c r="D2954" s="215"/>
      <c r="E2954" s="172"/>
      <c r="F2954" s="173"/>
      <c r="G2954" s="170"/>
      <c r="H2954" s="180"/>
      <c r="I2954" s="172"/>
      <c r="J2954" s="172"/>
      <c r="K2954" s="184"/>
      <c r="L2954" s="181"/>
      <c r="M2954" s="177"/>
      <c r="N2954" s="178"/>
      <c r="O2954" s="172"/>
      <c r="P2954" s="179"/>
    </row>
    <row r="2955" spans="1:16" s="169" customFormat="1">
      <c r="A2955" s="991"/>
      <c r="B2955" s="1021"/>
      <c r="C2955" s="170"/>
      <c r="D2955" s="182"/>
      <c r="E2955" s="172"/>
      <c r="F2955" s="179"/>
      <c r="G2955" s="170"/>
      <c r="H2955" s="183"/>
      <c r="I2955" s="172"/>
      <c r="J2955" s="172"/>
      <c r="K2955" s="184"/>
      <c r="L2955" s="181"/>
      <c r="M2955" s="177"/>
      <c r="N2955" s="178"/>
      <c r="O2955" s="172"/>
      <c r="P2955" s="179"/>
    </row>
    <row r="2956" spans="1:16" s="169" customFormat="1">
      <c r="A2956" s="991"/>
      <c r="B2956" s="1021"/>
      <c r="C2956" s="170"/>
      <c r="D2956" s="171"/>
      <c r="E2956" s="172"/>
      <c r="F2956" s="185"/>
      <c r="G2956" s="195"/>
      <c r="H2956" s="180"/>
      <c r="I2956" s="188"/>
      <c r="J2956" s="172"/>
      <c r="K2956" s="175"/>
      <c r="L2956" s="186"/>
      <c r="M2956" s="187"/>
      <c r="N2956" s="178"/>
      <c r="O2956" s="172"/>
      <c r="P2956" s="179"/>
    </row>
    <row r="2957" spans="1:16" s="169" customFormat="1">
      <c r="A2957" s="991"/>
      <c r="B2957" s="1021"/>
      <c r="C2957" s="170"/>
      <c r="D2957" s="171"/>
      <c r="E2957" s="172"/>
      <c r="F2957" s="179"/>
      <c r="G2957" s="170"/>
      <c r="H2957" s="180"/>
      <c r="I2957" s="188"/>
      <c r="J2957" s="172"/>
      <c r="K2957" s="175"/>
      <c r="L2957" s="181"/>
      <c r="M2957" s="177"/>
      <c r="N2957" s="178"/>
      <c r="O2957" s="172"/>
      <c r="P2957" s="179"/>
    </row>
    <row r="2958" spans="1:16" s="169" customFormat="1">
      <c r="A2958" s="991"/>
      <c r="B2958" s="1021"/>
      <c r="C2958" s="170"/>
      <c r="D2958" s="171"/>
      <c r="E2958" s="172"/>
      <c r="F2958" s="179"/>
      <c r="G2958" s="216"/>
      <c r="H2958" s="180"/>
      <c r="I2958" s="172"/>
      <c r="J2958" s="172"/>
      <c r="K2958" s="175"/>
      <c r="L2958" s="181"/>
      <c r="M2958" s="177"/>
      <c r="N2958" s="178"/>
      <c r="O2958" s="172"/>
      <c r="P2958" s="179"/>
    </row>
    <row r="2959" spans="1:16" s="169" customFormat="1">
      <c r="A2959" s="991"/>
      <c r="B2959" s="1021"/>
      <c r="C2959" s="170"/>
      <c r="D2959" s="171"/>
      <c r="E2959" s="172"/>
      <c r="F2959" s="185"/>
      <c r="G2959" s="170"/>
      <c r="H2959" s="180"/>
      <c r="I2959" s="188"/>
      <c r="J2959" s="172"/>
      <c r="K2959" s="175"/>
      <c r="L2959" s="181"/>
      <c r="M2959" s="177"/>
      <c r="N2959" s="178"/>
      <c r="O2959" s="172"/>
      <c r="P2959" s="179"/>
    </row>
    <row r="2960" spans="1:16" s="169" customFormat="1">
      <c r="A2960" s="991"/>
      <c r="B2960" s="1021"/>
      <c r="C2960" s="170"/>
      <c r="D2960" s="171"/>
      <c r="E2960" s="172"/>
      <c r="F2960" s="179"/>
      <c r="G2960" s="170"/>
      <c r="H2960" s="180"/>
      <c r="I2960" s="188"/>
      <c r="J2960" s="172"/>
      <c r="K2960" s="175"/>
      <c r="L2960" s="181"/>
      <c r="M2960" s="177"/>
      <c r="N2960" s="178"/>
      <c r="O2960" s="172"/>
      <c r="P2960" s="179"/>
    </row>
    <row r="2961" spans="1:16" s="169" customFormat="1">
      <c r="A2961" s="991"/>
      <c r="B2961" s="1021"/>
      <c r="C2961" s="189"/>
      <c r="D2961" s="190"/>
      <c r="E2961" s="191"/>
      <c r="F2961" s="192"/>
      <c r="G2961" s="170"/>
      <c r="H2961" s="174"/>
      <c r="I2961" s="172"/>
      <c r="J2961" s="172"/>
      <c r="K2961" s="175"/>
      <c r="L2961" s="181"/>
      <c r="M2961" s="177"/>
      <c r="N2961" s="193"/>
      <c r="O2961" s="191"/>
      <c r="P2961" s="192"/>
    </row>
    <row r="2962" spans="1:16" s="169" customFormat="1">
      <c r="A2962" s="991"/>
      <c r="B2962" s="1021"/>
      <c r="C2962" s="189"/>
      <c r="D2962" s="190"/>
      <c r="E2962" s="191"/>
      <c r="F2962" s="192"/>
      <c r="G2962" s="195"/>
      <c r="H2962" s="180"/>
      <c r="I2962" s="188"/>
      <c r="J2962" s="172"/>
      <c r="K2962" s="175"/>
      <c r="L2962" s="181"/>
      <c r="M2962" s="177"/>
      <c r="N2962" s="193"/>
      <c r="O2962" s="191"/>
      <c r="P2962" s="192"/>
    </row>
    <row r="2963" spans="1:16" s="169" customFormat="1">
      <c r="A2963" s="991"/>
      <c r="B2963" s="1021"/>
      <c r="C2963" s="189"/>
      <c r="D2963" s="190"/>
      <c r="E2963" s="191"/>
      <c r="F2963" s="192"/>
      <c r="G2963" s="170"/>
      <c r="H2963" s="196"/>
      <c r="I2963" s="188"/>
      <c r="J2963" s="197"/>
      <c r="K2963" s="194"/>
      <c r="L2963" s="181"/>
      <c r="M2963" s="177"/>
      <c r="N2963" s="193"/>
      <c r="O2963" s="191"/>
      <c r="P2963" s="192"/>
    </row>
    <row r="2964" spans="1:16" s="169" customFormat="1">
      <c r="A2964" s="991"/>
      <c r="B2964" s="1021"/>
      <c r="C2964" s="189"/>
      <c r="D2964" s="190"/>
      <c r="E2964" s="191"/>
      <c r="F2964" s="192"/>
      <c r="G2964" s="170"/>
      <c r="H2964" s="198"/>
      <c r="I2964" s="172"/>
      <c r="J2964" s="172"/>
      <c r="K2964" s="175"/>
      <c r="L2964" s="181"/>
      <c r="M2964" s="177"/>
      <c r="N2964" s="193"/>
      <c r="O2964" s="191"/>
      <c r="P2964" s="192"/>
    </row>
    <row r="2965" spans="1:16" s="169" customFormat="1">
      <c r="A2965" s="991"/>
      <c r="B2965" s="1021"/>
      <c r="C2965" s="189"/>
      <c r="D2965" s="190"/>
      <c r="E2965" s="191"/>
      <c r="F2965" s="192"/>
      <c r="G2965" s="195"/>
      <c r="H2965" s="180"/>
      <c r="I2965" s="197"/>
      <c r="J2965" s="197"/>
      <c r="K2965" s="194"/>
      <c r="L2965" s="181"/>
      <c r="M2965" s="177"/>
      <c r="N2965" s="193"/>
      <c r="O2965" s="191"/>
      <c r="P2965" s="192"/>
    </row>
    <row r="2966" spans="1:16" s="169" customFormat="1">
      <c r="A2966" s="991"/>
      <c r="B2966" s="1021"/>
      <c r="C2966" s="189"/>
      <c r="D2966" s="190"/>
      <c r="E2966" s="191"/>
      <c r="F2966" s="192"/>
      <c r="G2966" s="170"/>
      <c r="H2966" s="180"/>
      <c r="I2966" s="197"/>
      <c r="J2966" s="197"/>
      <c r="K2966" s="194"/>
      <c r="L2966" s="176"/>
      <c r="M2966" s="177"/>
      <c r="N2966" s="193"/>
      <c r="O2966" s="191"/>
      <c r="P2966" s="192"/>
    </row>
    <row r="2967" spans="1:16" s="169" customFormat="1">
      <c r="A2967" s="991"/>
      <c r="B2967" s="1021"/>
      <c r="C2967" s="189"/>
      <c r="D2967" s="190"/>
      <c r="E2967" s="191"/>
      <c r="F2967" s="192"/>
      <c r="G2967" s="189"/>
      <c r="H2967" s="198"/>
      <c r="I2967" s="199"/>
      <c r="J2967" s="199"/>
      <c r="K2967" s="200"/>
      <c r="L2967" s="201"/>
      <c r="M2967" s="187"/>
      <c r="N2967" s="193"/>
      <c r="O2967" s="191"/>
      <c r="P2967" s="192"/>
    </row>
    <row r="2968" spans="1:16" s="169" customFormat="1">
      <c r="A2968" s="991"/>
      <c r="B2968" s="1021"/>
      <c r="C2968" s="189"/>
      <c r="D2968" s="190"/>
      <c r="E2968" s="191"/>
      <c r="F2968" s="192"/>
      <c r="G2968" s="189"/>
      <c r="H2968" s="198"/>
      <c r="I2968" s="199"/>
      <c r="J2968" s="199"/>
      <c r="K2968" s="200"/>
      <c r="L2968" s="201"/>
      <c r="M2968" s="187"/>
      <c r="N2968" s="193"/>
      <c r="O2968" s="191"/>
      <c r="P2968" s="192"/>
    </row>
    <row r="2969" spans="1:16" s="169" customFormat="1">
      <c r="A2969" s="991"/>
      <c r="B2969" s="1021"/>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992"/>
      <c r="B2970" s="1022"/>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16">
        <f>A2865+1</f>
        <v>46171</v>
      </c>
      <c r="B2971" s="87" t="s">
        <v>940</v>
      </c>
      <c r="C2971" s="1008" t="s">
        <v>941</v>
      </c>
      <c r="D2971" s="88" t="s">
        <v>942</v>
      </c>
      <c r="E2971" s="89" t="s">
        <v>943</v>
      </c>
      <c r="F2971" s="90"/>
      <c r="G2971" s="87" t="s">
        <v>940</v>
      </c>
      <c r="H2971" s="1023" t="s">
        <v>941</v>
      </c>
      <c r="I2971" s="88" t="s">
        <v>942</v>
      </c>
      <c r="J2971" s="89" t="s">
        <v>943</v>
      </c>
      <c r="K2971" s="90"/>
      <c r="L2971" s="87" t="s">
        <v>940</v>
      </c>
      <c r="M2971" s="1029" t="s">
        <v>941</v>
      </c>
      <c r="N2971" s="88" t="s">
        <v>942</v>
      </c>
      <c r="O2971" s="89" t="s">
        <v>943</v>
      </c>
      <c r="P2971" s="90"/>
    </row>
    <row r="2972" spans="1:16" ht="18" customHeight="1">
      <c r="A2972" s="1017"/>
      <c r="B2972" s="1026"/>
      <c r="C2972" s="994"/>
      <c r="D2972" s="91" t="s">
        <v>951</v>
      </c>
      <c r="E2972" s="92" t="s">
        <v>948</v>
      </c>
      <c r="F2972" s="90"/>
      <c r="G2972" s="1026"/>
      <c r="H2972" s="994"/>
      <c r="I2972" s="91" t="s">
        <v>951</v>
      </c>
      <c r="J2972" s="92" t="s">
        <v>948</v>
      </c>
      <c r="K2972" s="90"/>
      <c r="L2972" s="1026"/>
      <c r="M2972" s="994"/>
      <c r="N2972" s="91" t="s">
        <v>951</v>
      </c>
      <c r="O2972" s="92" t="s">
        <v>948</v>
      </c>
      <c r="P2972" s="90"/>
    </row>
    <row r="2973" spans="1:16" ht="17.45" customHeight="1" thickBot="1">
      <c r="A2973" s="1017"/>
      <c r="B2973" s="997"/>
      <c r="C2973" s="994"/>
      <c r="D2973" s="91" t="s">
        <v>955</v>
      </c>
      <c r="E2973" s="93" t="s">
        <v>952</v>
      </c>
      <c r="F2973" s="95"/>
      <c r="G2973" s="997"/>
      <c r="H2973" s="994"/>
      <c r="I2973" s="91" t="s">
        <v>955</v>
      </c>
      <c r="J2973" s="93" t="s">
        <v>952</v>
      </c>
      <c r="K2973" s="95"/>
      <c r="L2973" s="997"/>
      <c r="M2973" s="994"/>
      <c r="N2973" s="91" t="s">
        <v>955</v>
      </c>
      <c r="O2973" s="93" t="s">
        <v>952</v>
      </c>
      <c r="P2973" s="95"/>
    </row>
    <row r="2974" spans="1:16" ht="17.45" customHeight="1" thickBot="1">
      <c r="A2974" s="1017"/>
      <c r="B2974" s="87" t="s">
        <v>954</v>
      </c>
      <c r="C2974" s="994"/>
      <c r="D2974" s="91"/>
      <c r="E2974" s="93"/>
      <c r="F2974" s="94"/>
      <c r="G2974" s="87" t="s">
        <v>954</v>
      </c>
      <c r="H2974" s="994"/>
      <c r="I2974" s="91" t="s">
        <v>958</v>
      </c>
      <c r="J2974" s="93" t="s">
        <v>956</v>
      </c>
      <c r="K2974" s="94"/>
      <c r="L2974" s="87" t="s">
        <v>954</v>
      </c>
      <c r="M2974" s="994"/>
      <c r="N2974" s="91" t="s">
        <v>958</v>
      </c>
      <c r="O2974" s="93" t="s">
        <v>956</v>
      </c>
      <c r="P2974" s="94"/>
    </row>
    <row r="2975" spans="1:16">
      <c r="A2975" s="1017"/>
      <c r="B2975" s="1027"/>
      <c r="C2975" s="994"/>
      <c r="D2975" s="91"/>
      <c r="E2975" s="93"/>
      <c r="F2975" s="94"/>
      <c r="G2975" s="1027"/>
      <c r="H2975" s="994"/>
      <c r="I2975" s="91"/>
      <c r="J2975" s="93"/>
      <c r="K2975" s="94"/>
      <c r="L2975" s="1027"/>
      <c r="M2975" s="994"/>
      <c r="N2975" s="91"/>
      <c r="O2975" s="93"/>
      <c r="P2975" s="94"/>
    </row>
    <row r="2976" spans="1:16">
      <c r="A2976" s="1017"/>
      <c r="B2976" s="1003"/>
      <c r="C2976" s="994"/>
      <c r="D2976" s="91"/>
      <c r="E2976" s="93"/>
      <c r="F2976" s="94"/>
      <c r="G2976" s="1003"/>
      <c r="H2976" s="994"/>
      <c r="I2976" s="91"/>
      <c r="J2976" s="93"/>
      <c r="K2976" s="94"/>
      <c r="L2976" s="1003"/>
      <c r="M2976" s="994"/>
      <c r="N2976" s="91"/>
      <c r="O2976" s="93"/>
      <c r="P2976" s="94"/>
    </row>
    <row r="2977" spans="1:16">
      <c r="A2977" s="1017"/>
      <c r="B2977" s="1002"/>
      <c r="C2977" s="994"/>
      <c r="D2977" s="91"/>
      <c r="E2977" s="93"/>
      <c r="F2977" s="90"/>
      <c r="G2977" s="1002"/>
      <c r="H2977" s="994"/>
      <c r="I2977" s="91"/>
      <c r="J2977" s="93"/>
      <c r="K2977" s="90"/>
      <c r="L2977" s="1002"/>
      <c r="M2977" s="994"/>
      <c r="N2977" s="91"/>
      <c r="O2977" s="93"/>
      <c r="P2977" s="90"/>
    </row>
    <row r="2978" spans="1:16">
      <c r="A2978" s="1017"/>
      <c r="B2978" s="1003"/>
      <c r="C2978" s="994"/>
      <c r="D2978" s="91"/>
      <c r="E2978" s="93"/>
      <c r="F2978" s="96"/>
      <c r="G2978" s="1003"/>
      <c r="H2978" s="994"/>
      <c r="I2978" s="91"/>
      <c r="J2978" s="93"/>
      <c r="K2978" s="96"/>
      <c r="L2978" s="1003"/>
      <c r="M2978" s="994"/>
      <c r="N2978" s="91"/>
      <c r="O2978" s="93"/>
      <c r="P2978" s="90"/>
    </row>
    <row r="2979" spans="1:16">
      <c r="A2979" s="1017"/>
      <c r="B2979" s="1002"/>
      <c r="C2979" s="994"/>
      <c r="D2979" s="91"/>
      <c r="E2979" s="93"/>
      <c r="F2979" s="99"/>
      <c r="G2979" s="1002"/>
      <c r="H2979" s="994"/>
      <c r="I2979" s="91"/>
      <c r="J2979" s="93"/>
      <c r="K2979" s="99"/>
      <c r="L2979" s="1002"/>
      <c r="M2979" s="994"/>
      <c r="N2979" s="91"/>
      <c r="O2979" s="93"/>
      <c r="P2979" s="96"/>
    </row>
    <row r="2980" spans="1:16" ht="17.45" customHeight="1" thickBot="1">
      <c r="A2980" s="1017"/>
      <c r="B2980" s="1003"/>
      <c r="C2980" s="994"/>
      <c r="D2980" s="91"/>
      <c r="E2980" s="93"/>
      <c r="F2980" s="96"/>
      <c r="G2980" s="1003"/>
      <c r="H2980" s="994"/>
      <c r="I2980" s="91"/>
      <c r="J2980" s="93"/>
      <c r="K2980" s="96"/>
      <c r="L2980" s="1003"/>
      <c r="M2980" s="994"/>
      <c r="N2980" s="91"/>
      <c r="O2980" s="93"/>
      <c r="P2980" s="96"/>
    </row>
    <row r="2981" spans="1:16" ht="17.45" customHeight="1" thickBot="1">
      <c r="A2981" s="1017"/>
      <c r="B2981" s="97" t="s">
        <v>977</v>
      </c>
      <c r="C2981" s="994"/>
      <c r="D2981" s="91"/>
      <c r="E2981" s="93"/>
      <c r="F2981" s="96"/>
      <c r="G2981" s="97" t="s">
        <v>977</v>
      </c>
      <c r="H2981" s="994"/>
      <c r="I2981" s="91"/>
      <c r="J2981" s="93"/>
      <c r="K2981" s="96"/>
      <c r="L2981" s="97" t="s">
        <v>977</v>
      </c>
      <c r="M2981" s="994"/>
      <c r="N2981" s="91"/>
      <c r="O2981" s="93"/>
      <c r="P2981" s="96"/>
    </row>
    <row r="2982" spans="1:16">
      <c r="A2982" s="1017"/>
      <c r="B2982" s="1007"/>
      <c r="C2982" s="994"/>
      <c r="D2982" s="91"/>
      <c r="E2982" s="93"/>
      <c r="F2982" s="96"/>
      <c r="G2982" s="1007"/>
      <c r="H2982" s="994"/>
      <c r="I2982" s="91"/>
      <c r="J2982" s="93"/>
      <c r="K2982" s="96"/>
      <c r="L2982" s="1007"/>
      <c r="M2982" s="994"/>
      <c r="N2982" s="91"/>
      <c r="O2982" s="93"/>
      <c r="P2982" s="96"/>
    </row>
    <row r="2983" spans="1:16">
      <c r="A2983" s="1017"/>
      <c r="B2983" s="999"/>
      <c r="C2983" s="994"/>
      <c r="D2983" s="91"/>
      <c r="E2983" s="93"/>
      <c r="F2983" s="96"/>
      <c r="G2983" s="999"/>
      <c r="H2983" s="994"/>
      <c r="I2983" s="91"/>
      <c r="J2983" s="93"/>
      <c r="K2983" s="96"/>
      <c r="L2983" s="999"/>
      <c r="M2983" s="994"/>
      <c r="N2983" s="91"/>
      <c r="O2983" s="93"/>
      <c r="P2983" s="94"/>
    </row>
    <row r="2984" spans="1:16" ht="17.45" customHeight="1" thickBot="1">
      <c r="A2984" s="1017"/>
      <c r="B2984" s="997"/>
      <c r="C2984" s="994"/>
      <c r="D2984" s="91"/>
      <c r="E2984" s="93"/>
      <c r="F2984" s="94"/>
      <c r="G2984" s="997"/>
      <c r="H2984" s="994"/>
      <c r="I2984" s="91"/>
      <c r="J2984" s="93"/>
      <c r="K2984" s="94"/>
      <c r="L2984" s="997"/>
      <c r="M2984" s="994"/>
      <c r="N2984" s="91"/>
      <c r="O2984" s="93"/>
      <c r="P2984" s="94"/>
    </row>
    <row r="2985" spans="1:16" ht="17.45" customHeight="1" thickBot="1">
      <c r="A2985" s="1017"/>
      <c r="B2985" s="97" t="s">
        <v>994</v>
      </c>
      <c r="C2985" s="994"/>
      <c r="D2985" s="91"/>
      <c r="E2985" s="93"/>
      <c r="F2985" s="94"/>
      <c r="G2985" s="97" t="s">
        <v>994</v>
      </c>
      <c r="H2985" s="994"/>
      <c r="I2985" s="91"/>
      <c r="J2985" s="93"/>
      <c r="K2985" s="94"/>
      <c r="L2985" s="97" t="s">
        <v>994</v>
      </c>
      <c r="M2985" s="994"/>
      <c r="N2985" s="91"/>
      <c r="O2985" s="93"/>
      <c r="P2985" s="94"/>
    </row>
    <row r="2986" spans="1:16">
      <c r="A2986" s="1017"/>
      <c r="B2986" s="998"/>
      <c r="C2986" s="994"/>
      <c r="D2986" s="91"/>
      <c r="E2986" s="93"/>
      <c r="F2986" s="94"/>
      <c r="G2986" s="998"/>
      <c r="H2986" s="994"/>
      <c r="I2986" s="91"/>
      <c r="J2986" s="93"/>
      <c r="K2986" s="94"/>
      <c r="L2986" s="998"/>
      <c r="M2986" s="994"/>
      <c r="N2986" s="91"/>
      <c r="O2986" s="93"/>
      <c r="P2986" s="94"/>
    </row>
    <row r="2987" spans="1:16">
      <c r="A2987" s="1017"/>
      <c r="B2987" s="999"/>
      <c r="C2987" s="994"/>
      <c r="D2987" s="91"/>
      <c r="E2987" s="93"/>
      <c r="F2987" s="94"/>
      <c r="G2987" s="999"/>
      <c r="H2987" s="994"/>
      <c r="I2987" s="91"/>
      <c r="J2987" s="93"/>
      <c r="K2987" s="94"/>
      <c r="L2987" s="999"/>
      <c r="M2987" s="994"/>
      <c r="N2987" s="91"/>
      <c r="O2987" s="93"/>
      <c r="P2987" s="94"/>
    </row>
    <row r="2988" spans="1:16" ht="17.45" customHeight="1" thickBot="1">
      <c r="A2988" s="1017"/>
      <c r="B2988" s="997"/>
      <c r="C2988" s="994"/>
      <c r="D2988" s="91"/>
      <c r="E2988" s="93"/>
      <c r="F2988" s="94"/>
      <c r="G2988" s="997"/>
      <c r="H2988" s="994"/>
      <c r="I2988" s="91"/>
      <c r="J2988" s="93"/>
      <c r="K2988" s="94"/>
      <c r="L2988" s="997"/>
      <c r="M2988" s="994"/>
      <c r="N2988" s="91"/>
      <c r="O2988" s="93"/>
      <c r="P2988" s="94"/>
    </row>
    <row r="2989" spans="1:16">
      <c r="A2989" s="1017"/>
      <c r="B2989" s="1018" t="s">
        <v>1013</v>
      </c>
      <c r="C2989" s="994"/>
      <c r="D2989" s="91"/>
      <c r="E2989" s="93"/>
      <c r="F2989" s="94"/>
      <c r="G2989" s="1018" t="s">
        <v>1013</v>
      </c>
      <c r="H2989" s="994"/>
      <c r="I2989" s="91"/>
      <c r="J2989" s="93"/>
      <c r="K2989" s="94"/>
      <c r="L2989" s="1018" t="s">
        <v>1013</v>
      </c>
      <c r="M2989" s="994"/>
      <c r="N2989" s="91"/>
      <c r="O2989" s="93"/>
      <c r="P2989" s="94"/>
    </row>
    <row r="2990" spans="1:16" ht="17.45" customHeight="1" thickBot="1">
      <c r="A2990" s="1017"/>
      <c r="B2990" s="1019"/>
      <c r="C2990" s="994"/>
      <c r="D2990" s="91"/>
      <c r="E2990" s="93"/>
      <c r="F2990" s="94"/>
      <c r="G2990" s="1019"/>
      <c r="H2990" s="994"/>
      <c r="I2990" s="91"/>
      <c r="J2990" s="93"/>
      <c r="K2990" s="94"/>
      <c r="L2990" s="1019"/>
      <c r="M2990" s="994"/>
      <c r="N2990" s="91"/>
      <c r="O2990" s="93"/>
      <c r="P2990" s="90"/>
    </row>
    <row r="2991" spans="1:16" ht="17.45" customHeight="1" thickTop="1">
      <c r="A2991" s="1017"/>
      <c r="B2991" s="1015" t="s">
        <v>1014</v>
      </c>
      <c r="C2991" s="994"/>
      <c r="D2991" s="91"/>
      <c r="E2991" s="93"/>
      <c r="F2991" s="90"/>
      <c r="G2991" s="1015" t="s">
        <v>1014</v>
      </c>
      <c r="H2991" s="994"/>
      <c r="I2991" s="91"/>
      <c r="J2991" s="93"/>
      <c r="K2991" s="90"/>
      <c r="L2991" s="1015" t="s">
        <v>1014</v>
      </c>
      <c r="M2991" s="994"/>
      <c r="N2991" s="91"/>
      <c r="O2991" s="93"/>
      <c r="P2991" s="94"/>
    </row>
    <row r="2992" spans="1:16" ht="17.45" customHeight="1" thickBot="1">
      <c r="A2992" s="1017"/>
      <c r="B2992" s="997"/>
      <c r="C2992" s="994"/>
      <c r="D2992" s="91"/>
      <c r="E2992" s="93"/>
      <c r="F2992" s="90"/>
      <c r="G2992" s="997"/>
      <c r="H2992" s="994"/>
      <c r="I2992" s="91"/>
      <c r="J2992" s="93"/>
      <c r="K2992" s="90"/>
      <c r="L2992" s="997"/>
      <c r="M2992" s="994"/>
      <c r="N2992" s="91"/>
      <c r="O2992" s="93"/>
      <c r="P2992" s="98"/>
    </row>
    <row r="2993" spans="1:16">
      <c r="A2993" s="1017"/>
      <c r="B2993" s="1014"/>
      <c r="C2993" s="994"/>
      <c r="D2993" s="91"/>
      <c r="E2993" s="93"/>
      <c r="F2993" s="94"/>
      <c r="G2993" s="1014"/>
      <c r="H2993" s="994"/>
      <c r="I2993" s="91"/>
      <c r="J2993" s="93"/>
      <c r="K2993" s="94"/>
      <c r="L2993" s="1014"/>
      <c r="M2993" s="994"/>
      <c r="N2993" s="91"/>
      <c r="O2993" s="93"/>
      <c r="P2993" s="100"/>
    </row>
    <row r="2994" spans="1:16" ht="17.45" customHeight="1" thickBot="1">
      <c r="A2994" s="1017"/>
      <c r="B2994" s="999"/>
      <c r="C2994" s="994"/>
      <c r="D2994" s="91"/>
      <c r="E2994" s="93"/>
      <c r="F2994" s="94"/>
      <c r="G2994" s="999"/>
      <c r="H2994" s="994"/>
      <c r="I2994" s="91"/>
      <c r="J2994" s="93"/>
      <c r="K2994" s="94"/>
      <c r="L2994" s="999"/>
      <c r="M2994" s="994"/>
      <c r="N2994" s="91"/>
      <c r="O2994" s="93"/>
      <c r="P2994" s="101"/>
    </row>
    <row r="2995" spans="1:16">
      <c r="A2995" s="1017"/>
      <c r="B2995" s="1010" t="s">
        <v>1015</v>
      </c>
      <c r="C2995" s="994"/>
      <c r="D2995" s="91"/>
      <c r="E2995" s="93"/>
      <c r="F2995" s="90"/>
      <c r="G2995" s="1010" t="s">
        <v>1015</v>
      </c>
      <c r="H2995" s="994"/>
      <c r="I2995" s="91"/>
      <c r="J2995" s="93"/>
      <c r="K2995" s="90"/>
      <c r="L2995" s="1010" t="s">
        <v>1015</v>
      </c>
      <c r="M2995" s="994"/>
      <c r="N2995" s="91"/>
      <c r="O2995" s="93"/>
      <c r="P2995" s="96"/>
    </row>
    <row r="2996" spans="1:16" ht="17.45" customHeight="1" thickBot="1">
      <c r="A2996" s="1017"/>
      <c r="B2996" s="997"/>
      <c r="C2996" s="994"/>
      <c r="D2996" s="91"/>
      <c r="E2996" s="93"/>
      <c r="F2996" s="98"/>
      <c r="G2996" s="997"/>
      <c r="H2996" s="994"/>
      <c r="I2996" s="91"/>
      <c r="J2996" s="93"/>
      <c r="K2996" s="98"/>
      <c r="L2996" s="997"/>
      <c r="M2996" s="994"/>
      <c r="N2996" s="91"/>
      <c r="O2996" s="93"/>
      <c r="P2996" s="101"/>
    </row>
    <row r="2997" spans="1:16">
      <c r="A2997" s="1017"/>
      <c r="B2997" s="996"/>
      <c r="C2997" s="994"/>
      <c r="D2997" s="91"/>
      <c r="E2997" s="93"/>
      <c r="F2997" s="99"/>
      <c r="G2997" s="996"/>
      <c r="H2997" s="994"/>
      <c r="I2997" s="91"/>
      <c r="J2997" s="93"/>
      <c r="K2997" s="100"/>
      <c r="L2997" s="996"/>
      <c r="M2997" s="994"/>
      <c r="N2997" s="91"/>
      <c r="O2997" s="93"/>
      <c r="P2997" s="90"/>
    </row>
    <row r="2998" spans="1:16" ht="17.45" customHeight="1" thickBot="1">
      <c r="A2998" s="1017"/>
      <c r="B2998" s="997"/>
      <c r="C2998" s="994"/>
      <c r="D2998" s="91"/>
      <c r="E2998" s="93"/>
      <c r="F2998" s="96"/>
      <c r="G2998" s="997"/>
      <c r="H2998" s="994"/>
      <c r="I2998" s="91"/>
      <c r="J2998" s="93"/>
      <c r="K2998" s="101"/>
      <c r="L2998" s="997"/>
      <c r="M2998" s="994"/>
      <c r="N2998" s="91"/>
      <c r="O2998" s="93"/>
      <c r="P2998" s="94"/>
    </row>
    <row r="2999" spans="1:16">
      <c r="A2999" s="1017"/>
      <c r="B2999" s="1004" t="s">
        <v>1016</v>
      </c>
      <c r="C2999" s="994"/>
      <c r="D2999" s="91"/>
      <c r="E2999" s="93"/>
      <c r="F2999" s="100"/>
      <c r="G2999" s="1004" t="s">
        <v>1016</v>
      </c>
      <c r="H2999" s="994"/>
      <c r="I2999" s="91"/>
      <c r="J2999" s="93"/>
      <c r="K2999" s="101"/>
      <c r="L2999" s="1004" t="s">
        <v>1016</v>
      </c>
      <c r="M2999" s="994"/>
      <c r="N2999" s="91"/>
      <c r="O2999" s="111"/>
      <c r="P2999" s="94"/>
    </row>
    <row r="3000" spans="1:16" ht="17.45" customHeight="1" thickBot="1">
      <c r="A3000" s="1017"/>
      <c r="B3000" s="997"/>
      <c r="C3000" s="994"/>
      <c r="D3000" s="91"/>
      <c r="E3000" s="93"/>
      <c r="F3000" s="101"/>
      <c r="G3000" s="997"/>
      <c r="H3000" s="994"/>
      <c r="I3000" s="91"/>
      <c r="J3000" s="93"/>
      <c r="K3000" s="96"/>
      <c r="L3000" s="997"/>
      <c r="M3000" s="994"/>
      <c r="N3000" s="110"/>
      <c r="O3000" s="93"/>
      <c r="P3000" s="109"/>
    </row>
    <row r="3001" spans="1:16">
      <c r="A3001" s="1017"/>
      <c r="B3001" s="996"/>
      <c r="C3001" s="994"/>
      <c r="D3001" s="91"/>
      <c r="E3001" s="93"/>
      <c r="F3001" s="101"/>
      <c r="G3001" s="996"/>
      <c r="H3001" s="994"/>
      <c r="I3001" s="91"/>
      <c r="J3001" s="93"/>
      <c r="K3001" s="101"/>
      <c r="L3001" s="996"/>
      <c r="M3001" s="994"/>
      <c r="N3001" s="110"/>
      <c r="O3001" s="111"/>
      <c r="P3001" s="94"/>
    </row>
    <row r="3002" spans="1:16" ht="17.45" customHeight="1" thickBot="1">
      <c r="A3002" s="1017"/>
      <c r="B3002" s="997"/>
      <c r="C3002" s="994"/>
      <c r="D3002" s="91"/>
      <c r="E3002" s="93"/>
      <c r="F3002" s="96"/>
      <c r="G3002" s="997"/>
      <c r="H3002" s="994"/>
      <c r="I3002" s="91"/>
      <c r="J3002" s="93"/>
      <c r="K3002" s="90"/>
      <c r="L3002" s="997"/>
      <c r="M3002" s="994"/>
      <c r="N3002" s="91"/>
      <c r="O3002" s="111"/>
      <c r="P3002" s="101"/>
    </row>
    <row r="3003" spans="1:16">
      <c r="A3003" s="1017"/>
      <c r="B3003" s="1004" t="s">
        <v>1018</v>
      </c>
      <c r="C3003" s="994"/>
      <c r="D3003" s="91"/>
      <c r="E3003" s="93"/>
      <c r="F3003" s="101"/>
      <c r="G3003" s="1004" t="s">
        <v>1018</v>
      </c>
      <c r="H3003" s="994"/>
      <c r="I3003" s="91"/>
      <c r="J3003" s="93"/>
      <c r="K3003" s="94"/>
      <c r="L3003" s="1004" t="s">
        <v>1018</v>
      </c>
      <c r="M3003" s="994"/>
      <c r="N3003" s="91"/>
      <c r="O3003" s="93"/>
      <c r="P3003" s="94"/>
    </row>
    <row r="3004" spans="1:16" ht="17.45" customHeight="1" thickBot="1">
      <c r="A3004" s="1017"/>
      <c r="B3004" s="997"/>
      <c r="C3004" s="994"/>
      <c r="D3004" s="91"/>
      <c r="E3004" s="93"/>
      <c r="F3004" s="90"/>
      <c r="G3004" s="997"/>
      <c r="H3004" s="994"/>
      <c r="I3004" s="91"/>
      <c r="J3004" s="111"/>
      <c r="K3004" s="94"/>
      <c r="L3004" s="997"/>
      <c r="M3004" s="994"/>
      <c r="N3004" s="110"/>
      <c r="O3004" s="111"/>
      <c r="P3004" s="94"/>
    </row>
    <row r="3005" spans="1:16">
      <c r="A3005" s="1017"/>
      <c r="B3005" s="996"/>
      <c r="C3005" s="994"/>
      <c r="D3005" s="91"/>
      <c r="E3005" s="93"/>
      <c r="F3005" s="94"/>
      <c r="G3005" s="996"/>
      <c r="H3005" s="994"/>
      <c r="I3005" s="91"/>
      <c r="J3005" s="93"/>
      <c r="K3005" s="94"/>
      <c r="L3005" s="996"/>
      <c r="M3005" s="994"/>
      <c r="N3005" s="110"/>
      <c r="O3005" s="111"/>
      <c r="P3005" s="94"/>
    </row>
    <row r="3006" spans="1:16" ht="17.45" customHeight="1" thickBot="1">
      <c r="A3006" s="1017"/>
      <c r="B3006" s="997"/>
      <c r="C3006" s="994"/>
      <c r="D3006" s="91"/>
      <c r="E3006" s="93"/>
      <c r="F3006" s="90"/>
      <c r="G3006" s="997"/>
      <c r="H3006" s="994"/>
      <c r="I3006" s="91"/>
      <c r="J3006" s="111"/>
      <c r="K3006" s="94"/>
      <c r="L3006" s="997"/>
      <c r="M3006" s="994"/>
      <c r="N3006" s="91"/>
      <c r="O3006" s="111"/>
      <c r="P3006" s="94"/>
    </row>
    <row r="3007" spans="1:16">
      <c r="A3007" s="1017"/>
      <c r="B3007" s="1010" t="s">
        <v>1020</v>
      </c>
      <c r="C3007" s="994"/>
      <c r="D3007" s="91"/>
      <c r="E3007" s="93"/>
      <c r="F3007" s="90"/>
      <c r="G3007" s="1010" t="s">
        <v>1020</v>
      </c>
      <c r="H3007" s="994"/>
      <c r="I3007" s="91"/>
      <c r="J3007" s="111"/>
      <c r="K3007" s="94"/>
      <c r="L3007" s="1010" t="s">
        <v>1020</v>
      </c>
      <c r="M3007" s="994"/>
      <c r="N3007" s="110"/>
      <c r="O3007" s="111"/>
      <c r="P3007" s="94"/>
    </row>
    <row r="3008" spans="1:16" ht="17.45" customHeight="1" thickBot="1">
      <c r="A3008" s="1017"/>
      <c r="B3008" s="997"/>
      <c r="C3008" s="994"/>
      <c r="D3008" s="91"/>
      <c r="E3008" s="93"/>
      <c r="F3008" s="90"/>
      <c r="G3008" s="997"/>
      <c r="H3008" s="994"/>
      <c r="I3008" s="91"/>
      <c r="J3008" s="111"/>
      <c r="K3008" s="94"/>
      <c r="L3008" s="997"/>
      <c r="M3008" s="994"/>
      <c r="N3008" s="91"/>
      <c r="O3008" s="111"/>
      <c r="P3008" s="94"/>
    </row>
    <row r="3009" spans="1:16">
      <c r="A3009" s="1017"/>
      <c r="B3009" s="103"/>
      <c r="C3009" s="994"/>
      <c r="D3009" s="91"/>
      <c r="E3009" s="93"/>
      <c r="F3009" s="94"/>
      <c r="G3009" s="103"/>
      <c r="H3009" s="994"/>
      <c r="I3009" s="91"/>
      <c r="J3009" s="93"/>
      <c r="K3009" s="109"/>
      <c r="L3009" s="103"/>
      <c r="M3009" s="994"/>
      <c r="N3009" s="110"/>
      <c r="O3009" s="93"/>
      <c r="P3009" s="109"/>
    </row>
    <row r="3010" spans="1:16">
      <c r="A3010" s="1017"/>
      <c r="B3010" s="104"/>
      <c r="C3010" s="994"/>
      <c r="D3010" s="91"/>
      <c r="E3010" s="93"/>
      <c r="F3010" s="90"/>
      <c r="G3010" s="104"/>
      <c r="H3010" s="994"/>
      <c r="I3010" s="91"/>
      <c r="J3010" s="93"/>
      <c r="K3010" s="94"/>
      <c r="L3010" s="104"/>
      <c r="M3010" s="994"/>
      <c r="N3010" s="110"/>
      <c r="O3010" s="111"/>
      <c r="P3010" s="94"/>
    </row>
    <row r="3011" spans="1:16">
      <c r="A3011" s="1017"/>
      <c r="B3011" s="106"/>
      <c r="C3011" s="994"/>
      <c r="D3011" s="91"/>
      <c r="E3011" s="93"/>
      <c r="F3011" s="90"/>
      <c r="G3011" s="106"/>
      <c r="H3011" s="994"/>
      <c r="I3011" s="110"/>
      <c r="J3011" s="111"/>
      <c r="K3011" s="94"/>
      <c r="L3011" s="106"/>
      <c r="M3011" s="994"/>
      <c r="N3011" s="110"/>
      <c r="O3011" s="111"/>
      <c r="P3011" s="101"/>
    </row>
    <row r="3012" spans="1:16">
      <c r="A3012" s="1017"/>
      <c r="B3012" s="107"/>
      <c r="C3012" s="994"/>
      <c r="D3012" s="91"/>
      <c r="E3012" s="93"/>
      <c r="F3012" s="90"/>
      <c r="G3012" s="107"/>
      <c r="H3012" s="994"/>
      <c r="I3012" s="110"/>
      <c r="J3012" s="111"/>
      <c r="K3012" s="101"/>
      <c r="L3012" s="107"/>
      <c r="M3012" s="994"/>
      <c r="N3012" s="108"/>
      <c r="O3012" s="93"/>
      <c r="P3012" s="94"/>
    </row>
    <row r="3013" spans="1:16">
      <c r="A3013" s="1017"/>
      <c r="B3013" s="106"/>
      <c r="C3013" s="994"/>
      <c r="D3013" s="108"/>
      <c r="E3013" s="93"/>
      <c r="F3013" s="94"/>
      <c r="G3013" s="106"/>
      <c r="H3013" s="994"/>
      <c r="I3013" s="108"/>
      <c r="J3013" s="93"/>
      <c r="K3013" s="109"/>
      <c r="L3013" s="106"/>
      <c r="M3013" s="994"/>
      <c r="N3013" s="91"/>
      <c r="O3013" s="93"/>
      <c r="P3013" s="109"/>
    </row>
    <row r="3014" spans="1:16">
      <c r="A3014" s="1017"/>
      <c r="B3014" s="107"/>
      <c r="C3014" s="994"/>
      <c r="D3014" s="91"/>
      <c r="E3014" s="93"/>
      <c r="F3014" s="105"/>
      <c r="G3014" s="107"/>
      <c r="H3014" s="994"/>
      <c r="I3014" s="91"/>
      <c r="J3014" s="93"/>
      <c r="K3014" s="94"/>
      <c r="L3014" s="107"/>
      <c r="M3014" s="994"/>
      <c r="N3014" s="110"/>
      <c r="O3014" s="111"/>
      <c r="P3014" s="94"/>
    </row>
    <row r="3015" spans="1:16">
      <c r="A3015" s="1017"/>
      <c r="B3015" s="106"/>
      <c r="C3015" s="994"/>
      <c r="D3015" s="91"/>
      <c r="E3015" s="93"/>
      <c r="F3015" s="94"/>
      <c r="G3015" s="106"/>
      <c r="H3015" s="994"/>
      <c r="I3015" s="110"/>
      <c r="J3015" s="111"/>
      <c r="K3015" s="94"/>
      <c r="L3015" s="106"/>
      <c r="M3015" s="994"/>
      <c r="N3015" s="110"/>
      <c r="O3015" s="111"/>
      <c r="P3015" s="94"/>
    </row>
    <row r="3016" spans="1:16" ht="17.45" customHeight="1" thickBot="1">
      <c r="A3016" s="1017"/>
      <c r="B3016" s="107"/>
      <c r="C3016" s="995"/>
      <c r="D3016" s="112"/>
      <c r="E3016" s="113"/>
      <c r="F3016" s="114"/>
      <c r="G3016" s="107"/>
      <c r="H3016" s="994"/>
      <c r="I3016" s="112"/>
      <c r="J3016" s="113"/>
      <c r="K3016" s="114"/>
      <c r="L3016" s="107"/>
      <c r="M3016" s="994"/>
      <c r="N3016" s="112"/>
      <c r="O3016" s="113"/>
      <c r="P3016" s="114"/>
    </row>
    <row r="3017" spans="1:16">
      <c r="A3017" s="1030" t="str">
        <f>TEXT(A2971,"AAAA")</f>
        <v>星期五</v>
      </c>
      <c r="B3017" s="106"/>
      <c r="C3017" s="1008" t="s">
        <v>978</v>
      </c>
      <c r="D3017" s="115"/>
      <c r="E3017" s="116"/>
      <c r="F3017" s="94"/>
      <c r="G3017" s="106"/>
      <c r="H3017" s="993" t="s">
        <v>978</v>
      </c>
      <c r="I3017" s="115"/>
      <c r="J3017" s="116"/>
      <c r="K3017" s="94"/>
      <c r="L3017" s="106"/>
      <c r="M3017" s="1009" t="s">
        <v>978</v>
      </c>
      <c r="N3017" s="115"/>
      <c r="O3017" s="116"/>
      <c r="P3017" s="94"/>
    </row>
    <row r="3018" spans="1:16">
      <c r="A3018" s="1017"/>
      <c r="B3018" s="107"/>
      <c r="C3018" s="994"/>
      <c r="D3018" s="117"/>
      <c r="E3018" s="93"/>
      <c r="F3018" s="94"/>
      <c r="G3018" s="107"/>
      <c r="H3018" s="994"/>
      <c r="I3018" s="91"/>
      <c r="J3018" s="93"/>
      <c r="K3018" s="94"/>
      <c r="L3018" s="107"/>
      <c r="M3018" s="994"/>
      <c r="N3018" s="91"/>
      <c r="O3018" s="93"/>
      <c r="P3018" s="94"/>
    </row>
    <row r="3019" spans="1:16">
      <c r="A3019" s="1017"/>
      <c r="B3019" s="106"/>
      <c r="C3019" s="994"/>
      <c r="D3019" s="117"/>
      <c r="E3019" s="93"/>
      <c r="F3019" s="94"/>
      <c r="G3019" s="106"/>
      <c r="H3019" s="994"/>
      <c r="I3019" s="91"/>
      <c r="J3019" s="93"/>
      <c r="K3019" s="94"/>
      <c r="L3019" s="106"/>
      <c r="M3019" s="994"/>
      <c r="N3019" s="91"/>
      <c r="O3019" s="93"/>
      <c r="P3019" s="94"/>
    </row>
    <row r="3020" spans="1:16">
      <c r="A3020" s="1017"/>
      <c r="B3020" s="107"/>
      <c r="C3020" s="994"/>
      <c r="D3020" s="117"/>
      <c r="E3020" s="93"/>
      <c r="F3020" s="94"/>
      <c r="G3020" s="107"/>
      <c r="H3020" s="994"/>
      <c r="I3020" s="91"/>
      <c r="J3020" s="93"/>
      <c r="K3020" s="94"/>
      <c r="L3020" s="107"/>
      <c r="M3020" s="994"/>
      <c r="N3020" s="91"/>
      <c r="O3020" s="93"/>
      <c r="P3020" s="94"/>
    </row>
    <row r="3021" spans="1:16">
      <c r="A3021" s="1017"/>
      <c r="B3021" s="106"/>
      <c r="C3021" s="994"/>
      <c r="D3021" s="117"/>
      <c r="E3021" s="93"/>
      <c r="F3021" s="94"/>
      <c r="G3021" s="106"/>
      <c r="H3021" s="994"/>
      <c r="I3021" s="91"/>
      <c r="J3021" s="93"/>
      <c r="K3021" s="94"/>
      <c r="L3021" s="106"/>
      <c r="M3021" s="994"/>
      <c r="N3021" s="91"/>
      <c r="O3021" s="93"/>
      <c r="P3021" s="94"/>
    </row>
    <row r="3022" spans="1:16">
      <c r="A3022" s="1017"/>
      <c r="B3022" s="107"/>
      <c r="C3022" s="994"/>
      <c r="D3022" s="117"/>
      <c r="E3022" s="93"/>
      <c r="F3022" s="94"/>
      <c r="G3022" s="107"/>
      <c r="H3022" s="994"/>
      <c r="I3022" s="91"/>
      <c r="J3022" s="93"/>
      <c r="K3022" s="94"/>
      <c r="L3022" s="107"/>
      <c r="M3022" s="994"/>
      <c r="N3022" s="91"/>
      <c r="O3022" s="93"/>
      <c r="P3022" s="94"/>
    </row>
    <row r="3023" spans="1:16">
      <c r="A3023" s="1017"/>
      <c r="B3023" s="106"/>
      <c r="C3023" s="994"/>
      <c r="D3023" s="117"/>
      <c r="E3023" s="93"/>
      <c r="F3023" s="94"/>
      <c r="G3023" s="106"/>
      <c r="H3023" s="994"/>
      <c r="I3023" s="91"/>
      <c r="J3023" s="93"/>
      <c r="K3023" s="94"/>
      <c r="L3023" s="106"/>
      <c r="M3023" s="994"/>
      <c r="N3023" s="91"/>
      <c r="O3023" s="93"/>
      <c r="P3023" s="94"/>
    </row>
    <row r="3024" spans="1:16">
      <c r="A3024" s="1017"/>
      <c r="B3024" s="107"/>
      <c r="C3024" s="994"/>
      <c r="D3024" s="91"/>
      <c r="E3024" s="93"/>
      <c r="F3024" s="94"/>
      <c r="G3024" s="107"/>
      <c r="H3024" s="994"/>
      <c r="I3024" s="91"/>
      <c r="J3024" s="93"/>
      <c r="K3024" s="94"/>
      <c r="L3024" s="107"/>
      <c r="M3024" s="994"/>
      <c r="N3024" s="91"/>
      <c r="O3024" s="93"/>
      <c r="P3024" s="94"/>
    </row>
    <row r="3025" spans="1:16">
      <c r="A3025" s="1017"/>
      <c r="B3025" s="104"/>
      <c r="C3025" s="994"/>
      <c r="D3025" s="110"/>
      <c r="E3025" s="111"/>
      <c r="F3025" s="101"/>
      <c r="G3025" s="104"/>
      <c r="H3025" s="994"/>
      <c r="I3025" s="110"/>
      <c r="J3025" s="111"/>
      <c r="K3025" s="94"/>
      <c r="L3025" s="104"/>
      <c r="M3025" s="994"/>
      <c r="N3025" s="110"/>
      <c r="O3025" s="111"/>
      <c r="P3025" s="94"/>
    </row>
    <row r="3026" spans="1:16" ht="17.45" customHeight="1" thickBot="1">
      <c r="A3026" s="1017"/>
      <c r="B3026" s="104"/>
      <c r="C3026" s="995"/>
      <c r="D3026" s="119" t="s">
        <v>1047</v>
      </c>
      <c r="E3026" s="120" t="s">
        <v>1048</v>
      </c>
      <c r="F3026" s="121"/>
      <c r="G3026" s="104"/>
      <c r="H3026" s="995"/>
      <c r="I3026" s="119" t="s">
        <v>1047</v>
      </c>
      <c r="J3026" s="120" t="s">
        <v>1048</v>
      </c>
      <c r="K3026" s="94"/>
      <c r="L3026" s="104"/>
      <c r="M3026" s="995"/>
      <c r="N3026" s="119" t="s">
        <v>1047</v>
      </c>
      <c r="O3026" s="120" t="s">
        <v>1048</v>
      </c>
      <c r="P3026" s="94"/>
    </row>
    <row r="3027" spans="1:16">
      <c r="A3027" s="102"/>
      <c r="B3027" s="106"/>
      <c r="C3027" s="1008" t="s">
        <v>1049</v>
      </c>
      <c r="D3027" s="115"/>
      <c r="E3027" s="116"/>
      <c r="F3027" s="122"/>
      <c r="G3027" s="106"/>
      <c r="H3027" s="993" t="s">
        <v>1049</v>
      </c>
      <c r="I3027" s="115"/>
      <c r="J3027" s="116"/>
      <c r="K3027" s="122"/>
      <c r="L3027" s="106"/>
      <c r="M3027" s="1009" t="s">
        <v>1049</v>
      </c>
      <c r="N3027" s="115"/>
      <c r="O3027" s="116"/>
      <c r="P3027" s="122"/>
    </row>
    <row r="3028" spans="1:16">
      <c r="A3028" s="102"/>
      <c r="B3028" s="107"/>
      <c r="C3028" s="994"/>
      <c r="D3028" s="91"/>
      <c r="E3028" s="93"/>
      <c r="F3028" s="94"/>
      <c r="G3028" s="107"/>
      <c r="H3028" s="994"/>
      <c r="I3028" s="91"/>
      <c r="J3028" s="93"/>
      <c r="K3028" s="94"/>
      <c r="L3028" s="107"/>
      <c r="M3028" s="994"/>
      <c r="N3028" s="91"/>
      <c r="O3028" s="93"/>
      <c r="P3028" s="94"/>
    </row>
    <row r="3029" spans="1:16">
      <c r="A3029" s="102"/>
      <c r="B3029" s="123"/>
      <c r="C3029" s="994"/>
      <c r="D3029" s="91"/>
      <c r="E3029" s="93"/>
      <c r="F3029" s="94"/>
      <c r="G3029" s="123"/>
      <c r="H3029" s="994"/>
      <c r="I3029" s="91"/>
      <c r="J3029" s="93"/>
      <c r="K3029" s="94"/>
      <c r="L3029" s="123"/>
      <c r="M3029" s="994"/>
      <c r="N3029" s="91"/>
      <c r="O3029" s="93"/>
      <c r="P3029" s="125"/>
    </row>
    <row r="3030" spans="1:16">
      <c r="A3030" s="102"/>
      <c r="B3030" s="104"/>
      <c r="C3030" s="994"/>
      <c r="D3030" s="91"/>
      <c r="E3030" s="93"/>
      <c r="F3030" s="94"/>
      <c r="G3030" s="104"/>
      <c r="H3030" s="994"/>
      <c r="I3030" s="91"/>
      <c r="J3030" s="93"/>
      <c r="K3030" s="94"/>
      <c r="L3030" s="104"/>
      <c r="M3030" s="994"/>
      <c r="N3030" s="91"/>
      <c r="O3030" s="93"/>
      <c r="P3030" s="213"/>
    </row>
    <row r="3031" spans="1:16">
      <c r="A3031" s="102"/>
      <c r="B3031" s="106"/>
      <c r="C3031" s="994"/>
      <c r="D3031" s="91"/>
      <c r="E3031" s="93"/>
      <c r="F3031" s="94"/>
      <c r="G3031" s="106"/>
      <c r="H3031" s="994"/>
      <c r="I3031" s="91"/>
      <c r="J3031" s="93"/>
      <c r="K3031" s="94"/>
      <c r="L3031" s="106"/>
      <c r="M3031" s="994"/>
      <c r="N3031" s="91"/>
      <c r="O3031" s="93"/>
      <c r="P3031" s="94"/>
    </row>
    <row r="3032" spans="1:16">
      <c r="A3032" s="102"/>
      <c r="B3032" s="107"/>
      <c r="C3032" s="994"/>
      <c r="D3032" s="91"/>
      <c r="E3032" s="93"/>
      <c r="F3032" s="124"/>
      <c r="G3032" s="107"/>
      <c r="H3032" s="994"/>
      <c r="I3032" s="91"/>
      <c r="J3032" s="93"/>
      <c r="K3032" s="124"/>
      <c r="L3032" s="107"/>
      <c r="M3032" s="994"/>
      <c r="N3032" s="91"/>
      <c r="O3032" s="93"/>
      <c r="P3032" s="124"/>
    </row>
    <row r="3033" spans="1:16">
      <c r="A3033" s="102"/>
      <c r="B3033" s="106"/>
      <c r="C3033" s="994"/>
      <c r="D3033" s="91"/>
      <c r="E3033" s="93"/>
      <c r="F3033" s="125"/>
      <c r="G3033" s="106"/>
      <c r="H3033" s="994"/>
      <c r="I3033" s="91"/>
      <c r="J3033" s="93"/>
      <c r="K3033" s="125"/>
      <c r="L3033" s="106"/>
      <c r="M3033" s="994"/>
      <c r="N3033" s="91"/>
      <c r="O3033" s="93"/>
      <c r="P3033" s="125"/>
    </row>
    <row r="3034" spans="1:16">
      <c r="A3034" s="102"/>
      <c r="B3034" s="107"/>
      <c r="C3034" s="994"/>
      <c r="D3034" s="214"/>
      <c r="E3034" s="111"/>
      <c r="F3034" s="213"/>
      <c r="G3034" s="107"/>
      <c r="H3034" s="994"/>
      <c r="I3034" s="110"/>
      <c r="J3034" s="111"/>
      <c r="K3034" s="213"/>
      <c r="L3034" s="107"/>
      <c r="M3034" s="994"/>
      <c r="N3034" s="110"/>
      <c r="O3034" s="111"/>
      <c r="P3034" s="213"/>
    </row>
    <row r="3035" spans="1:16">
      <c r="A3035" s="102"/>
      <c r="B3035" s="106"/>
      <c r="C3035" s="994"/>
      <c r="D3035" s="214"/>
      <c r="E3035" s="111"/>
      <c r="F3035" s="213"/>
      <c r="G3035" s="106"/>
      <c r="H3035" s="994"/>
      <c r="I3035" s="110"/>
      <c r="J3035" s="111"/>
      <c r="K3035" s="213"/>
      <c r="L3035" s="106"/>
      <c r="M3035" s="994"/>
      <c r="N3035" s="110"/>
      <c r="O3035" s="111"/>
      <c r="P3035" s="213"/>
    </row>
    <row r="3036" spans="1:16" ht="17.45" customHeight="1" thickBot="1">
      <c r="A3036" s="102"/>
      <c r="B3036" s="107"/>
      <c r="C3036" s="995"/>
      <c r="D3036" s="126"/>
      <c r="E3036" s="127"/>
      <c r="F3036" s="101"/>
      <c r="G3036" s="107"/>
      <c r="H3036" s="995"/>
      <c r="I3036" s="110"/>
      <c r="J3036" s="127"/>
      <c r="K3036" s="101"/>
      <c r="L3036" s="107"/>
      <c r="M3036" s="995"/>
      <c r="N3036" s="110"/>
      <c r="O3036" s="128"/>
      <c r="P3036" s="124"/>
    </row>
    <row r="3037" spans="1:16">
      <c r="A3037" s="129"/>
      <c r="B3037" s="106"/>
      <c r="C3037" s="1008" t="s">
        <v>1055</v>
      </c>
      <c r="D3037" s="115" t="s">
        <v>1056</v>
      </c>
      <c r="E3037" s="130" t="s">
        <v>943</v>
      </c>
      <c r="F3037" s="122"/>
      <c r="G3037" s="106"/>
      <c r="H3037" s="993" t="s">
        <v>1055</v>
      </c>
      <c r="I3037" s="115" t="s">
        <v>1056</v>
      </c>
      <c r="J3037" s="130" t="s">
        <v>943</v>
      </c>
      <c r="K3037" s="122"/>
      <c r="L3037" s="106"/>
      <c r="M3037" s="1009" t="s">
        <v>1055</v>
      </c>
      <c r="N3037" s="115" t="s">
        <v>1056</v>
      </c>
      <c r="O3037" s="130" t="s">
        <v>943</v>
      </c>
      <c r="P3037" s="122"/>
    </row>
    <row r="3038" spans="1:16">
      <c r="A3038" s="129"/>
      <c r="B3038" s="107"/>
      <c r="C3038" s="994"/>
      <c r="D3038" s="91" t="s">
        <v>1060</v>
      </c>
      <c r="E3038" s="93" t="s">
        <v>948</v>
      </c>
      <c r="F3038" s="131"/>
      <c r="G3038" s="107"/>
      <c r="H3038" s="994"/>
      <c r="I3038" s="91" t="s">
        <v>1060</v>
      </c>
      <c r="J3038" s="93" t="s">
        <v>948</v>
      </c>
      <c r="K3038" s="131"/>
      <c r="L3038" s="107"/>
      <c r="M3038" s="994"/>
      <c r="N3038" s="91" t="s">
        <v>1060</v>
      </c>
      <c r="O3038" s="93" t="s">
        <v>948</v>
      </c>
      <c r="P3038" s="131"/>
    </row>
    <row r="3039" spans="1:16">
      <c r="A3039" s="129"/>
      <c r="B3039" s="132"/>
      <c r="C3039" s="994"/>
      <c r="D3039" s="91" t="s">
        <v>1063</v>
      </c>
      <c r="E3039" s="93" t="s">
        <v>952</v>
      </c>
      <c r="F3039" s="94"/>
      <c r="G3039" s="132"/>
      <c r="H3039" s="994"/>
      <c r="I3039" s="91" t="s">
        <v>1063</v>
      </c>
      <c r="J3039" s="93" t="s">
        <v>952</v>
      </c>
      <c r="K3039" s="94"/>
      <c r="L3039" s="132"/>
      <c r="M3039" s="994"/>
      <c r="N3039" s="91" t="s">
        <v>1063</v>
      </c>
      <c r="O3039" s="93" t="s">
        <v>952</v>
      </c>
      <c r="P3039" s="94"/>
    </row>
    <row r="3040" spans="1:16">
      <c r="A3040" s="129"/>
      <c r="B3040" s="107"/>
      <c r="C3040" s="994"/>
      <c r="D3040" s="91" t="s">
        <v>978</v>
      </c>
      <c r="E3040" s="93" t="s">
        <v>956</v>
      </c>
      <c r="F3040" s="101"/>
      <c r="G3040" s="107"/>
      <c r="H3040" s="994"/>
      <c r="I3040" s="91" t="s">
        <v>978</v>
      </c>
      <c r="J3040" s="93" t="s">
        <v>956</v>
      </c>
      <c r="K3040" s="101"/>
      <c r="L3040" s="107"/>
      <c r="M3040" s="994"/>
      <c r="N3040" s="91" t="s">
        <v>978</v>
      </c>
      <c r="O3040" s="93" t="s">
        <v>956</v>
      </c>
      <c r="P3040" s="101"/>
    </row>
    <row r="3041" spans="1:16">
      <c r="A3041" s="129"/>
      <c r="B3041" s="132"/>
      <c r="C3041" s="994"/>
      <c r="D3041" s="91"/>
      <c r="E3041" s="111"/>
      <c r="F3041" s="133"/>
      <c r="G3041" s="132"/>
      <c r="H3041" s="994"/>
      <c r="I3041" s="91"/>
      <c r="J3041" s="111"/>
      <c r="K3041" s="133"/>
      <c r="L3041" s="132"/>
      <c r="M3041" s="994"/>
      <c r="N3041" s="91"/>
      <c r="O3041" s="111"/>
      <c r="P3041" s="133"/>
    </row>
    <row r="3042" spans="1:16">
      <c r="A3042" s="129"/>
      <c r="B3042" s="107"/>
      <c r="C3042" s="994"/>
      <c r="D3042" s="91"/>
      <c r="E3042" s="93"/>
      <c r="F3042" s="94"/>
      <c r="G3042" s="107"/>
      <c r="H3042" s="994"/>
      <c r="I3042" s="91"/>
      <c r="J3042" s="93"/>
      <c r="K3042" s="94"/>
      <c r="L3042" s="107"/>
      <c r="M3042" s="994"/>
      <c r="N3042" s="91"/>
      <c r="O3042" s="93"/>
      <c r="P3042" s="94"/>
    </row>
    <row r="3043" spans="1:16">
      <c r="A3043" s="129"/>
      <c r="B3043" s="132"/>
      <c r="C3043" s="994"/>
      <c r="D3043" s="91"/>
      <c r="E3043" s="111"/>
      <c r="F3043" s="133"/>
      <c r="G3043" s="132"/>
      <c r="H3043" s="994"/>
      <c r="I3043" s="91"/>
      <c r="J3043" s="111"/>
      <c r="K3043" s="133"/>
      <c r="L3043" s="132"/>
      <c r="M3043" s="994"/>
      <c r="N3043" s="91"/>
      <c r="O3043" s="111"/>
      <c r="P3043" s="133"/>
    </row>
    <row r="3044" spans="1:16">
      <c r="A3044" s="129"/>
      <c r="B3044" s="107"/>
      <c r="C3044" s="994"/>
      <c r="D3044" s="91"/>
      <c r="E3044" s="93"/>
      <c r="F3044" s="94"/>
      <c r="G3044" s="107"/>
      <c r="H3044" s="994"/>
      <c r="I3044" s="91"/>
      <c r="J3044" s="93"/>
      <c r="K3044" s="94"/>
      <c r="L3044" s="107"/>
      <c r="M3044" s="994"/>
      <c r="N3044" s="91"/>
      <c r="O3044" s="93"/>
      <c r="P3044" s="94"/>
    </row>
    <row r="3045" spans="1:16">
      <c r="A3045" s="129"/>
      <c r="B3045" s="132"/>
      <c r="C3045" s="994"/>
      <c r="D3045" s="91"/>
      <c r="E3045" s="93"/>
      <c r="F3045" s="94"/>
      <c r="G3045" s="132"/>
      <c r="H3045" s="994"/>
      <c r="I3045" s="91"/>
      <c r="J3045" s="93"/>
      <c r="K3045" s="94"/>
      <c r="L3045" s="132"/>
      <c r="M3045" s="994"/>
      <c r="N3045" s="91"/>
      <c r="O3045" s="93"/>
      <c r="P3045" s="94"/>
    </row>
    <row r="3046" spans="1:16" ht="17.45" customHeight="1" thickBot="1">
      <c r="A3046" s="129"/>
      <c r="B3046" s="107"/>
      <c r="C3046" s="995"/>
      <c r="D3046" s="112"/>
      <c r="E3046" s="113"/>
      <c r="F3046" s="114"/>
      <c r="G3046" s="107"/>
      <c r="H3046" s="995"/>
      <c r="I3046" s="112"/>
      <c r="J3046" s="127"/>
      <c r="K3046" s="101"/>
      <c r="L3046" s="107"/>
      <c r="M3046" s="995"/>
      <c r="N3046" s="112"/>
      <c r="O3046" s="127"/>
      <c r="P3046" s="101"/>
    </row>
    <row r="3047" spans="1:16">
      <c r="A3047" s="129"/>
      <c r="B3047" s="132"/>
      <c r="C3047" s="1011" t="s">
        <v>1068</v>
      </c>
      <c r="D3047" s="134" t="s">
        <v>1069</v>
      </c>
      <c r="E3047" s="135"/>
      <c r="F3047" s="136" t="s">
        <v>1070</v>
      </c>
      <c r="G3047" s="132"/>
      <c r="H3047" s="1028" t="s">
        <v>1068</v>
      </c>
      <c r="I3047" s="134" t="s">
        <v>1069</v>
      </c>
      <c r="J3047" s="135"/>
      <c r="K3047" s="136" t="s">
        <v>1070</v>
      </c>
      <c r="L3047" s="132"/>
      <c r="M3047" s="1013" t="s">
        <v>1068</v>
      </c>
      <c r="N3047" s="134" t="s">
        <v>1069</v>
      </c>
      <c r="O3047" s="135"/>
      <c r="P3047" s="136" t="s">
        <v>1070</v>
      </c>
    </row>
    <row r="3048" spans="1:16">
      <c r="A3048" s="129"/>
      <c r="B3048" s="107"/>
      <c r="C3048" s="994"/>
      <c r="D3048" s="117"/>
      <c r="E3048" s="118"/>
      <c r="F3048" s="137"/>
      <c r="G3048" s="107"/>
      <c r="H3048" s="994"/>
      <c r="I3048" s="91"/>
      <c r="J3048" s="93"/>
      <c r="K3048" s="94"/>
      <c r="L3048" s="107"/>
      <c r="M3048" s="994"/>
      <c r="N3048" s="91"/>
      <c r="O3048" s="93"/>
      <c r="P3048" s="94"/>
    </row>
    <row r="3049" spans="1:16">
      <c r="A3049" s="129"/>
      <c r="B3049" s="132"/>
      <c r="C3049" s="994"/>
      <c r="D3049" s="91"/>
      <c r="E3049" s="93"/>
      <c r="F3049" s="94"/>
      <c r="G3049" s="132"/>
      <c r="H3049" s="994"/>
      <c r="I3049" s="91"/>
      <c r="J3049" s="93"/>
      <c r="K3049" s="94"/>
      <c r="L3049" s="132"/>
      <c r="M3049" s="994"/>
      <c r="N3049" s="91"/>
      <c r="O3049" s="93"/>
      <c r="P3049" s="94"/>
    </row>
    <row r="3050" spans="1:16">
      <c r="A3050" s="129"/>
      <c r="B3050" s="107"/>
      <c r="C3050" s="994"/>
      <c r="D3050" s="110"/>
      <c r="E3050" s="111"/>
      <c r="F3050" s="101"/>
      <c r="G3050" s="107"/>
      <c r="H3050" s="994"/>
      <c r="I3050" s="110"/>
      <c r="J3050" s="111"/>
      <c r="K3050" s="101"/>
      <c r="L3050" s="107"/>
      <c r="M3050" s="994"/>
      <c r="N3050" s="110"/>
      <c r="O3050" s="111"/>
      <c r="P3050" s="101"/>
    </row>
    <row r="3051" spans="1:16">
      <c r="A3051" s="1031"/>
      <c r="B3051" s="132"/>
      <c r="C3051" s="994"/>
      <c r="D3051" s="91"/>
      <c r="E3051" s="93"/>
      <c r="F3051" s="94"/>
      <c r="G3051" s="132"/>
      <c r="H3051" s="994"/>
      <c r="I3051" s="91"/>
      <c r="J3051" s="93"/>
      <c r="K3051" s="94"/>
      <c r="L3051" s="132"/>
      <c r="M3051" s="994"/>
      <c r="N3051" s="91"/>
      <c r="O3051" s="93"/>
      <c r="P3051" s="94"/>
    </row>
    <row r="3052" spans="1:16">
      <c r="A3052" s="1017"/>
      <c r="B3052" s="107"/>
      <c r="C3052" s="994"/>
      <c r="D3052" s="91"/>
      <c r="E3052" s="93"/>
      <c r="F3052" s="94"/>
      <c r="G3052" s="107"/>
      <c r="H3052" s="994"/>
      <c r="I3052" s="91"/>
      <c r="J3052" s="93"/>
      <c r="K3052" s="94"/>
      <c r="L3052" s="107"/>
      <c r="M3052" s="994"/>
      <c r="N3052" s="91"/>
      <c r="O3052" s="93"/>
      <c r="P3052" s="94"/>
    </row>
    <row r="3053" spans="1:16">
      <c r="A3053" s="1017"/>
      <c r="B3053" s="132"/>
      <c r="C3053" s="994"/>
      <c r="D3053" s="110"/>
      <c r="E3053" s="111"/>
      <c r="F3053" s="101"/>
      <c r="G3053" s="132"/>
      <c r="H3053" s="994"/>
      <c r="I3053" s="110"/>
      <c r="J3053" s="111"/>
      <c r="K3053" s="101"/>
      <c r="L3053" s="132"/>
      <c r="M3053" s="994"/>
      <c r="N3053" s="110"/>
      <c r="O3053" s="111"/>
      <c r="P3053" s="101"/>
    </row>
    <row r="3054" spans="1:16" ht="17.45" customHeight="1" thickBot="1">
      <c r="A3054" s="1032"/>
      <c r="B3054" s="138"/>
      <c r="C3054" s="1012"/>
      <c r="D3054" s="139"/>
      <c r="E3054" s="140"/>
      <c r="F3054" s="141"/>
      <c r="G3054" s="138"/>
      <c r="H3054" s="1012"/>
      <c r="I3054" s="139"/>
      <c r="J3054" s="140"/>
      <c r="K3054" s="141"/>
      <c r="L3054" s="138"/>
      <c r="M3054" s="1012"/>
      <c r="N3054" s="139"/>
      <c r="O3054" s="140"/>
      <c r="P3054" s="141"/>
    </row>
    <row r="3055" spans="1:16" s="143" customFormat="1" ht="27" customHeight="1" thickTop="1" thickBot="1">
      <c r="A3055" s="142"/>
      <c r="B3055" s="1000" t="s">
        <v>1077</v>
      </c>
      <c r="C3055" s="1001"/>
      <c r="D3055" s="1001"/>
      <c r="E3055" s="1001"/>
      <c r="F3055" s="1001"/>
      <c r="G3055" s="1025" t="s">
        <v>1078</v>
      </c>
      <c r="H3055" s="1006"/>
      <c r="I3055" s="1006"/>
      <c r="J3055" s="1006"/>
      <c r="K3055" s="1006"/>
      <c r="L3055" s="1006"/>
      <c r="M3055" s="1006"/>
      <c r="N3055" s="1005" t="s">
        <v>1079</v>
      </c>
      <c r="O3055" s="1006"/>
      <c r="P3055" s="1006"/>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990">
        <f>A2971</f>
        <v>46171</v>
      </c>
      <c r="B3057" s="1020" t="s">
        <v>1085</v>
      </c>
      <c r="C3057" s="157"/>
      <c r="D3057" s="158"/>
      <c r="E3057" s="159"/>
      <c r="F3057" s="160"/>
      <c r="G3057" s="161"/>
      <c r="H3057" s="162"/>
      <c r="I3057" s="163"/>
      <c r="J3057" s="163"/>
      <c r="K3057" s="164"/>
      <c r="L3057" s="165"/>
      <c r="M3057" s="166"/>
      <c r="N3057" s="167"/>
      <c r="O3057" s="163"/>
      <c r="P3057" s="168"/>
    </row>
    <row r="3058" spans="1:16" s="169" customFormat="1">
      <c r="A3058" s="991"/>
      <c r="B3058" s="1021"/>
      <c r="C3058" s="170"/>
      <c r="D3058" s="171"/>
      <c r="E3058" s="172"/>
      <c r="F3058" s="173"/>
      <c r="G3058" s="170"/>
      <c r="H3058" s="174"/>
      <c r="I3058" s="172"/>
      <c r="J3058" s="172"/>
      <c r="K3058" s="175"/>
      <c r="L3058" s="176"/>
      <c r="M3058" s="177"/>
      <c r="N3058" s="178"/>
      <c r="O3058" s="172"/>
      <c r="P3058" s="179"/>
    </row>
    <row r="3059" spans="1:16" s="169" customFormat="1">
      <c r="A3059" s="991"/>
      <c r="B3059" s="1021"/>
      <c r="C3059" s="170"/>
      <c r="D3059" s="171"/>
      <c r="E3059" s="172"/>
      <c r="F3059" s="173"/>
      <c r="G3059" s="170"/>
      <c r="H3059" s="180"/>
      <c r="I3059" s="172"/>
      <c r="J3059" s="172"/>
      <c r="K3059" s="175"/>
      <c r="L3059" s="181"/>
      <c r="M3059" s="177"/>
      <c r="N3059" s="178"/>
      <c r="O3059" s="172"/>
      <c r="P3059" s="179"/>
    </row>
    <row r="3060" spans="1:16" s="169" customFormat="1">
      <c r="A3060" s="991"/>
      <c r="B3060" s="1021"/>
      <c r="C3060" s="170"/>
      <c r="D3060" s="215"/>
      <c r="E3060" s="172"/>
      <c r="F3060" s="173"/>
      <c r="G3060" s="170"/>
      <c r="H3060" s="180"/>
      <c r="I3060" s="172"/>
      <c r="J3060" s="172"/>
      <c r="K3060" s="184"/>
      <c r="L3060" s="181"/>
      <c r="M3060" s="177"/>
      <c r="N3060" s="178"/>
      <c r="O3060" s="172"/>
      <c r="P3060" s="179"/>
    </row>
    <row r="3061" spans="1:16" s="169" customFormat="1">
      <c r="A3061" s="991"/>
      <c r="B3061" s="1021"/>
      <c r="C3061" s="170"/>
      <c r="D3061" s="182"/>
      <c r="E3061" s="172"/>
      <c r="F3061" s="179"/>
      <c r="G3061" s="170"/>
      <c r="H3061" s="183"/>
      <c r="I3061" s="172"/>
      <c r="J3061" s="172"/>
      <c r="K3061" s="184"/>
      <c r="L3061" s="181"/>
      <c r="M3061" s="177"/>
      <c r="N3061" s="178"/>
      <c r="O3061" s="172"/>
      <c r="P3061" s="179"/>
    </row>
    <row r="3062" spans="1:16" s="169" customFormat="1">
      <c r="A3062" s="991"/>
      <c r="B3062" s="1021"/>
      <c r="C3062" s="170"/>
      <c r="D3062" s="171"/>
      <c r="E3062" s="172"/>
      <c r="F3062" s="185"/>
      <c r="G3062" s="195"/>
      <c r="H3062" s="180"/>
      <c r="I3062" s="188"/>
      <c r="J3062" s="172"/>
      <c r="K3062" s="175"/>
      <c r="L3062" s="186"/>
      <c r="M3062" s="187"/>
      <c r="N3062" s="178"/>
      <c r="O3062" s="172"/>
      <c r="P3062" s="179"/>
    </row>
    <row r="3063" spans="1:16" s="169" customFormat="1">
      <c r="A3063" s="991"/>
      <c r="B3063" s="1021"/>
      <c r="C3063" s="170"/>
      <c r="D3063" s="171"/>
      <c r="E3063" s="172"/>
      <c r="F3063" s="179"/>
      <c r="G3063" s="170"/>
      <c r="H3063" s="180"/>
      <c r="I3063" s="188"/>
      <c r="J3063" s="172"/>
      <c r="K3063" s="175"/>
      <c r="L3063" s="181"/>
      <c r="M3063" s="177"/>
      <c r="N3063" s="178"/>
      <c r="O3063" s="172"/>
      <c r="P3063" s="179"/>
    </row>
    <row r="3064" spans="1:16" s="169" customFormat="1">
      <c r="A3064" s="991"/>
      <c r="B3064" s="1021"/>
      <c r="C3064" s="170"/>
      <c r="D3064" s="171"/>
      <c r="E3064" s="172"/>
      <c r="F3064" s="179"/>
      <c r="G3064" s="216"/>
      <c r="H3064" s="180"/>
      <c r="I3064" s="172"/>
      <c r="J3064" s="172"/>
      <c r="K3064" s="175"/>
      <c r="L3064" s="181"/>
      <c r="M3064" s="177"/>
      <c r="N3064" s="178"/>
      <c r="O3064" s="172"/>
      <c r="P3064" s="179"/>
    </row>
    <row r="3065" spans="1:16" s="169" customFormat="1">
      <c r="A3065" s="991"/>
      <c r="B3065" s="1021"/>
      <c r="C3065" s="170"/>
      <c r="D3065" s="171"/>
      <c r="E3065" s="172"/>
      <c r="F3065" s="185"/>
      <c r="G3065" s="170"/>
      <c r="H3065" s="180"/>
      <c r="I3065" s="188"/>
      <c r="J3065" s="172"/>
      <c r="K3065" s="175"/>
      <c r="L3065" s="181"/>
      <c r="M3065" s="177"/>
      <c r="N3065" s="178"/>
      <c r="O3065" s="172"/>
      <c r="P3065" s="179"/>
    </row>
    <row r="3066" spans="1:16" s="169" customFormat="1">
      <c r="A3066" s="991"/>
      <c r="B3066" s="1021"/>
      <c r="C3066" s="170"/>
      <c r="D3066" s="171"/>
      <c r="E3066" s="172"/>
      <c r="F3066" s="179"/>
      <c r="G3066" s="170"/>
      <c r="H3066" s="180"/>
      <c r="I3066" s="188"/>
      <c r="J3066" s="172"/>
      <c r="K3066" s="175"/>
      <c r="L3066" s="181"/>
      <c r="M3066" s="177"/>
      <c r="N3066" s="178"/>
      <c r="O3066" s="172"/>
      <c r="P3066" s="179"/>
    </row>
    <row r="3067" spans="1:16" s="169" customFormat="1">
      <c r="A3067" s="991"/>
      <c r="B3067" s="1021"/>
      <c r="C3067" s="189"/>
      <c r="D3067" s="190"/>
      <c r="E3067" s="191"/>
      <c r="F3067" s="192"/>
      <c r="G3067" s="170"/>
      <c r="H3067" s="174"/>
      <c r="I3067" s="172"/>
      <c r="J3067" s="172"/>
      <c r="K3067" s="175"/>
      <c r="L3067" s="181"/>
      <c r="M3067" s="177"/>
      <c r="N3067" s="193"/>
      <c r="O3067" s="191"/>
      <c r="P3067" s="192"/>
    </row>
    <row r="3068" spans="1:16" s="169" customFormat="1">
      <c r="A3068" s="991"/>
      <c r="B3068" s="1021"/>
      <c r="C3068" s="189"/>
      <c r="D3068" s="190"/>
      <c r="E3068" s="191"/>
      <c r="F3068" s="192"/>
      <c r="G3068" s="195"/>
      <c r="H3068" s="180"/>
      <c r="I3068" s="188"/>
      <c r="J3068" s="172"/>
      <c r="K3068" s="175"/>
      <c r="L3068" s="181"/>
      <c r="M3068" s="177"/>
      <c r="N3068" s="193"/>
      <c r="O3068" s="191"/>
      <c r="P3068" s="192"/>
    </row>
    <row r="3069" spans="1:16" s="169" customFormat="1">
      <c r="A3069" s="991"/>
      <c r="B3069" s="1021"/>
      <c r="C3069" s="189"/>
      <c r="D3069" s="190"/>
      <c r="E3069" s="191"/>
      <c r="F3069" s="192"/>
      <c r="G3069" s="170"/>
      <c r="H3069" s="196"/>
      <c r="I3069" s="188"/>
      <c r="J3069" s="197"/>
      <c r="K3069" s="194"/>
      <c r="L3069" s="181"/>
      <c r="M3069" s="177"/>
      <c r="N3069" s="193"/>
      <c r="O3069" s="191"/>
      <c r="P3069" s="192"/>
    </row>
    <row r="3070" spans="1:16" s="169" customFormat="1">
      <c r="A3070" s="991"/>
      <c r="B3070" s="1021"/>
      <c r="C3070" s="189"/>
      <c r="D3070" s="190"/>
      <c r="E3070" s="191"/>
      <c r="F3070" s="192"/>
      <c r="G3070" s="170"/>
      <c r="H3070" s="198"/>
      <c r="I3070" s="172"/>
      <c r="J3070" s="172"/>
      <c r="K3070" s="175"/>
      <c r="L3070" s="181"/>
      <c r="M3070" s="177"/>
      <c r="N3070" s="193"/>
      <c r="O3070" s="191"/>
      <c r="P3070" s="192"/>
    </row>
    <row r="3071" spans="1:16" s="169" customFormat="1">
      <c r="A3071" s="991"/>
      <c r="B3071" s="1021"/>
      <c r="C3071" s="189"/>
      <c r="D3071" s="190"/>
      <c r="E3071" s="191"/>
      <c r="F3071" s="192"/>
      <c r="G3071" s="195"/>
      <c r="H3071" s="180"/>
      <c r="I3071" s="197"/>
      <c r="J3071" s="197"/>
      <c r="K3071" s="194"/>
      <c r="L3071" s="181"/>
      <c r="M3071" s="177"/>
      <c r="N3071" s="193"/>
      <c r="O3071" s="191"/>
      <c r="P3071" s="192"/>
    </row>
    <row r="3072" spans="1:16" s="169" customFormat="1">
      <c r="A3072" s="991"/>
      <c r="B3072" s="1021"/>
      <c r="C3072" s="189"/>
      <c r="D3072" s="190"/>
      <c r="E3072" s="191"/>
      <c r="F3072" s="192"/>
      <c r="G3072" s="170"/>
      <c r="H3072" s="180"/>
      <c r="I3072" s="197"/>
      <c r="J3072" s="197"/>
      <c r="K3072" s="194"/>
      <c r="L3072" s="176"/>
      <c r="M3072" s="177"/>
      <c r="N3072" s="193"/>
      <c r="O3072" s="191"/>
      <c r="P3072" s="192"/>
    </row>
    <row r="3073" spans="1:16" s="169" customFormat="1">
      <c r="A3073" s="991"/>
      <c r="B3073" s="1021"/>
      <c r="C3073" s="189"/>
      <c r="D3073" s="190"/>
      <c r="E3073" s="191"/>
      <c r="F3073" s="192"/>
      <c r="G3073" s="189"/>
      <c r="H3073" s="198"/>
      <c r="I3073" s="199"/>
      <c r="J3073" s="199"/>
      <c r="K3073" s="200"/>
      <c r="L3073" s="201"/>
      <c r="M3073" s="187"/>
      <c r="N3073" s="193"/>
      <c r="O3073" s="191"/>
      <c r="P3073" s="192"/>
    </row>
    <row r="3074" spans="1:16" s="169" customFormat="1">
      <c r="A3074" s="991"/>
      <c r="B3074" s="1021"/>
      <c r="C3074" s="189"/>
      <c r="D3074" s="190"/>
      <c r="E3074" s="191"/>
      <c r="F3074" s="192"/>
      <c r="G3074" s="189"/>
      <c r="H3074" s="198"/>
      <c r="I3074" s="199"/>
      <c r="J3074" s="199"/>
      <c r="K3074" s="200"/>
      <c r="L3074" s="201"/>
      <c r="M3074" s="187"/>
      <c r="N3074" s="193"/>
      <c r="O3074" s="191"/>
      <c r="P3074" s="192"/>
    </row>
    <row r="3075" spans="1:16" s="169" customFormat="1">
      <c r="A3075" s="991"/>
      <c r="B3075" s="1021"/>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992"/>
      <c r="B3076" s="1022"/>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16">
        <f>A2971+1</f>
        <v>46172</v>
      </c>
      <c r="B3077" s="87" t="s">
        <v>940</v>
      </c>
      <c r="C3077" s="1008" t="s">
        <v>941</v>
      </c>
      <c r="D3077" s="88" t="s">
        <v>942</v>
      </c>
      <c r="E3077" s="89" t="s">
        <v>943</v>
      </c>
      <c r="F3077" s="90"/>
      <c r="G3077" s="87" t="s">
        <v>940</v>
      </c>
      <c r="H3077" s="1023" t="s">
        <v>941</v>
      </c>
      <c r="I3077" s="88" t="s">
        <v>942</v>
      </c>
      <c r="J3077" s="89" t="s">
        <v>943</v>
      </c>
      <c r="K3077" s="90"/>
      <c r="L3077" s="87" t="s">
        <v>940</v>
      </c>
      <c r="M3077" s="1029" t="s">
        <v>941</v>
      </c>
      <c r="N3077" s="88" t="s">
        <v>942</v>
      </c>
      <c r="O3077" s="89" t="s">
        <v>943</v>
      </c>
      <c r="P3077" s="90"/>
    </row>
    <row r="3078" spans="1:16" ht="18" customHeight="1">
      <c r="A3078" s="1017"/>
      <c r="B3078" s="1026"/>
      <c r="C3078" s="994"/>
      <c r="D3078" s="91" t="s">
        <v>951</v>
      </c>
      <c r="E3078" s="92" t="s">
        <v>948</v>
      </c>
      <c r="F3078" s="90"/>
      <c r="G3078" s="1026"/>
      <c r="H3078" s="994"/>
      <c r="I3078" s="91" t="s">
        <v>951</v>
      </c>
      <c r="J3078" s="92" t="s">
        <v>948</v>
      </c>
      <c r="K3078" s="90"/>
      <c r="L3078" s="1026"/>
      <c r="M3078" s="994"/>
      <c r="N3078" s="91" t="s">
        <v>951</v>
      </c>
      <c r="O3078" s="92" t="s">
        <v>948</v>
      </c>
      <c r="P3078" s="90"/>
    </row>
    <row r="3079" spans="1:16" ht="17.45" customHeight="1" thickBot="1">
      <c r="A3079" s="1017"/>
      <c r="B3079" s="997"/>
      <c r="C3079" s="994"/>
      <c r="D3079" s="91" t="s">
        <v>955</v>
      </c>
      <c r="E3079" s="93" t="s">
        <v>952</v>
      </c>
      <c r="F3079" s="95"/>
      <c r="G3079" s="997"/>
      <c r="H3079" s="994"/>
      <c r="I3079" s="91" t="s">
        <v>955</v>
      </c>
      <c r="J3079" s="93" t="s">
        <v>952</v>
      </c>
      <c r="K3079" s="95"/>
      <c r="L3079" s="997"/>
      <c r="M3079" s="994"/>
      <c r="N3079" s="91" t="s">
        <v>955</v>
      </c>
      <c r="O3079" s="93" t="s">
        <v>952</v>
      </c>
      <c r="P3079" s="95"/>
    </row>
    <row r="3080" spans="1:16" ht="17.45" customHeight="1" thickBot="1">
      <c r="A3080" s="1017"/>
      <c r="B3080" s="87" t="s">
        <v>954</v>
      </c>
      <c r="C3080" s="994"/>
      <c r="D3080" s="91"/>
      <c r="E3080" s="93"/>
      <c r="F3080" s="94"/>
      <c r="G3080" s="87" t="s">
        <v>954</v>
      </c>
      <c r="H3080" s="994"/>
      <c r="I3080" s="91" t="s">
        <v>958</v>
      </c>
      <c r="J3080" s="93" t="s">
        <v>956</v>
      </c>
      <c r="K3080" s="94"/>
      <c r="L3080" s="87" t="s">
        <v>954</v>
      </c>
      <c r="M3080" s="994"/>
      <c r="N3080" s="91" t="s">
        <v>958</v>
      </c>
      <c r="O3080" s="93" t="s">
        <v>956</v>
      </c>
      <c r="P3080" s="94"/>
    </row>
    <row r="3081" spans="1:16">
      <c r="A3081" s="1017"/>
      <c r="B3081" s="1027"/>
      <c r="C3081" s="994"/>
      <c r="D3081" s="91"/>
      <c r="E3081" s="93"/>
      <c r="F3081" s="94"/>
      <c r="G3081" s="1027"/>
      <c r="H3081" s="994"/>
      <c r="I3081" s="91"/>
      <c r="J3081" s="93"/>
      <c r="K3081" s="94"/>
      <c r="L3081" s="1027"/>
      <c r="M3081" s="994"/>
      <c r="N3081" s="91"/>
      <c r="O3081" s="93"/>
      <c r="P3081" s="94"/>
    </row>
    <row r="3082" spans="1:16">
      <c r="A3082" s="1017"/>
      <c r="B3082" s="1003"/>
      <c r="C3082" s="994"/>
      <c r="D3082" s="91"/>
      <c r="E3082" s="93"/>
      <c r="F3082" s="94"/>
      <c r="G3082" s="1003"/>
      <c r="H3082" s="994"/>
      <c r="I3082" s="91"/>
      <c r="J3082" s="93"/>
      <c r="K3082" s="94"/>
      <c r="L3082" s="1003"/>
      <c r="M3082" s="994"/>
      <c r="N3082" s="91"/>
      <c r="O3082" s="93"/>
      <c r="P3082" s="94"/>
    </row>
    <row r="3083" spans="1:16">
      <c r="A3083" s="1017"/>
      <c r="B3083" s="1002"/>
      <c r="C3083" s="994"/>
      <c r="D3083" s="91"/>
      <c r="E3083" s="93"/>
      <c r="F3083" s="90"/>
      <c r="G3083" s="1002"/>
      <c r="H3083" s="994"/>
      <c r="I3083" s="91"/>
      <c r="J3083" s="93"/>
      <c r="K3083" s="90"/>
      <c r="L3083" s="1002"/>
      <c r="M3083" s="994"/>
      <c r="N3083" s="91"/>
      <c r="O3083" s="93"/>
      <c r="P3083" s="90"/>
    </row>
    <row r="3084" spans="1:16">
      <c r="A3084" s="1017"/>
      <c r="B3084" s="1003"/>
      <c r="C3084" s="994"/>
      <c r="D3084" s="91"/>
      <c r="E3084" s="93"/>
      <c r="F3084" s="96"/>
      <c r="G3084" s="1003"/>
      <c r="H3084" s="994"/>
      <c r="I3084" s="91"/>
      <c r="J3084" s="93"/>
      <c r="K3084" s="96"/>
      <c r="L3084" s="1003"/>
      <c r="M3084" s="994"/>
      <c r="N3084" s="91"/>
      <c r="O3084" s="93"/>
      <c r="P3084" s="90"/>
    </row>
    <row r="3085" spans="1:16">
      <c r="A3085" s="1017"/>
      <c r="B3085" s="1002"/>
      <c r="C3085" s="994"/>
      <c r="D3085" s="91"/>
      <c r="E3085" s="93"/>
      <c r="F3085" s="99"/>
      <c r="G3085" s="1002"/>
      <c r="H3085" s="994"/>
      <c r="I3085" s="91"/>
      <c r="J3085" s="93"/>
      <c r="K3085" s="99"/>
      <c r="L3085" s="1002"/>
      <c r="M3085" s="994"/>
      <c r="N3085" s="91"/>
      <c r="O3085" s="93"/>
      <c r="P3085" s="96"/>
    </row>
    <row r="3086" spans="1:16" ht="17.45" customHeight="1" thickBot="1">
      <c r="A3086" s="1017"/>
      <c r="B3086" s="1003"/>
      <c r="C3086" s="994"/>
      <c r="D3086" s="91"/>
      <c r="E3086" s="93"/>
      <c r="F3086" s="96"/>
      <c r="G3086" s="1003"/>
      <c r="H3086" s="994"/>
      <c r="I3086" s="91"/>
      <c r="J3086" s="93"/>
      <c r="K3086" s="96"/>
      <c r="L3086" s="1003"/>
      <c r="M3086" s="994"/>
      <c r="N3086" s="91"/>
      <c r="O3086" s="93"/>
      <c r="P3086" s="96"/>
    </row>
    <row r="3087" spans="1:16" ht="17.45" customHeight="1" thickBot="1">
      <c r="A3087" s="1017"/>
      <c r="B3087" s="97" t="s">
        <v>977</v>
      </c>
      <c r="C3087" s="994"/>
      <c r="D3087" s="91"/>
      <c r="E3087" s="93"/>
      <c r="F3087" s="96"/>
      <c r="G3087" s="97" t="s">
        <v>977</v>
      </c>
      <c r="H3087" s="994"/>
      <c r="I3087" s="91"/>
      <c r="J3087" s="93"/>
      <c r="K3087" s="96"/>
      <c r="L3087" s="97" t="s">
        <v>977</v>
      </c>
      <c r="M3087" s="994"/>
      <c r="N3087" s="91"/>
      <c r="O3087" s="93"/>
      <c r="P3087" s="96"/>
    </row>
    <row r="3088" spans="1:16">
      <c r="A3088" s="1017"/>
      <c r="B3088" s="1007"/>
      <c r="C3088" s="994"/>
      <c r="D3088" s="91"/>
      <c r="E3088" s="93"/>
      <c r="F3088" s="96"/>
      <c r="G3088" s="1007"/>
      <c r="H3088" s="994"/>
      <c r="I3088" s="91"/>
      <c r="J3088" s="93"/>
      <c r="K3088" s="96"/>
      <c r="L3088" s="1007"/>
      <c r="M3088" s="994"/>
      <c r="N3088" s="91"/>
      <c r="O3088" s="93"/>
      <c r="P3088" s="96"/>
    </row>
    <row r="3089" spans="1:16">
      <c r="A3089" s="1017"/>
      <c r="B3089" s="999"/>
      <c r="C3089" s="994"/>
      <c r="D3089" s="91"/>
      <c r="E3089" s="93"/>
      <c r="F3089" s="96"/>
      <c r="G3089" s="999"/>
      <c r="H3089" s="994"/>
      <c r="I3089" s="91"/>
      <c r="J3089" s="93"/>
      <c r="K3089" s="96"/>
      <c r="L3089" s="999"/>
      <c r="M3089" s="994"/>
      <c r="N3089" s="91"/>
      <c r="O3089" s="93"/>
      <c r="P3089" s="94"/>
    </row>
    <row r="3090" spans="1:16" ht="17.45" customHeight="1" thickBot="1">
      <c r="A3090" s="1017"/>
      <c r="B3090" s="997"/>
      <c r="C3090" s="994"/>
      <c r="D3090" s="91"/>
      <c r="E3090" s="93"/>
      <c r="F3090" s="94"/>
      <c r="G3090" s="997"/>
      <c r="H3090" s="994"/>
      <c r="I3090" s="91"/>
      <c r="J3090" s="93"/>
      <c r="K3090" s="94"/>
      <c r="L3090" s="997"/>
      <c r="M3090" s="994"/>
      <c r="N3090" s="91"/>
      <c r="O3090" s="93"/>
      <c r="P3090" s="94"/>
    </row>
    <row r="3091" spans="1:16" ht="17.45" customHeight="1" thickBot="1">
      <c r="A3091" s="1017"/>
      <c r="B3091" s="97" t="s">
        <v>994</v>
      </c>
      <c r="C3091" s="994"/>
      <c r="D3091" s="91"/>
      <c r="E3091" s="93"/>
      <c r="F3091" s="94"/>
      <c r="G3091" s="97" t="s">
        <v>994</v>
      </c>
      <c r="H3091" s="994"/>
      <c r="I3091" s="91"/>
      <c r="J3091" s="93"/>
      <c r="K3091" s="94"/>
      <c r="L3091" s="97" t="s">
        <v>994</v>
      </c>
      <c r="M3091" s="994"/>
      <c r="N3091" s="91"/>
      <c r="O3091" s="93"/>
      <c r="P3091" s="94"/>
    </row>
    <row r="3092" spans="1:16">
      <c r="A3092" s="1017"/>
      <c r="B3092" s="998"/>
      <c r="C3092" s="994"/>
      <c r="D3092" s="91"/>
      <c r="E3092" s="93"/>
      <c r="F3092" s="94"/>
      <c r="G3092" s="998"/>
      <c r="H3092" s="994"/>
      <c r="I3092" s="91"/>
      <c r="J3092" s="93"/>
      <c r="K3092" s="94"/>
      <c r="L3092" s="998"/>
      <c r="M3092" s="994"/>
      <c r="N3092" s="91"/>
      <c r="O3092" s="93"/>
      <c r="P3092" s="94"/>
    </row>
    <row r="3093" spans="1:16">
      <c r="A3093" s="1017"/>
      <c r="B3093" s="999"/>
      <c r="C3093" s="994"/>
      <c r="D3093" s="91"/>
      <c r="E3093" s="93"/>
      <c r="F3093" s="94"/>
      <c r="G3093" s="999"/>
      <c r="H3093" s="994"/>
      <c r="I3093" s="91"/>
      <c r="J3093" s="93"/>
      <c r="K3093" s="94"/>
      <c r="L3093" s="999"/>
      <c r="M3093" s="994"/>
      <c r="N3093" s="91"/>
      <c r="O3093" s="93"/>
      <c r="P3093" s="94"/>
    </row>
    <row r="3094" spans="1:16" ht="17.45" customHeight="1" thickBot="1">
      <c r="A3094" s="1017"/>
      <c r="B3094" s="997"/>
      <c r="C3094" s="994"/>
      <c r="D3094" s="91"/>
      <c r="E3094" s="93"/>
      <c r="F3094" s="94"/>
      <c r="G3094" s="997"/>
      <c r="H3094" s="994"/>
      <c r="I3094" s="91"/>
      <c r="J3094" s="93"/>
      <c r="K3094" s="94"/>
      <c r="L3094" s="997"/>
      <c r="M3094" s="994"/>
      <c r="N3094" s="91"/>
      <c r="O3094" s="93"/>
      <c r="P3094" s="94"/>
    </row>
    <row r="3095" spans="1:16">
      <c r="A3095" s="1017"/>
      <c r="B3095" s="1018" t="s">
        <v>1013</v>
      </c>
      <c r="C3095" s="994"/>
      <c r="D3095" s="91"/>
      <c r="E3095" s="93"/>
      <c r="F3095" s="94"/>
      <c r="G3095" s="1018" t="s">
        <v>1013</v>
      </c>
      <c r="H3095" s="994"/>
      <c r="I3095" s="91"/>
      <c r="J3095" s="93"/>
      <c r="K3095" s="94"/>
      <c r="L3095" s="1018" t="s">
        <v>1013</v>
      </c>
      <c r="M3095" s="994"/>
      <c r="N3095" s="91"/>
      <c r="O3095" s="93"/>
      <c r="P3095" s="94"/>
    </row>
    <row r="3096" spans="1:16" ht="17.45" customHeight="1" thickBot="1">
      <c r="A3096" s="1017"/>
      <c r="B3096" s="1019"/>
      <c r="C3096" s="994"/>
      <c r="D3096" s="91"/>
      <c r="E3096" s="93"/>
      <c r="F3096" s="94"/>
      <c r="G3096" s="1019"/>
      <c r="H3096" s="994"/>
      <c r="I3096" s="91"/>
      <c r="J3096" s="93"/>
      <c r="K3096" s="94"/>
      <c r="L3096" s="1019"/>
      <c r="M3096" s="994"/>
      <c r="N3096" s="91"/>
      <c r="O3096" s="93"/>
      <c r="P3096" s="90"/>
    </row>
    <row r="3097" spans="1:16" ht="17.45" customHeight="1" thickTop="1">
      <c r="A3097" s="1017"/>
      <c r="B3097" s="1015" t="s">
        <v>1014</v>
      </c>
      <c r="C3097" s="994"/>
      <c r="D3097" s="91"/>
      <c r="E3097" s="93"/>
      <c r="F3097" s="90"/>
      <c r="G3097" s="1015" t="s">
        <v>1014</v>
      </c>
      <c r="H3097" s="994"/>
      <c r="I3097" s="91"/>
      <c r="J3097" s="93"/>
      <c r="K3097" s="90"/>
      <c r="L3097" s="1015" t="s">
        <v>1014</v>
      </c>
      <c r="M3097" s="994"/>
      <c r="N3097" s="91"/>
      <c r="O3097" s="93"/>
      <c r="P3097" s="94"/>
    </row>
    <row r="3098" spans="1:16" ht="17.45" customHeight="1" thickBot="1">
      <c r="A3098" s="1017"/>
      <c r="B3098" s="997"/>
      <c r="C3098" s="994"/>
      <c r="D3098" s="91"/>
      <c r="E3098" s="93"/>
      <c r="F3098" s="90"/>
      <c r="G3098" s="997"/>
      <c r="H3098" s="994"/>
      <c r="I3098" s="91"/>
      <c r="J3098" s="93"/>
      <c r="K3098" s="90"/>
      <c r="L3098" s="997"/>
      <c r="M3098" s="994"/>
      <c r="N3098" s="91"/>
      <c r="O3098" s="93"/>
      <c r="P3098" s="98"/>
    </row>
    <row r="3099" spans="1:16">
      <c r="A3099" s="1017"/>
      <c r="B3099" s="1014"/>
      <c r="C3099" s="994"/>
      <c r="D3099" s="91"/>
      <c r="E3099" s="93"/>
      <c r="F3099" s="94"/>
      <c r="G3099" s="1014"/>
      <c r="H3099" s="994"/>
      <c r="I3099" s="91"/>
      <c r="J3099" s="93"/>
      <c r="K3099" s="94"/>
      <c r="L3099" s="1014"/>
      <c r="M3099" s="994"/>
      <c r="N3099" s="91"/>
      <c r="O3099" s="93"/>
      <c r="P3099" s="100"/>
    </row>
    <row r="3100" spans="1:16" ht="17.45" customHeight="1" thickBot="1">
      <c r="A3100" s="1017"/>
      <c r="B3100" s="999"/>
      <c r="C3100" s="994"/>
      <c r="D3100" s="91"/>
      <c r="E3100" s="93"/>
      <c r="F3100" s="94"/>
      <c r="G3100" s="999"/>
      <c r="H3100" s="994"/>
      <c r="I3100" s="91"/>
      <c r="J3100" s="93"/>
      <c r="K3100" s="94"/>
      <c r="L3100" s="999"/>
      <c r="M3100" s="994"/>
      <c r="N3100" s="91"/>
      <c r="O3100" s="93"/>
      <c r="P3100" s="101"/>
    </row>
    <row r="3101" spans="1:16">
      <c r="A3101" s="1017"/>
      <c r="B3101" s="1010" t="s">
        <v>1015</v>
      </c>
      <c r="C3101" s="994"/>
      <c r="D3101" s="91"/>
      <c r="E3101" s="93"/>
      <c r="F3101" s="90"/>
      <c r="G3101" s="1010" t="s">
        <v>1015</v>
      </c>
      <c r="H3101" s="994"/>
      <c r="I3101" s="91"/>
      <c r="J3101" s="93"/>
      <c r="K3101" s="90"/>
      <c r="L3101" s="1010" t="s">
        <v>1015</v>
      </c>
      <c r="M3101" s="994"/>
      <c r="N3101" s="91"/>
      <c r="O3101" s="93"/>
      <c r="P3101" s="96"/>
    </row>
    <row r="3102" spans="1:16" ht="17.45" customHeight="1" thickBot="1">
      <c r="A3102" s="1017"/>
      <c r="B3102" s="997"/>
      <c r="C3102" s="994"/>
      <c r="D3102" s="91"/>
      <c r="E3102" s="93"/>
      <c r="F3102" s="98"/>
      <c r="G3102" s="997"/>
      <c r="H3102" s="994"/>
      <c r="I3102" s="91"/>
      <c r="J3102" s="93"/>
      <c r="K3102" s="98"/>
      <c r="L3102" s="997"/>
      <c r="M3102" s="994"/>
      <c r="N3102" s="91"/>
      <c r="O3102" s="93"/>
      <c r="P3102" s="101"/>
    </row>
    <row r="3103" spans="1:16">
      <c r="A3103" s="1017"/>
      <c r="B3103" s="996"/>
      <c r="C3103" s="994"/>
      <c r="D3103" s="91"/>
      <c r="E3103" s="93"/>
      <c r="F3103" s="99"/>
      <c r="G3103" s="996"/>
      <c r="H3103" s="994"/>
      <c r="I3103" s="91"/>
      <c r="J3103" s="93"/>
      <c r="K3103" s="100"/>
      <c r="L3103" s="996"/>
      <c r="M3103" s="994"/>
      <c r="N3103" s="91"/>
      <c r="O3103" s="93"/>
      <c r="P3103" s="90"/>
    </row>
    <row r="3104" spans="1:16" ht="17.45" customHeight="1" thickBot="1">
      <c r="A3104" s="1017"/>
      <c r="B3104" s="997"/>
      <c r="C3104" s="994"/>
      <c r="D3104" s="91"/>
      <c r="E3104" s="93"/>
      <c r="F3104" s="96"/>
      <c r="G3104" s="997"/>
      <c r="H3104" s="994"/>
      <c r="I3104" s="91"/>
      <c r="J3104" s="93"/>
      <c r="K3104" s="101"/>
      <c r="L3104" s="997"/>
      <c r="M3104" s="994"/>
      <c r="N3104" s="91"/>
      <c r="O3104" s="93"/>
      <c r="P3104" s="94"/>
    </row>
    <row r="3105" spans="1:16">
      <c r="A3105" s="1017"/>
      <c r="B3105" s="1004" t="s">
        <v>1016</v>
      </c>
      <c r="C3105" s="994"/>
      <c r="D3105" s="91"/>
      <c r="E3105" s="93"/>
      <c r="F3105" s="100"/>
      <c r="G3105" s="1004" t="s">
        <v>1016</v>
      </c>
      <c r="H3105" s="994"/>
      <c r="I3105" s="91"/>
      <c r="J3105" s="93"/>
      <c r="K3105" s="101"/>
      <c r="L3105" s="1004" t="s">
        <v>1016</v>
      </c>
      <c r="M3105" s="994"/>
      <c r="N3105" s="91"/>
      <c r="O3105" s="111"/>
      <c r="P3105" s="94"/>
    </row>
    <row r="3106" spans="1:16" ht="17.45" customHeight="1" thickBot="1">
      <c r="A3106" s="1017"/>
      <c r="B3106" s="997"/>
      <c r="C3106" s="994"/>
      <c r="D3106" s="91"/>
      <c r="E3106" s="93"/>
      <c r="F3106" s="101"/>
      <c r="G3106" s="997"/>
      <c r="H3106" s="994"/>
      <c r="I3106" s="91"/>
      <c r="J3106" s="93"/>
      <c r="K3106" s="96"/>
      <c r="L3106" s="997"/>
      <c r="M3106" s="994"/>
      <c r="N3106" s="110"/>
      <c r="O3106" s="93"/>
      <c r="P3106" s="109"/>
    </row>
    <row r="3107" spans="1:16">
      <c r="A3107" s="1017"/>
      <c r="B3107" s="996"/>
      <c r="C3107" s="994"/>
      <c r="D3107" s="91"/>
      <c r="E3107" s="93"/>
      <c r="F3107" s="101"/>
      <c r="G3107" s="996"/>
      <c r="H3107" s="994"/>
      <c r="I3107" s="91"/>
      <c r="J3107" s="93"/>
      <c r="K3107" s="101"/>
      <c r="L3107" s="996"/>
      <c r="M3107" s="994"/>
      <c r="N3107" s="110"/>
      <c r="O3107" s="111"/>
      <c r="P3107" s="94"/>
    </row>
    <row r="3108" spans="1:16" ht="17.45" customHeight="1" thickBot="1">
      <c r="A3108" s="1017"/>
      <c r="B3108" s="997"/>
      <c r="C3108" s="994"/>
      <c r="D3108" s="91"/>
      <c r="E3108" s="93"/>
      <c r="F3108" s="96"/>
      <c r="G3108" s="997"/>
      <c r="H3108" s="994"/>
      <c r="I3108" s="91"/>
      <c r="J3108" s="93"/>
      <c r="K3108" s="90"/>
      <c r="L3108" s="997"/>
      <c r="M3108" s="994"/>
      <c r="N3108" s="91"/>
      <c r="O3108" s="111"/>
      <c r="P3108" s="101"/>
    </row>
    <row r="3109" spans="1:16">
      <c r="A3109" s="1017"/>
      <c r="B3109" s="1004" t="s">
        <v>1018</v>
      </c>
      <c r="C3109" s="994"/>
      <c r="D3109" s="91"/>
      <c r="E3109" s="93"/>
      <c r="F3109" s="101"/>
      <c r="G3109" s="1004" t="s">
        <v>1018</v>
      </c>
      <c r="H3109" s="994"/>
      <c r="I3109" s="91"/>
      <c r="J3109" s="93"/>
      <c r="K3109" s="94"/>
      <c r="L3109" s="1004" t="s">
        <v>1018</v>
      </c>
      <c r="M3109" s="994"/>
      <c r="N3109" s="91"/>
      <c r="O3109" s="93"/>
      <c r="P3109" s="94"/>
    </row>
    <row r="3110" spans="1:16" ht="17.45" customHeight="1" thickBot="1">
      <c r="A3110" s="1017"/>
      <c r="B3110" s="997"/>
      <c r="C3110" s="994"/>
      <c r="D3110" s="91"/>
      <c r="E3110" s="93"/>
      <c r="F3110" s="90"/>
      <c r="G3110" s="997"/>
      <c r="H3110" s="994"/>
      <c r="I3110" s="91"/>
      <c r="J3110" s="111"/>
      <c r="K3110" s="94"/>
      <c r="L3110" s="997"/>
      <c r="M3110" s="994"/>
      <c r="N3110" s="110"/>
      <c r="O3110" s="111"/>
      <c r="P3110" s="94"/>
    </row>
    <row r="3111" spans="1:16">
      <c r="A3111" s="1017"/>
      <c r="B3111" s="996"/>
      <c r="C3111" s="994"/>
      <c r="D3111" s="91"/>
      <c r="E3111" s="93"/>
      <c r="F3111" s="94"/>
      <c r="G3111" s="996"/>
      <c r="H3111" s="994"/>
      <c r="I3111" s="91"/>
      <c r="J3111" s="93"/>
      <c r="K3111" s="94"/>
      <c r="L3111" s="996"/>
      <c r="M3111" s="994"/>
      <c r="N3111" s="110"/>
      <c r="O3111" s="111"/>
      <c r="P3111" s="94"/>
    </row>
    <row r="3112" spans="1:16" ht="17.45" customHeight="1" thickBot="1">
      <c r="A3112" s="1017"/>
      <c r="B3112" s="997"/>
      <c r="C3112" s="994"/>
      <c r="D3112" s="91"/>
      <c r="E3112" s="93"/>
      <c r="F3112" s="90"/>
      <c r="G3112" s="997"/>
      <c r="H3112" s="994"/>
      <c r="I3112" s="91"/>
      <c r="J3112" s="111"/>
      <c r="K3112" s="94"/>
      <c r="L3112" s="997"/>
      <c r="M3112" s="994"/>
      <c r="N3112" s="91"/>
      <c r="O3112" s="111"/>
      <c r="P3112" s="94"/>
    </row>
    <row r="3113" spans="1:16">
      <c r="A3113" s="1017"/>
      <c r="B3113" s="1010" t="s">
        <v>1020</v>
      </c>
      <c r="C3113" s="994"/>
      <c r="D3113" s="91"/>
      <c r="E3113" s="93"/>
      <c r="F3113" s="90"/>
      <c r="G3113" s="1010" t="s">
        <v>1020</v>
      </c>
      <c r="H3113" s="994"/>
      <c r="I3113" s="91"/>
      <c r="J3113" s="111"/>
      <c r="K3113" s="94"/>
      <c r="L3113" s="1010" t="s">
        <v>1020</v>
      </c>
      <c r="M3113" s="994"/>
      <c r="N3113" s="110"/>
      <c r="O3113" s="111"/>
      <c r="P3113" s="94"/>
    </row>
    <row r="3114" spans="1:16" ht="17.45" customHeight="1" thickBot="1">
      <c r="A3114" s="1017"/>
      <c r="B3114" s="997"/>
      <c r="C3114" s="994"/>
      <c r="D3114" s="91"/>
      <c r="E3114" s="93"/>
      <c r="F3114" s="90"/>
      <c r="G3114" s="997"/>
      <c r="H3114" s="994"/>
      <c r="I3114" s="91"/>
      <c r="J3114" s="111"/>
      <c r="K3114" s="94"/>
      <c r="L3114" s="997"/>
      <c r="M3114" s="994"/>
      <c r="N3114" s="91"/>
      <c r="O3114" s="111"/>
      <c r="P3114" s="94"/>
    </row>
    <row r="3115" spans="1:16">
      <c r="A3115" s="1017"/>
      <c r="B3115" s="103"/>
      <c r="C3115" s="994"/>
      <c r="D3115" s="91"/>
      <c r="E3115" s="93"/>
      <c r="F3115" s="94"/>
      <c r="G3115" s="103"/>
      <c r="H3115" s="994"/>
      <c r="I3115" s="91"/>
      <c r="J3115" s="93"/>
      <c r="K3115" s="109"/>
      <c r="L3115" s="103"/>
      <c r="M3115" s="994"/>
      <c r="N3115" s="110"/>
      <c r="O3115" s="93"/>
      <c r="P3115" s="109"/>
    </row>
    <row r="3116" spans="1:16">
      <c r="A3116" s="1017"/>
      <c r="B3116" s="104"/>
      <c r="C3116" s="994"/>
      <c r="D3116" s="91"/>
      <c r="E3116" s="93"/>
      <c r="F3116" s="90"/>
      <c r="G3116" s="104"/>
      <c r="H3116" s="994"/>
      <c r="I3116" s="91"/>
      <c r="J3116" s="93"/>
      <c r="K3116" s="94"/>
      <c r="L3116" s="104"/>
      <c r="M3116" s="994"/>
      <c r="N3116" s="110"/>
      <c r="O3116" s="111"/>
      <c r="P3116" s="94"/>
    </row>
    <row r="3117" spans="1:16">
      <c r="A3117" s="1017"/>
      <c r="B3117" s="106"/>
      <c r="C3117" s="994"/>
      <c r="D3117" s="91"/>
      <c r="E3117" s="93"/>
      <c r="F3117" s="90"/>
      <c r="G3117" s="106"/>
      <c r="H3117" s="994"/>
      <c r="I3117" s="110"/>
      <c r="J3117" s="111"/>
      <c r="K3117" s="94"/>
      <c r="L3117" s="106"/>
      <c r="M3117" s="994"/>
      <c r="N3117" s="110"/>
      <c r="O3117" s="111"/>
      <c r="P3117" s="101"/>
    </row>
    <row r="3118" spans="1:16">
      <c r="A3118" s="1017"/>
      <c r="B3118" s="107"/>
      <c r="C3118" s="994"/>
      <c r="D3118" s="91"/>
      <c r="E3118" s="93"/>
      <c r="F3118" s="90"/>
      <c r="G3118" s="107"/>
      <c r="H3118" s="994"/>
      <c r="I3118" s="110"/>
      <c r="J3118" s="111"/>
      <c r="K3118" s="101"/>
      <c r="L3118" s="107"/>
      <c r="M3118" s="994"/>
      <c r="N3118" s="108"/>
      <c r="O3118" s="93"/>
      <c r="P3118" s="94"/>
    </row>
    <row r="3119" spans="1:16">
      <c r="A3119" s="1017"/>
      <c r="B3119" s="106"/>
      <c r="C3119" s="994"/>
      <c r="D3119" s="108"/>
      <c r="E3119" s="93"/>
      <c r="F3119" s="94"/>
      <c r="G3119" s="106"/>
      <c r="H3119" s="994"/>
      <c r="I3119" s="108"/>
      <c r="J3119" s="93"/>
      <c r="K3119" s="109"/>
      <c r="L3119" s="106"/>
      <c r="M3119" s="994"/>
      <c r="N3119" s="91"/>
      <c r="O3119" s="93"/>
      <c r="P3119" s="109"/>
    </row>
    <row r="3120" spans="1:16">
      <c r="A3120" s="1017"/>
      <c r="B3120" s="107"/>
      <c r="C3120" s="994"/>
      <c r="D3120" s="91"/>
      <c r="E3120" s="93"/>
      <c r="F3120" s="105"/>
      <c r="G3120" s="107"/>
      <c r="H3120" s="994"/>
      <c r="I3120" s="91"/>
      <c r="J3120" s="93"/>
      <c r="K3120" s="94"/>
      <c r="L3120" s="107"/>
      <c r="M3120" s="994"/>
      <c r="N3120" s="110"/>
      <c r="O3120" s="111"/>
      <c r="P3120" s="94"/>
    </row>
    <row r="3121" spans="1:16">
      <c r="A3121" s="1017"/>
      <c r="B3121" s="106"/>
      <c r="C3121" s="994"/>
      <c r="D3121" s="91"/>
      <c r="E3121" s="93"/>
      <c r="F3121" s="94"/>
      <c r="G3121" s="106"/>
      <c r="H3121" s="994"/>
      <c r="I3121" s="110"/>
      <c r="J3121" s="111"/>
      <c r="K3121" s="94"/>
      <c r="L3121" s="106"/>
      <c r="M3121" s="994"/>
      <c r="N3121" s="110"/>
      <c r="O3121" s="111"/>
      <c r="P3121" s="94"/>
    </row>
    <row r="3122" spans="1:16" ht="17.45" customHeight="1" thickBot="1">
      <c r="A3122" s="1017"/>
      <c r="B3122" s="107"/>
      <c r="C3122" s="995"/>
      <c r="D3122" s="112"/>
      <c r="E3122" s="113"/>
      <c r="F3122" s="114"/>
      <c r="G3122" s="107"/>
      <c r="H3122" s="994"/>
      <c r="I3122" s="112"/>
      <c r="J3122" s="113"/>
      <c r="K3122" s="114"/>
      <c r="L3122" s="107"/>
      <c r="M3122" s="994"/>
      <c r="N3122" s="112"/>
      <c r="O3122" s="113"/>
      <c r="P3122" s="114"/>
    </row>
    <row r="3123" spans="1:16">
      <c r="A3123" s="1030" t="str">
        <f>TEXT(A3077,"AAAA")</f>
        <v>星期六</v>
      </c>
      <c r="B3123" s="106"/>
      <c r="C3123" s="1008" t="s">
        <v>978</v>
      </c>
      <c r="D3123" s="115"/>
      <c r="E3123" s="116"/>
      <c r="F3123" s="94"/>
      <c r="G3123" s="106"/>
      <c r="H3123" s="993" t="s">
        <v>978</v>
      </c>
      <c r="I3123" s="115"/>
      <c r="J3123" s="116"/>
      <c r="K3123" s="94"/>
      <c r="L3123" s="106"/>
      <c r="M3123" s="1009" t="s">
        <v>978</v>
      </c>
      <c r="N3123" s="115"/>
      <c r="O3123" s="116"/>
      <c r="P3123" s="94"/>
    </row>
    <row r="3124" spans="1:16">
      <c r="A3124" s="1017"/>
      <c r="B3124" s="107"/>
      <c r="C3124" s="994"/>
      <c r="D3124" s="117"/>
      <c r="E3124" s="93"/>
      <c r="F3124" s="94"/>
      <c r="G3124" s="107"/>
      <c r="H3124" s="994"/>
      <c r="I3124" s="91"/>
      <c r="J3124" s="93"/>
      <c r="K3124" s="94"/>
      <c r="L3124" s="107"/>
      <c r="M3124" s="994"/>
      <c r="N3124" s="91"/>
      <c r="O3124" s="93"/>
      <c r="P3124" s="94"/>
    </row>
    <row r="3125" spans="1:16">
      <c r="A3125" s="1017"/>
      <c r="B3125" s="106"/>
      <c r="C3125" s="994"/>
      <c r="D3125" s="117"/>
      <c r="E3125" s="93"/>
      <c r="F3125" s="94"/>
      <c r="G3125" s="106"/>
      <c r="H3125" s="994"/>
      <c r="I3125" s="91"/>
      <c r="J3125" s="93"/>
      <c r="K3125" s="94"/>
      <c r="L3125" s="106"/>
      <c r="M3125" s="994"/>
      <c r="N3125" s="91"/>
      <c r="O3125" s="93"/>
      <c r="P3125" s="94"/>
    </row>
    <row r="3126" spans="1:16">
      <c r="A3126" s="1017"/>
      <c r="B3126" s="107"/>
      <c r="C3126" s="994"/>
      <c r="D3126" s="117"/>
      <c r="E3126" s="93"/>
      <c r="F3126" s="94"/>
      <c r="G3126" s="107"/>
      <c r="H3126" s="994"/>
      <c r="I3126" s="91"/>
      <c r="J3126" s="93"/>
      <c r="K3126" s="94"/>
      <c r="L3126" s="107"/>
      <c r="M3126" s="994"/>
      <c r="N3126" s="91"/>
      <c r="O3126" s="93"/>
      <c r="P3126" s="94"/>
    </row>
    <row r="3127" spans="1:16">
      <c r="A3127" s="1017"/>
      <c r="B3127" s="106"/>
      <c r="C3127" s="994"/>
      <c r="D3127" s="117"/>
      <c r="E3127" s="93"/>
      <c r="F3127" s="94"/>
      <c r="G3127" s="106"/>
      <c r="H3127" s="994"/>
      <c r="I3127" s="91"/>
      <c r="J3127" s="93"/>
      <c r="K3127" s="94"/>
      <c r="L3127" s="106"/>
      <c r="M3127" s="994"/>
      <c r="N3127" s="91"/>
      <c r="O3127" s="93"/>
      <c r="P3127" s="94"/>
    </row>
    <row r="3128" spans="1:16">
      <c r="A3128" s="1017"/>
      <c r="B3128" s="107"/>
      <c r="C3128" s="994"/>
      <c r="D3128" s="117"/>
      <c r="E3128" s="93"/>
      <c r="F3128" s="94"/>
      <c r="G3128" s="107"/>
      <c r="H3128" s="994"/>
      <c r="I3128" s="91"/>
      <c r="J3128" s="93"/>
      <c r="K3128" s="94"/>
      <c r="L3128" s="107"/>
      <c r="M3128" s="994"/>
      <c r="N3128" s="91"/>
      <c r="O3128" s="93"/>
      <c r="P3128" s="94"/>
    </row>
    <row r="3129" spans="1:16">
      <c r="A3129" s="1017"/>
      <c r="B3129" s="106"/>
      <c r="C3129" s="994"/>
      <c r="D3129" s="117"/>
      <c r="E3129" s="93"/>
      <c r="F3129" s="94"/>
      <c r="G3129" s="106"/>
      <c r="H3129" s="994"/>
      <c r="I3129" s="91"/>
      <c r="J3129" s="93"/>
      <c r="K3129" s="94"/>
      <c r="L3129" s="106"/>
      <c r="M3129" s="994"/>
      <c r="N3129" s="91"/>
      <c r="O3129" s="93"/>
      <c r="P3129" s="94"/>
    </row>
    <row r="3130" spans="1:16">
      <c r="A3130" s="1017"/>
      <c r="B3130" s="107"/>
      <c r="C3130" s="994"/>
      <c r="D3130" s="91"/>
      <c r="E3130" s="93"/>
      <c r="F3130" s="94"/>
      <c r="G3130" s="107"/>
      <c r="H3130" s="994"/>
      <c r="I3130" s="91"/>
      <c r="J3130" s="93"/>
      <c r="K3130" s="94"/>
      <c r="L3130" s="107"/>
      <c r="M3130" s="994"/>
      <c r="N3130" s="91"/>
      <c r="O3130" s="93"/>
      <c r="P3130" s="94"/>
    </row>
    <row r="3131" spans="1:16">
      <c r="A3131" s="1017"/>
      <c r="B3131" s="104"/>
      <c r="C3131" s="994"/>
      <c r="D3131" s="110"/>
      <c r="E3131" s="111"/>
      <c r="F3131" s="101"/>
      <c r="G3131" s="104"/>
      <c r="H3131" s="994"/>
      <c r="I3131" s="110"/>
      <c r="J3131" s="111"/>
      <c r="K3131" s="94"/>
      <c r="L3131" s="104"/>
      <c r="M3131" s="994"/>
      <c r="N3131" s="110"/>
      <c r="O3131" s="111"/>
      <c r="P3131" s="94"/>
    </row>
    <row r="3132" spans="1:16" ht="17.45" customHeight="1" thickBot="1">
      <c r="A3132" s="1017"/>
      <c r="B3132" s="104"/>
      <c r="C3132" s="995"/>
      <c r="D3132" s="119" t="s">
        <v>1047</v>
      </c>
      <c r="E3132" s="120" t="s">
        <v>1048</v>
      </c>
      <c r="F3132" s="121"/>
      <c r="G3132" s="104"/>
      <c r="H3132" s="995"/>
      <c r="I3132" s="119" t="s">
        <v>1047</v>
      </c>
      <c r="J3132" s="120" t="s">
        <v>1048</v>
      </c>
      <c r="K3132" s="94"/>
      <c r="L3132" s="104"/>
      <c r="M3132" s="995"/>
      <c r="N3132" s="119" t="s">
        <v>1047</v>
      </c>
      <c r="O3132" s="120" t="s">
        <v>1048</v>
      </c>
      <c r="P3132" s="94"/>
    </row>
    <row r="3133" spans="1:16">
      <c r="A3133" s="102"/>
      <c r="B3133" s="106"/>
      <c r="C3133" s="1008" t="s">
        <v>1049</v>
      </c>
      <c r="D3133" s="115"/>
      <c r="E3133" s="116"/>
      <c r="F3133" s="122"/>
      <c r="G3133" s="106"/>
      <c r="H3133" s="993" t="s">
        <v>1049</v>
      </c>
      <c r="I3133" s="115"/>
      <c r="J3133" s="116"/>
      <c r="K3133" s="122"/>
      <c r="L3133" s="106"/>
      <c r="M3133" s="1009" t="s">
        <v>1049</v>
      </c>
      <c r="N3133" s="115"/>
      <c r="O3133" s="116"/>
      <c r="P3133" s="122"/>
    </row>
    <row r="3134" spans="1:16">
      <c r="A3134" s="102"/>
      <c r="B3134" s="107"/>
      <c r="C3134" s="994"/>
      <c r="D3134" s="91"/>
      <c r="E3134" s="93"/>
      <c r="F3134" s="94"/>
      <c r="G3134" s="107"/>
      <c r="H3134" s="994"/>
      <c r="I3134" s="91"/>
      <c r="J3134" s="93"/>
      <c r="K3134" s="94"/>
      <c r="L3134" s="107"/>
      <c r="M3134" s="994"/>
      <c r="N3134" s="91"/>
      <c r="O3134" s="93"/>
      <c r="P3134" s="94"/>
    </row>
    <row r="3135" spans="1:16">
      <c r="A3135" s="102"/>
      <c r="B3135" s="123"/>
      <c r="C3135" s="994"/>
      <c r="D3135" s="91"/>
      <c r="E3135" s="93"/>
      <c r="F3135" s="94"/>
      <c r="G3135" s="123"/>
      <c r="H3135" s="994"/>
      <c r="I3135" s="91"/>
      <c r="J3135" s="93"/>
      <c r="K3135" s="94"/>
      <c r="L3135" s="123"/>
      <c r="M3135" s="994"/>
      <c r="N3135" s="91"/>
      <c r="O3135" s="93"/>
      <c r="P3135" s="125"/>
    </row>
    <row r="3136" spans="1:16">
      <c r="A3136" s="102"/>
      <c r="B3136" s="104"/>
      <c r="C3136" s="994"/>
      <c r="D3136" s="91"/>
      <c r="E3136" s="93"/>
      <c r="F3136" s="94"/>
      <c r="G3136" s="104"/>
      <c r="H3136" s="994"/>
      <c r="I3136" s="91"/>
      <c r="J3136" s="93"/>
      <c r="K3136" s="94"/>
      <c r="L3136" s="104"/>
      <c r="M3136" s="994"/>
      <c r="N3136" s="91"/>
      <c r="O3136" s="93"/>
      <c r="P3136" s="213"/>
    </row>
    <row r="3137" spans="1:16">
      <c r="A3137" s="102"/>
      <c r="B3137" s="106"/>
      <c r="C3137" s="994"/>
      <c r="D3137" s="91"/>
      <c r="E3137" s="93"/>
      <c r="F3137" s="94"/>
      <c r="G3137" s="106"/>
      <c r="H3137" s="994"/>
      <c r="I3137" s="91"/>
      <c r="J3137" s="93"/>
      <c r="K3137" s="94"/>
      <c r="L3137" s="106"/>
      <c r="M3137" s="994"/>
      <c r="N3137" s="91"/>
      <c r="O3137" s="93"/>
      <c r="P3137" s="94"/>
    </row>
    <row r="3138" spans="1:16">
      <c r="A3138" s="102"/>
      <c r="B3138" s="107"/>
      <c r="C3138" s="994"/>
      <c r="D3138" s="91"/>
      <c r="E3138" s="93"/>
      <c r="F3138" s="124"/>
      <c r="G3138" s="107"/>
      <c r="H3138" s="994"/>
      <c r="I3138" s="91"/>
      <c r="J3138" s="93"/>
      <c r="K3138" s="124"/>
      <c r="L3138" s="107"/>
      <c r="M3138" s="994"/>
      <c r="N3138" s="91"/>
      <c r="O3138" s="93"/>
      <c r="P3138" s="124"/>
    </row>
    <row r="3139" spans="1:16">
      <c r="A3139" s="102"/>
      <c r="B3139" s="106"/>
      <c r="C3139" s="994"/>
      <c r="D3139" s="91"/>
      <c r="E3139" s="93"/>
      <c r="F3139" s="125"/>
      <c r="G3139" s="106"/>
      <c r="H3139" s="994"/>
      <c r="I3139" s="91"/>
      <c r="J3139" s="93"/>
      <c r="K3139" s="125"/>
      <c r="L3139" s="106"/>
      <c r="M3139" s="994"/>
      <c r="N3139" s="91"/>
      <c r="O3139" s="93"/>
      <c r="P3139" s="125"/>
    </row>
    <row r="3140" spans="1:16">
      <c r="A3140" s="102"/>
      <c r="B3140" s="107"/>
      <c r="C3140" s="994"/>
      <c r="D3140" s="214"/>
      <c r="E3140" s="111"/>
      <c r="F3140" s="213"/>
      <c r="G3140" s="107"/>
      <c r="H3140" s="994"/>
      <c r="I3140" s="110"/>
      <c r="J3140" s="111"/>
      <c r="K3140" s="213"/>
      <c r="L3140" s="107"/>
      <c r="M3140" s="994"/>
      <c r="N3140" s="110"/>
      <c r="O3140" s="111"/>
      <c r="P3140" s="213"/>
    </row>
    <row r="3141" spans="1:16">
      <c r="A3141" s="102"/>
      <c r="B3141" s="106"/>
      <c r="C3141" s="994"/>
      <c r="D3141" s="214"/>
      <c r="E3141" s="111"/>
      <c r="F3141" s="213"/>
      <c r="G3141" s="106"/>
      <c r="H3141" s="994"/>
      <c r="I3141" s="110"/>
      <c r="J3141" s="111"/>
      <c r="K3141" s="213"/>
      <c r="L3141" s="106"/>
      <c r="M3141" s="994"/>
      <c r="N3141" s="110"/>
      <c r="O3141" s="111"/>
      <c r="P3141" s="213"/>
    </row>
    <row r="3142" spans="1:16" ht="17.45" customHeight="1" thickBot="1">
      <c r="A3142" s="102"/>
      <c r="B3142" s="107"/>
      <c r="C3142" s="995"/>
      <c r="D3142" s="126"/>
      <c r="E3142" s="127"/>
      <c r="F3142" s="101"/>
      <c r="G3142" s="107"/>
      <c r="H3142" s="995"/>
      <c r="I3142" s="110"/>
      <c r="J3142" s="127"/>
      <c r="K3142" s="101"/>
      <c r="L3142" s="107"/>
      <c r="M3142" s="995"/>
      <c r="N3142" s="110"/>
      <c r="O3142" s="128"/>
      <c r="P3142" s="124"/>
    </row>
    <row r="3143" spans="1:16">
      <c r="A3143" s="129"/>
      <c r="B3143" s="106"/>
      <c r="C3143" s="1008" t="s">
        <v>1055</v>
      </c>
      <c r="D3143" s="115" t="s">
        <v>1056</v>
      </c>
      <c r="E3143" s="130" t="s">
        <v>943</v>
      </c>
      <c r="F3143" s="122"/>
      <c r="G3143" s="106"/>
      <c r="H3143" s="993" t="s">
        <v>1055</v>
      </c>
      <c r="I3143" s="115" t="s">
        <v>1056</v>
      </c>
      <c r="J3143" s="130" t="s">
        <v>943</v>
      </c>
      <c r="K3143" s="122"/>
      <c r="L3143" s="106"/>
      <c r="M3143" s="1009" t="s">
        <v>1055</v>
      </c>
      <c r="N3143" s="115" t="s">
        <v>1056</v>
      </c>
      <c r="O3143" s="130" t="s">
        <v>943</v>
      </c>
      <c r="P3143" s="122"/>
    </row>
    <row r="3144" spans="1:16">
      <c r="A3144" s="129"/>
      <c r="B3144" s="107"/>
      <c r="C3144" s="994"/>
      <c r="D3144" s="91" t="s">
        <v>1060</v>
      </c>
      <c r="E3144" s="93" t="s">
        <v>948</v>
      </c>
      <c r="F3144" s="131"/>
      <c r="G3144" s="107"/>
      <c r="H3144" s="994"/>
      <c r="I3144" s="91" t="s">
        <v>1060</v>
      </c>
      <c r="J3144" s="93" t="s">
        <v>948</v>
      </c>
      <c r="K3144" s="131"/>
      <c r="L3144" s="107"/>
      <c r="M3144" s="994"/>
      <c r="N3144" s="91" t="s">
        <v>1060</v>
      </c>
      <c r="O3144" s="93" t="s">
        <v>948</v>
      </c>
      <c r="P3144" s="131"/>
    </row>
    <row r="3145" spans="1:16">
      <c r="A3145" s="129"/>
      <c r="B3145" s="132"/>
      <c r="C3145" s="994"/>
      <c r="D3145" s="91" t="s">
        <v>1063</v>
      </c>
      <c r="E3145" s="93" t="s">
        <v>952</v>
      </c>
      <c r="F3145" s="94"/>
      <c r="G3145" s="132"/>
      <c r="H3145" s="994"/>
      <c r="I3145" s="91" t="s">
        <v>1063</v>
      </c>
      <c r="J3145" s="93" t="s">
        <v>952</v>
      </c>
      <c r="K3145" s="94"/>
      <c r="L3145" s="132"/>
      <c r="M3145" s="994"/>
      <c r="N3145" s="91" t="s">
        <v>1063</v>
      </c>
      <c r="O3145" s="93" t="s">
        <v>952</v>
      </c>
      <c r="P3145" s="94"/>
    </row>
    <row r="3146" spans="1:16">
      <c r="A3146" s="129"/>
      <c r="B3146" s="107"/>
      <c r="C3146" s="994"/>
      <c r="D3146" s="91" t="s">
        <v>978</v>
      </c>
      <c r="E3146" s="93" t="s">
        <v>956</v>
      </c>
      <c r="F3146" s="101"/>
      <c r="G3146" s="107"/>
      <c r="H3146" s="994"/>
      <c r="I3146" s="91" t="s">
        <v>978</v>
      </c>
      <c r="J3146" s="93" t="s">
        <v>956</v>
      </c>
      <c r="K3146" s="101"/>
      <c r="L3146" s="107"/>
      <c r="M3146" s="994"/>
      <c r="N3146" s="91" t="s">
        <v>978</v>
      </c>
      <c r="O3146" s="93" t="s">
        <v>956</v>
      </c>
      <c r="P3146" s="101"/>
    </row>
    <row r="3147" spans="1:16">
      <c r="A3147" s="129"/>
      <c r="B3147" s="132"/>
      <c r="C3147" s="994"/>
      <c r="D3147" s="91"/>
      <c r="E3147" s="111"/>
      <c r="F3147" s="133"/>
      <c r="G3147" s="132"/>
      <c r="H3147" s="994"/>
      <c r="I3147" s="91"/>
      <c r="J3147" s="111"/>
      <c r="K3147" s="133"/>
      <c r="L3147" s="132"/>
      <c r="M3147" s="994"/>
      <c r="N3147" s="91"/>
      <c r="O3147" s="111"/>
      <c r="P3147" s="133"/>
    </row>
    <row r="3148" spans="1:16">
      <c r="A3148" s="129"/>
      <c r="B3148" s="107"/>
      <c r="C3148" s="994"/>
      <c r="D3148" s="91"/>
      <c r="E3148" s="93"/>
      <c r="F3148" s="94"/>
      <c r="G3148" s="107"/>
      <c r="H3148" s="994"/>
      <c r="I3148" s="91"/>
      <c r="J3148" s="93"/>
      <c r="K3148" s="94"/>
      <c r="L3148" s="107"/>
      <c r="M3148" s="994"/>
      <c r="N3148" s="91"/>
      <c r="O3148" s="93"/>
      <c r="P3148" s="94"/>
    </row>
    <row r="3149" spans="1:16">
      <c r="A3149" s="129"/>
      <c r="B3149" s="132"/>
      <c r="C3149" s="994"/>
      <c r="D3149" s="91"/>
      <c r="E3149" s="111"/>
      <c r="F3149" s="133"/>
      <c r="G3149" s="132"/>
      <c r="H3149" s="994"/>
      <c r="I3149" s="91"/>
      <c r="J3149" s="111"/>
      <c r="K3149" s="133"/>
      <c r="L3149" s="132"/>
      <c r="M3149" s="994"/>
      <c r="N3149" s="91"/>
      <c r="O3149" s="111"/>
      <c r="P3149" s="133"/>
    </row>
    <row r="3150" spans="1:16">
      <c r="A3150" s="129"/>
      <c r="B3150" s="107"/>
      <c r="C3150" s="994"/>
      <c r="D3150" s="91"/>
      <c r="E3150" s="93"/>
      <c r="F3150" s="94"/>
      <c r="G3150" s="107"/>
      <c r="H3150" s="994"/>
      <c r="I3150" s="91"/>
      <c r="J3150" s="93"/>
      <c r="K3150" s="94"/>
      <c r="L3150" s="107"/>
      <c r="M3150" s="994"/>
      <c r="N3150" s="91"/>
      <c r="O3150" s="93"/>
      <c r="P3150" s="94"/>
    </row>
    <row r="3151" spans="1:16">
      <c r="A3151" s="129"/>
      <c r="B3151" s="132"/>
      <c r="C3151" s="994"/>
      <c r="D3151" s="91"/>
      <c r="E3151" s="93"/>
      <c r="F3151" s="94"/>
      <c r="G3151" s="132"/>
      <c r="H3151" s="994"/>
      <c r="I3151" s="91"/>
      <c r="J3151" s="93"/>
      <c r="K3151" s="94"/>
      <c r="L3151" s="132"/>
      <c r="M3151" s="994"/>
      <c r="N3151" s="91"/>
      <c r="O3151" s="93"/>
      <c r="P3151" s="94"/>
    </row>
    <row r="3152" spans="1:16" ht="17.45" customHeight="1" thickBot="1">
      <c r="A3152" s="129"/>
      <c r="B3152" s="107"/>
      <c r="C3152" s="995"/>
      <c r="D3152" s="112"/>
      <c r="E3152" s="113"/>
      <c r="F3152" s="114"/>
      <c r="G3152" s="107"/>
      <c r="H3152" s="995"/>
      <c r="I3152" s="112"/>
      <c r="J3152" s="127"/>
      <c r="K3152" s="101"/>
      <c r="L3152" s="107"/>
      <c r="M3152" s="995"/>
      <c r="N3152" s="112"/>
      <c r="O3152" s="127"/>
      <c r="P3152" s="101"/>
    </row>
    <row r="3153" spans="1:16">
      <c r="A3153" s="129"/>
      <c r="B3153" s="132"/>
      <c r="C3153" s="1011" t="s">
        <v>1068</v>
      </c>
      <c r="D3153" s="134" t="s">
        <v>1069</v>
      </c>
      <c r="E3153" s="135"/>
      <c r="F3153" s="136" t="s">
        <v>1070</v>
      </c>
      <c r="G3153" s="132"/>
      <c r="H3153" s="1028" t="s">
        <v>1068</v>
      </c>
      <c r="I3153" s="134" t="s">
        <v>1069</v>
      </c>
      <c r="J3153" s="135"/>
      <c r="K3153" s="136" t="s">
        <v>1070</v>
      </c>
      <c r="L3153" s="132"/>
      <c r="M3153" s="1013" t="s">
        <v>1068</v>
      </c>
      <c r="N3153" s="134" t="s">
        <v>1069</v>
      </c>
      <c r="O3153" s="135"/>
      <c r="P3153" s="136" t="s">
        <v>1070</v>
      </c>
    </row>
    <row r="3154" spans="1:16">
      <c r="A3154" s="129"/>
      <c r="B3154" s="107"/>
      <c r="C3154" s="994"/>
      <c r="D3154" s="117"/>
      <c r="E3154" s="118"/>
      <c r="F3154" s="137"/>
      <c r="G3154" s="107"/>
      <c r="H3154" s="994"/>
      <c r="I3154" s="91"/>
      <c r="J3154" s="93"/>
      <c r="K3154" s="94"/>
      <c r="L3154" s="107"/>
      <c r="M3154" s="994"/>
      <c r="N3154" s="91"/>
      <c r="O3154" s="93"/>
      <c r="P3154" s="94"/>
    </row>
    <row r="3155" spans="1:16">
      <c r="A3155" s="129"/>
      <c r="B3155" s="132"/>
      <c r="C3155" s="994"/>
      <c r="D3155" s="91"/>
      <c r="E3155" s="93"/>
      <c r="F3155" s="94"/>
      <c r="G3155" s="132"/>
      <c r="H3155" s="994"/>
      <c r="I3155" s="91"/>
      <c r="J3155" s="93"/>
      <c r="K3155" s="94"/>
      <c r="L3155" s="132"/>
      <c r="M3155" s="994"/>
      <c r="N3155" s="91"/>
      <c r="O3155" s="93"/>
      <c r="P3155" s="94"/>
    </row>
    <row r="3156" spans="1:16">
      <c r="A3156" s="129"/>
      <c r="B3156" s="107"/>
      <c r="C3156" s="994"/>
      <c r="D3156" s="110"/>
      <c r="E3156" s="111"/>
      <c r="F3156" s="101"/>
      <c r="G3156" s="107"/>
      <c r="H3156" s="994"/>
      <c r="I3156" s="110"/>
      <c r="J3156" s="111"/>
      <c r="K3156" s="101"/>
      <c r="L3156" s="107"/>
      <c r="M3156" s="994"/>
      <c r="N3156" s="110"/>
      <c r="O3156" s="111"/>
      <c r="P3156" s="101"/>
    </row>
    <row r="3157" spans="1:16">
      <c r="A3157" s="1031"/>
      <c r="B3157" s="132"/>
      <c r="C3157" s="994"/>
      <c r="D3157" s="91"/>
      <c r="E3157" s="93"/>
      <c r="F3157" s="94"/>
      <c r="G3157" s="132"/>
      <c r="H3157" s="994"/>
      <c r="I3157" s="91"/>
      <c r="J3157" s="93"/>
      <c r="K3157" s="94"/>
      <c r="L3157" s="132"/>
      <c r="M3157" s="994"/>
      <c r="N3157" s="91"/>
      <c r="O3157" s="93"/>
      <c r="P3157" s="94"/>
    </row>
    <row r="3158" spans="1:16">
      <c r="A3158" s="1017"/>
      <c r="B3158" s="107"/>
      <c r="C3158" s="994"/>
      <c r="D3158" s="91"/>
      <c r="E3158" s="93"/>
      <c r="F3158" s="94"/>
      <c r="G3158" s="107"/>
      <c r="H3158" s="994"/>
      <c r="I3158" s="91"/>
      <c r="J3158" s="93"/>
      <c r="K3158" s="94"/>
      <c r="L3158" s="107"/>
      <c r="M3158" s="994"/>
      <c r="N3158" s="91"/>
      <c r="O3158" s="93"/>
      <c r="P3158" s="94"/>
    </row>
    <row r="3159" spans="1:16">
      <c r="A3159" s="1017"/>
      <c r="B3159" s="132"/>
      <c r="C3159" s="994"/>
      <c r="D3159" s="110"/>
      <c r="E3159" s="111"/>
      <c r="F3159" s="101"/>
      <c r="G3159" s="132"/>
      <c r="H3159" s="994"/>
      <c r="I3159" s="110"/>
      <c r="J3159" s="111"/>
      <c r="K3159" s="101"/>
      <c r="L3159" s="132"/>
      <c r="M3159" s="994"/>
      <c r="N3159" s="110"/>
      <c r="O3159" s="111"/>
      <c r="P3159" s="101"/>
    </row>
    <row r="3160" spans="1:16" ht="17.45" customHeight="1" thickBot="1">
      <c r="A3160" s="1032"/>
      <c r="B3160" s="138"/>
      <c r="C3160" s="1012"/>
      <c r="D3160" s="139"/>
      <c r="E3160" s="140"/>
      <c r="F3160" s="141"/>
      <c r="G3160" s="138"/>
      <c r="H3160" s="1012"/>
      <c r="I3160" s="139"/>
      <c r="J3160" s="140"/>
      <c r="K3160" s="141"/>
      <c r="L3160" s="138"/>
      <c r="M3160" s="1012"/>
      <c r="N3160" s="139"/>
      <c r="O3160" s="140"/>
      <c r="P3160" s="141"/>
    </row>
    <row r="3161" spans="1:16" s="143" customFormat="1" ht="27" customHeight="1" thickTop="1" thickBot="1">
      <c r="A3161" s="142"/>
      <c r="B3161" s="1000" t="s">
        <v>1077</v>
      </c>
      <c r="C3161" s="1001"/>
      <c r="D3161" s="1001"/>
      <c r="E3161" s="1001"/>
      <c r="F3161" s="1001"/>
      <c r="G3161" s="1025" t="s">
        <v>1078</v>
      </c>
      <c r="H3161" s="1006"/>
      <c r="I3161" s="1006"/>
      <c r="J3161" s="1006"/>
      <c r="K3161" s="1006"/>
      <c r="L3161" s="1006"/>
      <c r="M3161" s="1006"/>
      <c r="N3161" s="1005" t="s">
        <v>1079</v>
      </c>
      <c r="O3161" s="1006"/>
      <c r="P3161" s="1006"/>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990">
        <f>A3077</f>
        <v>46172</v>
      </c>
      <c r="B3163" s="1020" t="s">
        <v>1085</v>
      </c>
      <c r="C3163" s="157"/>
      <c r="D3163" s="158"/>
      <c r="E3163" s="159"/>
      <c r="F3163" s="160"/>
      <c r="G3163" s="161"/>
      <c r="H3163" s="162"/>
      <c r="I3163" s="163"/>
      <c r="J3163" s="163"/>
      <c r="K3163" s="164"/>
      <c r="L3163" s="165"/>
      <c r="M3163" s="166"/>
      <c r="N3163" s="167"/>
      <c r="O3163" s="163"/>
      <c r="P3163" s="168"/>
    </row>
    <row r="3164" spans="1:16" s="169" customFormat="1">
      <c r="A3164" s="991"/>
      <c r="B3164" s="1021"/>
      <c r="C3164" s="170"/>
      <c r="D3164" s="171"/>
      <c r="E3164" s="172"/>
      <c r="F3164" s="173"/>
      <c r="G3164" s="170"/>
      <c r="H3164" s="174"/>
      <c r="I3164" s="172"/>
      <c r="J3164" s="172"/>
      <c r="K3164" s="175"/>
      <c r="L3164" s="176"/>
      <c r="M3164" s="177"/>
      <c r="N3164" s="178"/>
      <c r="O3164" s="172"/>
      <c r="P3164" s="179"/>
    </row>
    <row r="3165" spans="1:16" s="169" customFormat="1">
      <c r="A3165" s="991"/>
      <c r="B3165" s="1021"/>
      <c r="C3165" s="170"/>
      <c r="D3165" s="171"/>
      <c r="E3165" s="172"/>
      <c r="F3165" s="173"/>
      <c r="G3165" s="170"/>
      <c r="H3165" s="180"/>
      <c r="I3165" s="172"/>
      <c r="J3165" s="172"/>
      <c r="K3165" s="175"/>
      <c r="L3165" s="181"/>
      <c r="M3165" s="177"/>
      <c r="N3165" s="178"/>
      <c r="O3165" s="172"/>
      <c r="P3165" s="179"/>
    </row>
    <row r="3166" spans="1:16" s="169" customFormat="1">
      <c r="A3166" s="991"/>
      <c r="B3166" s="1021"/>
      <c r="C3166" s="170"/>
      <c r="D3166" s="215"/>
      <c r="E3166" s="172"/>
      <c r="F3166" s="173"/>
      <c r="G3166" s="170"/>
      <c r="H3166" s="180"/>
      <c r="I3166" s="172"/>
      <c r="J3166" s="172"/>
      <c r="K3166" s="184"/>
      <c r="L3166" s="181"/>
      <c r="M3166" s="177"/>
      <c r="N3166" s="178"/>
      <c r="O3166" s="172"/>
      <c r="P3166" s="179"/>
    </row>
    <row r="3167" spans="1:16" s="169" customFormat="1">
      <c r="A3167" s="991"/>
      <c r="B3167" s="1021"/>
      <c r="C3167" s="170"/>
      <c r="D3167" s="182"/>
      <c r="E3167" s="172"/>
      <c r="F3167" s="179"/>
      <c r="G3167" s="170"/>
      <c r="H3167" s="183"/>
      <c r="I3167" s="172"/>
      <c r="J3167" s="172"/>
      <c r="K3167" s="184"/>
      <c r="L3167" s="181"/>
      <c r="M3167" s="177"/>
      <c r="N3167" s="178"/>
      <c r="O3167" s="172"/>
      <c r="P3167" s="179"/>
    </row>
    <row r="3168" spans="1:16" s="169" customFormat="1">
      <c r="A3168" s="991"/>
      <c r="B3168" s="1021"/>
      <c r="C3168" s="170"/>
      <c r="D3168" s="171"/>
      <c r="E3168" s="172"/>
      <c r="F3168" s="185"/>
      <c r="G3168" s="195"/>
      <c r="H3168" s="180"/>
      <c r="I3168" s="188"/>
      <c r="J3168" s="172"/>
      <c r="K3168" s="175"/>
      <c r="L3168" s="186"/>
      <c r="M3168" s="187"/>
      <c r="N3168" s="178"/>
      <c r="O3168" s="172"/>
      <c r="P3168" s="179"/>
    </row>
    <row r="3169" spans="1:16" s="169" customFormat="1">
      <c r="A3169" s="991"/>
      <c r="B3169" s="1021"/>
      <c r="C3169" s="170"/>
      <c r="D3169" s="171"/>
      <c r="E3169" s="172"/>
      <c r="F3169" s="179"/>
      <c r="G3169" s="170"/>
      <c r="H3169" s="180"/>
      <c r="I3169" s="188"/>
      <c r="J3169" s="172"/>
      <c r="K3169" s="175"/>
      <c r="L3169" s="181"/>
      <c r="M3169" s="177"/>
      <c r="N3169" s="178"/>
      <c r="O3169" s="172"/>
      <c r="P3169" s="179"/>
    </row>
    <row r="3170" spans="1:16" s="169" customFormat="1">
      <c r="A3170" s="991"/>
      <c r="B3170" s="1021"/>
      <c r="C3170" s="170"/>
      <c r="D3170" s="171"/>
      <c r="E3170" s="172"/>
      <c r="F3170" s="179"/>
      <c r="G3170" s="216"/>
      <c r="H3170" s="180"/>
      <c r="I3170" s="172"/>
      <c r="J3170" s="172"/>
      <c r="K3170" s="175"/>
      <c r="L3170" s="181"/>
      <c r="M3170" s="177"/>
      <c r="N3170" s="178"/>
      <c r="O3170" s="172"/>
      <c r="P3170" s="179"/>
    </row>
    <row r="3171" spans="1:16" s="169" customFormat="1">
      <c r="A3171" s="991"/>
      <c r="B3171" s="1021"/>
      <c r="C3171" s="170"/>
      <c r="D3171" s="171"/>
      <c r="E3171" s="172"/>
      <c r="F3171" s="185"/>
      <c r="G3171" s="170"/>
      <c r="H3171" s="180"/>
      <c r="I3171" s="188"/>
      <c r="J3171" s="172"/>
      <c r="K3171" s="175"/>
      <c r="L3171" s="181"/>
      <c r="M3171" s="177"/>
      <c r="N3171" s="178"/>
      <c r="O3171" s="172"/>
      <c r="P3171" s="179"/>
    </row>
    <row r="3172" spans="1:16" s="169" customFormat="1">
      <c r="A3172" s="991"/>
      <c r="B3172" s="1021"/>
      <c r="C3172" s="170"/>
      <c r="D3172" s="171"/>
      <c r="E3172" s="172"/>
      <c r="F3172" s="179"/>
      <c r="G3172" s="170"/>
      <c r="H3172" s="180"/>
      <c r="I3172" s="188"/>
      <c r="J3172" s="172"/>
      <c r="K3172" s="175"/>
      <c r="L3172" s="181"/>
      <c r="M3172" s="177"/>
      <c r="N3172" s="178"/>
      <c r="O3172" s="172"/>
      <c r="P3172" s="179"/>
    </row>
    <row r="3173" spans="1:16" s="169" customFormat="1">
      <c r="A3173" s="991"/>
      <c r="B3173" s="1021"/>
      <c r="C3173" s="189"/>
      <c r="D3173" s="190"/>
      <c r="E3173" s="191"/>
      <c r="F3173" s="192"/>
      <c r="G3173" s="170"/>
      <c r="H3173" s="174"/>
      <c r="I3173" s="172"/>
      <c r="J3173" s="172"/>
      <c r="K3173" s="175"/>
      <c r="L3173" s="181"/>
      <c r="M3173" s="177"/>
      <c r="N3173" s="193"/>
      <c r="O3173" s="191"/>
      <c r="P3173" s="192"/>
    </row>
    <row r="3174" spans="1:16" s="169" customFormat="1">
      <c r="A3174" s="991"/>
      <c r="B3174" s="1021"/>
      <c r="C3174" s="189"/>
      <c r="D3174" s="190"/>
      <c r="E3174" s="191"/>
      <c r="F3174" s="192"/>
      <c r="G3174" s="195"/>
      <c r="H3174" s="180"/>
      <c r="I3174" s="188"/>
      <c r="J3174" s="172"/>
      <c r="K3174" s="175"/>
      <c r="L3174" s="181"/>
      <c r="M3174" s="177"/>
      <c r="N3174" s="193"/>
      <c r="O3174" s="191"/>
      <c r="P3174" s="192"/>
    </row>
    <row r="3175" spans="1:16" s="169" customFormat="1">
      <c r="A3175" s="991"/>
      <c r="B3175" s="1021"/>
      <c r="C3175" s="189"/>
      <c r="D3175" s="190"/>
      <c r="E3175" s="191"/>
      <c r="F3175" s="192"/>
      <c r="G3175" s="170"/>
      <c r="H3175" s="196"/>
      <c r="I3175" s="188"/>
      <c r="J3175" s="197"/>
      <c r="K3175" s="194"/>
      <c r="L3175" s="181"/>
      <c r="M3175" s="177"/>
      <c r="N3175" s="193"/>
      <c r="O3175" s="191"/>
      <c r="P3175" s="192"/>
    </row>
    <row r="3176" spans="1:16" s="169" customFormat="1">
      <c r="A3176" s="991"/>
      <c r="B3176" s="1021"/>
      <c r="C3176" s="189"/>
      <c r="D3176" s="190"/>
      <c r="E3176" s="191"/>
      <c r="F3176" s="192"/>
      <c r="G3176" s="170"/>
      <c r="H3176" s="198"/>
      <c r="I3176" s="172"/>
      <c r="J3176" s="172"/>
      <c r="K3176" s="175"/>
      <c r="L3176" s="181"/>
      <c r="M3176" s="177"/>
      <c r="N3176" s="193"/>
      <c r="O3176" s="191"/>
      <c r="P3176" s="192"/>
    </row>
    <row r="3177" spans="1:16" s="169" customFormat="1">
      <c r="A3177" s="991"/>
      <c r="B3177" s="1021"/>
      <c r="C3177" s="189"/>
      <c r="D3177" s="190"/>
      <c r="E3177" s="191"/>
      <c r="F3177" s="192"/>
      <c r="G3177" s="195"/>
      <c r="H3177" s="180"/>
      <c r="I3177" s="197"/>
      <c r="J3177" s="197"/>
      <c r="K3177" s="194"/>
      <c r="L3177" s="181"/>
      <c r="M3177" s="177"/>
      <c r="N3177" s="193"/>
      <c r="O3177" s="191"/>
      <c r="P3177" s="192"/>
    </row>
    <row r="3178" spans="1:16" s="169" customFormat="1">
      <c r="A3178" s="991"/>
      <c r="B3178" s="1021"/>
      <c r="C3178" s="189"/>
      <c r="D3178" s="190"/>
      <c r="E3178" s="191"/>
      <c r="F3178" s="192"/>
      <c r="G3178" s="170"/>
      <c r="H3178" s="180"/>
      <c r="I3178" s="197"/>
      <c r="J3178" s="197"/>
      <c r="K3178" s="194"/>
      <c r="L3178" s="176"/>
      <c r="M3178" s="177"/>
      <c r="N3178" s="193"/>
      <c r="O3178" s="191"/>
      <c r="P3178" s="192"/>
    </row>
    <row r="3179" spans="1:16" s="169" customFormat="1">
      <c r="A3179" s="991"/>
      <c r="B3179" s="1021"/>
      <c r="C3179" s="189"/>
      <c r="D3179" s="190"/>
      <c r="E3179" s="191"/>
      <c r="F3179" s="192"/>
      <c r="G3179" s="189"/>
      <c r="H3179" s="198"/>
      <c r="I3179" s="199"/>
      <c r="J3179" s="199"/>
      <c r="K3179" s="200"/>
      <c r="L3179" s="201"/>
      <c r="M3179" s="187"/>
      <c r="N3179" s="193"/>
      <c r="O3179" s="191"/>
      <c r="P3179" s="192"/>
    </row>
    <row r="3180" spans="1:16" s="169" customFormat="1">
      <c r="A3180" s="991"/>
      <c r="B3180" s="1021"/>
      <c r="C3180" s="189"/>
      <c r="D3180" s="190"/>
      <c r="E3180" s="191"/>
      <c r="F3180" s="192"/>
      <c r="G3180" s="189"/>
      <c r="H3180" s="198"/>
      <c r="I3180" s="199"/>
      <c r="J3180" s="199"/>
      <c r="K3180" s="200"/>
      <c r="L3180" s="201"/>
      <c r="M3180" s="187"/>
      <c r="N3180" s="193"/>
      <c r="O3180" s="191"/>
      <c r="P3180" s="192"/>
    </row>
    <row r="3181" spans="1:16" s="169" customFormat="1">
      <c r="A3181" s="991"/>
      <c r="B3181" s="1021"/>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992"/>
      <c r="B3182" s="1022"/>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16">
        <f>A3077+1</f>
        <v>46173</v>
      </c>
      <c r="B3183" s="87" t="s">
        <v>940</v>
      </c>
      <c r="C3183" s="1008" t="s">
        <v>941</v>
      </c>
      <c r="D3183" s="88" t="s">
        <v>942</v>
      </c>
      <c r="E3183" s="89" t="s">
        <v>943</v>
      </c>
      <c r="F3183" s="90"/>
      <c r="G3183" s="87" t="s">
        <v>940</v>
      </c>
      <c r="H3183" s="1023" t="s">
        <v>941</v>
      </c>
      <c r="I3183" s="88" t="s">
        <v>942</v>
      </c>
      <c r="J3183" s="89" t="s">
        <v>943</v>
      </c>
      <c r="K3183" s="90"/>
      <c r="L3183" s="87" t="s">
        <v>940</v>
      </c>
      <c r="M3183" s="1029" t="s">
        <v>941</v>
      </c>
      <c r="N3183" s="88" t="s">
        <v>942</v>
      </c>
      <c r="O3183" s="89" t="s">
        <v>943</v>
      </c>
      <c r="P3183" s="90"/>
    </row>
    <row r="3184" spans="1:16" ht="18" customHeight="1">
      <c r="A3184" s="1017"/>
      <c r="B3184" s="1026"/>
      <c r="C3184" s="994"/>
      <c r="D3184" s="91" t="s">
        <v>951</v>
      </c>
      <c r="E3184" s="92" t="s">
        <v>948</v>
      </c>
      <c r="F3184" s="90"/>
      <c r="G3184" s="1026"/>
      <c r="H3184" s="994"/>
      <c r="I3184" s="91" t="s">
        <v>951</v>
      </c>
      <c r="J3184" s="92" t="s">
        <v>948</v>
      </c>
      <c r="K3184" s="90"/>
      <c r="L3184" s="1026"/>
      <c r="M3184" s="994"/>
      <c r="N3184" s="91" t="s">
        <v>951</v>
      </c>
      <c r="O3184" s="92" t="s">
        <v>948</v>
      </c>
      <c r="P3184" s="90"/>
    </row>
    <row r="3185" spans="1:16" ht="17.45" customHeight="1" thickBot="1">
      <c r="A3185" s="1017"/>
      <c r="B3185" s="997"/>
      <c r="C3185" s="994"/>
      <c r="D3185" s="91" t="s">
        <v>955</v>
      </c>
      <c r="E3185" s="93" t="s">
        <v>952</v>
      </c>
      <c r="F3185" s="95"/>
      <c r="G3185" s="997"/>
      <c r="H3185" s="994"/>
      <c r="I3185" s="91" t="s">
        <v>955</v>
      </c>
      <c r="J3185" s="93" t="s">
        <v>952</v>
      </c>
      <c r="K3185" s="95"/>
      <c r="L3185" s="997"/>
      <c r="M3185" s="994"/>
      <c r="N3185" s="91" t="s">
        <v>955</v>
      </c>
      <c r="O3185" s="93" t="s">
        <v>952</v>
      </c>
      <c r="P3185" s="95"/>
    </row>
    <row r="3186" spans="1:16" ht="17.45" customHeight="1" thickBot="1">
      <c r="A3186" s="1017"/>
      <c r="B3186" s="87" t="s">
        <v>954</v>
      </c>
      <c r="C3186" s="994"/>
      <c r="D3186" s="91"/>
      <c r="E3186" s="93"/>
      <c r="F3186" s="94"/>
      <c r="G3186" s="87" t="s">
        <v>954</v>
      </c>
      <c r="H3186" s="994"/>
      <c r="I3186" s="91" t="s">
        <v>958</v>
      </c>
      <c r="J3186" s="93" t="s">
        <v>956</v>
      </c>
      <c r="K3186" s="94"/>
      <c r="L3186" s="87" t="s">
        <v>954</v>
      </c>
      <c r="M3186" s="994"/>
      <c r="N3186" s="91" t="s">
        <v>958</v>
      </c>
      <c r="O3186" s="93" t="s">
        <v>956</v>
      </c>
      <c r="P3186" s="94"/>
    </row>
    <row r="3187" spans="1:16">
      <c r="A3187" s="1017"/>
      <c r="B3187" s="1027"/>
      <c r="C3187" s="994"/>
      <c r="D3187" s="91"/>
      <c r="E3187" s="93"/>
      <c r="F3187" s="94"/>
      <c r="G3187" s="1027"/>
      <c r="H3187" s="994"/>
      <c r="I3187" s="91"/>
      <c r="J3187" s="93"/>
      <c r="K3187" s="94"/>
      <c r="L3187" s="1027"/>
      <c r="M3187" s="994"/>
      <c r="N3187" s="91"/>
      <c r="O3187" s="93"/>
      <c r="P3187" s="94"/>
    </row>
    <row r="3188" spans="1:16">
      <c r="A3188" s="1017"/>
      <c r="B3188" s="1003"/>
      <c r="C3188" s="994"/>
      <c r="D3188" s="91"/>
      <c r="E3188" s="93"/>
      <c r="F3188" s="94"/>
      <c r="G3188" s="1003"/>
      <c r="H3188" s="994"/>
      <c r="I3188" s="91"/>
      <c r="J3188" s="93"/>
      <c r="K3188" s="94"/>
      <c r="L3188" s="1003"/>
      <c r="M3188" s="994"/>
      <c r="N3188" s="91"/>
      <c r="O3188" s="93"/>
      <c r="P3188" s="94"/>
    </row>
    <row r="3189" spans="1:16">
      <c r="A3189" s="1017"/>
      <c r="B3189" s="1002"/>
      <c r="C3189" s="994"/>
      <c r="D3189" s="91"/>
      <c r="E3189" s="93"/>
      <c r="F3189" s="90"/>
      <c r="G3189" s="1002"/>
      <c r="H3189" s="994"/>
      <c r="I3189" s="91"/>
      <c r="J3189" s="93"/>
      <c r="K3189" s="90"/>
      <c r="L3189" s="1002"/>
      <c r="M3189" s="994"/>
      <c r="N3189" s="91"/>
      <c r="O3189" s="93"/>
      <c r="P3189" s="90"/>
    </row>
    <row r="3190" spans="1:16">
      <c r="A3190" s="1017"/>
      <c r="B3190" s="1003"/>
      <c r="C3190" s="994"/>
      <c r="D3190" s="91"/>
      <c r="E3190" s="93"/>
      <c r="F3190" s="96"/>
      <c r="G3190" s="1003"/>
      <c r="H3190" s="994"/>
      <c r="I3190" s="91"/>
      <c r="J3190" s="93"/>
      <c r="K3190" s="96"/>
      <c r="L3190" s="1003"/>
      <c r="M3190" s="994"/>
      <c r="N3190" s="91"/>
      <c r="O3190" s="93"/>
      <c r="P3190" s="90"/>
    </row>
    <row r="3191" spans="1:16">
      <c r="A3191" s="1017"/>
      <c r="B3191" s="1002"/>
      <c r="C3191" s="994"/>
      <c r="D3191" s="91"/>
      <c r="E3191" s="93"/>
      <c r="F3191" s="99"/>
      <c r="G3191" s="1002"/>
      <c r="H3191" s="994"/>
      <c r="I3191" s="91"/>
      <c r="J3191" s="93"/>
      <c r="K3191" s="99"/>
      <c r="L3191" s="1002"/>
      <c r="M3191" s="994"/>
      <c r="N3191" s="91"/>
      <c r="O3191" s="93"/>
      <c r="P3191" s="96"/>
    </row>
    <row r="3192" spans="1:16" ht="17.45" customHeight="1" thickBot="1">
      <c r="A3192" s="1017"/>
      <c r="B3192" s="1003"/>
      <c r="C3192" s="994"/>
      <c r="D3192" s="91"/>
      <c r="E3192" s="93"/>
      <c r="F3192" s="96"/>
      <c r="G3192" s="1003"/>
      <c r="H3192" s="994"/>
      <c r="I3192" s="91"/>
      <c r="J3192" s="93"/>
      <c r="K3192" s="96"/>
      <c r="L3192" s="1003"/>
      <c r="M3192" s="994"/>
      <c r="N3192" s="91"/>
      <c r="O3192" s="93"/>
      <c r="P3192" s="96"/>
    </row>
    <row r="3193" spans="1:16" ht="17.45" customHeight="1" thickBot="1">
      <c r="A3193" s="1017"/>
      <c r="B3193" s="97" t="s">
        <v>977</v>
      </c>
      <c r="C3193" s="994"/>
      <c r="D3193" s="91"/>
      <c r="E3193" s="93"/>
      <c r="F3193" s="96"/>
      <c r="G3193" s="97" t="s">
        <v>977</v>
      </c>
      <c r="H3193" s="994"/>
      <c r="I3193" s="91"/>
      <c r="J3193" s="93"/>
      <c r="K3193" s="96"/>
      <c r="L3193" s="97" t="s">
        <v>977</v>
      </c>
      <c r="M3193" s="994"/>
      <c r="N3193" s="91"/>
      <c r="O3193" s="93"/>
      <c r="P3193" s="96"/>
    </row>
    <row r="3194" spans="1:16">
      <c r="A3194" s="1017"/>
      <c r="B3194" s="1007"/>
      <c r="C3194" s="994"/>
      <c r="D3194" s="91"/>
      <c r="E3194" s="93"/>
      <c r="F3194" s="96"/>
      <c r="G3194" s="1007"/>
      <c r="H3194" s="994"/>
      <c r="I3194" s="91"/>
      <c r="J3194" s="93"/>
      <c r="K3194" s="96"/>
      <c r="L3194" s="1007"/>
      <c r="M3194" s="994"/>
      <c r="N3194" s="91"/>
      <c r="O3194" s="93"/>
      <c r="P3194" s="96"/>
    </row>
    <row r="3195" spans="1:16">
      <c r="A3195" s="1017"/>
      <c r="B3195" s="999"/>
      <c r="C3195" s="994"/>
      <c r="D3195" s="91"/>
      <c r="E3195" s="93"/>
      <c r="F3195" s="96"/>
      <c r="G3195" s="999"/>
      <c r="H3195" s="994"/>
      <c r="I3195" s="91"/>
      <c r="J3195" s="93"/>
      <c r="K3195" s="96"/>
      <c r="L3195" s="999"/>
      <c r="M3195" s="994"/>
      <c r="N3195" s="91"/>
      <c r="O3195" s="93"/>
      <c r="P3195" s="94"/>
    </row>
    <row r="3196" spans="1:16" ht="17.45" customHeight="1" thickBot="1">
      <c r="A3196" s="1017"/>
      <c r="B3196" s="997"/>
      <c r="C3196" s="994"/>
      <c r="D3196" s="91"/>
      <c r="E3196" s="93"/>
      <c r="F3196" s="94"/>
      <c r="G3196" s="997"/>
      <c r="H3196" s="994"/>
      <c r="I3196" s="91"/>
      <c r="J3196" s="93"/>
      <c r="K3196" s="94"/>
      <c r="L3196" s="997"/>
      <c r="M3196" s="994"/>
      <c r="N3196" s="91"/>
      <c r="O3196" s="93"/>
      <c r="P3196" s="94"/>
    </row>
    <row r="3197" spans="1:16" ht="17.45" customHeight="1" thickBot="1">
      <c r="A3197" s="1017"/>
      <c r="B3197" s="97" t="s">
        <v>994</v>
      </c>
      <c r="C3197" s="994"/>
      <c r="D3197" s="91"/>
      <c r="E3197" s="93"/>
      <c r="F3197" s="94"/>
      <c r="G3197" s="97" t="s">
        <v>994</v>
      </c>
      <c r="H3197" s="994"/>
      <c r="I3197" s="91"/>
      <c r="J3197" s="93"/>
      <c r="K3197" s="94"/>
      <c r="L3197" s="97" t="s">
        <v>994</v>
      </c>
      <c r="M3197" s="994"/>
      <c r="N3197" s="91"/>
      <c r="O3197" s="93"/>
      <c r="P3197" s="94"/>
    </row>
    <row r="3198" spans="1:16">
      <c r="A3198" s="1017"/>
      <c r="B3198" s="998"/>
      <c r="C3198" s="994"/>
      <c r="D3198" s="91"/>
      <c r="E3198" s="93"/>
      <c r="F3198" s="94"/>
      <c r="G3198" s="998"/>
      <c r="H3198" s="994"/>
      <c r="I3198" s="91"/>
      <c r="J3198" s="93"/>
      <c r="K3198" s="94"/>
      <c r="L3198" s="998"/>
      <c r="M3198" s="994"/>
      <c r="N3198" s="91"/>
      <c r="O3198" s="93"/>
      <c r="P3198" s="94"/>
    </row>
    <row r="3199" spans="1:16">
      <c r="A3199" s="1017"/>
      <c r="B3199" s="999"/>
      <c r="C3199" s="994"/>
      <c r="D3199" s="91"/>
      <c r="E3199" s="93"/>
      <c r="F3199" s="94"/>
      <c r="G3199" s="999"/>
      <c r="H3199" s="994"/>
      <c r="I3199" s="91"/>
      <c r="J3199" s="93"/>
      <c r="K3199" s="94"/>
      <c r="L3199" s="999"/>
      <c r="M3199" s="994"/>
      <c r="N3199" s="91"/>
      <c r="O3199" s="93"/>
      <c r="P3199" s="94"/>
    </row>
    <row r="3200" spans="1:16" ht="17.45" customHeight="1" thickBot="1">
      <c r="A3200" s="1017"/>
      <c r="B3200" s="997"/>
      <c r="C3200" s="994"/>
      <c r="D3200" s="91"/>
      <c r="E3200" s="93"/>
      <c r="F3200" s="94"/>
      <c r="G3200" s="997"/>
      <c r="H3200" s="994"/>
      <c r="I3200" s="91"/>
      <c r="J3200" s="93"/>
      <c r="K3200" s="94"/>
      <c r="L3200" s="997"/>
      <c r="M3200" s="994"/>
      <c r="N3200" s="91"/>
      <c r="O3200" s="93"/>
      <c r="P3200" s="94"/>
    </row>
    <row r="3201" spans="1:16">
      <c r="A3201" s="1017"/>
      <c r="B3201" s="1018" t="s">
        <v>1013</v>
      </c>
      <c r="C3201" s="994"/>
      <c r="D3201" s="91"/>
      <c r="E3201" s="93"/>
      <c r="F3201" s="94"/>
      <c r="G3201" s="1018" t="s">
        <v>1013</v>
      </c>
      <c r="H3201" s="994"/>
      <c r="I3201" s="91"/>
      <c r="J3201" s="93"/>
      <c r="K3201" s="94"/>
      <c r="L3201" s="1018" t="s">
        <v>1013</v>
      </c>
      <c r="M3201" s="994"/>
      <c r="N3201" s="91"/>
      <c r="O3201" s="93"/>
      <c r="P3201" s="94"/>
    </row>
    <row r="3202" spans="1:16" ht="17.45" customHeight="1" thickBot="1">
      <c r="A3202" s="1017"/>
      <c r="B3202" s="1019"/>
      <c r="C3202" s="994"/>
      <c r="D3202" s="91"/>
      <c r="E3202" s="93"/>
      <c r="F3202" s="94"/>
      <c r="G3202" s="1019"/>
      <c r="H3202" s="994"/>
      <c r="I3202" s="91"/>
      <c r="J3202" s="93"/>
      <c r="K3202" s="94"/>
      <c r="L3202" s="1019"/>
      <c r="M3202" s="994"/>
      <c r="N3202" s="91"/>
      <c r="O3202" s="93"/>
      <c r="P3202" s="90"/>
    </row>
    <row r="3203" spans="1:16" ht="17.45" customHeight="1" thickTop="1">
      <c r="A3203" s="1017"/>
      <c r="B3203" s="1015" t="s">
        <v>1014</v>
      </c>
      <c r="C3203" s="994"/>
      <c r="D3203" s="91"/>
      <c r="E3203" s="93"/>
      <c r="F3203" s="90"/>
      <c r="G3203" s="1015" t="s">
        <v>1014</v>
      </c>
      <c r="H3203" s="994"/>
      <c r="I3203" s="91"/>
      <c r="J3203" s="93"/>
      <c r="K3203" s="90"/>
      <c r="L3203" s="1015" t="s">
        <v>1014</v>
      </c>
      <c r="M3203" s="994"/>
      <c r="N3203" s="91"/>
      <c r="O3203" s="93"/>
      <c r="P3203" s="94"/>
    </row>
    <row r="3204" spans="1:16" ht="17.45" customHeight="1" thickBot="1">
      <c r="A3204" s="1017"/>
      <c r="B3204" s="997"/>
      <c r="C3204" s="994"/>
      <c r="D3204" s="91"/>
      <c r="E3204" s="93"/>
      <c r="F3204" s="90"/>
      <c r="G3204" s="997"/>
      <c r="H3204" s="994"/>
      <c r="I3204" s="91"/>
      <c r="J3204" s="93"/>
      <c r="K3204" s="90"/>
      <c r="L3204" s="997"/>
      <c r="M3204" s="994"/>
      <c r="N3204" s="91"/>
      <c r="O3204" s="93"/>
      <c r="P3204" s="98"/>
    </row>
    <row r="3205" spans="1:16">
      <c r="A3205" s="1017"/>
      <c r="B3205" s="1014"/>
      <c r="C3205" s="994"/>
      <c r="D3205" s="91"/>
      <c r="E3205" s="93"/>
      <c r="F3205" s="94"/>
      <c r="G3205" s="1014"/>
      <c r="H3205" s="994"/>
      <c r="I3205" s="91"/>
      <c r="J3205" s="93"/>
      <c r="K3205" s="94"/>
      <c r="L3205" s="1014"/>
      <c r="M3205" s="994"/>
      <c r="N3205" s="91"/>
      <c r="O3205" s="93"/>
      <c r="P3205" s="100"/>
    </row>
    <row r="3206" spans="1:16" ht="17.45" customHeight="1" thickBot="1">
      <c r="A3206" s="1017"/>
      <c r="B3206" s="999"/>
      <c r="C3206" s="994"/>
      <c r="D3206" s="91"/>
      <c r="E3206" s="93"/>
      <c r="F3206" s="94"/>
      <c r="G3206" s="999"/>
      <c r="H3206" s="994"/>
      <c r="I3206" s="91"/>
      <c r="J3206" s="93"/>
      <c r="K3206" s="94"/>
      <c r="L3206" s="999"/>
      <c r="M3206" s="994"/>
      <c r="N3206" s="91"/>
      <c r="O3206" s="93"/>
      <c r="P3206" s="101"/>
    </row>
    <row r="3207" spans="1:16">
      <c r="A3207" s="1017"/>
      <c r="B3207" s="1010" t="s">
        <v>1015</v>
      </c>
      <c r="C3207" s="994"/>
      <c r="D3207" s="91"/>
      <c r="E3207" s="93"/>
      <c r="F3207" s="90"/>
      <c r="G3207" s="1010" t="s">
        <v>1015</v>
      </c>
      <c r="H3207" s="994"/>
      <c r="I3207" s="91"/>
      <c r="J3207" s="93"/>
      <c r="K3207" s="90"/>
      <c r="L3207" s="1010" t="s">
        <v>1015</v>
      </c>
      <c r="M3207" s="994"/>
      <c r="N3207" s="91"/>
      <c r="O3207" s="93"/>
      <c r="P3207" s="96"/>
    </row>
    <row r="3208" spans="1:16" ht="17.45" customHeight="1" thickBot="1">
      <c r="A3208" s="1017"/>
      <c r="B3208" s="997"/>
      <c r="C3208" s="994"/>
      <c r="D3208" s="91"/>
      <c r="E3208" s="93"/>
      <c r="F3208" s="98"/>
      <c r="G3208" s="997"/>
      <c r="H3208" s="994"/>
      <c r="I3208" s="91"/>
      <c r="J3208" s="93"/>
      <c r="K3208" s="98"/>
      <c r="L3208" s="997"/>
      <c r="M3208" s="994"/>
      <c r="N3208" s="91"/>
      <c r="O3208" s="93"/>
      <c r="P3208" s="101"/>
    </row>
    <row r="3209" spans="1:16">
      <c r="A3209" s="1017"/>
      <c r="B3209" s="996"/>
      <c r="C3209" s="994"/>
      <c r="D3209" s="91"/>
      <c r="E3209" s="93"/>
      <c r="F3209" s="99"/>
      <c r="G3209" s="996"/>
      <c r="H3209" s="994"/>
      <c r="I3209" s="91"/>
      <c r="J3209" s="93"/>
      <c r="K3209" s="100"/>
      <c r="L3209" s="996"/>
      <c r="M3209" s="994"/>
      <c r="N3209" s="91"/>
      <c r="O3209" s="93"/>
      <c r="P3209" s="90"/>
    </row>
    <row r="3210" spans="1:16" ht="17.45" customHeight="1" thickBot="1">
      <c r="A3210" s="1017"/>
      <c r="B3210" s="997"/>
      <c r="C3210" s="994"/>
      <c r="D3210" s="91"/>
      <c r="E3210" s="93"/>
      <c r="F3210" s="96"/>
      <c r="G3210" s="997"/>
      <c r="H3210" s="994"/>
      <c r="I3210" s="91"/>
      <c r="J3210" s="93"/>
      <c r="K3210" s="101"/>
      <c r="L3210" s="997"/>
      <c r="M3210" s="994"/>
      <c r="N3210" s="91"/>
      <c r="O3210" s="93"/>
      <c r="P3210" s="94"/>
    </row>
    <row r="3211" spans="1:16">
      <c r="A3211" s="1017"/>
      <c r="B3211" s="1004" t="s">
        <v>1016</v>
      </c>
      <c r="C3211" s="994"/>
      <c r="D3211" s="91"/>
      <c r="E3211" s="93"/>
      <c r="F3211" s="100"/>
      <c r="G3211" s="1004" t="s">
        <v>1016</v>
      </c>
      <c r="H3211" s="994"/>
      <c r="I3211" s="91"/>
      <c r="J3211" s="93"/>
      <c r="K3211" s="101"/>
      <c r="L3211" s="1004" t="s">
        <v>1016</v>
      </c>
      <c r="M3211" s="994"/>
      <c r="N3211" s="91"/>
      <c r="O3211" s="111"/>
      <c r="P3211" s="94"/>
    </row>
    <row r="3212" spans="1:16" ht="17.45" customHeight="1" thickBot="1">
      <c r="A3212" s="1017"/>
      <c r="B3212" s="997"/>
      <c r="C3212" s="994"/>
      <c r="D3212" s="91"/>
      <c r="E3212" s="93"/>
      <c r="F3212" s="101"/>
      <c r="G3212" s="997"/>
      <c r="H3212" s="994"/>
      <c r="I3212" s="91"/>
      <c r="J3212" s="93"/>
      <c r="K3212" s="96"/>
      <c r="L3212" s="997"/>
      <c r="M3212" s="994"/>
      <c r="N3212" s="110"/>
      <c r="O3212" s="93"/>
      <c r="P3212" s="109"/>
    </row>
    <row r="3213" spans="1:16">
      <c r="A3213" s="1017"/>
      <c r="B3213" s="996"/>
      <c r="C3213" s="994"/>
      <c r="D3213" s="91"/>
      <c r="E3213" s="93"/>
      <c r="F3213" s="101"/>
      <c r="G3213" s="996"/>
      <c r="H3213" s="994"/>
      <c r="I3213" s="91"/>
      <c r="J3213" s="93"/>
      <c r="K3213" s="101"/>
      <c r="L3213" s="996"/>
      <c r="M3213" s="994"/>
      <c r="N3213" s="110"/>
      <c r="O3213" s="111"/>
      <c r="P3213" s="94"/>
    </row>
    <row r="3214" spans="1:16" ht="17.45" customHeight="1" thickBot="1">
      <c r="A3214" s="1017"/>
      <c r="B3214" s="997"/>
      <c r="C3214" s="994"/>
      <c r="D3214" s="91"/>
      <c r="E3214" s="93"/>
      <c r="F3214" s="96"/>
      <c r="G3214" s="997"/>
      <c r="H3214" s="994"/>
      <c r="I3214" s="91"/>
      <c r="J3214" s="93"/>
      <c r="K3214" s="90"/>
      <c r="L3214" s="997"/>
      <c r="M3214" s="994"/>
      <c r="N3214" s="91"/>
      <c r="O3214" s="111"/>
      <c r="P3214" s="101"/>
    </row>
    <row r="3215" spans="1:16">
      <c r="A3215" s="1017"/>
      <c r="B3215" s="1004" t="s">
        <v>1018</v>
      </c>
      <c r="C3215" s="994"/>
      <c r="D3215" s="91"/>
      <c r="E3215" s="93"/>
      <c r="F3215" s="101"/>
      <c r="G3215" s="1004" t="s">
        <v>1018</v>
      </c>
      <c r="H3215" s="994"/>
      <c r="I3215" s="91"/>
      <c r="J3215" s="93"/>
      <c r="K3215" s="94"/>
      <c r="L3215" s="1004" t="s">
        <v>1018</v>
      </c>
      <c r="M3215" s="994"/>
      <c r="N3215" s="91"/>
      <c r="O3215" s="93"/>
      <c r="P3215" s="94"/>
    </row>
    <row r="3216" spans="1:16" ht="17.45" customHeight="1" thickBot="1">
      <c r="A3216" s="1017"/>
      <c r="B3216" s="997"/>
      <c r="C3216" s="994"/>
      <c r="D3216" s="91"/>
      <c r="E3216" s="93"/>
      <c r="F3216" s="90"/>
      <c r="G3216" s="997"/>
      <c r="H3216" s="994"/>
      <c r="I3216" s="91"/>
      <c r="J3216" s="111"/>
      <c r="K3216" s="94"/>
      <c r="L3216" s="997"/>
      <c r="M3216" s="994"/>
      <c r="N3216" s="110"/>
      <c r="O3216" s="111"/>
      <c r="P3216" s="94"/>
    </row>
    <row r="3217" spans="1:16">
      <c r="A3217" s="1017"/>
      <c r="B3217" s="996"/>
      <c r="C3217" s="994"/>
      <c r="D3217" s="91"/>
      <c r="E3217" s="93"/>
      <c r="F3217" s="94"/>
      <c r="G3217" s="996"/>
      <c r="H3217" s="994"/>
      <c r="I3217" s="91"/>
      <c r="J3217" s="93"/>
      <c r="K3217" s="94"/>
      <c r="L3217" s="996"/>
      <c r="M3217" s="994"/>
      <c r="N3217" s="110"/>
      <c r="O3217" s="111"/>
      <c r="P3217" s="94"/>
    </row>
    <row r="3218" spans="1:16" ht="17.45" customHeight="1" thickBot="1">
      <c r="A3218" s="1017"/>
      <c r="B3218" s="997"/>
      <c r="C3218" s="994"/>
      <c r="D3218" s="91"/>
      <c r="E3218" s="93"/>
      <c r="F3218" s="90"/>
      <c r="G3218" s="997"/>
      <c r="H3218" s="994"/>
      <c r="I3218" s="91"/>
      <c r="J3218" s="111"/>
      <c r="K3218" s="94"/>
      <c r="L3218" s="997"/>
      <c r="M3218" s="994"/>
      <c r="N3218" s="91"/>
      <c r="O3218" s="111"/>
      <c r="P3218" s="94"/>
    </row>
    <row r="3219" spans="1:16">
      <c r="A3219" s="1017"/>
      <c r="B3219" s="1010" t="s">
        <v>1020</v>
      </c>
      <c r="C3219" s="994"/>
      <c r="D3219" s="91"/>
      <c r="E3219" s="93"/>
      <c r="F3219" s="90"/>
      <c r="G3219" s="1010" t="s">
        <v>1020</v>
      </c>
      <c r="H3219" s="994"/>
      <c r="I3219" s="91"/>
      <c r="J3219" s="111"/>
      <c r="K3219" s="94"/>
      <c r="L3219" s="1010" t="s">
        <v>1020</v>
      </c>
      <c r="M3219" s="994"/>
      <c r="N3219" s="110"/>
      <c r="O3219" s="111"/>
      <c r="P3219" s="94"/>
    </row>
    <row r="3220" spans="1:16" ht="17.45" customHeight="1" thickBot="1">
      <c r="A3220" s="1017"/>
      <c r="B3220" s="997"/>
      <c r="C3220" s="994"/>
      <c r="D3220" s="91"/>
      <c r="E3220" s="93"/>
      <c r="F3220" s="90"/>
      <c r="G3220" s="997"/>
      <c r="H3220" s="994"/>
      <c r="I3220" s="91"/>
      <c r="J3220" s="111"/>
      <c r="K3220" s="94"/>
      <c r="L3220" s="997"/>
      <c r="M3220" s="994"/>
      <c r="N3220" s="91"/>
      <c r="O3220" s="111"/>
      <c r="P3220" s="94"/>
    </row>
    <row r="3221" spans="1:16">
      <c r="A3221" s="1017"/>
      <c r="B3221" s="103"/>
      <c r="C3221" s="994"/>
      <c r="D3221" s="91"/>
      <c r="E3221" s="93"/>
      <c r="F3221" s="94"/>
      <c r="G3221" s="103"/>
      <c r="H3221" s="994"/>
      <c r="I3221" s="91"/>
      <c r="J3221" s="93"/>
      <c r="K3221" s="109"/>
      <c r="L3221" s="103"/>
      <c r="M3221" s="994"/>
      <c r="N3221" s="110"/>
      <c r="O3221" s="93"/>
      <c r="P3221" s="109"/>
    </row>
    <row r="3222" spans="1:16">
      <c r="A3222" s="1017"/>
      <c r="B3222" s="104"/>
      <c r="C3222" s="994"/>
      <c r="D3222" s="91"/>
      <c r="E3222" s="93"/>
      <c r="F3222" s="90"/>
      <c r="G3222" s="104"/>
      <c r="H3222" s="994"/>
      <c r="I3222" s="91"/>
      <c r="J3222" s="93"/>
      <c r="K3222" s="94"/>
      <c r="L3222" s="104"/>
      <c r="M3222" s="994"/>
      <c r="N3222" s="110"/>
      <c r="O3222" s="111"/>
      <c r="P3222" s="94"/>
    </row>
    <row r="3223" spans="1:16">
      <c r="A3223" s="1017"/>
      <c r="B3223" s="106"/>
      <c r="C3223" s="994"/>
      <c r="D3223" s="91"/>
      <c r="E3223" s="93"/>
      <c r="F3223" s="90"/>
      <c r="G3223" s="106"/>
      <c r="H3223" s="994"/>
      <c r="I3223" s="110"/>
      <c r="J3223" s="111"/>
      <c r="K3223" s="94"/>
      <c r="L3223" s="106"/>
      <c r="M3223" s="994"/>
      <c r="N3223" s="110"/>
      <c r="O3223" s="111"/>
      <c r="P3223" s="101"/>
    </row>
    <row r="3224" spans="1:16">
      <c r="A3224" s="1017"/>
      <c r="B3224" s="107"/>
      <c r="C3224" s="994"/>
      <c r="D3224" s="91"/>
      <c r="E3224" s="93"/>
      <c r="F3224" s="90"/>
      <c r="G3224" s="107"/>
      <c r="H3224" s="994"/>
      <c r="I3224" s="110"/>
      <c r="J3224" s="111"/>
      <c r="K3224" s="101"/>
      <c r="L3224" s="107"/>
      <c r="M3224" s="994"/>
      <c r="N3224" s="108"/>
      <c r="O3224" s="93"/>
      <c r="P3224" s="94"/>
    </row>
    <row r="3225" spans="1:16">
      <c r="A3225" s="1017"/>
      <c r="B3225" s="106"/>
      <c r="C3225" s="994"/>
      <c r="D3225" s="108"/>
      <c r="E3225" s="93"/>
      <c r="F3225" s="94"/>
      <c r="G3225" s="106"/>
      <c r="H3225" s="994"/>
      <c r="I3225" s="108"/>
      <c r="J3225" s="93"/>
      <c r="K3225" s="109"/>
      <c r="L3225" s="106"/>
      <c r="M3225" s="994"/>
      <c r="N3225" s="91"/>
      <c r="O3225" s="93"/>
      <c r="P3225" s="109"/>
    </row>
    <row r="3226" spans="1:16">
      <c r="A3226" s="1017"/>
      <c r="B3226" s="107"/>
      <c r="C3226" s="994"/>
      <c r="D3226" s="91"/>
      <c r="E3226" s="93"/>
      <c r="F3226" s="105"/>
      <c r="G3226" s="107"/>
      <c r="H3226" s="994"/>
      <c r="I3226" s="91"/>
      <c r="J3226" s="93"/>
      <c r="K3226" s="94"/>
      <c r="L3226" s="107"/>
      <c r="M3226" s="994"/>
      <c r="N3226" s="110"/>
      <c r="O3226" s="111"/>
      <c r="P3226" s="94"/>
    </row>
    <row r="3227" spans="1:16">
      <c r="A3227" s="1017"/>
      <c r="B3227" s="106"/>
      <c r="C3227" s="994"/>
      <c r="D3227" s="91"/>
      <c r="E3227" s="93"/>
      <c r="F3227" s="94"/>
      <c r="G3227" s="106"/>
      <c r="H3227" s="994"/>
      <c r="I3227" s="110"/>
      <c r="J3227" s="111"/>
      <c r="K3227" s="94"/>
      <c r="L3227" s="106"/>
      <c r="M3227" s="994"/>
      <c r="N3227" s="110"/>
      <c r="O3227" s="111"/>
      <c r="P3227" s="94"/>
    </row>
    <row r="3228" spans="1:16" ht="17.45" customHeight="1" thickBot="1">
      <c r="A3228" s="1017"/>
      <c r="B3228" s="107"/>
      <c r="C3228" s="995"/>
      <c r="D3228" s="112"/>
      <c r="E3228" s="113"/>
      <c r="F3228" s="114"/>
      <c r="G3228" s="107"/>
      <c r="H3228" s="994"/>
      <c r="I3228" s="112"/>
      <c r="J3228" s="113"/>
      <c r="K3228" s="114"/>
      <c r="L3228" s="107"/>
      <c r="M3228" s="994"/>
      <c r="N3228" s="112"/>
      <c r="O3228" s="113"/>
      <c r="P3228" s="114"/>
    </row>
    <row r="3229" spans="1:16">
      <c r="A3229" s="1030" t="str">
        <f>TEXT(A3183,"AAAA")</f>
        <v>星期日</v>
      </c>
      <c r="B3229" s="106"/>
      <c r="C3229" s="1008" t="s">
        <v>978</v>
      </c>
      <c r="D3229" s="115"/>
      <c r="E3229" s="116"/>
      <c r="F3229" s="94"/>
      <c r="G3229" s="106"/>
      <c r="H3229" s="993" t="s">
        <v>978</v>
      </c>
      <c r="I3229" s="115"/>
      <c r="J3229" s="116"/>
      <c r="K3229" s="94"/>
      <c r="L3229" s="106"/>
      <c r="M3229" s="1009" t="s">
        <v>978</v>
      </c>
      <c r="N3229" s="115"/>
      <c r="O3229" s="116"/>
      <c r="P3229" s="94"/>
    </row>
    <row r="3230" spans="1:16">
      <c r="A3230" s="1017"/>
      <c r="B3230" s="107"/>
      <c r="C3230" s="994"/>
      <c r="D3230" s="117"/>
      <c r="E3230" s="93"/>
      <c r="F3230" s="94"/>
      <c r="G3230" s="107"/>
      <c r="H3230" s="994"/>
      <c r="I3230" s="91"/>
      <c r="J3230" s="93"/>
      <c r="K3230" s="94"/>
      <c r="L3230" s="107"/>
      <c r="M3230" s="994"/>
      <c r="N3230" s="91"/>
      <c r="O3230" s="93"/>
      <c r="P3230" s="94"/>
    </row>
    <row r="3231" spans="1:16">
      <c r="A3231" s="1017"/>
      <c r="B3231" s="106"/>
      <c r="C3231" s="994"/>
      <c r="D3231" s="117"/>
      <c r="E3231" s="93"/>
      <c r="F3231" s="94"/>
      <c r="G3231" s="106"/>
      <c r="H3231" s="994"/>
      <c r="I3231" s="91"/>
      <c r="J3231" s="93"/>
      <c r="K3231" s="94"/>
      <c r="L3231" s="106"/>
      <c r="M3231" s="994"/>
      <c r="N3231" s="91"/>
      <c r="O3231" s="93"/>
      <c r="P3231" s="94"/>
    </row>
    <row r="3232" spans="1:16">
      <c r="A3232" s="1017"/>
      <c r="B3232" s="107"/>
      <c r="C3232" s="994"/>
      <c r="D3232" s="117"/>
      <c r="E3232" s="93"/>
      <c r="F3232" s="94"/>
      <c r="G3232" s="107"/>
      <c r="H3232" s="994"/>
      <c r="I3232" s="91"/>
      <c r="J3232" s="93"/>
      <c r="K3232" s="94"/>
      <c r="L3232" s="107"/>
      <c r="M3232" s="994"/>
      <c r="N3232" s="91"/>
      <c r="O3232" s="93"/>
      <c r="P3232" s="94"/>
    </row>
    <row r="3233" spans="1:16">
      <c r="A3233" s="1017"/>
      <c r="B3233" s="106"/>
      <c r="C3233" s="994"/>
      <c r="D3233" s="117"/>
      <c r="E3233" s="93"/>
      <c r="F3233" s="94"/>
      <c r="G3233" s="106"/>
      <c r="H3233" s="994"/>
      <c r="I3233" s="91"/>
      <c r="J3233" s="93"/>
      <c r="K3233" s="94"/>
      <c r="L3233" s="106"/>
      <c r="M3233" s="994"/>
      <c r="N3233" s="91"/>
      <c r="O3233" s="93"/>
      <c r="P3233" s="94"/>
    </row>
    <row r="3234" spans="1:16">
      <c r="A3234" s="1017"/>
      <c r="B3234" s="107"/>
      <c r="C3234" s="994"/>
      <c r="D3234" s="117"/>
      <c r="E3234" s="93"/>
      <c r="F3234" s="94"/>
      <c r="G3234" s="107"/>
      <c r="H3234" s="994"/>
      <c r="I3234" s="91"/>
      <c r="J3234" s="93"/>
      <c r="K3234" s="94"/>
      <c r="L3234" s="107"/>
      <c r="M3234" s="994"/>
      <c r="N3234" s="91"/>
      <c r="O3234" s="93"/>
      <c r="P3234" s="94"/>
    </row>
    <row r="3235" spans="1:16">
      <c r="A3235" s="1017"/>
      <c r="B3235" s="106"/>
      <c r="C3235" s="994"/>
      <c r="D3235" s="117"/>
      <c r="E3235" s="93"/>
      <c r="F3235" s="94"/>
      <c r="G3235" s="106"/>
      <c r="H3235" s="994"/>
      <c r="I3235" s="91"/>
      <c r="J3235" s="93"/>
      <c r="K3235" s="94"/>
      <c r="L3235" s="106"/>
      <c r="M3235" s="994"/>
      <c r="N3235" s="91"/>
      <c r="O3235" s="93"/>
      <c r="P3235" s="94"/>
    </row>
    <row r="3236" spans="1:16">
      <c r="A3236" s="1017"/>
      <c r="B3236" s="107"/>
      <c r="C3236" s="994"/>
      <c r="D3236" s="91"/>
      <c r="E3236" s="93"/>
      <c r="F3236" s="94"/>
      <c r="G3236" s="107"/>
      <c r="H3236" s="994"/>
      <c r="I3236" s="91"/>
      <c r="J3236" s="93"/>
      <c r="K3236" s="94"/>
      <c r="L3236" s="107"/>
      <c r="M3236" s="994"/>
      <c r="N3236" s="91"/>
      <c r="O3236" s="93"/>
      <c r="P3236" s="94"/>
    </row>
    <row r="3237" spans="1:16">
      <c r="A3237" s="1017"/>
      <c r="B3237" s="104"/>
      <c r="C3237" s="994"/>
      <c r="D3237" s="110"/>
      <c r="E3237" s="111"/>
      <c r="F3237" s="101"/>
      <c r="G3237" s="104"/>
      <c r="H3237" s="994"/>
      <c r="I3237" s="110"/>
      <c r="J3237" s="111"/>
      <c r="K3237" s="94"/>
      <c r="L3237" s="104"/>
      <c r="M3237" s="994"/>
      <c r="N3237" s="110"/>
      <c r="O3237" s="111"/>
      <c r="P3237" s="94"/>
    </row>
    <row r="3238" spans="1:16" ht="17.45" customHeight="1" thickBot="1">
      <c r="A3238" s="1017"/>
      <c r="B3238" s="104"/>
      <c r="C3238" s="995"/>
      <c r="D3238" s="119" t="s">
        <v>1047</v>
      </c>
      <c r="E3238" s="120" t="s">
        <v>1048</v>
      </c>
      <c r="F3238" s="121"/>
      <c r="G3238" s="104"/>
      <c r="H3238" s="995"/>
      <c r="I3238" s="119" t="s">
        <v>1047</v>
      </c>
      <c r="J3238" s="120" t="s">
        <v>1048</v>
      </c>
      <c r="K3238" s="94"/>
      <c r="L3238" s="104"/>
      <c r="M3238" s="995"/>
      <c r="N3238" s="119" t="s">
        <v>1047</v>
      </c>
      <c r="O3238" s="120" t="s">
        <v>1048</v>
      </c>
      <c r="P3238" s="94"/>
    </row>
    <row r="3239" spans="1:16">
      <c r="A3239" s="102"/>
      <c r="B3239" s="106"/>
      <c r="C3239" s="1008" t="s">
        <v>1049</v>
      </c>
      <c r="D3239" s="115"/>
      <c r="E3239" s="116"/>
      <c r="F3239" s="122"/>
      <c r="G3239" s="106"/>
      <c r="H3239" s="993" t="s">
        <v>1049</v>
      </c>
      <c r="I3239" s="115"/>
      <c r="J3239" s="116"/>
      <c r="K3239" s="122"/>
      <c r="L3239" s="106"/>
      <c r="M3239" s="1009" t="s">
        <v>1049</v>
      </c>
      <c r="N3239" s="115"/>
      <c r="O3239" s="116"/>
      <c r="P3239" s="122"/>
    </row>
    <row r="3240" spans="1:16">
      <c r="A3240" s="102"/>
      <c r="B3240" s="107"/>
      <c r="C3240" s="994"/>
      <c r="D3240" s="91"/>
      <c r="E3240" s="93"/>
      <c r="F3240" s="94"/>
      <c r="G3240" s="107"/>
      <c r="H3240" s="994"/>
      <c r="I3240" s="91"/>
      <c r="J3240" s="93"/>
      <c r="K3240" s="94"/>
      <c r="L3240" s="107"/>
      <c r="M3240" s="994"/>
      <c r="N3240" s="91"/>
      <c r="O3240" s="93"/>
      <c r="P3240" s="94"/>
    </row>
    <row r="3241" spans="1:16">
      <c r="A3241" s="102"/>
      <c r="B3241" s="123"/>
      <c r="C3241" s="994"/>
      <c r="D3241" s="91"/>
      <c r="E3241" s="93"/>
      <c r="F3241" s="94"/>
      <c r="G3241" s="123"/>
      <c r="H3241" s="994"/>
      <c r="I3241" s="91"/>
      <c r="J3241" s="93"/>
      <c r="K3241" s="94"/>
      <c r="L3241" s="123"/>
      <c r="M3241" s="994"/>
      <c r="N3241" s="91"/>
      <c r="O3241" s="93"/>
      <c r="P3241" s="125"/>
    </row>
    <row r="3242" spans="1:16">
      <c r="A3242" s="102"/>
      <c r="B3242" s="104"/>
      <c r="C3242" s="994"/>
      <c r="D3242" s="91"/>
      <c r="E3242" s="93"/>
      <c r="F3242" s="94"/>
      <c r="G3242" s="104"/>
      <c r="H3242" s="994"/>
      <c r="I3242" s="91"/>
      <c r="J3242" s="93"/>
      <c r="K3242" s="94"/>
      <c r="L3242" s="104"/>
      <c r="M3242" s="994"/>
      <c r="N3242" s="91"/>
      <c r="O3242" s="93"/>
      <c r="P3242" s="213"/>
    </row>
    <row r="3243" spans="1:16">
      <c r="A3243" s="102"/>
      <c r="B3243" s="106"/>
      <c r="C3243" s="994"/>
      <c r="D3243" s="91"/>
      <c r="E3243" s="93"/>
      <c r="F3243" s="94"/>
      <c r="G3243" s="106"/>
      <c r="H3243" s="994"/>
      <c r="I3243" s="91"/>
      <c r="J3243" s="93"/>
      <c r="K3243" s="94"/>
      <c r="L3243" s="106"/>
      <c r="M3243" s="994"/>
      <c r="N3243" s="91"/>
      <c r="O3243" s="93"/>
      <c r="P3243" s="94"/>
    </row>
    <row r="3244" spans="1:16">
      <c r="A3244" s="102"/>
      <c r="B3244" s="107"/>
      <c r="C3244" s="994"/>
      <c r="D3244" s="91"/>
      <c r="E3244" s="93"/>
      <c r="F3244" s="124"/>
      <c r="G3244" s="107"/>
      <c r="H3244" s="994"/>
      <c r="I3244" s="91"/>
      <c r="J3244" s="93"/>
      <c r="K3244" s="124"/>
      <c r="L3244" s="107"/>
      <c r="M3244" s="994"/>
      <c r="N3244" s="91"/>
      <c r="O3244" s="93"/>
      <c r="P3244" s="124"/>
    </row>
    <row r="3245" spans="1:16">
      <c r="A3245" s="102"/>
      <c r="B3245" s="106"/>
      <c r="C3245" s="994"/>
      <c r="D3245" s="91"/>
      <c r="E3245" s="93"/>
      <c r="F3245" s="125"/>
      <c r="G3245" s="106"/>
      <c r="H3245" s="994"/>
      <c r="I3245" s="91"/>
      <c r="J3245" s="93"/>
      <c r="K3245" s="125"/>
      <c r="L3245" s="106"/>
      <c r="M3245" s="994"/>
      <c r="N3245" s="91"/>
      <c r="O3245" s="93"/>
      <c r="P3245" s="125"/>
    </row>
    <row r="3246" spans="1:16">
      <c r="A3246" s="102"/>
      <c r="B3246" s="107"/>
      <c r="C3246" s="994"/>
      <c r="D3246" s="214"/>
      <c r="E3246" s="111"/>
      <c r="F3246" s="213"/>
      <c r="G3246" s="107"/>
      <c r="H3246" s="994"/>
      <c r="I3246" s="110"/>
      <c r="J3246" s="111"/>
      <c r="K3246" s="213"/>
      <c r="L3246" s="107"/>
      <c r="M3246" s="994"/>
      <c r="N3246" s="110"/>
      <c r="O3246" s="111"/>
      <c r="P3246" s="213"/>
    </row>
    <row r="3247" spans="1:16">
      <c r="A3247" s="102"/>
      <c r="B3247" s="106"/>
      <c r="C3247" s="994"/>
      <c r="D3247" s="214"/>
      <c r="E3247" s="111"/>
      <c r="F3247" s="213"/>
      <c r="G3247" s="106"/>
      <c r="H3247" s="994"/>
      <c r="I3247" s="110"/>
      <c r="J3247" s="111"/>
      <c r="K3247" s="213"/>
      <c r="L3247" s="106"/>
      <c r="M3247" s="994"/>
      <c r="N3247" s="110"/>
      <c r="O3247" s="111"/>
      <c r="P3247" s="213"/>
    </row>
    <row r="3248" spans="1:16" ht="17.45" customHeight="1" thickBot="1">
      <c r="A3248" s="102"/>
      <c r="B3248" s="107"/>
      <c r="C3248" s="995"/>
      <c r="D3248" s="126"/>
      <c r="E3248" s="127"/>
      <c r="F3248" s="101"/>
      <c r="G3248" s="107"/>
      <c r="H3248" s="995"/>
      <c r="I3248" s="110"/>
      <c r="J3248" s="127"/>
      <c r="K3248" s="101"/>
      <c r="L3248" s="107"/>
      <c r="M3248" s="995"/>
      <c r="N3248" s="110"/>
      <c r="O3248" s="128"/>
      <c r="P3248" s="124"/>
    </row>
    <row r="3249" spans="1:16">
      <c r="A3249" s="129"/>
      <c r="B3249" s="106"/>
      <c r="C3249" s="1008" t="s">
        <v>1055</v>
      </c>
      <c r="D3249" s="115" t="s">
        <v>1056</v>
      </c>
      <c r="E3249" s="130" t="s">
        <v>943</v>
      </c>
      <c r="F3249" s="122"/>
      <c r="G3249" s="106"/>
      <c r="H3249" s="993" t="s">
        <v>1055</v>
      </c>
      <c r="I3249" s="115" t="s">
        <v>1056</v>
      </c>
      <c r="J3249" s="130" t="s">
        <v>943</v>
      </c>
      <c r="K3249" s="122"/>
      <c r="L3249" s="106"/>
      <c r="M3249" s="1009" t="s">
        <v>1055</v>
      </c>
      <c r="N3249" s="115" t="s">
        <v>1056</v>
      </c>
      <c r="O3249" s="130" t="s">
        <v>943</v>
      </c>
      <c r="P3249" s="122"/>
    </row>
    <row r="3250" spans="1:16">
      <c r="A3250" s="129"/>
      <c r="B3250" s="107"/>
      <c r="C3250" s="994"/>
      <c r="D3250" s="91" t="s">
        <v>1060</v>
      </c>
      <c r="E3250" s="93" t="s">
        <v>948</v>
      </c>
      <c r="F3250" s="131"/>
      <c r="G3250" s="107"/>
      <c r="H3250" s="994"/>
      <c r="I3250" s="91" t="s">
        <v>1060</v>
      </c>
      <c r="J3250" s="93" t="s">
        <v>948</v>
      </c>
      <c r="K3250" s="131"/>
      <c r="L3250" s="107"/>
      <c r="M3250" s="994"/>
      <c r="N3250" s="91" t="s">
        <v>1060</v>
      </c>
      <c r="O3250" s="93" t="s">
        <v>948</v>
      </c>
      <c r="P3250" s="131"/>
    </row>
    <row r="3251" spans="1:16">
      <c r="A3251" s="129"/>
      <c r="B3251" s="132"/>
      <c r="C3251" s="994"/>
      <c r="D3251" s="91" t="s">
        <v>1063</v>
      </c>
      <c r="E3251" s="93" t="s">
        <v>952</v>
      </c>
      <c r="F3251" s="94"/>
      <c r="G3251" s="132"/>
      <c r="H3251" s="994"/>
      <c r="I3251" s="91" t="s">
        <v>1063</v>
      </c>
      <c r="J3251" s="93" t="s">
        <v>952</v>
      </c>
      <c r="K3251" s="94"/>
      <c r="L3251" s="132"/>
      <c r="M3251" s="994"/>
      <c r="N3251" s="91" t="s">
        <v>1063</v>
      </c>
      <c r="O3251" s="93" t="s">
        <v>952</v>
      </c>
      <c r="P3251" s="94"/>
    </row>
    <row r="3252" spans="1:16">
      <c r="A3252" s="129"/>
      <c r="B3252" s="107"/>
      <c r="C3252" s="994"/>
      <c r="D3252" s="91" t="s">
        <v>978</v>
      </c>
      <c r="E3252" s="93" t="s">
        <v>956</v>
      </c>
      <c r="F3252" s="101"/>
      <c r="G3252" s="107"/>
      <c r="H3252" s="994"/>
      <c r="I3252" s="91" t="s">
        <v>978</v>
      </c>
      <c r="J3252" s="93" t="s">
        <v>956</v>
      </c>
      <c r="K3252" s="101"/>
      <c r="L3252" s="107"/>
      <c r="M3252" s="994"/>
      <c r="N3252" s="91" t="s">
        <v>978</v>
      </c>
      <c r="O3252" s="93" t="s">
        <v>956</v>
      </c>
      <c r="P3252" s="101"/>
    </row>
    <row r="3253" spans="1:16">
      <c r="A3253" s="129"/>
      <c r="B3253" s="132"/>
      <c r="C3253" s="994"/>
      <c r="D3253" s="91"/>
      <c r="E3253" s="111"/>
      <c r="F3253" s="133"/>
      <c r="G3253" s="132"/>
      <c r="H3253" s="994"/>
      <c r="I3253" s="91"/>
      <c r="J3253" s="111"/>
      <c r="K3253" s="133"/>
      <c r="L3253" s="132"/>
      <c r="M3253" s="994"/>
      <c r="N3253" s="91"/>
      <c r="O3253" s="111"/>
      <c r="P3253" s="133"/>
    </row>
    <row r="3254" spans="1:16">
      <c r="A3254" s="129"/>
      <c r="B3254" s="107"/>
      <c r="C3254" s="994"/>
      <c r="D3254" s="91"/>
      <c r="E3254" s="93"/>
      <c r="F3254" s="94"/>
      <c r="G3254" s="107"/>
      <c r="H3254" s="994"/>
      <c r="I3254" s="91"/>
      <c r="J3254" s="93"/>
      <c r="K3254" s="94"/>
      <c r="L3254" s="107"/>
      <c r="M3254" s="994"/>
      <c r="N3254" s="91"/>
      <c r="O3254" s="93"/>
      <c r="P3254" s="94"/>
    </row>
    <row r="3255" spans="1:16">
      <c r="A3255" s="129"/>
      <c r="B3255" s="132"/>
      <c r="C3255" s="994"/>
      <c r="D3255" s="91"/>
      <c r="E3255" s="111"/>
      <c r="F3255" s="133"/>
      <c r="G3255" s="132"/>
      <c r="H3255" s="994"/>
      <c r="I3255" s="91"/>
      <c r="J3255" s="111"/>
      <c r="K3255" s="133"/>
      <c r="L3255" s="132"/>
      <c r="M3255" s="994"/>
      <c r="N3255" s="91"/>
      <c r="O3255" s="111"/>
      <c r="P3255" s="133"/>
    </row>
    <row r="3256" spans="1:16">
      <c r="A3256" s="129"/>
      <c r="B3256" s="107"/>
      <c r="C3256" s="994"/>
      <c r="D3256" s="91"/>
      <c r="E3256" s="93"/>
      <c r="F3256" s="94"/>
      <c r="G3256" s="107"/>
      <c r="H3256" s="994"/>
      <c r="I3256" s="91"/>
      <c r="J3256" s="93"/>
      <c r="K3256" s="94"/>
      <c r="L3256" s="107"/>
      <c r="M3256" s="994"/>
      <c r="N3256" s="91"/>
      <c r="O3256" s="93"/>
      <c r="P3256" s="94"/>
    </row>
    <row r="3257" spans="1:16">
      <c r="A3257" s="129"/>
      <c r="B3257" s="132"/>
      <c r="C3257" s="994"/>
      <c r="D3257" s="91"/>
      <c r="E3257" s="93"/>
      <c r="F3257" s="94"/>
      <c r="G3257" s="132"/>
      <c r="H3257" s="994"/>
      <c r="I3257" s="91"/>
      <c r="J3257" s="93"/>
      <c r="K3257" s="94"/>
      <c r="L3257" s="132"/>
      <c r="M3257" s="994"/>
      <c r="N3257" s="91"/>
      <c r="O3257" s="93"/>
      <c r="P3257" s="94"/>
    </row>
    <row r="3258" spans="1:16" ht="17.45" customHeight="1" thickBot="1">
      <c r="A3258" s="129"/>
      <c r="B3258" s="107"/>
      <c r="C3258" s="995"/>
      <c r="D3258" s="112"/>
      <c r="E3258" s="113"/>
      <c r="F3258" s="114"/>
      <c r="G3258" s="107"/>
      <c r="H3258" s="995"/>
      <c r="I3258" s="112"/>
      <c r="J3258" s="127"/>
      <c r="K3258" s="101"/>
      <c r="L3258" s="107"/>
      <c r="M3258" s="995"/>
      <c r="N3258" s="112"/>
      <c r="O3258" s="127"/>
      <c r="P3258" s="101"/>
    </row>
    <row r="3259" spans="1:16">
      <c r="A3259" s="129"/>
      <c r="B3259" s="132"/>
      <c r="C3259" s="1011" t="s">
        <v>1068</v>
      </c>
      <c r="D3259" s="134" t="s">
        <v>1069</v>
      </c>
      <c r="E3259" s="135"/>
      <c r="F3259" s="136" t="s">
        <v>1070</v>
      </c>
      <c r="G3259" s="132"/>
      <c r="H3259" s="1028" t="s">
        <v>1068</v>
      </c>
      <c r="I3259" s="134" t="s">
        <v>1069</v>
      </c>
      <c r="J3259" s="135"/>
      <c r="K3259" s="136" t="s">
        <v>1070</v>
      </c>
      <c r="L3259" s="132"/>
      <c r="M3259" s="1013" t="s">
        <v>1068</v>
      </c>
      <c r="N3259" s="134" t="s">
        <v>1069</v>
      </c>
      <c r="O3259" s="135"/>
      <c r="P3259" s="136" t="s">
        <v>1070</v>
      </c>
    </row>
    <row r="3260" spans="1:16">
      <c r="A3260" s="129"/>
      <c r="B3260" s="107"/>
      <c r="C3260" s="994"/>
      <c r="D3260" s="117"/>
      <c r="E3260" s="118"/>
      <c r="F3260" s="137"/>
      <c r="G3260" s="107"/>
      <c r="H3260" s="994"/>
      <c r="I3260" s="91"/>
      <c r="J3260" s="93"/>
      <c r="K3260" s="94"/>
      <c r="L3260" s="107"/>
      <c r="M3260" s="994"/>
      <c r="N3260" s="91"/>
      <c r="O3260" s="93"/>
      <c r="P3260" s="94"/>
    </row>
    <row r="3261" spans="1:16">
      <c r="A3261" s="129"/>
      <c r="B3261" s="132"/>
      <c r="C3261" s="994"/>
      <c r="D3261" s="91"/>
      <c r="E3261" s="93"/>
      <c r="F3261" s="94"/>
      <c r="G3261" s="132"/>
      <c r="H3261" s="994"/>
      <c r="I3261" s="91"/>
      <c r="J3261" s="93"/>
      <c r="K3261" s="94"/>
      <c r="L3261" s="132"/>
      <c r="M3261" s="994"/>
      <c r="N3261" s="91"/>
      <c r="O3261" s="93"/>
      <c r="P3261" s="94"/>
    </row>
    <row r="3262" spans="1:16">
      <c r="A3262" s="129"/>
      <c r="B3262" s="107"/>
      <c r="C3262" s="994"/>
      <c r="D3262" s="110"/>
      <c r="E3262" s="111"/>
      <c r="F3262" s="101"/>
      <c r="G3262" s="107"/>
      <c r="H3262" s="994"/>
      <c r="I3262" s="110"/>
      <c r="J3262" s="111"/>
      <c r="K3262" s="101"/>
      <c r="L3262" s="107"/>
      <c r="M3262" s="994"/>
      <c r="N3262" s="110"/>
      <c r="O3262" s="111"/>
      <c r="P3262" s="101"/>
    </row>
    <row r="3263" spans="1:16">
      <c r="A3263" s="1031"/>
      <c r="B3263" s="132"/>
      <c r="C3263" s="994"/>
      <c r="D3263" s="91"/>
      <c r="E3263" s="93"/>
      <c r="F3263" s="94"/>
      <c r="G3263" s="132"/>
      <c r="H3263" s="994"/>
      <c r="I3263" s="91"/>
      <c r="J3263" s="93"/>
      <c r="K3263" s="94"/>
      <c r="L3263" s="132"/>
      <c r="M3263" s="994"/>
      <c r="N3263" s="91"/>
      <c r="O3263" s="93"/>
      <c r="P3263" s="94"/>
    </row>
    <row r="3264" spans="1:16">
      <c r="A3264" s="1017"/>
      <c r="B3264" s="107"/>
      <c r="C3264" s="994"/>
      <c r="D3264" s="91"/>
      <c r="E3264" s="93"/>
      <c r="F3264" s="94"/>
      <c r="G3264" s="107"/>
      <c r="H3264" s="994"/>
      <c r="I3264" s="91"/>
      <c r="J3264" s="93"/>
      <c r="K3264" s="94"/>
      <c r="L3264" s="107"/>
      <c r="M3264" s="994"/>
      <c r="N3264" s="91"/>
      <c r="O3264" s="93"/>
      <c r="P3264" s="94"/>
    </row>
    <row r="3265" spans="1:16">
      <c r="A3265" s="1017"/>
      <c r="B3265" s="132"/>
      <c r="C3265" s="994"/>
      <c r="D3265" s="110"/>
      <c r="E3265" s="111"/>
      <c r="F3265" s="101"/>
      <c r="G3265" s="132"/>
      <c r="H3265" s="994"/>
      <c r="I3265" s="110"/>
      <c r="J3265" s="111"/>
      <c r="K3265" s="101"/>
      <c r="L3265" s="132"/>
      <c r="M3265" s="994"/>
      <c r="N3265" s="110"/>
      <c r="O3265" s="111"/>
      <c r="P3265" s="101"/>
    </row>
    <row r="3266" spans="1:16" ht="17.45" customHeight="1" thickBot="1">
      <c r="A3266" s="1032"/>
      <c r="B3266" s="138"/>
      <c r="C3266" s="1012"/>
      <c r="D3266" s="139"/>
      <c r="E3266" s="140"/>
      <c r="F3266" s="141"/>
      <c r="G3266" s="138"/>
      <c r="H3266" s="1012"/>
      <c r="I3266" s="139"/>
      <c r="J3266" s="140"/>
      <c r="K3266" s="141"/>
      <c r="L3266" s="138"/>
      <c r="M3266" s="1012"/>
      <c r="N3266" s="139"/>
      <c r="O3266" s="140"/>
      <c r="P3266" s="141"/>
    </row>
    <row r="3267" spans="1:16" s="143" customFormat="1" ht="27" customHeight="1" thickTop="1" thickBot="1">
      <c r="A3267" s="142"/>
      <c r="B3267" s="1000" t="s">
        <v>1077</v>
      </c>
      <c r="C3267" s="1001"/>
      <c r="D3267" s="1001"/>
      <c r="E3267" s="1001"/>
      <c r="F3267" s="1001"/>
      <c r="G3267" s="1025" t="s">
        <v>1078</v>
      </c>
      <c r="H3267" s="1006"/>
      <c r="I3267" s="1006"/>
      <c r="J3267" s="1006"/>
      <c r="K3267" s="1006"/>
      <c r="L3267" s="1006"/>
      <c r="M3267" s="1006"/>
      <c r="N3267" s="1005" t="s">
        <v>1079</v>
      </c>
      <c r="O3267" s="1006"/>
      <c r="P3267" s="1006"/>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990">
        <f>A3183</f>
        <v>46173</v>
      </c>
      <c r="B3269" s="1020" t="s">
        <v>1085</v>
      </c>
      <c r="C3269" s="157"/>
      <c r="D3269" s="158"/>
      <c r="E3269" s="159"/>
      <c r="F3269" s="160"/>
      <c r="G3269" s="161"/>
      <c r="H3269" s="162"/>
      <c r="I3269" s="163"/>
      <c r="J3269" s="163"/>
      <c r="K3269" s="164"/>
      <c r="L3269" s="165"/>
      <c r="M3269" s="166"/>
      <c r="N3269" s="167"/>
      <c r="O3269" s="163"/>
      <c r="P3269" s="168"/>
    </row>
    <row r="3270" spans="1:16" s="169" customFormat="1">
      <c r="A3270" s="991"/>
      <c r="B3270" s="1021"/>
      <c r="C3270" s="170"/>
      <c r="D3270" s="171"/>
      <c r="E3270" s="172"/>
      <c r="F3270" s="173"/>
      <c r="G3270" s="170"/>
      <c r="H3270" s="174"/>
      <c r="I3270" s="172"/>
      <c r="J3270" s="172"/>
      <c r="K3270" s="175"/>
      <c r="L3270" s="176"/>
      <c r="M3270" s="177"/>
      <c r="N3270" s="178"/>
      <c r="O3270" s="172"/>
      <c r="P3270" s="179"/>
    </row>
    <row r="3271" spans="1:16" s="169" customFormat="1">
      <c r="A3271" s="991"/>
      <c r="B3271" s="1021"/>
      <c r="C3271" s="170"/>
      <c r="D3271" s="171"/>
      <c r="E3271" s="172"/>
      <c r="F3271" s="173"/>
      <c r="G3271" s="170"/>
      <c r="H3271" s="180"/>
      <c r="I3271" s="172"/>
      <c r="J3271" s="172"/>
      <c r="K3271" s="175"/>
      <c r="L3271" s="181"/>
      <c r="M3271" s="177"/>
      <c r="N3271" s="178"/>
      <c r="O3271" s="172"/>
      <c r="P3271" s="179"/>
    </row>
    <row r="3272" spans="1:16" s="169" customFormat="1">
      <c r="A3272" s="991"/>
      <c r="B3272" s="1021"/>
      <c r="C3272" s="170"/>
      <c r="D3272" s="215"/>
      <c r="E3272" s="172"/>
      <c r="F3272" s="173"/>
      <c r="G3272" s="170"/>
      <c r="H3272" s="180"/>
      <c r="I3272" s="172"/>
      <c r="J3272" s="172"/>
      <c r="K3272" s="184"/>
      <c r="L3272" s="181"/>
      <c r="M3272" s="177"/>
      <c r="N3272" s="178"/>
      <c r="O3272" s="172"/>
      <c r="P3272" s="179"/>
    </row>
    <row r="3273" spans="1:16" s="169" customFormat="1">
      <c r="A3273" s="991"/>
      <c r="B3273" s="1021"/>
      <c r="C3273" s="170"/>
      <c r="D3273" s="182"/>
      <c r="E3273" s="172"/>
      <c r="F3273" s="179"/>
      <c r="G3273" s="170"/>
      <c r="H3273" s="183"/>
      <c r="I3273" s="172"/>
      <c r="J3273" s="172"/>
      <c r="K3273" s="184"/>
      <c r="L3273" s="181"/>
      <c r="M3273" s="177"/>
      <c r="N3273" s="178"/>
      <c r="O3273" s="172"/>
      <c r="P3273" s="179"/>
    </row>
    <row r="3274" spans="1:16" s="169" customFormat="1">
      <c r="A3274" s="991"/>
      <c r="B3274" s="1021"/>
      <c r="C3274" s="170"/>
      <c r="D3274" s="171"/>
      <c r="E3274" s="172"/>
      <c r="F3274" s="185"/>
      <c r="G3274" s="195"/>
      <c r="H3274" s="180"/>
      <c r="I3274" s="188"/>
      <c r="J3274" s="172"/>
      <c r="K3274" s="175"/>
      <c r="L3274" s="186"/>
      <c r="M3274" s="187"/>
      <c r="N3274" s="178"/>
      <c r="O3274" s="172"/>
      <c r="P3274" s="179"/>
    </row>
    <row r="3275" spans="1:16" s="169" customFormat="1">
      <c r="A3275" s="991"/>
      <c r="B3275" s="1021"/>
      <c r="C3275" s="170"/>
      <c r="D3275" s="171"/>
      <c r="E3275" s="172"/>
      <c r="F3275" s="179"/>
      <c r="G3275" s="170"/>
      <c r="H3275" s="180"/>
      <c r="I3275" s="188"/>
      <c r="J3275" s="172"/>
      <c r="K3275" s="175"/>
      <c r="L3275" s="181"/>
      <c r="M3275" s="177"/>
      <c r="N3275" s="178"/>
      <c r="O3275" s="172"/>
      <c r="P3275" s="179"/>
    </row>
    <row r="3276" spans="1:16" s="169" customFormat="1">
      <c r="A3276" s="991"/>
      <c r="B3276" s="1021"/>
      <c r="C3276" s="170"/>
      <c r="D3276" s="171"/>
      <c r="E3276" s="172"/>
      <c r="F3276" s="179"/>
      <c r="G3276" s="216"/>
      <c r="H3276" s="180"/>
      <c r="I3276" s="172"/>
      <c r="J3276" s="172"/>
      <c r="K3276" s="175"/>
      <c r="L3276" s="181"/>
      <c r="M3276" s="177"/>
      <c r="N3276" s="178"/>
      <c r="O3276" s="172"/>
      <c r="P3276" s="179"/>
    </row>
    <row r="3277" spans="1:16" s="169" customFormat="1">
      <c r="A3277" s="991"/>
      <c r="B3277" s="1021"/>
      <c r="C3277" s="170"/>
      <c r="D3277" s="171"/>
      <c r="E3277" s="172"/>
      <c r="F3277" s="185"/>
      <c r="G3277" s="170"/>
      <c r="H3277" s="180"/>
      <c r="I3277" s="188"/>
      <c r="J3277" s="172"/>
      <c r="K3277" s="175"/>
      <c r="L3277" s="181"/>
      <c r="M3277" s="177"/>
      <c r="N3277" s="178"/>
      <c r="O3277" s="172"/>
      <c r="P3277" s="179"/>
    </row>
    <row r="3278" spans="1:16" s="169" customFormat="1">
      <c r="A3278" s="991"/>
      <c r="B3278" s="1021"/>
      <c r="C3278" s="170"/>
      <c r="D3278" s="171"/>
      <c r="E3278" s="172"/>
      <c r="F3278" s="179"/>
      <c r="G3278" s="170"/>
      <c r="H3278" s="180"/>
      <c r="I3278" s="188"/>
      <c r="J3278" s="172"/>
      <c r="K3278" s="175"/>
      <c r="L3278" s="181"/>
      <c r="M3278" s="177"/>
      <c r="N3278" s="178"/>
      <c r="O3278" s="172"/>
      <c r="P3278" s="179"/>
    </row>
    <row r="3279" spans="1:16" s="169" customFormat="1">
      <c r="A3279" s="991"/>
      <c r="B3279" s="1021"/>
      <c r="C3279" s="189"/>
      <c r="D3279" s="190"/>
      <c r="E3279" s="191"/>
      <c r="F3279" s="192"/>
      <c r="G3279" s="170"/>
      <c r="H3279" s="174"/>
      <c r="I3279" s="172"/>
      <c r="J3279" s="172"/>
      <c r="K3279" s="175"/>
      <c r="L3279" s="181"/>
      <c r="M3279" s="177"/>
      <c r="N3279" s="193"/>
      <c r="O3279" s="191"/>
      <c r="P3279" s="192"/>
    </row>
    <row r="3280" spans="1:16" s="169" customFormat="1">
      <c r="A3280" s="991"/>
      <c r="B3280" s="1021"/>
      <c r="C3280" s="189"/>
      <c r="D3280" s="190"/>
      <c r="E3280" s="191"/>
      <c r="F3280" s="192"/>
      <c r="G3280" s="195"/>
      <c r="H3280" s="180"/>
      <c r="I3280" s="188"/>
      <c r="J3280" s="172"/>
      <c r="K3280" s="175"/>
      <c r="L3280" s="181"/>
      <c r="M3280" s="177"/>
      <c r="N3280" s="193"/>
      <c r="O3280" s="191"/>
      <c r="P3280" s="192"/>
    </row>
    <row r="3281" spans="1:16" s="169" customFormat="1">
      <c r="A3281" s="991"/>
      <c r="B3281" s="1021"/>
      <c r="C3281" s="189"/>
      <c r="D3281" s="190"/>
      <c r="E3281" s="191"/>
      <c r="F3281" s="192"/>
      <c r="G3281" s="170"/>
      <c r="H3281" s="196"/>
      <c r="I3281" s="188"/>
      <c r="J3281" s="197"/>
      <c r="K3281" s="194"/>
      <c r="L3281" s="181"/>
      <c r="M3281" s="177"/>
      <c r="N3281" s="193"/>
      <c r="O3281" s="191"/>
      <c r="P3281" s="192"/>
    </row>
    <row r="3282" spans="1:16" s="169" customFormat="1">
      <c r="A3282" s="991"/>
      <c r="B3282" s="1021"/>
      <c r="C3282" s="189"/>
      <c r="D3282" s="190"/>
      <c r="E3282" s="191"/>
      <c r="F3282" s="192"/>
      <c r="G3282" s="170"/>
      <c r="H3282" s="198"/>
      <c r="I3282" s="172"/>
      <c r="J3282" s="172"/>
      <c r="K3282" s="175"/>
      <c r="L3282" s="181"/>
      <c r="M3282" s="177"/>
      <c r="N3282" s="193"/>
      <c r="O3282" s="191"/>
      <c r="P3282" s="192"/>
    </row>
    <row r="3283" spans="1:16" s="169" customFormat="1">
      <c r="A3283" s="991"/>
      <c r="B3283" s="1021"/>
      <c r="C3283" s="189"/>
      <c r="D3283" s="190"/>
      <c r="E3283" s="191"/>
      <c r="F3283" s="192"/>
      <c r="G3283" s="195"/>
      <c r="H3283" s="180"/>
      <c r="I3283" s="197"/>
      <c r="J3283" s="197"/>
      <c r="K3283" s="194"/>
      <c r="L3283" s="181"/>
      <c r="M3283" s="177"/>
      <c r="N3283" s="193"/>
      <c r="O3283" s="191"/>
      <c r="P3283" s="192"/>
    </row>
    <row r="3284" spans="1:16" s="169" customFormat="1">
      <c r="A3284" s="991"/>
      <c r="B3284" s="1021"/>
      <c r="C3284" s="189"/>
      <c r="D3284" s="190"/>
      <c r="E3284" s="191"/>
      <c r="F3284" s="192"/>
      <c r="G3284" s="170"/>
      <c r="H3284" s="180"/>
      <c r="I3284" s="197"/>
      <c r="J3284" s="197"/>
      <c r="K3284" s="194"/>
      <c r="L3284" s="176"/>
      <c r="M3284" s="177"/>
      <c r="N3284" s="193"/>
      <c r="O3284" s="191"/>
      <c r="P3284" s="192"/>
    </row>
    <row r="3285" spans="1:16" s="169" customFormat="1">
      <c r="A3285" s="991"/>
      <c r="B3285" s="1021"/>
      <c r="C3285" s="189"/>
      <c r="D3285" s="190"/>
      <c r="E3285" s="191"/>
      <c r="F3285" s="192"/>
      <c r="G3285" s="189"/>
      <c r="H3285" s="198"/>
      <c r="I3285" s="199"/>
      <c r="J3285" s="199"/>
      <c r="K3285" s="200"/>
      <c r="L3285" s="201"/>
      <c r="M3285" s="187"/>
      <c r="N3285" s="193"/>
      <c r="O3285" s="191"/>
      <c r="P3285" s="192"/>
    </row>
    <row r="3286" spans="1:16" s="169" customFormat="1">
      <c r="A3286" s="991"/>
      <c r="B3286" s="1021"/>
      <c r="C3286" s="189"/>
      <c r="D3286" s="190"/>
      <c r="E3286" s="191"/>
      <c r="F3286" s="192"/>
      <c r="G3286" s="189"/>
      <c r="H3286" s="198"/>
      <c r="I3286" s="199"/>
      <c r="J3286" s="199"/>
      <c r="K3286" s="200"/>
      <c r="L3286" s="201"/>
      <c r="M3286" s="187"/>
      <c r="N3286" s="193"/>
      <c r="O3286" s="191"/>
      <c r="P3286" s="192"/>
    </row>
    <row r="3287" spans="1:16" s="169" customFormat="1">
      <c r="A3287" s="991"/>
      <c r="B3287" s="1021"/>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992"/>
      <c r="B3288" s="1022"/>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N1677:P1677"/>
    <mergeCell ref="H695:H704"/>
    <mergeCell ref="L650:L652"/>
    <mergeCell ref="L643:L644"/>
    <mergeCell ref="N617:P617"/>
    <mergeCell ref="M155:M164"/>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M2971:M3016"/>
    <mergeCell ref="C377:C386"/>
    <mergeCell ref="L3194:L3196"/>
    <mergeCell ref="M1563:M1570"/>
    <mergeCell ref="B2134:B2136"/>
    <mergeCell ref="B723:F723"/>
    <mergeCell ref="H1013:H1022"/>
    <mergeCell ref="B1279:B1280"/>
    <mergeCell ref="G1078:G1080"/>
    <mergeCell ref="G2255:G2256"/>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M1699:M1744"/>
    <mergeCell ref="G237:G238"/>
    <mergeCell ref="L767:L768"/>
    <mergeCell ref="G1359:M1359"/>
    <mergeCell ref="C1109:C1118"/>
    <mergeCell ref="B2565:B2566"/>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L3081:L3082"/>
    <mergeCell ref="L235:L236"/>
    <mergeCell ref="G1491:G1492"/>
    <mergeCell ref="L1723:L1724"/>
    <mergeCell ref="G2675:G2676"/>
    <mergeCell ref="G2553:G2554"/>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C1765:C1774"/>
    <mergeCell ref="G3092:G3094"/>
    <mergeCell ref="C2063:C2072"/>
    <mergeCell ref="M2017:M2062"/>
    <mergeCell ref="H2295:H2304"/>
    <mergeCell ref="C1593:C1638"/>
    <mergeCell ref="H1553:H1562"/>
    <mergeCell ref="M3047:M3054"/>
    <mergeCell ref="C1331:C1340"/>
    <mergeCell ref="G1594:G1595"/>
    <mergeCell ref="L965:L966"/>
    <mergeCell ref="H1861:H1870"/>
    <mergeCell ref="H493:H502"/>
    <mergeCell ref="M1023:M1032"/>
    <mergeCell ref="B1093:B1094"/>
    <mergeCell ref="L2781:L2782"/>
    <mergeCell ref="B2336:B2337"/>
    <mergeCell ref="B2843:F2843"/>
    <mergeCell ref="G2253:G2254"/>
    <mergeCell ref="L1599:L1600"/>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G3083:G3084"/>
    <mergeCell ref="L251:L252"/>
    <mergeCell ref="M2305:M2312"/>
    <mergeCell ref="G1889:M1889"/>
    <mergeCell ref="C589:C598"/>
    <mergeCell ref="B2049:B2050"/>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A1639:A1648"/>
    <mergeCell ref="C2921:C2930"/>
    <mergeCell ref="M791:M800"/>
    <mergeCell ref="M2613:M2622"/>
    <mergeCell ref="B1307:B1308"/>
    <mergeCell ref="L2346:L2348"/>
    <mergeCell ref="G1837:G1838"/>
    <mergeCell ref="B1309:B1310"/>
    <mergeCell ref="H2335:H2380"/>
    <mergeCell ref="B873:B874"/>
    <mergeCell ref="C3077:C3122"/>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L1947:L1948"/>
    <mergeCell ref="L1309:L1310"/>
    <mergeCell ref="G2843:M284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2883:L2884"/>
    <mergeCell ref="L2367:L2368"/>
    <mergeCell ref="B2350:B2352"/>
    <mergeCell ref="G2023:G2024"/>
    <mergeCell ref="G1392:G1394"/>
    <mergeCell ref="L2972:L2973"/>
    <mergeCell ref="C1553:C1562"/>
    <mergeCell ref="L887:L888"/>
    <mergeCell ref="C1775:C1782"/>
    <mergeCell ref="H2305:H2312"/>
    <mergeCell ref="B1097:B1098"/>
    <mergeCell ref="G3078:G3079"/>
    <mergeCell ref="L1295:L1296"/>
    <mergeCell ref="B877:B878"/>
    <mergeCell ref="G1407:G1408"/>
    <mergeCell ref="B2359:B2360"/>
    <mergeCell ref="L1608:L1610"/>
    <mergeCell ref="L1297:L1298"/>
    <mergeCell ref="B2456:B2458"/>
    <mergeCell ref="G887:G888"/>
    <mergeCell ref="L3078:L3079"/>
    <mergeCell ref="H2623:H2630"/>
    <mergeCell ref="C2335:C2380"/>
    <mergeCell ref="B1415:B1416"/>
    <mergeCell ref="B2357:B2358"/>
    <mergeCell ref="L2989:L2990"/>
    <mergeCell ref="B1083:B1084"/>
    <mergeCell ref="L2777:L2778"/>
    <mergeCell ref="A1851:A1860"/>
    <mergeCell ref="B1519:B1520"/>
    <mergeCell ref="A2103:A2122"/>
    <mergeCell ref="B2885:B2886"/>
    <mergeCell ref="G559:G560"/>
    <mergeCell ref="B1511:B1512"/>
    <mergeCell ref="B39:B40"/>
    <mergeCell ref="B2999:B3000"/>
    <mergeCell ref="G2679:G2680"/>
    <mergeCell ref="G2041:G2042"/>
    <mergeCell ref="B1521:B1522"/>
    <mergeCell ref="B451:B452"/>
    <mergeCell ref="L1841:L1842"/>
    <mergeCell ref="L1203:L1204"/>
    <mergeCell ref="G981:G982"/>
    <mergeCell ref="B1811:B1812"/>
    <mergeCell ref="G1081:G1082"/>
    <mergeCell ref="L1611:L1612"/>
    <mergeCell ref="G1083:G1084"/>
    <mergeCell ref="B2346:B2348"/>
    <mergeCell ref="G2571:G2572"/>
    <mergeCell ref="L1613:L1614"/>
    <mergeCell ref="G2876:G2878"/>
    <mergeCell ref="G2869:G2870"/>
    <mergeCell ref="G351:G352"/>
    <mergeCell ref="L2365:L2366"/>
    <mergeCell ref="C2865:C2910"/>
    <mergeCell ref="L2997:L2998"/>
    <mergeCell ref="H185:H192"/>
    <mergeCell ref="B1195:B1196"/>
    <mergeCell ref="G541:G542"/>
    <mergeCell ref="B1493:B1494"/>
    <mergeCell ref="L23:L24"/>
    <mergeCell ref="B339:B340"/>
    <mergeCell ref="G2043:G2044"/>
    <mergeCell ref="G2979:G2980"/>
    <mergeCell ref="B453:B454"/>
    <mergeCell ref="B751:B752"/>
    <mergeCell ref="M745:M790"/>
    <mergeCell ref="L2141:L2142"/>
    <mergeCell ref="C3123:C3132"/>
    <mergeCell ref="G3097:G3098"/>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L1509:L1510"/>
    <mergeCell ref="H321:H366"/>
    <mergeCell ref="A1003:A1012"/>
    <mergeCell ref="G749:G750"/>
    <mergeCell ref="H1437:H1446"/>
    <mergeCell ref="L2336:L2337"/>
    <mergeCell ref="G2244:G2246"/>
    <mergeCell ref="H2729:H2736"/>
    <mergeCell ref="B1783:F1783"/>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B442:B444"/>
    <mergeCell ref="H2179:H2188"/>
    <mergeCell ref="H1381:H1426"/>
    <mergeCell ref="M1911:M1956"/>
    <mergeCell ref="C3133:C3142"/>
    <mergeCell ref="M851:M896"/>
    <mergeCell ref="C1321:C1330"/>
    <mergeCell ref="H483:H492"/>
    <mergeCell ref="M2825:M2834"/>
    <mergeCell ref="H2603:H2612"/>
    <mergeCell ref="L2339:L2340"/>
    <mergeCell ref="G544:G546"/>
    <mergeCell ref="B1465:F1465"/>
    <mergeCell ref="L2124:L2125"/>
    <mergeCell ref="M3037:M3046"/>
    <mergeCell ref="B2949:F2949"/>
    <mergeCell ref="B2774:B2776"/>
    <mergeCell ref="M1987:M1994"/>
    <mergeCell ref="G1806:G1807"/>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135:G136"/>
    <mergeCell ref="G2247:G2248"/>
    <mergeCell ref="B1085:B1086"/>
    <mergeCell ref="A685:A694"/>
    <mergeCell ref="L2475:L2476"/>
    <mergeCell ref="L661:L662"/>
    <mergeCell ref="G1286:G1288"/>
    <mergeCell ref="L1816:L1818"/>
    <mergeCell ref="L2447:L2448"/>
    <mergeCell ref="G2251:G2252"/>
    <mergeCell ref="G1947:G1948"/>
    <mergeCell ref="A401:A404"/>
    <mergeCell ref="G2893:G2894"/>
    <mergeCell ref="L567:L568"/>
    <mergeCell ref="G3191:G3192"/>
    <mergeCell ref="G2887:G2888"/>
    <mergeCell ref="L561:L562"/>
    <mergeCell ref="G435:G436"/>
    <mergeCell ref="L2049:L2050"/>
    <mergeCell ref="B2365:B2366"/>
    <mergeCell ref="G1705:G1706"/>
    <mergeCell ref="B2657:B2658"/>
    <mergeCell ref="G3187:G3188"/>
    <mergeCell ref="A1885:A1888"/>
    <mergeCell ref="C821:C828"/>
    <mergeCell ref="C2411:C2418"/>
    <mergeCell ref="C1351:C1358"/>
    <mergeCell ref="G859:G860"/>
    <mergeCell ref="L3107:L3108"/>
    <mergeCell ref="A3077:A3122"/>
    <mergeCell ref="L1415:L1416"/>
    <mergeCell ref="B541:B542"/>
    <mergeCell ref="G431:G432"/>
    <mergeCell ref="B1392:B1394"/>
    <mergeCell ref="B1385:B1386"/>
    <mergeCell ref="G2972:G2973"/>
    <mergeCell ref="G2783:G2784"/>
    <mergeCell ref="G3081:G3082"/>
    <mergeCell ref="L1945:L1946"/>
    <mergeCell ref="G1723:G1724"/>
    <mergeCell ref="G1396:G1398"/>
    <mergeCell ref="A1381:A1426"/>
    <mergeCell ref="G551:G552"/>
    <mergeCell ref="M3239:M3248"/>
    <mergeCell ref="H1987:H1994"/>
    <mergeCell ref="B2261:B2262"/>
    <mergeCell ref="G1387:G1388"/>
    <mergeCell ref="C2093:C2100"/>
    <mergeCell ref="G1721:G1722"/>
    <mergeCell ref="B563:B564"/>
    <mergeCell ref="B2683:B2684"/>
    <mergeCell ref="G357:G358"/>
    <mergeCell ref="G1783:M1783"/>
    <mergeCell ref="C1533:C1542"/>
    <mergeCell ref="A2839:A2842"/>
    <mergeCell ref="B1615:B1616"/>
    <mergeCell ref="C1861:C1870"/>
    <mergeCell ref="G2145:G2146"/>
    <mergeCell ref="C2971:C3016"/>
    <mergeCell ref="B1617:B1618"/>
    <mergeCell ref="C2805:C2814"/>
    <mergeCell ref="B1498:B1500"/>
    <mergeCell ref="G2230:G2231"/>
    <mergeCell ref="C2073:C2082"/>
    <mergeCell ref="C1275:C1320"/>
    <mergeCell ref="B831:B850"/>
    <mergeCell ref="G2028:G2030"/>
    <mergeCell ref="L2760:L2761"/>
    <mergeCell ref="H1235:H1244"/>
    <mergeCell ref="H1533:H1542"/>
    <mergeCell ref="L3189:L3190"/>
    <mergeCell ref="L2558:L2560"/>
    <mergeCell ref="C2017:C2062"/>
    <mergeCell ref="L3109:L3110"/>
    <mergeCell ref="G1703:G1704"/>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L2371:L2372"/>
    <mergeCell ref="L1733:L1734"/>
    <mergeCell ref="G1091:G1092"/>
    <mergeCell ref="B2043:B2044"/>
    <mergeCell ref="A2063:A2072"/>
    <mergeCell ref="H745:H790"/>
    <mergeCell ref="B983:B984"/>
    <mergeCell ref="G2661:G2662"/>
    <mergeCell ref="G534:G535"/>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G115:G116"/>
    <mergeCell ref="M3:M48"/>
    <mergeCell ref="M483:M492"/>
    <mergeCell ref="M2189:M2198"/>
    <mergeCell ref="G4:G5"/>
    <mergeCell ref="G433:G434"/>
    <mergeCell ref="G1405:G1406"/>
    <mergeCell ref="B329:B330"/>
    <mergeCell ref="G1279:G1280"/>
    <mergeCell ref="B2876:B2878"/>
    <mergeCell ref="B2869:B2870"/>
    <mergeCell ref="L775:L776"/>
    <mergeCell ref="M609:M616"/>
    <mergeCell ref="L2018:L2019"/>
    <mergeCell ref="B2871:B2872"/>
    <mergeCell ref="L3201:L3202"/>
    <mergeCell ref="L343:L344"/>
    <mergeCell ref="G1295:G1296"/>
    <mergeCell ref="C3153:C3160"/>
    <mergeCell ref="B2141:B2142"/>
    <mergeCell ref="B773:B774"/>
    <mergeCell ref="B1407:B1408"/>
    <mergeCell ref="G1303:G1304"/>
    <mergeCell ref="L345:L346"/>
    <mergeCell ref="G1608:G1610"/>
    <mergeCell ref="G1297:G1298"/>
    <mergeCell ref="B2143:B2144"/>
    <mergeCell ref="G2567:G2568"/>
    <mergeCell ref="B1409:B1410"/>
    <mergeCell ref="B1707:B1708"/>
    <mergeCell ref="L1729:L1730"/>
    <mergeCell ref="G869:G870"/>
    <mergeCell ref="G565:G566"/>
    <mergeCell ref="B1995:F1995"/>
    <mergeCell ref="M3133:M3142"/>
    <mergeCell ref="L1597:L1598"/>
    <mergeCell ref="L958:L959"/>
    <mergeCell ref="H715:H722"/>
    <mergeCell ref="M2487:M2496"/>
    <mergeCell ref="L2689:L2690"/>
    <mergeCell ref="M2835:M2842"/>
    <mergeCell ref="B9:B10"/>
    <mergeCell ref="H79:H86"/>
    <mergeCell ref="L1071:L1072"/>
    <mergeCell ref="G539:G540"/>
    <mergeCell ref="C705:C714"/>
    <mergeCell ref="B2681:B2682"/>
    <mergeCell ref="B133:B134"/>
    <mergeCell ref="L885:L886"/>
    <mergeCell ref="C1033:C1040"/>
    <mergeCell ref="G961:G962"/>
    <mergeCell ref="G1299:G1300"/>
    <mergeCell ref="H1563:H1570"/>
    <mergeCell ref="L341:L34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M165:M174"/>
    <mergeCell ref="G1069:G1070"/>
    <mergeCell ref="C1235:C1244"/>
    <mergeCell ref="G2558:G2560"/>
    <mergeCell ref="B2661:B2662"/>
    <mergeCell ref="G1498:G1500"/>
    <mergeCell ref="B534:B535"/>
    <mergeCell ref="L2353:L2354"/>
    <mergeCell ref="L2687:L2688"/>
    <mergeCell ref="G760:G762"/>
    <mergeCell ref="L1621:L16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A89:A108"/>
    <mergeCell ref="L29:L30"/>
    <mergeCell ref="A2593:A2602"/>
    <mergeCell ref="G1937:G1938"/>
    <mergeCell ref="A189:A192"/>
    <mergeCell ref="B2783:B2784"/>
    <mergeCell ref="G449:G45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A507:A510"/>
    <mergeCell ref="G3007:G3008"/>
    <mergeCell ref="H1911:H1956"/>
    <mergeCell ref="A1461:A1464"/>
    <mergeCell ref="C483:C492"/>
    <mergeCell ref="H2825:H2834"/>
    <mergeCell ref="B31:B32"/>
    <mergeCell ref="A2209:A2228"/>
    <mergeCell ref="H2189:H2198"/>
    <mergeCell ref="L1835:L1836"/>
    <mergeCell ref="L1276:L1277"/>
    <mergeCell ref="H1669:H1676"/>
    <mergeCell ref="L2456:L2458"/>
    <mergeCell ref="G1509:G1510"/>
    <mergeCell ref="C79:C86"/>
    <mergeCell ref="G775:G776"/>
    <mergeCell ref="L2039:L2040"/>
    <mergeCell ref="G2779:G2780"/>
    <mergeCell ref="G2263:G2264"/>
    <mergeCell ref="L1305:L1306"/>
    <mergeCell ref="H609:H61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H1447:H1456"/>
    <mergeCell ref="L249:L250"/>
    <mergeCell ref="L2774:L2776"/>
    <mergeCell ref="H1745:H1754"/>
    <mergeCell ref="G2689:G2690"/>
    <mergeCell ref="M1977:M1986"/>
    <mergeCell ref="B1714:B1716"/>
    <mergeCell ref="B1677:F1677"/>
    <mergeCell ref="G1507:G1508"/>
    <mergeCell ref="G746:G747"/>
    <mergeCell ref="G773:G774"/>
    <mergeCell ref="B654:B656"/>
    <mergeCell ref="L2037:L2038"/>
    <mergeCell ref="G463:G464"/>
    <mergeCell ref="C473:C482"/>
    <mergeCell ref="M503:M510"/>
    <mergeCell ref="M801:M810"/>
    <mergeCell ref="M811:M820"/>
    <mergeCell ref="G617:M617"/>
    <mergeCell ref="B447:B448"/>
    <mergeCell ref="L1837:L1838"/>
    <mergeCell ref="M1669:M1676"/>
    <mergeCell ref="B1717:B1718"/>
    <mergeCell ref="B760:B762"/>
    <mergeCell ref="M261:M270"/>
    <mergeCell ref="B769:B770"/>
    <mergeCell ref="B2473:B2474"/>
    <mergeCell ref="L1615:L1616"/>
    <mergeCell ref="L2473:L2474"/>
    <mergeCell ref="B2571:B2572"/>
    <mergeCell ref="G1613:G1614"/>
    <mergeCell ref="B862:B864"/>
    <mergeCell ref="M579:M588"/>
    <mergeCell ref="B3005:B3006"/>
    <mergeCell ref="M1427:M1436"/>
    <mergeCell ref="B457:B458"/>
    <mergeCell ref="B1937:B1938"/>
    <mergeCell ref="B2577:B2578"/>
    <mergeCell ref="L447:L448"/>
    <mergeCell ref="B1203:B1204"/>
    <mergeCell ref="G251:G252"/>
    <mergeCell ref="H175:H184"/>
    <mergeCell ref="G1173:G1174"/>
    <mergeCell ref="G1180:G1182"/>
    <mergeCell ref="L1299:L1300"/>
    <mergeCell ref="B216:B217"/>
    <mergeCell ref="G2668:G2670"/>
    <mergeCell ref="L336:L338"/>
    <mergeCell ref="B645:B646"/>
    <mergeCell ref="M2759:M2804"/>
    <mergeCell ref="H1871:H1880"/>
    <mergeCell ref="C1745:C1754"/>
    <mergeCell ref="G2671:G2672"/>
    <mergeCell ref="G2883:G2884"/>
    <mergeCell ref="H2699:H2708"/>
    <mergeCell ref="H271:H280"/>
    <mergeCell ref="C851:C896"/>
    <mergeCell ref="G935:M935"/>
    <mergeCell ref="G555:G556"/>
    <mergeCell ref="B195:B214"/>
    <mergeCell ref="C533:C578"/>
    <mergeCell ref="M589:M598"/>
    <mergeCell ref="B2045:B2046"/>
    <mergeCell ref="C2285:C2294"/>
    <mergeCell ref="B1396:B1398"/>
    <mergeCell ref="B89:B108"/>
    <mergeCell ref="L2779:L2780"/>
    <mergeCell ref="B3078:B3079"/>
    <mergeCell ref="H791:H800"/>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989:G2990"/>
    <mergeCell ref="G2777:G2778"/>
    <mergeCell ref="C165:C174"/>
    <mergeCell ref="B2343:B2344"/>
    <mergeCell ref="B650:B652"/>
    <mergeCell ref="B643:B644"/>
    <mergeCell ref="G875:G876"/>
    <mergeCell ref="L3217:L3218"/>
    <mergeCell ref="A3123:A3132"/>
    <mergeCell ref="M397:M404"/>
    <mergeCell ref="G343:G344"/>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A3157:A3160"/>
    <mergeCell ref="H2487:H2496"/>
    <mergeCell ref="L332:L334"/>
    <mergeCell ref="G2249:G225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A1169:A1214"/>
    <mergeCell ref="G958:G959"/>
    <mergeCell ref="L1488:L1489"/>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A1573:A1592"/>
    <mergeCell ref="G1099:G1100"/>
    <mergeCell ref="B2355:B2356"/>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165:H174"/>
    <mergeCell ref="L428:L429"/>
    <mergeCell ref="L2982:L2984"/>
    <mergeCell ref="L2459:L2460"/>
    <mergeCell ref="L2573:L2574"/>
    <mergeCell ref="L2127:L2128"/>
    <mergeCell ref="G3219:G3220"/>
    <mergeCell ref="B871:B872"/>
    <mergeCell ref="L2261:L2262"/>
    <mergeCell ref="C387:C39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B3184:B3185"/>
    <mergeCell ref="M2699:M2708"/>
    <mergeCell ref="L3085:L3086"/>
    <mergeCell ref="B2025:B2026"/>
    <mergeCell ref="C3047:C3054"/>
    <mergeCell ref="L351:L352"/>
    <mergeCell ref="B29:B30"/>
    <mergeCell ref="G2371:G2372"/>
    <mergeCell ref="B965:B966"/>
    <mergeCell ref="L1717:L1718"/>
    <mergeCell ref="L1413:L1414"/>
    <mergeCell ref="B2149:B2150"/>
    <mergeCell ref="L2901:L2902"/>
    <mergeCell ref="B2447:B2448"/>
    <mergeCell ref="B1816:B1818"/>
    <mergeCell ref="G1311:G1312"/>
    <mergeCell ref="B3081:B3082"/>
    <mergeCell ref="B3083:B3084"/>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H2083:H2092"/>
    <mergeCell ref="H1225:H1234"/>
    <mergeCell ref="M1063:M1108"/>
    <mergeCell ref="H1139:H1146"/>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G1276:G1277"/>
    <mergeCell ref="C1649:C1658"/>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B551:B552"/>
    <mergeCell ref="B1723:B1724"/>
    <mergeCell ref="B725:B744"/>
    <mergeCell ref="A2309:A2312"/>
    <mergeCell ref="G2993:G2994"/>
    <mergeCell ref="B1835:B1836"/>
    <mergeCell ref="L2155:L2156"/>
    <mergeCell ref="G445:G446"/>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A2759:A2804"/>
    <mergeCell ref="H3123:H3132"/>
    <mergeCell ref="A2169:A2178"/>
    <mergeCell ref="M3123:M3132"/>
    <mergeCell ref="G1714:G1716"/>
    <mergeCell ref="L33:L34"/>
    <mergeCell ref="N1041:P1041"/>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M533:M578"/>
    <mergeCell ref="H2931:H2940"/>
    <mergeCell ref="B2887:B2888"/>
    <mergeCell ref="A2487:A2496"/>
    <mergeCell ref="G561:G562"/>
    <mergeCell ref="H473:H482"/>
    <mergeCell ref="M1805:M1850"/>
    <mergeCell ref="H1109:H1118"/>
    <mergeCell ref="L1091:L1092"/>
    <mergeCell ref="M1639:M1648"/>
    <mergeCell ref="H377:H386"/>
    <mergeCell ref="M907:M916"/>
    <mergeCell ref="N299:P299"/>
    <mergeCell ref="N2737:P2737"/>
    <mergeCell ref="L557:L558"/>
    <mergeCell ref="L230:L232"/>
    <mergeCell ref="B2230:B2231"/>
    <mergeCell ref="L2045:L2046"/>
    <mergeCell ref="B2028:B2030"/>
    <mergeCell ref="G2760:G2761"/>
    <mergeCell ref="G327:G328"/>
    <mergeCell ref="L857:L858"/>
    <mergeCell ref="L2047:L2048"/>
    <mergeCell ref="L1714:L1716"/>
    <mergeCell ref="M1139:M1146"/>
    <mergeCell ref="G447:G448"/>
    <mergeCell ref="B2371:B2372"/>
    <mergeCell ref="G1717:G1718"/>
    <mergeCell ref="G2901:G2902"/>
    <mergeCell ref="L873:L874"/>
    <mergeCell ref="C2199:C2206"/>
    <mergeCell ref="C2441:C2486"/>
    <mergeCell ref="L548:L550"/>
    <mergeCell ref="C2179:C2188"/>
    <mergeCell ref="H927:H934"/>
    <mergeCell ref="L1625:L1626"/>
    <mergeCell ref="B2240:B2242"/>
    <mergeCell ref="G1735:G1736"/>
    <mergeCell ref="B875:B876"/>
    <mergeCell ref="L2265:L2266"/>
    <mergeCell ref="B1180:B1182"/>
    <mergeCell ref="B1173:B1174"/>
    <mergeCell ref="B2668:B2670"/>
    <mergeCell ref="B2235:B2236"/>
    <mergeCell ref="B1361:B1380"/>
    <mergeCell ref="B110:B111"/>
    <mergeCell ref="G2873:G2874"/>
    <mergeCell ref="G1401:G1402"/>
    <mergeCell ref="G763:G76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047:G2048"/>
    <mergeCell ref="M69:M78"/>
    <mergeCell ref="M639:M684"/>
    <mergeCell ref="L2359:L2360"/>
    <mergeCell ref="G353:G354"/>
    <mergeCell ref="L2999:L3000"/>
    <mergeCell ref="B2677:B2678"/>
    <mergeCell ref="A109:A154"/>
    <mergeCell ref="G1841:G1842"/>
    <mergeCell ref="B2671:B2672"/>
    <mergeCell ref="G1719:G1720"/>
    <mergeCell ref="L883:L884"/>
    <mergeCell ref="B866:B868"/>
    <mergeCell ref="H1805:H1850"/>
    <mergeCell ref="B129:B130"/>
    <mergeCell ref="G659:G660"/>
    <mergeCell ref="B1611:B1612"/>
    <mergeCell ref="L3001:L300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M2335:M2380"/>
    <mergeCell ref="C271:C280"/>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H2653:H2698"/>
    <mergeCell ref="B1087:B1088"/>
    <mergeCell ref="B2233:B2234"/>
    <mergeCell ref="G249:G250"/>
    <mergeCell ref="B1839:B1840"/>
    <mergeCell ref="B1201:B1202"/>
    <mergeCell ref="G9:G10"/>
    <mergeCell ref="L247:L248"/>
    <mergeCell ref="G1199:G1200"/>
    <mergeCell ref="L241:L242"/>
    <mergeCell ref="B557:B558"/>
    <mergeCell ref="L539:L540"/>
    <mergeCell ref="G3203:G3204"/>
    <mergeCell ref="G2899:G2900"/>
    <mergeCell ref="B855:B856"/>
    <mergeCell ref="G2442:G2443"/>
    <mergeCell ref="G1087:G1088"/>
    <mergeCell ref="B2039:B2040"/>
    <mergeCell ref="G11:G12"/>
    <mergeCell ref="G1839:G1840"/>
    <mergeCell ref="G1201:G1202"/>
    <mergeCell ref="L243:L244"/>
    <mergeCell ref="B979:B980"/>
    <mergeCell ref="B857:B858"/>
    <mergeCell ref="L2369:L2370"/>
    <mergeCell ref="B1382:B1383"/>
    <mergeCell ref="G1912:G1913"/>
    <mergeCell ref="H3027:H3036"/>
    <mergeCell ref="C2507:C2516"/>
    <mergeCell ref="G2565:G2566"/>
    <mergeCell ref="G1197:G1198"/>
    <mergeCell ref="B2124:B2125"/>
    <mergeCell ref="L239:L240"/>
    <mergeCell ref="L537:L538"/>
    <mergeCell ref="L1727:L1728"/>
    <mergeCell ref="L2032:L2034"/>
    <mergeCell ref="L2025:L2026"/>
    <mergeCell ref="H579:H588"/>
    <mergeCell ref="A579:A588"/>
    <mergeCell ref="H397:H404"/>
    <mergeCell ref="G2471:G2472"/>
    <mergeCell ref="G141:G142"/>
    <mergeCell ref="L2361:L2362"/>
    <mergeCell ref="L2659:L2660"/>
    <mergeCell ref="L1627:L1628"/>
    <mergeCell ref="C1139:C1146"/>
    <mergeCell ref="B2739:B2758"/>
    <mergeCell ref="G2473:G2474"/>
    <mergeCell ref="G769:G770"/>
    <mergeCell ref="G2525:M2525"/>
    <mergeCell ref="B539:B540"/>
    <mergeCell ref="M1003:M1012"/>
    <mergeCell ref="G37:G38"/>
    <mergeCell ref="G1465:M1465"/>
    <mergeCell ref="B2993:B2994"/>
    <mergeCell ref="G2155:G2156"/>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B18:B20"/>
    <mergeCell ref="G2664:G2666"/>
    <mergeCell ref="B763:B764"/>
    <mergeCell ref="G1293:G1294"/>
    <mergeCell ref="L2785:L2786"/>
    <mergeCell ref="C2825:C2834"/>
    <mergeCell ref="G2265:G2266"/>
    <mergeCell ref="G1627:G1628"/>
    <mergeCell ref="L455:L456"/>
    <mergeCell ref="B1069:B1070"/>
    <mergeCell ref="B2760:B2761"/>
    <mergeCell ref="L1725:L1726"/>
    <mergeCell ref="G2677:G2678"/>
    <mergeCell ref="B2339:B2340"/>
    <mergeCell ref="B2035:B2036"/>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N2101:P2101"/>
    <mergeCell ref="B11:B12"/>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N829:P829"/>
    <mergeCell ref="M367:M376"/>
    <mergeCell ref="L2350:L2352"/>
    <mergeCell ref="B1619:B1620"/>
    <mergeCell ref="H503:H510"/>
    <mergeCell ref="B1889:F1889"/>
    <mergeCell ref="L2249:L2250"/>
    <mergeCell ref="H589:H598"/>
    <mergeCell ref="L1074:L1076"/>
    <mergeCell ref="L1067:L1068"/>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C3:C48"/>
    <mergeCell ref="G756:G758"/>
    <mergeCell ref="A1143:A1146"/>
    <mergeCell ref="M1775:M1782"/>
    <mergeCell ref="C1977:C1986"/>
    <mergeCell ref="C917:C926"/>
    <mergeCell ref="B1491:B1492"/>
    <mergeCell ref="C1215:C1224"/>
    <mergeCell ref="G2021:G2022"/>
    <mergeCell ref="L1205:L1206"/>
    <mergeCell ref="B120:B122"/>
    <mergeCell ref="B2259:B2260"/>
    <mergeCell ref="A897:A906"/>
    <mergeCell ref="B445:B446"/>
    <mergeCell ref="B1933:B1934"/>
    <mergeCell ref="G975:G976"/>
    <mergeCell ref="G247:G248"/>
    <mergeCell ref="B1199:B1200"/>
    <mergeCell ref="L137:L138"/>
    <mergeCell ref="L442:L444"/>
    <mergeCell ref="G1729:G1730"/>
    <mergeCell ref="G881:G882"/>
    <mergeCell ref="B659:B66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1710:G1712"/>
    <mergeCell ref="L751:L752"/>
    <mergeCell ref="L1935:L1936"/>
    <mergeCell ref="L2233:L2234"/>
    <mergeCell ref="G675:G676"/>
    <mergeCell ref="L2235:L2236"/>
    <mergeCell ref="L221:L222"/>
    <mergeCell ref="H2391:H2400"/>
    <mergeCell ref="G1074:G1076"/>
    <mergeCell ref="C1063:C1108"/>
    <mergeCell ref="G2463:G2464"/>
    <mergeCell ref="G2363:G2364"/>
    <mergeCell ref="G2369:G2370"/>
    <mergeCell ref="G1731:G1732"/>
    <mergeCell ref="B2313:F2313"/>
    <mergeCell ref="B143:B144"/>
    <mergeCell ref="C1669:C1676"/>
    <mergeCell ref="M427:M472"/>
    <mergeCell ref="H1003:H1012"/>
    <mergeCell ref="G3055:M3055"/>
    <mergeCell ref="C609:C616"/>
    <mergeCell ref="B343:B344"/>
    <mergeCell ref="G2685:G2686"/>
    <mergeCell ref="L219:L220"/>
    <mergeCell ref="N193:P193"/>
    <mergeCell ref="A1679:A1698"/>
    <mergeCell ref="G1205:G1206"/>
    <mergeCell ref="C2547:C259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2199:M2206"/>
    <mergeCell ref="L2149:L2150"/>
    <mergeCell ref="L2253:L2254"/>
    <mergeCell ref="G2127:G2128"/>
    <mergeCell ref="G2207:M2207"/>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A3183:A3228"/>
    <mergeCell ref="G29:G30"/>
    <mergeCell ref="B2687:B2688"/>
    <mergeCell ref="A2123:A2168"/>
    <mergeCell ref="G3217:G3218"/>
    <mergeCell ref="H1543:H1552"/>
    <mergeCell ref="L1189:L1190"/>
    <mergeCell ref="M2073:M2082"/>
    <mergeCell ref="M1275:M1320"/>
    <mergeCell ref="N1465:P1465"/>
    <mergeCell ref="B251:B252"/>
    <mergeCell ref="L459:L460"/>
    <mergeCell ref="B2583:B258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M59:M68"/>
    <mergeCell ref="A2441:A2486"/>
    <mergeCell ref="C1639:C1648"/>
    <mergeCell ref="A725:A744"/>
    <mergeCell ref="L2891:L2892"/>
    <mergeCell ref="A2845:A2864"/>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G3205:G3206"/>
    <mergeCell ref="B2975:B2976"/>
    <mergeCell ref="C2189:C2198"/>
    <mergeCell ref="G3198:G3200"/>
    <mergeCell ref="M3153:M3160"/>
    <mergeCell ref="C3229:C3238"/>
    <mergeCell ref="M3183:M3228"/>
    <mergeCell ref="M2921:M2930"/>
    <mergeCell ref="M2865:M2910"/>
    <mergeCell ref="M2517:M2524"/>
    <mergeCell ref="B3194:B3196"/>
    <mergeCell ref="M271:M280"/>
    <mergeCell ref="G1170:G1171"/>
    <mergeCell ref="L541:L542"/>
    <mergeCell ref="G2350:G2352"/>
    <mergeCell ref="L1385:L1386"/>
    <mergeCell ref="M599:M608"/>
    <mergeCell ref="L3213:L3214"/>
    <mergeCell ref="L2880:L2882"/>
    <mergeCell ref="M2603:M2612"/>
    <mergeCell ref="B781:B782"/>
    <mergeCell ref="B3203:B3204"/>
    <mergeCell ref="B3207:B3208"/>
    <mergeCell ref="G3001:G3002"/>
    <mergeCell ref="B3209:B3210"/>
    <mergeCell ref="B3205:B3206"/>
    <mergeCell ref="L3205:L3206"/>
    <mergeCell ref="G2763:G2764"/>
    <mergeCell ref="B2689:B2690"/>
    <mergeCell ref="L1409:L1410"/>
    <mergeCell ref="H801:H810"/>
    <mergeCell ref="C579:C588"/>
    <mergeCell ref="M1331:M1340"/>
    <mergeCell ref="L2553:L2554"/>
    <mergeCell ref="B2353:B2354"/>
    <mergeCell ref="C1023:C1032"/>
    <mergeCell ref="H2865:H2910"/>
    <mergeCell ref="L2871:L2872"/>
    <mergeCell ref="B3198:B3200"/>
    <mergeCell ref="G2240:G2242"/>
    <mergeCell ref="G2233:G2234"/>
    <mergeCell ref="G2687:G2688"/>
    <mergeCell ref="G27:G28"/>
    <mergeCell ref="G777:G77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B2021:B2022"/>
    <mergeCell ref="G1922:G1924"/>
    <mergeCell ref="B2209:B2228"/>
    <mergeCell ref="G2367:G2368"/>
    <mergeCell ref="B2023:B2024"/>
    <mergeCell ref="L349:L350"/>
    <mergeCell ref="A1275:A1320"/>
    <mergeCell ref="B332:B334"/>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M3249:M3258"/>
    <mergeCell ref="G2032:G2034"/>
    <mergeCell ref="L1705:L1706"/>
    <mergeCell ref="B1505:B1506"/>
    <mergeCell ref="G553:G554"/>
    <mergeCell ref="L2895:L2896"/>
    <mergeCell ref="L2555:L2556"/>
    <mergeCell ref="L2562:L2564"/>
    <mergeCell ref="L1825:L1826"/>
    <mergeCell ref="B771:B77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7:B3218"/>
    <mergeCell ref="G1189:G1190"/>
    <mergeCell ref="G829:M829"/>
    <mergeCell ref="H1275:H1320"/>
    <mergeCell ref="L1719:L1720"/>
    <mergeCell ref="M1235:M1244"/>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3187:B3188"/>
    <mergeCell ref="B2982:B2984"/>
    <mergeCell ref="G983:G984"/>
    <mergeCell ref="A957:A1002"/>
    <mergeCell ref="L329:L330"/>
    <mergeCell ref="G347:G348"/>
    <mergeCell ref="B1912:B1913"/>
    <mergeCell ref="L877:L878"/>
    <mergeCell ref="N1571:P1571"/>
    <mergeCell ref="M1861:M1870"/>
    <mergeCell ref="M493:M502"/>
    <mergeCell ref="N1253:P1253"/>
    <mergeCell ref="B1931:B1932"/>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M1109:M1118"/>
    <mergeCell ref="B145:B146"/>
    <mergeCell ref="B989:B990"/>
    <mergeCell ref="M1033:M1040"/>
    <mergeCell ref="C261:C270"/>
    <mergeCell ref="L1290:L1292"/>
    <mergeCell ref="L1078:L1080"/>
    <mergeCell ref="B829:F829"/>
    <mergeCell ref="G2365:G2366"/>
    <mergeCell ref="B1929:B1930"/>
    <mergeCell ref="L226:L228"/>
    <mergeCell ref="L1919:L192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L3191:L3192"/>
    <mergeCell ref="H2719:H2728"/>
    <mergeCell ref="G428:G429"/>
    <mergeCell ref="L1513:L1514"/>
    <mergeCell ref="G2138:G2140"/>
    <mergeCell ref="B2573:B2574"/>
    <mergeCell ref="L145:L146"/>
    <mergeCell ref="B2127:B2128"/>
    <mergeCell ref="A1249:A1252"/>
    <mergeCell ref="B1095:B1096"/>
    <mergeCell ref="G991:G992"/>
    <mergeCell ref="G3103:G3104"/>
    <mergeCell ref="B753:B754"/>
    <mergeCell ref="G1283:G1284"/>
    <mergeCell ref="L1521:L1522"/>
    <mergeCell ref="H59:H68"/>
    <mergeCell ref="C59:C68"/>
    <mergeCell ref="C49:C58"/>
    <mergeCell ref="G39:G40"/>
    <mergeCell ref="G1093:G1094"/>
    <mergeCell ref="L852:L853"/>
    <mergeCell ref="G751:G752"/>
    <mergeCell ref="L983:L984"/>
    <mergeCell ref="L3095:L3096"/>
    <mergeCell ref="L1281:L1282"/>
    <mergeCell ref="B1597:B1598"/>
    <mergeCell ref="G1085:G1086"/>
    <mergeCell ref="L2138:L2140"/>
    <mergeCell ref="G2573:G2574"/>
    <mergeCell ref="B2897:B2898"/>
    <mergeCell ref="G1939:G1940"/>
    <mergeCell ref="L1286:L1288"/>
    <mergeCell ref="L1382:L1383"/>
    <mergeCell ref="B322:B323"/>
    <mergeCell ref="C1447:C1456"/>
    <mergeCell ref="L3203:L3204"/>
    <mergeCell ref="M1245:M1252"/>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A2421:A2440"/>
    <mergeCell ref="L2583:L2584"/>
    <mergeCell ref="B2899:B2900"/>
    <mergeCell ref="G18:G20"/>
    <mergeCell ref="L2664:L2666"/>
    <mergeCell ref="G3099:G3100"/>
    <mergeCell ref="B1941:B1942"/>
    <mergeCell ref="L1517:L1518"/>
    <mergeCell ref="L1184:L1186"/>
    <mergeCell ref="G657:G658"/>
    <mergeCell ref="G3101:G3102"/>
    <mergeCell ref="L2143:L2144"/>
    <mergeCell ref="A2097:A2100"/>
    <mergeCell ref="B1943:B1944"/>
    <mergeCell ref="G193:M193"/>
    <mergeCell ref="C2517:C2524"/>
    <mergeCell ref="B137:B138"/>
    <mergeCell ref="B1625:B1626"/>
    <mergeCell ref="G667:G668"/>
    <mergeCell ref="H1851:H1860"/>
    <mergeCell ref="B1513:B1514"/>
    <mergeCell ref="M2381:M2390"/>
    <mergeCell ref="B139:B140"/>
    <mergeCell ref="L1833:L1834"/>
    <mergeCell ref="A1149:A1168"/>
    <mergeCell ref="B1627:B1628"/>
    <mergeCell ref="G2051:G2052"/>
    <mergeCell ref="A1063:A1108"/>
    <mergeCell ref="B2891:B2892"/>
    <mergeCell ref="M1013:M1022"/>
    <mergeCell ref="B27:B28"/>
    <mergeCell ref="L31:L32"/>
  </mergeCells>
  <phoneticPr fontId="3" type="noConversion"/>
  <conditionalFormatting sqref="I87:I108 I193:I214">
    <cfRule type="cellIs" dxfId="143" priority="88" stopIfTrue="1" operator="equal">
      <formula>"改紡"</formula>
    </cfRule>
    <cfRule type="cellIs" dxfId="142" priority="89" stopIfTrue="1" operator="equal">
      <formula>"final停"</formula>
    </cfRule>
    <cfRule type="cellIs" dxfId="141" priority="90" stopIfTrue="1" operator="equal">
      <formula>"了機"</formula>
    </cfRule>
  </conditionalFormatting>
  <conditionalFormatting sqref="I89 I91:I97 I109:I62463 D1:D86 I1:I86 N1:N86 N109:N194 D109:D62463 N196:N62463">
    <cfRule type="cellIs" dxfId="140" priority="91" stopIfTrue="1" operator="equal">
      <formula>"跳車"</formula>
    </cfRule>
  </conditionalFormatting>
  <conditionalFormatting sqref="I299:I320">
    <cfRule type="cellIs" dxfId="139" priority="85" stopIfTrue="1" operator="equal">
      <formula>"改紡"</formula>
    </cfRule>
    <cfRule type="cellIs" dxfId="138" priority="86" stopIfTrue="1" operator="equal">
      <formula>"final停"</formula>
    </cfRule>
    <cfRule type="cellIs" dxfId="137" priority="87" stopIfTrue="1" operator="equal">
      <formula>"了機"</formula>
    </cfRule>
  </conditionalFormatting>
  <conditionalFormatting sqref="I405:I426">
    <cfRule type="cellIs" dxfId="136" priority="82" stopIfTrue="1" operator="equal">
      <formula>"改紡"</formula>
    </cfRule>
    <cfRule type="cellIs" dxfId="135" priority="83" stopIfTrue="1" operator="equal">
      <formula>"final停"</formula>
    </cfRule>
    <cfRule type="cellIs" dxfId="134" priority="84" stopIfTrue="1" operator="equal">
      <formula>"了機"</formula>
    </cfRule>
  </conditionalFormatting>
  <conditionalFormatting sqref="I511:I532">
    <cfRule type="cellIs" dxfId="133" priority="79" stopIfTrue="1" operator="equal">
      <formula>"改紡"</formula>
    </cfRule>
    <cfRule type="cellIs" dxfId="132" priority="80" stopIfTrue="1" operator="equal">
      <formula>"final停"</formula>
    </cfRule>
    <cfRule type="cellIs" dxfId="131" priority="81" stopIfTrue="1" operator="equal">
      <formula>"了機"</formula>
    </cfRule>
  </conditionalFormatting>
  <conditionalFormatting sqref="I617:I638">
    <cfRule type="cellIs" dxfId="130" priority="76" stopIfTrue="1" operator="equal">
      <formula>"改紡"</formula>
    </cfRule>
    <cfRule type="cellIs" dxfId="129" priority="77" stopIfTrue="1" operator="equal">
      <formula>"final停"</formula>
    </cfRule>
    <cfRule type="cellIs" dxfId="128" priority="78" stopIfTrue="1" operator="equal">
      <formula>"了機"</formula>
    </cfRule>
  </conditionalFormatting>
  <conditionalFormatting sqref="I723:I744">
    <cfRule type="cellIs" dxfId="127" priority="73" stopIfTrue="1" operator="equal">
      <formula>"改紡"</formula>
    </cfRule>
    <cfRule type="cellIs" dxfId="126" priority="74" stopIfTrue="1" operator="equal">
      <formula>"final停"</formula>
    </cfRule>
    <cfRule type="cellIs" dxfId="125" priority="75" stopIfTrue="1" operator="equal">
      <formula>"了機"</formula>
    </cfRule>
  </conditionalFormatting>
  <conditionalFormatting sqref="I829:I850">
    <cfRule type="cellIs" dxfId="124" priority="70" stopIfTrue="1" operator="equal">
      <formula>"改紡"</formula>
    </cfRule>
    <cfRule type="cellIs" dxfId="123" priority="71" stopIfTrue="1" operator="equal">
      <formula>"final停"</formula>
    </cfRule>
    <cfRule type="cellIs" dxfId="122" priority="72" stopIfTrue="1" operator="equal">
      <formula>"了機"</formula>
    </cfRule>
  </conditionalFormatting>
  <conditionalFormatting sqref="I935:I956">
    <cfRule type="cellIs" dxfId="121" priority="67" stopIfTrue="1" operator="equal">
      <formula>"改紡"</formula>
    </cfRule>
    <cfRule type="cellIs" dxfId="120" priority="68" stopIfTrue="1" operator="equal">
      <formula>"final停"</formula>
    </cfRule>
    <cfRule type="cellIs" dxfId="119" priority="69" stopIfTrue="1" operator="equal">
      <formula>"了機"</formula>
    </cfRule>
  </conditionalFormatting>
  <conditionalFormatting sqref="I1041:I1062">
    <cfRule type="cellIs" dxfId="118" priority="64" stopIfTrue="1" operator="equal">
      <formula>"改紡"</formula>
    </cfRule>
    <cfRule type="cellIs" dxfId="117" priority="65" stopIfTrue="1" operator="equal">
      <formula>"final停"</formula>
    </cfRule>
    <cfRule type="cellIs" dxfId="116" priority="66" stopIfTrue="1" operator="equal">
      <formula>"了機"</formula>
    </cfRule>
  </conditionalFormatting>
  <conditionalFormatting sqref="I1147:I1168">
    <cfRule type="cellIs" dxfId="115" priority="61" stopIfTrue="1" operator="equal">
      <formula>"改紡"</formula>
    </cfRule>
    <cfRule type="cellIs" dxfId="114" priority="62" stopIfTrue="1" operator="equal">
      <formula>"final停"</formula>
    </cfRule>
    <cfRule type="cellIs" dxfId="113" priority="63" stopIfTrue="1" operator="equal">
      <formula>"了機"</formula>
    </cfRule>
  </conditionalFormatting>
  <conditionalFormatting sqref="I1253:I1274">
    <cfRule type="cellIs" dxfId="112" priority="58" stopIfTrue="1" operator="equal">
      <formula>"改紡"</formula>
    </cfRule>
    <cfRule type="cellIs" dxfId="111" priority="59" stopIfTrue="1" operator="equal">
      <formula>"final停"</formula>
    </cfRule>
    <cfRule type="cellIs" dxfId="110" priority="60" stopIfTrue="1" operator="equal">
      <formula>"了機"</formula>
    </cfRule>
  </conditionalFormatting>
  <conditionalFormatting sqref="I1359:I1380">
    <cfRule type="cellIs" dxfId="109" priority="55" stopIfTrue="1" operator="equal">
      <formula>"改紡"</formula>
    </cfRule>
    <cfRule type="cellIs" dxfId="108" priority="56" stopIfTrue="1" operator="equal">
      <formula>"final停"</formula>
    </cfRule>
    <cfRule type="cellIs" dxfId="107" priority="57" stopIfTrue="1" operator="equal">
      <formula>"了機"</formula>
    </cfRule>
  </conditionalFormatting>
  <conditionalFormatting sqref="I1465:I1486">
    <cfRule type="cellIs" dxfId="106" priority="52" stopIfTrue="1" operator="equal">
      <formula>"改紡"</formula>
    </cfRule>
    <cfRule type="cellIs" dxfId="105" priority="53" stopIfTrue="1" operator="equal">
      <formula>"final停"</formula>
    </cfRule>
    <cfRule type="cellIs" dxfId="104" priority="54" stopIfTrue="1" operator="equal">
      <formula>"了機"</formula>
    </cfRule>
  </conditionalFormatting>
  <conditionalFormatting sqref="I1571:I1592">
    <cfRule type="cellIs" dxfId="103" priority="49" stopIfTrue="1" operator="equal">
      <formula>"改紡"</formula>
    </cfRule>
    <cfRule type="cellIs" dxfId="102" priority="50" stopIfTrue="1" operator="equal">
      <formula>"final停"</formula>
    </cfRule>
    <cfRule type="cellIs" dxfId="101" priority="51" stopIfTrue="1" operator="equal">
      <formula>"了機"</formula>
    </cfRule>
  </conditionalFormatting>
  <conditionalFormatting sqref="I1677:I1698">
    <cfRule type="cellIs" dxfId="100" priority="46" stopIfTrue="1" operator="equal">
      <formula>"改紡"</formula>
    </cfRule>
    <cfRule type="cellIs" dxfId="99" priority="47" stopIfTrue="1" operator="equal">
      <formula>"final停"</formula>
    </cfRule>
    <cfRule type="cellIs" dxfId="98" priority="48" stopIfTrue="1" operator="equal">
      <formula>"了機"</formula>
    </cfRule>
  </conditionalFormatting>
  <conditionalFormatting sqref="I1783:I1804">
    <cfRule type="cellIs" dxfId="97" priority="43" stopIfTrue="1" operator="equal">
      <formula>"改紡"</formula>
    </cfRule>
    <cfRule type="cellIs" dxfId="96" priority="44" stopIfTrue="1" operator="equal">
      <formula>"final停"</formula>
    </cfRule>
    <cfRule type="cellIs" dxfId="95" priority="45" stopIfTrue="1" operator="equal">
      <formula>"了機"</formula>
    </cfRule>
  </conditionalFormatting>
  <conditionalFormatting sqref="I1889:I1910">
    <cfRule type="cellIs" dxfId="94" priority="40" stopIfTrue="1" operator="equal">
      <formula>"改紡"</formula>
    </cfRule>
    <cfRule type="cellIs" dxfId="93" priority="41" stopIfTrue="1" operator="equal">
      <formula>"final停"</formula>
    </cfRule>
    <cfRule type="cellIs" dxfId="92" priority="42" stopIfTrue="1" operator="equal">
      <formula>"了機"</formula>
    </cfRule>
  </conditionalFormatting>
  <conditionalFormatting sqref="I1995:I2016">
    <cfRule type="cellIs" dxfId="91" priority="37" stopIfTrue="1" operator="equal">
      <formula>"改紡"</formula>
    </cfRule>
    <cfRule type="cellIs" dxfId="90" priority="38" stopIfTrue="1" operator="equal">
      <formula>"final停"</formula>
    </cfRule>
    <cfRule type="cellIs" dxfId="89" priority="39" stopIfTrue="1" operator="equal">
      <formula>"了機"</formula>
    </cfRule>
  </conditionalFormatting>
  <conditionalFormatting sqref="I2101:I2122">
    <cfRule type="cellIs" dxfId="88" priority="34" stopIfTrue="1" operator="equal">
      <formula>"改紡"</formula>
    </cfRule>
    <cfRule type="cellIs" dxfId="87" priority="35" stopIfTrue="1" operator="equal">
      <formula>"final停"</formula>
    </cfRule>
    <cfRule type="cellIs" dxfId="86" priority="36" stopIfTrue="1" operator="equal">
      <formula>"了機"</formula>
    </cfRule>
  </conditionalFormatting>
  <conditionalFormatting sqref="I2207:I2228">
    <cfRule type="cellIs" dxfId="85" priority="31" stopIfTrue="1" operator="equal">
      <formula>"改紡"</formula>
    </cfRule>
    <cfRule type="cellIs" dxfId="84" priority="32" stopIfTrue="1" operator="equal">
      <formula>"final停"</formula>
    </cfRule>
    <cfRule type="cellIs" dxfId="83" priority="33" stopIfTrue="1" operator="equal">
      <formula>"了機"</formula>
    </cfRule>
  </conditionalFormatting>
  <conditionalFormatting sqref="I2313:I2334">
    <cfRule type="cellIs" dxfId="82" priority="28" stopIfTrue="1" operator="equal">
      <formula>"改紡"</formula>
    </cfRule>
    <cfRule type="cellIs" dxfId="81" priority="29" stopIfTrue="1" operator="equal">
      <formula>"final停"</formula>
    </cfRule>
    <cfRule type="cellIs" dxfId="80" priority="30" stopIfTrue="1" operator="equal">
      <formula>"了機"</formula>
    </cfRule>
  </conditionalFormatting>
  <conditionalFormatting sqref="I2419:I2440">
    <cfRule type="cellIs" dxfId="79" priority="25" stopIfTrue="1" operator="equal">
      <formula>"改紡"</formula>
    </cfRule>
    <cfRule type="cellIs" dxfId="78" priority="26" stopIfTrue="1" operator="equal">
      <formula>"final停"</formula>
    </cfRule>
    <cfRule type="cellIs" dxfId="77" priority="27" stopIfTrue="1" operator="equal">
      <formula>"了機"</formula>
    </cfRule>
  </conditionalFormatting>
  <conditionalFormatting sqref="I2525:I2546">
    <cfRule type="cellIs" dxfId="76" priority="22" stopIfTrue="1" operator="equal">
      <formula>"改紡"</formula>
    </cfRule>
    <cfRule type="cellIs" dxfId="75" priority="23" stopIfTrue="1" operator="equal">
      <formula>"final停"</formula>
    </cfRule>
    <cfRule type="cellIs" dxfId="74" priority="24" stopIfTrue="1" operator="equal">
      <formula>"了機"</formula>
    </cfRule>
  </conditionalFormatting>
  <conditionalFormatting sqref="I2631:I2652">
    <cfRule type="cellIs" dxfId="73" priority="19" stopIfTrue="1" operator="equal">
      <formula>"改紡"</formula>
    </cfRule>
    <cfRule type="cellIs" dxfId="72" priority="20" stopIfTrue="1" operator="equal">
      <formula>"final停"</formula>
    </cfRule>
    <cfRule type="cellIs" dxfId="71" priority="21" stopIfTrue="1" operator="equal">
      <formula>"了機"</formula>
    </cfRule>
  </conditionalFormatting>
  <conditionalFormatting sqref="I2737:I2758">
    <cfRule type="cellIs" dxfId="70" priority="16" stopIfTrue="1" operator="equal">
      <formula>"改紡"</formula>
    </cfRule>
    <cfRule type="cellIs" dxfId="69" priority="17" stopIfTrue="1" operator="equal">
      <formula>"final停"</formula>
    </cfRule>
    <cfRule type="cellIs" dxfId="68" priority="18" stopIfTrue="1" operator="equal">
      <formula>"了機"</formula>
    </cfRule>
  </conditionalFormatting>
  <conditionalFormatting sqref="I2843:I2864">
    <cfRule type="cellIs" dxfId="67" priority="13" stopIfTrue="1" operator="equal">
      <formula>"改紡"</formula>
    </cfRule>
    <cfRule type="cellIs" dxfId="66" priority="14" stopIfTrue="1" operator="equal">
      <formula>"final停"</formula>
    </cfRule>
    <cfRule type="cellIs" dxfId="65" priority="15" stopIfTrue="1" operator="equal">
      <formula>"了機"</formula>
    </cfRule>
  </conditionalFormatting>
  <conditionalFormatting sqref="I2949:I2970">
    <cfRule type="cellIs" dxfId="64" priority="10" stopIfTrue="1" operator="equal">
      <formula>"改紡"</formula>
    </cfRule>
    <cfRule type="cellIs" dxfId="63" priority="11" stopIfTrue="1" operator="equal">
      <formula>"final停"</formula>
    </cfRule>
    <cfRule type="cellIs" dxfId="62" priority="12" stopIfTrue="1" operator="equal">
      <formula>"了機"</formula>
    </cfRule>
  </conditionalFormatting>
  <conditionalFormatting sqref="I3055:I3076">
    <cfRule type="cellIs" dxfId="61" priority="7" stopIfTrue="1" operator="equal">
      <formula>"改紡"</formula>
    </cfRule>
    <cfRule type="cellIs" dxfId="60" priority="8" stopIfTrue="1" operator="equal">
      <formula>"final停"</formula>
    </cfRule>
    <cfRule type="cellIs" dxfId="59" priority="9" stopIfTrue="1" operator="equal">
      <formula>"了機"</formula>
    </cfRule>
  </conditionalFormatting>
  <conditionalFormatting sqref="I3161:I3182">
    <cfRule type="cellIs" dxfId="58" priority="4" stopIfTrue="1" operator="equal">
      <formula>"改紡"</formula>
    </cfRule>
    <cfRule type="cellIs" dxfId="57" priority="5" stopIfTrue="1" operator="equal">
      <formula>"final停"</formula>
    </cfRule>
    <cfRule type="cellIs" dxfId="56" priority="6" stopIfTrue="1" operator="equal">
      <formula>"了機"</formula>
    </cfRule>
  </conditionalFormatting>
  <conditionalFormatting sqref="I3267:I3288">
    <cfRule type="cellIs" dxfId="55" priority="1" stopIfTrue="1" operator="equal">
      <formula>"改紡"</formula>
    </cfRule>
    <cfRule type="cellIs" dxfId="54" priority="2" stopIfTrue="1" operator="equal">
      <formula>"final停"</formula>
    </cfRule>
    <cfRule type="cellIs" dxfId="53"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52" priority="2" stopIfTrue="1" operator="equal">
      <formula>"FINAL"</formula>
    </cfRule>
    <cfRule type="cellIs" dxfId="51" priority="3" stopIfTrue="1" operator="equal">
      <formula>"清車"</formula>
    </cfRule>
    <cfRule type="cellIs" dxfId="50" priority="4" stopIfTrue="1" operator="equal">
      <formula>"改紡"</formula>
    </cfRule>
  </conditionalFormatting>
  <conditionalFormatting sqref="F1:F1048576">
    <cfRule type="containsText" dxfId="49" priority="1" operator="containsText" text="×2">
      <formula>NOT(ISERROR(SEARCH("×2",F1)))</formula>
    </cfRule>
  </conditionalFormatting>
  <conditionalFormatting sqref="J1:Y1048576">
    <cfRule type="cellIs" dxfId="48" priority="5" stopIfTrue="1" operator="equal">
      <formula>"改紡"</formula>
    </cfRule>
    <cfRule type="cellIs" dxfId="47" priority="6" stopIfTrue="1" operator="equal">
      <formula>"final停"</formula>
    </cfRule>
    <cfRule type="cellIs" dxfId="46" priority="7" stopIfTrue="1" operator="equal">
      <formula>"了機"</formula>
    </cfRule>
    <cfRule type="cellIs" dxfId="45" priority="8" stopIfTrue="1" operator="equal">
      <formula>"FINAL"</formula>
    </cfRule>
    <cfRule type="cellIs" dxfId="44"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4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43" priority="2" stopIfTrue="1" operator="equal">
      <formula>"FINAL"</formula>
    </cfRule>
    <cfRule type="cellIs" dxfId="42" priority="3" stopIfTrue="1" operator="equal">
      <formula>"清車"</formula>
    </cfRule>
    <cfRule type="cellIs" dxfId="41" priority="4" stopIfTrue="1" operator="equal">
      <formula>"改紡"</formula>
    </cfRule>
  </conditionalFormatting>
  <conditionalFormatting sqref="F1:F1048576">
    <cfRule type="containsText" dxfId="40" priority="1" operator="containsText" text="×2">
      <formula>NOT(ISERROR(SEARCH("×2",F1)))</formula>
    </cfRule>
  </conditionalFormatting>
  <conditionalFormatting sqref="J1:Y1048576">
    <cfRule type="cellIs" dxfId="39" priority="5" stopIfTrue="1" operator="equal">
      <formula>"改紡"</formula>
    </cfRule>
    <cfRule type="cellIs" dxfId="38" priority="6" stopIfTrue="1" operator="equal">
      <formula>"final停"</formula>
    </cfRule>
    <cfRule type="cellIs" dxfId="37" priority="7" stopIfTrue="1" operator="equal">
      <formula>"了機"</formula>
    </cfRule>
    <cfRule type="cellIs" dxfId="36" priority="8" stopIfTrue="1" operator="equal">
      <formula>"FINAL"</formula>
    </cfRule>
    <cfRule type="cellIs" dxfId="35"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4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34" priority="2" stopIfTrue="1" operator="equal">
      <formula>"FINAL"</formula>
    </cfRule>
    <cfRule type="cellIs" dxfId="33" priority="3" stopIfTrue="1" operator="equal">
      <formula>"清車"</formula>
    </cfRule>
    <cfRule type="cellIs" dxfId="32" priority="4" stopIfTrue="1" operator="equal">
      <formula>"改紡"</formula>
    </cfRule>
  </conditionalFormatting>
  <conditionalFormatting sqref="F1:F1048576">
    <cfRule type="containsText" dxfId="31" priority="1" operator="containsText" text="×2">
      <formula>NOT(ISERROR(SEARCH("×2",F1)))</formula>
    </cfRule>
  </conditionalFormatting>
  <conditionalFormatting sqref="J1:Y1048576">
    <cfRule type="cellIs" dxfId="30" priority="5" stopIfTrue="1" operator="equal">
      <formula>"改紡"</formula>
    </cfRule>
    <cfRule type="cellIs" dxfId="29" priority="6" stopIfTrue="1" operator="equal">
      <formula>"final停"</formula>
    </cfRule>
    <cfRule type="cellIs" dxfId="28" priority="7" stopIfTrue="1" operator="equal">
      <formula>"了機"</formula>
    </cfRule>
    <cfRule type="cellIs" dxfId="27" priority="8" stopIfTrue="1" operator="equal">
      <formula>"FINAL"</formula>
    </cfRule>
    <cfRule type="cellIs" dxfId="26"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2026-05-20T23:08:20Z</cp:lastPrinted>
  <dcterms:created xsi:type="dcterms:W3CDTF">2017-12-25T07:09:17Z</dcterms:created>
  <dcterms:modified xsi:type="dcterms:W3CDTF">2026-05-21T00:45:40Z</dcterms:modified>
</cp:coreProperties>
</file>